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8"/>
  <workbookPr filterPrivacy="1" codeName="ThisWorkbook" autoCompressPictures="0"/>
  <xr:revisionPtr revIDLastSave="0" documentId="13_ncr:1_{F66F411F-043B-494B-8628-1BB29C13400F}" xr6:coauthVersionLast="45" xr6:coauthVersionMax="45" xr10:uidLastSave="{00000000-0000-0000-0000-000000000000}"/>
  <bookViews>
    <workbookView xWindow="29340" yWindow="460" windowWidth="30700" windowHeight="18440" activeTab="9" xr2:uid="{00000000-000D-0000-FFFF-FFFF00000000}"/>
  </bookViews>
  <sheets>
    <sheet name="OPEN VRAGEN " sheetId="21" r:id="rId1"/>
    <sheet name="INTERVIEW" sheetId="6" r:id="rId2"/>
    <sheet name="PRODUCTDEMONSTRATIE" sheetId="23" r:id="rId3"/>
    <sheet name="Beoordelaar 1" sheetId="7" r:id="rId4"/>
    <sheet name="Beoordelaar 2" sheetId="15" r:id="rId5"/>
    <sheet name="Beoordelaar 3" sheetId="16" r:id="rId6"/>
    <sheet name="Beoordelaar 4" sheetId="17" r:id="rId7"/>
    <sheet name="Beoordelaar 5" sheetId="18" r:id="rId8"/>
    <sheet name="Consensus" sheetId="9" r:id="rId9"/>
    <sheet name="Eindscores" sheetId="19" r:id="rId10"/>
  </sheets>
  <definedNames>
    <definedName name="_100">'OPEN VRAGEN '!#REF!</definedName>
    <definedName name="_1050">'OPEN VRAGEN '!#REF!</definedName>
    <definedName name="_50">'OPEN VRAGEN '!#REF!</definedName>
    <definedName name="SCORE">INTERVIEW!$A$9:$A$11</definedName>
    <definedName name="SCOREOV">'OPEN VRAGEN '!$H$3:$M$3</definedName>
    <definedName name="UGV">PRODUCTDEMONSTRATIE!$E$10:$H$10</definedName>
    <definedName name="UVO">PRODUCTDEMONSTRATIE!$E$4:$H$4</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4" i="19" l="1"/>
  <c r="J9" i="9"/>
  <c r="J16" i="9"/>
  <c r="J23" i="9"/>
  <c r="J30" i="9"/>
  <c r="J32" i="9"/>
  <c r="G3" i="19"/>
  <c r="G9" i="9"/>
  <c r="G16" i="9"/>
  <c r="G23" i="9"/>
  <c r="G30" i="9"/>
  <c r="G32" i="9"/>
  <c r="E3" i="19"/>
  <c r="D9" i="9"/>
  <c r="D16" i="9"/>
  <c r="D23" i="9"/>
  <c r="D30" i="9"/>
  <c r="D32" i="9"/>
  <c r="C3" i="19"/>
  <c r="D363" i="9"/>
  <c r="D361" i="9"/>
  <c r="D289" i="9"/>
  <c r="D138" i="9"/>
  <c r="D224" i="9"/>
  <c r="J224" i="9"/>
  <c r="G224" i="9"/>
  <c r="J138" i="9"/>
  <c r="G138" i="9"/>
  <c r="J363" i="9"/>
  <c r="G363" i="9"/>
  <c r="J361" i="9"/>
  <c r="G361" i="9"/>
  <c r="J351" i="9"/>
  <c r="J350" i="9"/>
  <c r="J349" i="9"/>
  <c r="J348" i="9"/>
  <c r="J347" i="9"/>
  <c r="G351" i="9"/>
  <c r="G350" i="9"/>
  <c r="G349" i="9"/>
  <c r="G348" i="9"/>
  <c r="G347" i="9"/>
  <c r="D351" i="9"/>
  <c r="D350" i="9"/>
  <c r="D349" i="9"/>
  <c r="D348" i="9"/>
  <c r="D347" i="9"/>
  <c r="G340" i="9"/>
  <c r="D340" i="9"/>
  <c r="A347" i="9"/>
  <c r="A340" i="9"/>
  <c r="J353" i="9"/>
  <c r="G353" i="9"/>
  <c r="D353" i="9"/>
  <c r="A105" i="18"/>
  <c r="A103" i="18"/>
  <c r="A105" i="17"/>
  <c r="A103" i="17"/>
  <c r="A105" i="16"/>
  <c r="A103" i="16"/>
  <c r="A105" i="15"/>
  <c r="A103" i="15"/>
  <c r="A105" i="7"/>
  <c r="A103" i="7"/>
  <c r="A333" i="9"/>
  <c r="A101" i="18"/>
  <c r="A101" i="17"/>
  <c r="A101" i="16"/>
  <c r="A101" i="15"/>
  <c r="A101" i="7"/>
  <c r="J346" i="9"/>
  <c r="G346" i="9"/>
  <c r="D346" i="9"/>
  <c r="J279" i="9"/>
  <c r="J278" i="9"/>
  <c r="J277" i="9"/>
  <c r="J276" i="9"/>
  <c r="J275" i="9"/>
  <c r="J272" i="9"/>
  <c r="J271" i="9"/>
  <c r="J270" i="9"/>
  <c r="J269" i="9"/>
  <c r="J268" i="9"/>
  <c r="J265" i="9"/>
  <c r="J264" i="9"/>
  <c r="J263" i="9"/>
  <c r="J262" i="9"/>
  <c r="J261" i="9"/>
  <c r="J254" i="9"/>
  <c r="G279" i="9"/>
  <c r="G278" i="9"/>
  <c r="G277" i="9"/>
  <c r="G276" i="9"/>
  <c r="G281" i="9"/>
  <c r="G275" i="9"/>
  <c r="G272" i="9"/>
  <c r="G271" i="9"/>
  <c r="G270" i="9"/>
  <c r="G269" i="9"/>
  <c r="G268" i="9"/>
  <c r="G265" i="9"/>
  <c r="G264" i="9"/>
  <c r="G263" i="9"/>
  <c r="G262" i="9"/>
  <c r="G261" i="9"/>
  <c r="G254" i="9"/>
  <c r="D279" i="9"/>
  <c r="D278" i="9"/>
  <c r="D277" i="9"/>
  <c r="D276" i="9"/>
  <c r="D275" i="9"/>
  <c r="D272" i="9"/>
  <c r="D271" i="9"/>
  <c r="D270" i="9"/>
  <c r="D269" i="9"/>
  <c r="D268" i="9"/>
  <c r="D265" i="9"/>
  <c r="D264" i="9"/>
  <c r="D263" i="9"/>
  <c r="D262" i="9"/>
  <c r="D261" i="9"/>
  <c r="D254" i="9"/>
  <c r="A275" i="9"/>
  <c r="A268" i="9"/>
  <c r="A261" i="9"/>
  <c r="A254" i="9"/>
  <c r="J281" i="9"/>
  <c r="J274" i="9"/>
  <c r="J267" i="9"/>
  <c r="G267" i="9"/>
  <c r="G274" i="9"/>
  <c r="D281" i="9"/>
  <c r="D274" i="9"/>
  <c r="D267" i="9"/>
  <c r="A84" i="18"/>
  <c r="A82" i="18"/>
  <c r="A80" i="18"/>
  <c r="A78" i="18"/>
  <c r="A84" i="17"/>
  <c r="A82" i="17"/>
  <c r="A80" i="17"/>
  <c r="A78" i="17"/>
  <c r="A84" i="16"/>
  <c r="A82" i="16"/>
  <c r="A80" i="16"/>
  <c r="A78" i="16"/>
  <c r="A84" i="15"/>
  <c r="A82" i="15"/>
  <c r="A80" i="15"/>
  <c r="A78" i="15"/>
  <c r="A84" i="7"/>
  <c r="A82" i="7"/>
  <c r="A80" i="7"/>
  <c r="A78" i="7"/>
  <c r="J214" i="9"/>
  <c r="J213" i="9"/>
  <c r="J212" i="9"/>
  <c r="J211" i="9"/>
  <c r="J210" i="9"/>
  <c r="J207" i="9"/>
  <c r="J206" i="9"/>
  <c r="J205" i="9"/>
  <c r="J204" i="9"/>
  <c r="J203" i="9"/>
  <c r="J200" i="9"/>
  <c r="J199" i="9"/>
  <c r="J198" i="9"/>
  <c r="J197" i="9"/>
  <c r="J196" i="9"/>
  <c r="J193" i="9"/>
  <c r="J192" i="9"/>
  <c r="J191" i="9"/>
  <c r="J190" i="9"/>
  <c r="J189" i="9"/>
  <c r="G214" i="9"/>
  <c r="G213" i="9"/>
  <c r="G212" i="9"/>
  <c r="G211" i="9"/>
  <c r="G210" i="9"/>
  <c r="G207" i="9"/>
  <c r="G206" i="9"/>
  <c r="G205" i="9"/>
  <c r="G204" i="9"/>
  <c r="G203" i="9"/>
  <c r="G200" i="9"/>
  <c r="G199" i="9"/>
  <c r="G198" i="9"/>
  <c r="G197" i="9"/>
  <c r="G196" i="9"/>
  <c r="G193" i="9"/>
  <c r="G192" i="9"/>
  <c r="G191" i="9"/>
  <c r="G190" i="9"/>
  <c r="G189" i="9"/>
  <c r="D214" i="9"/>
  <c r="D213" i="9"/>
  <c r="D212" i="9"/>
  <c r="D211" i="9"/>
  <c r="D210" i="9"/>
  <c r="D207" i="9"/>
  <c r="D206" i="9"/>
  <c r="D205" i="9"/>
  <c r="D204" i="9"/>
  <c r="D203" i="9"/>
  <c r="D200" i="9"/>
  <c r="D199" i="9"/>
  <c r="D198" i="9"/>
  <c r="D197" i="9"/>
  <c r="D196" i="9"/>
  <c r="D193" i="9"/>
  <c r="D192" i="9"/>
  <c r="D191" i="9"/>
  <c r="D190" i="9"/>
  <c r="D189" i="9"/>
  <c r="J182" i="9"/>
  <c r="G182" i="9"/>
  <c r="D182" i="9"/>
  <c r="J216" i="9"/>
  <c r="J209" i="9"/>
  <c r="J202" i="9"/>
  <c r="J195" i="9"/>
  <c r="G195" i="9"/>
  <c r="G202" i="9"/>
  <c r="G209" i="9"/>
  <c r="G216" i="9"/>
  <c r="D216" i="9"/>
  <c r="D209" i="9"/>
  <c r="D202" i="9"/>
  <c r="D195" i="9"/>
  <c r="A210" i="9"/>
  <c r="A203" i="9"/>
  <c r="A196" i="9"/>
  <c r="A189" i="9"/>
  <c r="A182" i="9"/>
  <c r="A65" i="18"/>
  <c r="A63" i="18"/>
  <c r="A61" i="18"/>
  <c r="A59" i="18"/>
  <c r="A57" i="18"/>
  <c r="A65" i="17"/>
  <c r="A63" i="17"/>
  <c r="A61" i="17"/>
  <c r="A59" i="17"/>
  <c r="A57" i="17"/>
  <c r="A65" i="16"/>
  <c r="A63" i="16"/>
  <c r="A61" i="16"/>
  <c r="A59" i="16"/>
  <c r="A57" i="16"/>
  <c r="A65" i="15"/>
  <c r="A63" i="15"/>
  <c r="A61" i="15"/>
  <c r="A59" i="15"/>
  <c r="A57" i="15"/>
  <c r="A67" i="7"/>
  <c r="A65" i="7"/>
  <c r="A63" i="7"/>
  <c r="A61" i="7"/>
  <c r="A59" i="7"/>
  <c r="A57" i="7"/>
  <c r="J135" i="9"/>
  <c r="J134" i="9"/>
  <c r="J133" i="9"/>
  <c r="J132" i="9"/>
  <c r="J131" i="9"/>
  <c r="J128" i="9"/>
  <c r="J127" i="9"/>
  <c r="J126" i="9"/>
  <c r="J125" i="9"/>
  <c r="J124" i="9"/>
  <c r="G135" i="9"/>
  <c r="G134" i="9"/>
  <c r="G133" i="9"/>
  <c r="G132" i="9"/>
  <c r="G131" i="9"/>
  <c r="G128" i="9"/>
  <c r="G127" i="9"/>
  <c r="G126" i="9"/>
  <c r="G125" i="9"/>
  <c r="G124" i="9"/>
  <c r="D135" i="9"/>
  <c r="D134" i="9"/>
  <c r="D133" i="9"/>
  <c r="D132" i="9"/>
  <c r="D131" i="9"/>
  <c r="D128" i="9"/>
  <c r="D127" i="9"/>
  <c r="D126" i="9"/>
  <c r="D125" i="9"/>
  <c r="D124" i="9"/>
  <c r="A42" i="18"/>
  <c r="A40" i="18"/>
  <c r="A38" i="18"/>
  <c r="A42" i="17"/>
  <c r="A40" i="17"/>
  <c r="A38" i="17"/>
  <c r="A42" i="16"/>
  <c r="A40" i="16"/>
  <c r="A42" i="15"/>
  <c r="A40" i="15"/>
  <c r="A38" i="15"/>
  <c r="J130" i="9"/>
  <c r="J123" i="9"/>
  <c r="G123" i="9"/>
  <c r="G130" i="9"/>
  <c r="D130" i="9"/>
  <c r="D123" i="9"/>
  <c r="J137" i="9"/>
  <c r="G137" i="9"/>
  <c r="D137" i="9"/>
  <c r="A131" i="9"/>
  <c r="A124" i="9"/>
  <c r="A42" i="7"/>
  <c r="A40" i="7"/>
  <c r="J69" i="9"/>
  <c r="G69" i="9"/>
  <c r="D69" i="9"/>
  <c r="J62" i="9"/>
  <c r="G62" i="9"/>
  <c r="D62" i="9"/>
  <c r="J55" i="9"/>
  <c r="G55" i="9"/>
  <c r="D55" i="9"/>
  <c r="J48" i="9"/>
  <c r="G48" i="9"/>
  <c r="D48" i="9"/>
  <c r="J41" i="9"/>
  <c r="G41" i="9"/>
  <c r="D41" i="9"/>
  <c r="J21" i="9"/>
  <c r="J20" i="9"/>
  <c r="J19" i="9"/>
  <c r="J18" i="9"/>
  <c r="J17" i="9"/>
  <c r="G21" i="9"/>
  <c r="G20" i="9"/>
  <c r="G19" i="9"/>
  <c r="G18" i="9"/>
  <c r="G17" i="9"/>
  <c r="D21" i="9"/>
  <c r="D20" i="9"/>
  <c r="D19" i="9"/>
  <c r="D18" i="9"/>
  <c r="D17" i="9"/>
  <c r="J10" i="9"/>
  <c r="G10" i="9"/>
  <c r="D10" i="9"/>
  <c r="A24" i="9"/>
  <c r="A17" i="9"/>
  <c r="A10" i="17"/>
  <c r="A9" i="17"/>
  <c r="A10" i="18"/>
  <c r="A9" i="18"/>
  <c r="A10" i="16"/>
  <c r="A9" i="16"/>
  <c r="A10" i="15"/>
  <c r="A9" i="15"/>
  <c r="A10" i="7"/>
  <c r="A9" i="7"/>
  <c r="J360" i="9"/>
  <c r="G360" i="9"/>
  <c r="D360" i="9"/>
  <c r="D288" i="9"/>
  <c r="G288" i="9"/>
  <c r="J288" i="9"/>
  <c r="D223" i="9"/>
  <c r="G223" i="9"/>
  <c r="J223" i="9"/>
  <c r="J339" i="9"/>
  <c r="G339" i="9"/>
  <c r="D339" i="9"/>
  <c r="D332" i="9"/>
  <c r="G332" i="9"/>
  <c r="J332" i="9"/>
  <c r="J325" i="9"/>
  <c r="G325" i="9"/>
  <c r="D325" i="9"/>
  <c r="D318" i="9"/>
  <c r="G318" i="9"/>
  <c r="J318" i="9"/>
  <c r="J311" i="9"/>
  <c r="G311" i="9"/>
  <c r="D311" i="9"/>
  <c r="D304" i="9"/>
  <c r="G304" i="9"/>
  <c r="J304" i="9"/>
  <c r="J297" i="9"/>
  <c r="G297" i="9"/>
  <c r="D297" i="9"/>
  <c r="J260" i="9"/>
  <c r="G260" i="9"/>
  <c r="D260" i="9"/>
  <c r="D253" i="9"/>
  <c r="G253" i="9"/>
  <c r="J253" i="9"/>
  <c r="J246" i="9"/>
  <c r="G246" i="9"/>
  <c r="D246" i="9"/>
  <c r="D239" i="9"/>
  <c r="G239" i="9"/>
  <c r="J239" i="9"/>
  <c r="J232" i="9"/>
  <c r="J289" i="9"/>
  <c r="G232" i="9"/>
  <c r="D232" i="9"/>
  <c r="D188" i="9"/>
  <c r="G188" i="9"/>
  <c r="J188" i="9"/>
  <c r="J181" i="9"/>
  <c r="G181" i="9"/>
  <c r="D181" i="9"/>
  <c r="D174" i="9"/>
  <c r="G174" i="9"/>
  <c r="J174" i="9"/>
  <c r="J167" i="9"/>
  <c r="G167" i="9"/>
  <c r="D167" i="9"/>
  <c r="D160" i="9"/>
  <c r="G160" i="9"/>
  <c r="J160" i="9"/>
  <c r="J153" i="9"/>
  <c r="G153" i="9"/>
  <c r="D153" i="9"/>
  <c r="D146" i="9"/>
  <c r="G146" i="9"/>
  <c r="J146" i="9"/>
  <c r="J116" i="9"/>
  <c r="G116" i="9"/>
  <c r="D116" i="9"/>
  <c r="D109" i="9"/>
  <c r="G109" i="9"/>
  <c r="J109" i="9"/>
  <c r="J102" i="9"/>
  <c r="G102" i="9"/>
  <c r="D102" i="9"/>
  <c r="D95" i="9"/>
  <c r="G95" i="9"/>
  <c r="J95" i="9"/>
  <c r="J88" i="9"/>
  <c r="G88" i="9"/>
  <c r="D88" i="9"/>
  <c r="J81" i="9"/>
  <c r="G81" i="9"/>
  <c r="D81" i="9"/>
  <c r="G289" i="9"/>
  <c r="J358" i="9"/>
  <c r="J357" i="9"/>
  <c r="J356" i="9"/>
  <c r="J355" i="9"/>
  <c r="J354" i="9"/>
  <c r="J344" i="9"/>
  <c r="J343" i="9"/>
  <c r="J342" i="9"/>
  <c r="J341" i="9"/>
  <c r="J340" i="9"/>
  <c r="J337" i="9"/>
  <c r="J336" i="9"/>
  <c r="J335" i="9"/>
  <c r="J334" i="9"/>
  <c r="J333" i="9"/>
  <c r="J330" i="9"/>
  <c r="J329" i="9"/>
  <c r="J328" i="9"/>
  <c r="J327" i="9"/>
  <c r="J326" i="9"/>
  <c r="J323" i="9"/>
  <c r="J322" i="9"/>
  <c r="J321" i="9"/>
  <c r="J320" i="9"/>
  <c r="J319" i="9"/>
  <c r="J316" i="9"/>
  <c r="J315" i="9"/>
  <c r="J314" i="9"/>
  <c r="J313" i="9"/>
  <c r="J312" i="9"/>
  <c r="J309" i="9"/>
  <c r="J308" i="9"/>
  <c r="J307" i="9"/>
  <c r="J306" i="9"/>
  <c r="J305" i="9"/>
  <c r="J302" i="9"/>
  <c r="J301" i="9"/>
  <c r="J300" i="9"/>
  <c r="J299" i="9"/>
  <c r="J298" i="9"/>
  <c r="J295" i="9"/>
  <c r="J294" i="9"/>
  <c r="J293" i="9"/>
  <c r="J292" i="9"/>
  <c r="J291" i="9"/>
  <c r="G358" i="9"/>
  <c r="G357" i="9"/>
  <c r="G356" i="9"/>
  <c r="G355" i="9"/>
  <c r="G354" i="9"/>
  <c r="G344" i="9"/>
  <c r="G343" i="9"/>
  <c r="G342" i="9"/>
  <c r="G341" i="9"/>
  <c r="G337" i="9"/>
  <c r="G336" i="9"/>
  <c r="G335" i="9"/>
  <c r="G334" i="9"/>
  <c r="G333" i="9"/>
  <c r="G330" i="9"/>
  <c r="G329" i="9"/>
  <c r="G328" i="9"/>
  <c r="G327" i="9"/>
  <c r="G326" i="9"/>
  <c r="G323" i="9"/>
  <c r="G322" i="9"/>
  <c r="G321" i="9"/>
  <c r="G320" i="9"/>
  <c r="G319" i="9"/>
  <c r="G316" i="9"/>
  <c r="G315" i="9"/>
  <c r="G314" i="9"/>
  <c r="G313" i="9"/>
  <c r="G312" i="9"/>
  <c r="G309" i="9"/>
  <c r="G308" i="9"/>
  <c r="G307" i="9"/>
  <c r="G306" i="9"/>
  <c r="G305" i="9"/>
  <c r="G302" i="9"/>
  <c r="G301" i="9"/>
  <c r="G300" i="9"/>
  <c r="G299" i="9"/>
  <c r="G298" i="9"/>
  <c r="G295" i="9"/>
  <c r="G294" i="9"/>
  <c r="G293" i="9"/>
  <c r="G292" i="9"/>
  <c r="G291" i="9"/>
  <c r="J286" i="9"/>
  <c r="J285" i="9"/>
  <c r="J284" i="9"/>
  <c r="J283" i="9"/>
  <c r="J282" i="9"/>
  <c r="J258" i="9"/>
  <c r="J257" i="9"/>
  <c r="J256" i="9"/>
  <c r="J255" i="9"/>
  <c r="J251" i="9"/>
  <c r="J250" i="9"/>
  <c r="J249" i="9"/>
  <c r="J248" i="9"/>
  <c r="J247" i="9"/>
  <c r="J244" i="9"/>
  <c r="J243" i="9"/>
  <c r="J242" i="9"/>
  <c r="J241" i="9"/>
  <c r="J240" i="9"/>
  <c r="J237" i="9"/>
  <c r="J236" i="9"/>
  <c r="J235" i="9"/>
  <c r="J234" i="9"/>
  <c r="J233" i="9"/>
  <c r="J230" i="9"/>
  <c r="J229" i="9"/>
  <c r="J228" i="9"/>
  <c r="J227" i="9"/>
  <c r="J226" i="9"/>
  <c r="G286" i="9"/>
  <c r="G285" i="9"/>
  <c r="G284" i="9"/>
  <c r="G283" i="9"/>
  <c r="G282" i="9"/>
  <c r="G258" i="9"/>
  <c r="G257" i="9"/>
  <c r="G256" i="9"/>
  <c r="G255" i="9"/>
  <c r="G251" i="9"/>
  <c r="G250" i="9"/>
  <c r="G249" i="9"/>
  <c r="G248" i="9"/>
  <c r="G247" i="9"/>
  <c r="G244" i="9"/>
  <c r="G243" i="9"/>
  <c r="G242" i="9"/>
  <c r="G241" i="9"/>
  <c r="G240" i="9"/>
  <c r="G237" i="9"/>
  <c r="G236" i="9"/>
  <c r="G235" i="9"/>
  <c r="G234" i="9"/>
  <c r="G233" i="9"/>
  <c r="G230" i="9"/>
  <c r="G229" i="9"/>
  <c r="G228" i="9"/>
  <c r="G227" i="9"/>
  <c r="G226" i="9"/>
  <c r="J221" i="9"/>
  <c r="J220" i="9"/>
  <c r="J219" i="9"/>
  <c r="J218" i="9"/>
  <c r="J217" i="9"/>
  <c r="J186" i="9"/>
  <c r="J185" i="9"/>
  <c r="J184" i="9"/>
  <c r="J183" i="9"/>
  <c r="J179" i="9"/>
  <c r="J178" i="9"/>
  <c r="J177" i="9"/>
  <c r="J176" i="9"/>
  <c r="J175" i="9"/>
  <c r="J172" i="9"/>
  <c r="J171" i="9"/>
  <c r="J170" i="9"/>
  <c r="J169" i="9"/>
  <c r="J168" i="9"/>
  <c r="J165" i="9"/>
  <c r="J164" i="9"/>
  <c r="J163" i="9"/>
  <c r="J162" i="9"/>
  <c r="J161" i="9"/>
  <c r="J158" i="9"/>
  <c r="J157" i="9"/>
  <c r="J156" i="9"/>
  <c r="J155" i="9"/>
  <c r="J154" i="9"/>
  <c r="J151" i="9"/>
  <c r="J150" i="9"/>
  <c r="J149" i="9"/>
  <c r="J148" i="9"/>
  <c r="J147" i="9"/>
  <c r="J144" i="9"/>
  <c r="J143" i="9"/>
  <c r="J142" i="9"/>
  <c r="J141" i="9"/>
  <c r="J140" i="9"/>
  <c r="G221" i="9"/>
  <c r="G220" i="9"/>
  <c r="G219" i="9"/>
  <c r="G218" i="9"/>
  <c r="G217" i="9"/>
  <c r="G186" i="9"/>
  <c r="G185" i="9"/>
  <c r="G184" i="9"/>
  <c r="G183" i="9"/>
  <c r="G179" i="9"/>
  <c r="G178" i="9"/>
  <c r="G177" i="9"/>
  <c r="G176" i="9"/>
  <c r="G175" i="9"/>
  <c r="G172" i="9"/>
  <c r="G171" i="9"/>
  <c r="G170" i="9"/>
  <c r="G169" i="9"/>
  <c r="G168" i="9"/>
  <c r="G165" i="9"/>
  <c r="G164" i="9"/>
  <c r="G163" i="9"/>
  <c r="G162" i="9"/>
  <c r="G161" i="9"/>
  <c r="G158" i="9"/>
  <c r="G157" i="9"/>
  <c r="G156" i="9"/>
  <c r="G155" i="9"/>
  <c r="G154" i="9"/>
  <c r="G151" i="9"/>
  <c r="G150" i="9"/>
  <c r="G149" i="9"/>
  <c r="G148" i="9"/>
  <c r="G147" i="9"/>
  <c r="G144" i="9"/>
  <c r="G143" i="9"/>
  <c r="G142" i="9"/>
  <c r="G141" i="9"/>
  <c r="G140" i="9"/>
  <c r="J121" i="9"/>
  <c r="J120" i="9"/>
  <c r="J119" i="9"/>
  <c r="J118" i="9"/>
  <c r="J117" i="9"/>
  <c r="J114" i="9"/>
  <c r="J113" i="9"/>
  <c r="J112" i="9"/>
  <c r="J111" i="9"/>
  <c r="J110" i="9"/>
  <c r="J107" i="9"/>
  <c r="J106" i="9"/>
  <c r="J105" i="9"/>
  <c r="J104" i="9"/>
  <c r="J103" i="9"/>
  <c r="J100" i="9"/>
  <c r="J99" i="9"/>
  <c r="J98" i="9"/>
  <c r="J97" i="9"/>
  <c r="J96" i="9"/>
  <c r="J93" i="9"/>
  <c r="J92" i="9"/>
  <c r="J91" i="9"/>
  <c r="J90" i="9"/>
  <c r="J89" i="9"/>
  <c r="J86" i="9"/>
  <c r="J85" i="9"/>
  <c r="J84" i="9"/>
  <c r="J83" i="9"/>
  <c r="J82" i="9"/>
  <c r="J79" i="9"/>
  <c r="J78" i="9"/>
  <c r="J77" i="9"/>
  <c r="J76" i="9"/>
  <c r="J75" i="9"/>
  <c r="G121" i="9"/>
  <c r="G120" i="9"/>
  <c r="G119" i="9"/>
  <c r="G118" i="9"/>
  <c r="G117" i="9"/>
  <c r="G114" i="9"/>
  <c r="G113" i="9"/>
  <c r="G112" i="9"/>
  <c r="G111" i="9"/>
  <c r="G110" i="9"/>
  <c r="G107" i="9"/>
  <c r="G106" i="9"/>
  <c r="G105" i="9"/>
  <c r="G104" i="9"/>
  <c r="G103" i="9"/>
  <c r="G100" i="9"/>
  <c r="G99" i="9"/>
  <c r="G98" i="9"/>
  <c r="G97" i="9"/>
  <c r="G96" i="9"/>
  <c r="G93" i="9"/>
  <c r="G92" i="9"/>
  <c r="G91" i="9"/>
  <c r="G90" i="9"/>
  <c r="G89" i="9"/>
  <c r="G86" i="9"/>
  <c r="G85" i="9"/>
  <c r="G84" i="9"/>
  <c r="G83" i="9"/>
  <c r="G82" i="9"/>
  <c r="G79" i="9"/>
  <c r="G78" i="9"/>
  <c r="G77" i="9"/>
  <c r="G76" i="9"/>
  <c r="G75" i="9"/>
  <c r="J67" i="9"/>
  <c r="J66" i="9"/>
  <c r="J65" i="9"/>
  <c r="J64" i="9"/>
  <c r="J63" i="9"/>
  <c r="J60" i="9"/>
  <c r="J59" i="9"/>
  <c r="J58" i="9"/>
  <c r="J57" i="9"/>
  <c r="J56" i="9"/>
  <c r="J53" i="9"/>
  <c r="J52" i="9"/>
  <c r="J51" i="9"/>
  <c r="J50" i="9"/>
  <c r="J49" i="9"/>
  <c r="J46" i="9"/>
  <c r="J45" i="9"/>
  <c r="J44" i="9"/>
  <c r="J43" i="9"/>
  <c r="J42" i="9"/>
  <c r="J39" i="9"/>
  <c r="J38" i="9"/>
  <c r="J37" i="9"/>
  <c r="J36" i="9"/>
  <c r="J35" i="9"/>
  <c r="G67" i="9"/>
  <c r="G66" i="9"/>
  <c r="G65" i="9"/>
  <c r="G64" i="9"/>
  <c r="G63" i="9"/>
  <c r="G60" i="9"/>
  <c r="G59" i="9"/>
  <c r="G58" i="9"/>
  <c r="G57" i="9"/>
  <c r="G56" i="9"/>
  <c r="G53" i="9"/>
  <c r="G52" i="9"/>
  <c r="G51" i="9"/>
  <c r="G50" i="9"/>
  <c r="G49" i="9"/>
  <c r="G46" i="9"/>
  <c r="G45" i="9"/>
  <c r="G44" i="9"/>
  <c r="G43" i="9"/>
  <c r="G42" i="9"/>
  <c r="G39" i="9"/>
  <c r="G38" i="9"/>
  <c r="G37" i="9"/>
  <c r="G36" i="9"/>
  <c r="G35" i="9"/>
  <c r="J28" i="9"/>
  <c r="J27" i="9"/>
  <c r="J26" i="9"/>
  <c r="J25" i="9"/>
  <c r="J24" i="9"/>
  <c r="G28" i="9"/>
  <c r="G27" i="9"/>
  <c r="G26" i="9"/>
  <c r="G25" i="9"/>
  <c r="G24" i="9"/>
  <c r="D358" i="9"/>
  <c r="D357" i="9"/>
  <c r="D356" i="9"/>
  <c r="D355" i="9"/>
  <c r="D354" i="9"/>
  <c r="D344" i="9"/>
  <c r="D343" i="9"/>
  <c r="D342" i="9"/>
  <c r="D341" i="9"/>
  <c r="D337" i="9"/>
  <c r="D336" i="9"/>
  <c r="D335" i="9"/>
  <c r="D334" i="9"/>
  <c r="D333" i="9"/>
  <c r="D330" i="9"/>
  <c r="D329" i="9"/>
  <c r="D328" i="9"/>
  <c r="D327" i="9"/>
  <c r="D326" i="9"/>
  <c r="D323" i="9"/>
  <c r="D322" i="9"/>
  <c r="D321" i="9"/>
  <c r="D320" i="9"/>
  <c r="D319" i="9"/>
  <c r="D316" i="9"/>
  <c r="D315" i="9"/>
  <c r="D314" i="9"/>
  <c r="D313" i="9"/>
  <c r="D312" i="9"/>
  <c r="D309" i="9"/>
  <c r="D308" i="9"/>
  <c r="D307" i="9"/>
  <c r="D306" i="9"/>
  <c r="D305" i="9"/>
  <c r="D302" i="9"/>
  <c r="D301" i="9"/>
  <c r="D300" i="9"/>
  <c r="D299" i="9"/>
  <c r="D298" i="9"/>
  <c r="D295" i="9"/>
  <c r="D294" i="9"/>
  <c r="D293" i="9"/>
  <c r="D292" i="9"/>
  <c r="D291" i="9"/>
  <c r="D286" i="9"/>
  <c r="D285" i="9"/>
  <c r="D284" i="9"/>
  <c r="D283" i="9"/>
  <c r="D282" i="9"/>
  <c r="D258" i="9"/>
  <c r="D257" i="9"/>
  <c r="D256" i="9"/>
  <c r="D255" i="9"/>
  <c r="D251" i="9"/>
  <c r="D250" i="9"/>
  <c r="D249" i="9"/>
  <c r="D248" i="9"/>
  <c r="D247" i="9"/>
  <c r="D244" i="9"/>
  <c r="D243" i="9"/>
  <c r="D242" i="9"/>
  <c r="D241" i="9"/>
  <c r="D240" i="9"/>
  <c r="D237" i="9"/>
  <c r="D236" i="9"/>
  <c r="D235" i="9"/>
  <c r="D234" i="9"/>
  <c r="D233" i="9"/>
  <c r="D230" i="9"/>
  <c r="D229" i="9"/>
  <c r="D228" i="9"/>
  <c r="D227" i="9"/>
  <c r="D226" i="9"/>
  <c r="D221" i="9"/>
  <c r="D220" i="9"/>
  <c r="D219" i="9"/>
  <c r="D218" i="9"/>
  <c r="D217" i="9"/>
  <c r="D186" i="9"/>
  <c r="D185" i="9"/>
  <c r="D184" i="9"/>
  <c r="D183" i="9"/>
  <c r="D179" i="9"/>
  <c r="D178" i="9"/>
  <c r="D177" i="9"/>
  <c r="D176" i="9"/>
  <c r="D175" i="9"/>
  <c r="D172" i="9"/>
  <c r="D171" i="9"/>
  <c r="D170" i="9"/>
  <c r="D169" i="9"/>
  <c r="D168" i="9"/>
  <c r="D165" i="9"/>
  <c r="D164" i="9"/>
  <c r="D163" i="9"/>
  <c r="D162" i="9"/>
  <c r="D161" i="9"/>
  <c r="D158" i="9"/>
  <c r="D157" i="9"/>
  <c r="D156" i="9"/>
  <c r="D155" i="9"/>
  <c r="D154" i="9"/>
  <c r="D151" i="9"/>
  <c r="D150" i="9"/>
  <c r="D149" i="9"/>
  <c r="D148" i="9"/>
  <c r="D147" i="9"/>
  <c r="D144" i="9"/>
  <c r="D143" i="9"/>
  <c r="D142" i="9"/>
  <c r="D141" i="9"/>
  <c r="D140" i="9"/>
  <c r="D121" i="9"/>
  <c r="D120" i="9"/>
  <c r="D119" i="9"/>
  <c r="D118" i="9"/>
  <c r="D117" i="9"/>
  <c r="D114" i="9"/>
  <c r="D113" i="9"/>
  <c r="D112" i="9"/>
  <c r="D111" i="9"/>
  <c r="D110" i="9"/>
  <c r="D107" i="9"/>
  <c r="D106" i="9"/>
  <c r="D105" i="9"/>
  <c r="D104" i="9"/>
  <c r="D103" i="9"/>
  <c r="D100" i="9"/>
  <c r="D99" i="9"/>
  <c r="D98" i="9"/>
  <c r="D97" i="9"/>
  <c r="D96" i="9"/>
  <c r="D93" i="9"/>
  <c r="D92" i="9"/>
  <c r="D91" i="9"/>
  <c r="D90" i="9"/>
  <c r="D89" i="9"/>
  <c r="D86" i="9"/>
  <c r="D85" i="9"/>
  <c r="D84" i="9"/>
  <c r="D83" i="9"/>
  <c r="D82" i="9"/>
  <c r="D79" i="9"/>
  <c r="D78" i="9"/>
  <c r="D77" i="9"/>
  <c r="D76" i="9"/>
  <c r="D75" i="9"/>
  <c r="D67" i="9"/>
  <c r="D66" i="9"/>
  <c r="D65" i="9"/>
  <c r="D64" i="9"/>
  <c r="D63" i="9"/>
  <c r="D60" i="9"/>
  <c r="D59" i="9"/>
  <c r="D58" i="9"/>
  <c r="D57" i="9"/>
  <c r="D56" i="9"/>
  <c r="D53" i="9"/>
  <c r="D52" i="9"/>
  <c r="D51" i="9"/>
  <c r="D50" i="9"/>
  <c r="D49" i="9"/>
  <c r="D46" i="9"/>
  <c r="D45" i="9"/>
  <c r="D44" i="9"/>
  <c r="D43" i="9"/>
  <c r="D42" i="9"/>
  <c r="D39" i="9"/>
  <c r="D38" i="9"/>
  <c r="D37" i="9"/>
  <c r="D36" i="9"/>
  <c r="D35" i="9"/>
  <c r="D28" i="9"/>
  <c r="D27" i="9"/>
  <c r="D26" i="9"/>
  <c r="D25" i="9"/>
  <c r="D24" i="9"/>
  <c r="D71" i="9"/>
  <c r="G71" i="9"/>
  <c r="J71" i="9"/>
  <c r="A354" i="9"/>
  <c r="A326" i="9"/>
  <c r="A319" i="9"/>
  <c r="A312" i="9"/>
  <c r="A305" i="9"/>
  <c r="A298" i="9"/>
  <c r="A291" i="9"/>
  <c r="A290" i="9"/>
  <c r="A282" i="9"/>
  <c r="A247" i="9"/>
  <c r="A240" i="9"/>
  <c r="A233" i="9"/>
  <c r="A226" i="9"/>
  <c r="A225" i="9"/>
  <c r="A217" i="9"/>
  <c r="A175" i="9"/>
  <c r="A168" i="9"/>
  <c r="A161" i="9"/>
  <c r="A154" i="9"/>
  <c r="A147" i="9"/>
  <c r="A140" i="9"/>
  <c r="A139" i="9"/>
  <c r="A74" i="9"/>
  <c r="A25" i="9"/>
  <c r="A107" i="18"/>
  <c r="A99" i="18"/>
  <c r="A97" i="18"/>
  <c r="A95" i="18"/>
  <c r="A93" i="18"/>
  <c r="A91" i="18"/>
  <c r="A89" i="18"/>
  <c r="A88" i="18"/>
  <c r="A86" i="18"/>
  <c r="A76" i="18"/>
  <c r="A74" i="18"/>
  <c r="A72" i="18"/>
  <c r="A70" i="18"/>
  <c r="A69" i="18"/>
  <c r="A67" i="18"/>
  <c r="A55" i="18"/>
  <c r="A53" i="18"/>
  <c r="A51" i="18"/>
  <c r="A49" i="18"/>
  <c r="A47" i="18"/>
  <c r="A45" i="18"/>
  <c r="A44" i="18"/>
  <c r="A36" i="18"/>
  <c r="A34" i="18"/>
  <c r="A32" i="18"/>
  <c r="A30" i="18"/>
  <c r="A28" i="18"/>
  <c r="A26" i="18"/>
  <c r="A25" i="18"/>
  <c r="A24" i="18"/>
  <c r="A21" i="18"/>
  <c r="A19" i="18"/>
  <c r="A17" i="18"/>
  <c r="A15" i="18"/>
  <c r="A13" i="18"/>
  <c r="A12" i="18"/>
  <c r="A8" i="18"/>
  <c r="A7" i="18"/>
  <c r="A6" i="18"/>
  <c r="A5" i="18"/>
  <c r="A4" i="18"/>
  <c r="A3" i="18"/>
  <c r="A2" i="18"/>
  <c r="I1" i="18"/>
  <c r="F1" i="18"/>
  <c r="C1" i="18"/>
  <c r="A107" i="17"/>
  <c r="A99" i="17"/>
  <c r="A97" i="17"/>
  <c r="A95" i="17"/>
  <c r="A93" i="17"/>
  <c r="A91" i="17"/>
  <c r="A89" i="17"/>
  <c r="A88" i="17"/>
  <c r="A86" i="17"/>
  <c r="A76" i="17"/>
  <c r="A74" i="17"/>
  <c r="A72" i="17"/>
  <c r="A70" i="17"/>
  <c r="A69" i="17"/>
  <c r="A67" i="17"/>
  <c r="A55" i="17"/>
  <c r="A53" i="17"/>
  <c r="A51" i="17"/>
  <c r="A49" i="17"/>
  <c r="A47" i="17"/>
  <c r="A45" i="17"/>
  <c r="A44" i="17"/>
  <c r="A36" i="17"/>
  <c r="A34" i="17"/>
  <c r="A32" i="17"/>
  <c r="A30" i="17"/>
  <c r="A28" i="17"/>
  <c r="A26" i="17"/>
  <c r="A25" i="17"/>
  <c r="A24" i="17"/>
  <c r="A21" i="17"/>
  <c r="A19" i="17"/>
  <c r="A17" i="17"/>
  <c r="A15" i="17"/>
  <c r="A13" i="17"/>
  <c r="A12" i="17"/>
  <c r="A8" i="17"/>
  <c r="A7" i="17"/>
  <c r="A6" i="17"/>
  <c r="A5" i="17"/>
  <c r="A4" i="17"/>
  <c r="A3" i="17"/>
  <c r="A2" i="17"/>
  <c r="I1" i="17"/>
  <c r="F1" i="17"/>
  <c r="C1" i="17"/>
  <c r="A107" i="16"/>
  <c r="A99" i="16"/>
  <c r="A97" i="16"/>
  <c r="A95" i="16"/>
  <c r="A93" i="16"/>
  <c r="A91" i="16"/>
  <c r="A89" i="16"/>
  <c r="A88" i="16"/>
  <c r="A86" i="16"/>
  <c r="A76" i="16"/>
  <c r="A74" i="16"/>
  <c r="A72" i="16"/>
  <c r="A70" i="16"/>
  <c r="A69" i="16"/>
  <c r="A67" i="16"/>
  <c r="A55" i="16"/>
  <c r="A53" i="16"/>
  <c r="A51" i="16"/>
  <c r="A49" i="16"/>
  <c r="A47" i="16"/>
  <c r="A45" i="16"/>
  <c r="A44" i="16"/>
  <c r="A38" i="16"/>
  <c r="A36" i="16"/>
  <c r="A34" i="16"/>
  <c r="A32" i="16"/>
  <c r="A30" i="16"/>
  <c r="A28" i="16"/>
  <c r="A26" i="16"/>
  <c r="A25" i="16"/>
  <c r="A24" i="16"/>
  <c r="A21" i="16"/>
  <c r="A19" i="16"/>
  <c r="A17" i="16"/>
  <c r="A15" i="16"/>
  <c r="A13" i="16"/>
  <c r="A12" i="16"/>
  <c r="A8" i="16"/>
  <c r="A7" i="16"/>
  <c r="A6" i="16"/>
  <c r="A5" i="16"/>
  <c r="A4" i="16"/>
  <c r="A3" i="16"/>
  <c r="A2" i="16"/>
  <c r="I1" i="16"/>
  <c r="F1" i="16"/>
  <c r="C1" i="16"/>
  <c r="I1" i="15"/>
  <c r="F1" i="15"/>
  <c r="C1" i="15"/>
  <c r="A107" i="15"/>
  <c r="A99" i="15"/>
  <c r="A97" i="15"/>
  <c r="A95" i="15"/>
  <c r="A93" i="15"/>
  <c r="A91" i="15"/>
  <c r="A89" i="15"/>
  <c r="A88" i="15"/>
  <c r="A86" i="15"/>
  <c r="A76" i="15"/>
  <c r="A74" i="15"/>
  <c r="A72" i="15"/>
  <c r="A70" i="15"/>
  <c r="A69" i="15"/>
  <c r="A67" i="15"/>
  <c r="A55" i="15"/>
  <c r="A53" i="15"/>
  <c r="A51" i="15"/>
  <c r="A49" i="15"/>
  <c r="A47" i="15"/>
  <c r="A45" i="15"/>
  <c r="A44" i="15"/>
  <c r="A36" i="15"/>
  <c r="A34" i="15"/>
  <c r="A32" i="15"/>
  <c r="A30" i="15"/>
  <c r="A28" i="15"/>
  <c r="A26" i="15"/>
  <c r="A25" i="15"/>
  <c r="A24" i="15"/>
  <c r="A21" i="15"/>
  <c r="A19" i="15"/>
  <c r="A17" i="15"/>
  <c r="A15" i="15"/>
  <c r="A13" i="15"/>
  <c r="A12" i="15"/>
  <c r="A8" i="15"/>
  <c r="A7" i="15"/>
  <c r="A6" i="15"/>
  <c r="A5" i="15"/>
  <c r="A4" i="15"/>
  <c r="A3" i="15"/>
  <c r="A2" i="15"/>
  <c r="A107" i="7"/>
  <c r="A99" i="7"/>
  <c r="A97" i="7"/>
  <c r="A95" i="7"/>
  <c r="A93" i="7"/>
  <c r="A91" i="7"/>
  <c r="A89" i="7"/>
  <c r="A88" i="7"/>
  <c r="A70" i="7"/>
  <c r="A86" i="7"/>
  <c r="A76" i="7"/>
  <c r="A74" i="7"/>
  <c r="A72" i="7"/>
  <c r="A69" i="7"/>
  <c r="A45" i="7"/>
  <c r="A55" i="7"/>
  <c r="A53" i="7"/>
  <c r="A51" i="7"/>
  <c r="A49" i="7"/>
  <c r="A47" i="7"/>
  <c r="A44" i="7"/>
  <c r="A25" i="7"/>
  <c r="A8" i="7"/>
  <c r="A7" i="7"/>
  <c r="A3" i="7"/>
  <c r="A4" i="7"/>
  <c r="A5" i="7"/>
  <c r="A6" i="7"/>
  <c r="J14" i="9"/>
  <c r="J13" i="9"/>
  <c r="J12" i="9"/>
  <c r="J11" i="9"/>
  <c r="J7" i="9"/>
  <c r="J6" i="9"/>
  <c r="J5" i="9"/>
  <c r="J4" i="9"/>
  <c r="J3" i="9"/>
  <c r="G14" i="9"/>
  <c r="G13" i="9"/>
  <c r="G12" i="9"/>
  <c r="G11" i="9"/>
  <c r="G7" i="9"/>
  <c r="G6" i="9"/>
  <c r="G5" i="9"/>
  <c r="G4" i="9"/>
  <c r="G3" i="9"/>
  <c r="D14" i="9"/>
  <c r="D13" i="9"/>
  <c r="D12" i="9"/>
  <c r="D11" i="9"/>
  <c r="D7" i="9"/>
  <c r="D6" i="9"/>
  <c r="D5" i="9"/>
  <c r="D4" i="9"/>
  <c r="D3" i="9"/>
  <c r="G2" i="19"/>
  <c r="E2" i="19"/>
  <c r="C2" i="19"/>
  <c r="J1" i="9"/>
  <c r="G1" i="9"/>
  <c r="D1" i="9"/>
  <c r="A5" i="19"/>
  <c r="A3" i="19"/>
  <c r="A4" i="19"/>
  <c r="C5" i="19"/>
  <c r="G4" i="19"/>
  <c r="E5" i="19"/>
  <c r="G5" i="19"/>
  <c r="E4" i="19"/>
  <c r="A117" i="9"/>
  <c r="A110" i="9"/>
  <c r="A103" i="9"/>
  <c r="A96" i="9"/>
  <c r="A89" i="9"/>
  <c r="A82" i="9"/>
  <c r="A75" i="9"/>
  <c r="A10" i="9"/>
  <c r="A3" i="9"/>
  <c r="A73" i="9"/>
  <c r="A38" i="7"/>
  <c r="A36" i="7"/>
  <c r="A34" i="7"/>
  <c r="A32" i="7"/>
  <c r="A30" i="7"/>
  <c r="A28" i="7"/>
  <c r="A26" i="7"/>
  <c r="E6" i="19"/>
  <c r="E10" i="19"/>
  <c r="G6" i="19"/>
  <c r="G10" i="19"/>
  <c r="C6" i="19"/>
  <c r="C10" i="19"/>
  <c r="A63" i="9"/>
  <c r="A56" i="9"/>
  <c r="A49" i="9"/>
  <c r="A42" i="9"/>
  <c r="A35" i="9"/>
  <c r="A34" i="9"/>
  <c r="A24" i="7"/>
  <c r="A2" i="7"/>
  <c r="A21" i="7"/>
  <c r="A19" i="7"/>
  <c r="A17" i="7"/>
  <c r="A15" i="7"/>
  <c r="A13" i="7"/>
  <c r="A12" i="7"/>
</calcChain>
</file>

<file path=xl/sharedStrings.xml><?xml version="1.0" encoding="utf-8"?>
<sst xmlns="http://schemas.openxmlformats.org/spreadsheetml/2006/main" count="2315" uniqueCount="102">
  <si>
    <t>Beoordelaar 1: &lt;&lt;&gt;&gt;</t>
  </si>
  <si>
    <t>Beoordelaar 2: &lt;&lt;&gt;&gt;</t>
  </si>
  <si>
    <t>Beoordelaar 3: &lt;&lt;&gt;&gt;</t>
  </si>
  <si>
    <t>&lt;MOTIVATIE&gt;</t>
  </si>
  <si>
    <t>Consensus</t>
  </si>
  <si>
    <t>SCORE</t>
  </si>
  <si>
    <t>Beoordelaar 1</t>
  </si>
  <si>
    <t>Beoordelaar 2</t>
  </si>
  <si>
    <t>Beoordelaar 3</t>
  </si>
  <si>
    <t>Score:</t>
  </si>
  <si>
    <t>Beoordelaar 4: &lt;&lt;&gt;&gt;</t>
  </si>
  <si>
    <t>Totaalwaardes</t>
  </si>
  <si>
    <t>Uitmuntend</t>
  </si>
  <si>
    <t>Totaalwaarder criterium kwaliteit</t>
  </si>
  <si>
    <t>Onderdeel</t>
  </si>
  <si>
    <t>Totaal behaalde waarde criterium kwaliteit:</t>
  </si>
  <si>
    <t>Beoordelaar 4</t>
  </si>
  <si>
    <t>Beoordelaar 5</t>
  </si>
  <si>
    <t>Totaal behaalde waarde criterium prijs:</t>
  </si>
  <si>
    <t>Eindscore (kwaliteit/prijs):</t>
  </si>
  <si>
    <t>Te behalen waarde bij Uitmuntend</t>
  </si>
  <si>
    <t>Te behalen waarde bij Goed</t>
  </si>
  <si>
    <t>Te behalen waarde bij Voldoende</t>
  </si>
  <si>
    <t>Te behalen waarde bij Matig</t>
  </si>
  <si>
    <t>Te behalen waarde bij Onvoldoende</t>
  </si>
  <si>
    <t>Inschrijver 1</t>
  </si>
  <si>
    <t>Inschrijver 2</t>
  </si>
  <si>
    <t>Inschrijver 3</t>
  </si>
  <si>
    <t>Goed</t>
  </si>
  <si>
    <t>Voldoende</t>
  </si>
  <si>
    <t>Matig</t>
  </si>
  <si>
    <t>Onvoldoende</t>
  </si>
  <si>
    <t>Motivatie consensus:</t>
  </si>
  <si>
    <t>KNOCK OUT</t>
  </si>
  <si>
    <t>1B. Toelichting beantwoording</t>
  </si>
  <si>
    <t xml:space="preserve">Dit onderdeel kent GEEN eigen beoordelingskader, maar kan leiden tot een aanpassing van een beoordeling van de beantwoording van de open vragen. </t>
  </si>
  <si>
    <t>2. INTERVIEW SLEUTELFUNCTIONARISSEN</t>
  </si>
  <si>
    <t>Vraag 1</t>
  </si>
  <si>
    <t>Vraag 2</t>
  </si>
  <si>
    <t>Vraag 3</t>
  </si>
  <si>
    <t>Vraag 4</t>
  </si>
  <si>
    <t>Vraag 5</t>
  </si>
  <si>
    <t>3. PRODUCTDEMONSTRATIE BIJ ZAAM</t>
  </si>
  <si>
    <t xml:space="preserve">Iedere inschrijver zal worden gevraagd om een aantal items zoals hieronder beschreven van het prijzenblad op locatie bij ZAAM beschikbaar te stellen voor een productdemonstratie. De nummers van de items zijn terug te vinden in het productenboek zoals toegevoegd bij deze aanbesteding. Inschrijver neemt tevens per gevraagd item een stalenboek mee voor kleuren en materialen. </t>
  </si>
  <si>
    <t>5.	Gemak schoonmaken</t>
  </si>
  <si>
    <r>
      <t xml:space="preserve">Uitmuntend: 
Naast gevraagde kleuren meer dan 
6 extra kleuren leverbaar
</t>
    </r>
    <r>
      <rPr>
        <b/>
        <sz val="9"/>
        <color theme="1"/>
        <rFont val="Verdana"/>
        <family val="2"/>
      </rPr>
      <t>€ 1.000,-</t>
    </r>
  </si>
  <si>
    <r>
      <t xml:space="preserve">Goed: 
Naast gevraagde kleuren 1 - 5 extra kleuren leverbaar
</t>
    </r>
    <r>
      <rPr>
        <b/>
        <sz val="9"/>
        <color theme="1"/>
        <rFont val="Verdana"/>
        <family val="2"/>
      </rPr>
      <t>€ 500,-</t>
    </r>
  </si>
  <si>
    <r>
      <t xml:space="preserve">Voldoende: gevraagde kleuren zijn leverbaar
</t>
    </r>
    <r>
      <rPr>
        <b/>
        <sz val="9"/>
        <color theme="1"/>
        <rFont val="Verdana"/>
        <family val="2"/>
      </rPr>
      <t>€ 0,-</t>
    </r>
  </si>
  <si>
    <t>Uitmuntend: Overstijgt de verwachtingen</t>
  </si>
  <si>
    <t>Onvoldoende: Onacceptabel</t>
  </si>
  <si>
    <t>Voldoende:
Voldoet aan de verwachtingen</t>
  </si>
  <si>
    <t>Voldoende: 
Voldoet aan de verwachtingen</t>
  </si>
  <si>
    <r>
      <rPr>
        <sz val="9"/>
        <color theme="1"/>
        <rFont val="Verdana"/>
        <family val="2"/>
      </rPr>
      <t>Voldoende: gevraagde kleuren zijn leverbaar</t>
    </r>
    <r>
      <rPr>
        <b/>
        <sz val="9"/>
        <color theme="1"/>
        <rFont val="Verdana"/>
        <family val="2"/>
      </rPr>
      <t xml:space="preserve">
€ 0,-</t>
    </r>
  </si>
  <si>
    <r>
      <t xml:space="preserve">Uitmuntend:
Naast gevraagde materiaalsoorten 4 of meer extra materiaalsoorten leverbaar
</t>
    </r>
    <r>
      <rPr>
        <b/>
        <sz val="9"/>
        <color theme="1"/>
        <rFont val="Verdana"/>
        <family val="2"/>
      </rPr>
      <t>€ 1.000,-</t>
    </r>
  </si>
  <si>
    <r>
      <t xml:space="preserve">Goed:
Naast gevraagde materiaalsoorten 1 – 3 extra materiaalsoorten leverbaar
</t>
    </r>
    <r>
      <rPr>
        <b/>
        <sz val="9"/>
        <color theme="1"/>
        <rFont val="Verdana"/>
        <family val="2"/>
      </rPr>
      <t xml:space="preserve">€ 500,- </t>
    </r>
  </si>
  <si>
    <r>
      <rPr>
        <sz val="9"/>
        <color theme="1"/>
        <rFont val="Verdana"/>
        <family val="2"/>
      </rPr>
      <t xml:space="preserve">Voldoende:
Gevraagde materiaalsoorten zijn leverbaar
</t>
    </r>
    <r>
      <rPr>
        <b/>
        <sz val="9"/>
        <color theme="1"/>
        <rFont val="Verdana"/>
        <family val="2"/>
      </rPr>
      <t xml:space="preserve">
€ 0,-</t>
    </r>
  </si>
  <si>
    <t>Totaal behaalde waarde productdemonstratie:</t>
  </si>
  <si>
    <t>Totaal behaalde waarde interview:</t>
  </si>
  <si>
    <t>Behaalde waarde item 1</t>
  </si>
  <si>
    <t>Behaalde waarde item 2</t>
  </si>
  <si>
    <t>Behaalde waarde item 3</t>
  </si>
  <si>
    <t>Behaalde waarde item 4</t>
  </si>
  <si>
    <t>1A. BEANTWOORDING OPEN VRAGEN</t>
  </si>
  <si>
    <t xml:space="preserve">1.1 Open vraag “veiligheid lockers/ software” </t>
  </si>
  <si>
    <t>Inschrijver beschrijft in maximaal 2 A4 pagina´s op welke wijze zij invulling gaat geven aan het maximaal beveiligen van de lockers en de daarvoor gebruikte software. Inschrijver beschrijft daarbij minimaal:
-	Welke risico’s er zijn bij hack-aanvallen van buitenaf en welke beheersmaatregelen inschrijver neemt tegen misbruik van zowel de lockers als de software;
-	Hoe kan voorkomen worden dat gebruikers onderling lockers elektronisch kunnen openen; 
-	Op welke wijze de veiligheid van bezittingen (in de lockers) en software gegarandeerd wordt.</t>
  </si>
  <si>
    <t>1.2 Open vraag “Serviceorganisatie Lockers bij stroomuitval”</t>
  </si>
  <si>
    <t xml:space="preserve">Inschrijver dient op maximaal 1 A4 pagina te beschrijven op welke wijze zij invulling gaat geven aan de volgende praktijksituatie: De stroom is om 12:00 uur uitgevallen en de lockers kunnen niet meer op afstand en handmatig geopend worden. Inschrijver beschrijft minimaal; Binnen welke termijn zij welke beheersmaatregelen kan treffen om dezelfde dag nog de lockers te kunnen openen. </t>
  </si>
  <si>
    <t>1.3 Open vraag “Serviceorganisatie lockers bij serveruitval”</t>
  </si>
  <si>
    <t>Inschrijver dient op maximaal 1 A4 pagina te beschrijven op welke wijze zij invulling gaat geven aan de volgende praktijksituatie: De server is om 12:00 uur uitgevallen en de lockers kunnen niet meer op afstand en handmatig geopend worden. Inschrijver beschrijft;
Binnen welke termijn zij welke beheersmaatregelen kan treffen om dezelfde dag nog de lockers te kunnen openen.</t>
  </si>
  <si>
    <t xml:space="preserve">1.4 Koppeling met Inepro vendormanagement Kuario </t>
  </si>
  <si>
    <t>ZAAM heeft de KUARIO oplossing van Inepro aangeschaft. Inschrijver beschrijft op maximaal 3 A4 op welke wijze zij de koppeling gaat realiseren met de vendor oplossing van Inepro; de KUARIO oplossing. Opdrachtgever heeft gekozen voor dit systeem waarbij leerlingen zowel met een pas als zonder pas kunnen betalen (minibetalingen), printen, lockers en deuren kunnen openen en andere betalingen (mediatheek/ drankenautomaten/ kantine/ etc.) kunnen verrichten. Het betreft een hybride oplossing, namelijk een kaartoplossing en een kaartloze oplossing (via een smartphone). Inschrijver beschrijft hierbij minimaal:
•	Welke inspanningen er van de opdrachtgever worden verwacht;
•	Op welke wijze zij het project invulling gaat geven (plan van aanpak) waarbij de opdrachtgever er van uit gaat dat de koppeling door inschrijver en Inepro verder gerealiseerd wordt;
•	Welke risico’s inschrijver hierbij ziet en hoe zij die denkt op te lossen;
•	Welke aandachtspunten er nog meer zijn.</t>
  </si>
  <si>
    <t>Inschrijver beantwoordt de gestelde open vragen conform deze bijlage.</t>
  </si>
  <si>
    <t xml:space="preserve">Inschrijver zal bij ZAAM-diensten in Amsterdam (Dubbelink 2) een toelichting geven op haar beantwoording van de open vragen uit dit document. De beoordelaars kunnen aan de hand van de inschrijving en de toelichting nadere vragen stellen (over uitsluitend de antwoorden op de gestelde vragen) ter verduidelijking, om zodoende de beoordeling zo goed mogelijk te laten plaatsvinden. </t>
  </si>
  <si>
    <t>Na de toelichting zullen de beoordelaars (vooraf vastgestelde) vragen stellen aan de sleutelfunctionarissen van de inschrijver, deze vragen zijn voor iedere inschrijver gelijk, maar zullen niet worden bekendgemaakt. Dit interview zal plaatsvinden met het doel vast te kunnen stellen of de inschrijver beschikt over voldoende deskundige medewerkers om de opdracht uit deze onderhavige aanbesteding te kunnen uitvoeren.</t>
  </si>
  <si>
    <t>(1) lockers met een sleutel sluitsysteem nr. 1</t>
  </si>
  <si>
    <t>Totaal behaalde waarde open vragen:</t>
  </si>
  <si>
    <t>1.	Gebruiksvriendelijkheid</t>
  </si>
  <si>
    <t>2.	Gemak schoonmaken</t>
  </si>
  <si>
    <t>3.	Functionaliteit slot (sleutel)</t>
  </si>
  <si>
    <t>4.	Uitstraling/vormgeving</t>
  </si>
  <si>
    <t>5.	Afwerking/volledigheid</t>
  </si>
  <si>
    <t>6.	Stabiliteit/robuustheid voor een VO-organisatie</t>
  </si>
  <si>
    <t>7.	Kwaliteit sluiting</t>
  </si>
  <si>
    <t>8.	Kwaliteit scharnieren</t>
  </si>
  <si>
    <t>9.	Mate van keuze kleuren in stalenboek</t>
  </si>
  <si>
    <t>(2) lockers met een elektronisch sluitsysteem nr. 2</t>
  </si>
  <si>
    <t>1.	Gebruiksvriendelijkheid leerling (openen kluis met app)</t>
  </si>
  <si>
    <t>2.	Gebruiksvriendelijkheid beheerder (openen alle lockers in 1 handeling)</t>
  </si>
  <si>
    <t xml:space="preserve">3.	Gebruiksvriendelijkheid beheeraccount/beheersoftware </t>
  </si>
  <si>
    <t>4.	Gebruiksvriendelijkheid beheersdisplay</t>
  </si>
  <si>
    <t>6.	Functionaliteit slot (sleutel)</t>
  </si>
  <si>
    <t>7.	Uitstraling/vormgeving</t>
  </si>
  <si>
    <t>8.	Afwerking/volledigheid</t>
  </si>
  <si>
    <t>9.	Stabiliteit/robuustheid voor een VO-organisatie</t>
  </si>
  <si>
    <t xml:space="preserve">10.	Kwaliteit sluiting </t>
  </si>
  <si>
    <t>11.	Kwaliteit scharnieren</t>
  </si>
  <si>
    <t>12.	Mate van keuze kleuren in stalenboek</t>
  </si>
  <si>
    <t>(3) Postvakken nr. 3 zonder opbergsysteem</t>
  </si>
  <si>
    <t xml:space="preserve">7.	Kwaliteit sluiting </t>
  </si>
  <si>
    <t>(4) Postvakken met locker nr. 4 met opbergsysteem</t>
  </si>
  <si>
    <t xml:space="preserve">9.	Kwaliteit postopening </t>
  </si>
  <si>
    <t>10.	Mate van keuze kleuren in stalenboek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</si>
</sst>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 #,##0.00_);\(&quot;€&quot;\ #,##0.00\)"/>
    <numFmt numFmtId="164" formatCode="&quot;€&quot;\ #,##0.00_-;&quot;€&quot;\ #,##0.00\-"/>
    <numFmt numFmtId="165" formatCode="&quot;€&quot;\ #,##0_-"/>
    <numFmt numFmtId="166" formatCode="&quot;€&quot;\ #,##0.00"/>
    <numFmt numFmtId="167" formatCode="0.0000"/>
    <numFmt numFmtId="168" formatCode="&quot;€&quot;\ #,##0"/>
  </numFmts>
  <fonts count="19" x14ac:knownFonts="1">
    <font>
      <sz val="11"/>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b/>
      <sz val="11"/>
      <color theme="1"/>
      <name val="Verdana"/>
      <family val="2"/>
    </font>
    <font>
      <b/>
      <sz val="8"/>
      <name val="Verdana"/>
      <family val="2"/>
    </font>
    <font>
      <b/>
      <sz val="11"/>
      <color indexed="8"/>
      <name val="Verdana"/>
      <family val="2"/>
    </font>
    <font>
      <b/>
      <sz val="11"/>
      <color theme="0"/>
      <name val="Verdana"/>
      <family val="2"/>
    </font>
    <font>
      <b/>
      <sz val="10"/>
      <color indexed="8"/>
      <name val="Verdana"/>
      <family val="2"/>
    </font>
    <font>
      <b/>
      <sz val="10"/>
      <name val="Verdana"/>
      <family val="2"/>
    </font>
    <font>
      <sz val="10"/>
      <color theme="1"/>
      <name val="Calibri"/>
      <family val="2"/>
      <scheme val="minor"/>
    </font>
    <font>
      <sz val="12"/>
      <color rgb="FF454545"/>
      <name val="Helvetica Neue"/>
      <family val="2"/>
    </font>
    <font>
      <sz val="9"/>
      <color theme="1"/>
      <name val="Verdana"/>
      <family val="2"/>
    </font>
    <font>
      <sz val="11"/>
      <color theme="0"/>
      <name val="Calibri"/>
      <family val="2"/>
      <scheme val="minor"/>
    </font>
    <font>
      <b/>
      <sz val="9"/>
      <color theme="1"/>
      <name val="Verdana"/>
      <family val="2"/>
    </font>
    <font>
      <sz val="9"/>
      <color theme="0"/>
      <name val="Verdana"/>
      <family val="2"/>
    </font>
  </fonts>
  <fills count="9">
    <fill>
      <patternFill patternType="none"/>
    </fill>
    <fill>
      <patternFill patternType="gray125"/>
    </fill>
    <fill>
      <patternFill patternType="solid">
        <fgColor theme="0"/>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5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48">
    <xf numFmtId="0" fontId="0" fillId="0" borderId="0" xfId="0"/>
    <xf numFmtId="0" fontId="2" fillId="0" borderId="0" xfId="0" applyFont="1"/>
    <xf numFmtId="0" fontId="0" fillId="0" borderId="0" xfId="0" applyAlignment="1">
      <alignment wrapText="1"/>
    </xf>
    <xf numFmtId="0" fontId="1" fillId="0" borderId="0" xfId="0" applyFont="1" applyAlignment="1" applyProtection="1"/>
    <xf numFmtId="0" fontId="2" fillId="0" borderId="0" xfId="0" applyFont="1" applyProtection="1"/>
    <xf numFmtId="165" fontId="2" fillId="0" borderId="0" xfId="0" applyNumberFormat="1" applyFont="1" applyAlignment="1" applyProtection="1">
      <alignment horizontal="center"/>
    </xf>
    <xf numFmtId="165" fontId="3" fillId="2" borderId="3" xfId="0" applyNumberFormat="1" applyFont="1" applyFill="1" applyBorder="1" applyAlignment="1" applyProtection="1">
      <alignment horizontal="center" vertical="center"/>
    </xf>
    <xf numFmtId="0" fontId="2" fillId="2" borderId="0" xfId="0" applyFont="1" applyFill="1" applyProtection="1"/>
    <xf numFmtId="165" fontId="3" fillId="2" borderId="4" xfId="0" applyNumberFormat="1" applyFont="1" applyFill="1" applyBorder="1" applyAlignment="1" applyProtection="1">
      <alignment horizontal="center" vertical="center"/>
      <protection locked="0"/>
    </xf>
    <xf numFmtId="0" fontId="3" fillId="2" borderId="7" xfId="0" applyFont="1" applyFill="1" applyBorder="1" applyAlignment="1" applyProtection="1">
      <alignment horizontal="left" vertical="center" indent="1"/>
    </xf>
    <xf numFmtId="0" fontId="2" fillId="2" borderId="7" xfId="0" applyFont="1" applyFill="1" applyBorder="1" applyAlignment="1" applyProtection="1">
      <alignment horizontal="left" vertical="center" wrapText="1" indent="1"/>
    </xf>
    <xf numFmtId="0" fontId="2" fillId="2" borderId="7" xfId="0" applyFont="1" applyFill="1" applyBorder="1" applyAlignment="1" applyProtection="1"/>
    <xf numFmtId="0" fontId="4" fillId="2" borderId="7" xfId="0" applyFont="1" applyFill="1" applyBorder="1" applyAlignment="1" applyProtection="1">
      <alignment horizontal="left" vertical="center" indent="1"/>
    </xf>
    <xf numFmtId="0" fontId="4" fillId="2" borderId="7"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4" fillId="2" borderId="7" xfId="0" applyFont="1" applyFill="1" applyBorder="1" applyAlignment="1" applyProtection="1">
      <alignment horizontal="left" vertical="center"/>
    </xf>
    <xf numFmtId="0" fontId="13" fillId="0" borderId="0" xfId="0" applyFont="1"/>
    <xf numFmtId="7" fontId="2" fillId="2" borderId="7" xfId="0" applyNumberFormat="1" applyFont="1" applyFill="1" applyBorder="1" applyAlignment="1" applyProtection="1">
      <alignment horizontal="left" vertical="center" wrapText="1" indent="1"/>
    </xf>
    <xf numFmtId="166" fontId="2" fillId="2" borderId="7" xfId="0" applyNumberFormat="1" applyFont="1" applyFill="1" applyBorder="1" applyAlignment="1" applyProtection="1">
      <alignment horizontal="left" vertical="center" wrapText="1" indent="1"/>
    </xf>
    <xf numFmtId="0" fontId="14" fillId="0" borderId="0" xfId="0" applyFont="1"/>
    <xf numFmtId="167" fontId="4" fillId="2" borderId="7" xfId="0" applyNumberFormat="1" applyFont="1" applyFill="1" applyBorder="1" applyAlignment="1" applyProtection="1">
      <alignment horizontal="left" vertical="center"/>
    </xf>
    <xf numFmtId="0" fontId="16" fillId="0" borderId="0" xfId="0" applyFont="1"/>
    <xf numFmtId="0" fontId="4" fillId="3" borderId="3" xfId="0" applyFont="1" applyFill="1" applyBorder="1" applyAlignment="1">
      <alignment vertical="center"/>
    </xf>
    <xf numFmtId="0" fontId="4" fillId="3" borderId="2" xfId="0" applyFont="1" applyFill="1" applyBorder="1" applyAlignment="1">
      <alignment vertical="center"/>
    </xf>
    <xf numFmtId="0" fontId="1" fillId="4" borderId="1" xfId="0" applyFont="1" applyFill="1" applyBorder="1" applyAlignment="1">
      <alignment horizontal="left" vertical="center"/>
    </xf>
    <xf numFmtId="0" fontId="1" fillId="4" borderId="1" xfId="0" applyFont="1" applyFill="1" applyBorder="1" applyAlignment="1">
      <alignment horizontal="center" vertical="center"/>
    </xf>
    <xf numFmtId="166" fontId="1" fillId="4" borderId="1" xfId="0" applyNumberFormat="1" applyFont="1" applyFill="1" applyBorder="1" applyAlignment="1">
      <alignment horizontal="center" vertical="center"/>
    </xf>
    <xf numFmtId="0" fontId="1" fillId="4" borderId="1" xfId="0" applyFont="1" applyFill="1" applyBorder="1" applyAlignment="1">
      <alignment horizontal="right" vertical="center"/>
    </xf>
    <xf numFmtId="167" fontId="1" fillId="4" borderId="1" xfId="0" applyNumberFormat="1" applyFont="1" applyFill="1" applyBorder="1" applyAlignment="1">
      <alignment horizontal="center" vertical="center"/>
    </xf>
    <xf numFmtId="0" fontId="1" fillId="5" borderId="1" xfId="0" applyFont="1" applyFill="1" applyBorder="1" applyAlignment="1">
      <alignment vertical="center" wrapText="1"/>
    </xf>
    <xf numFmtId="166" fontId="1" fillId="5" borderId="1" xfId="0" applyNumberFormat="1" applyFont="1" applyFill="1" applyBorder="1" applyAlignment="1">
      <alignment horizontal="center" vertical="center" wrapText="1"/>
    </xf>
    <xf numFmtId="0" fontId="1" fillId="6" borderId="1" xfId="0" applyFont="1" applyFill="1" applyBorder="1" applyAlignment="1">
      <alignment horizontal="right" vertical="center"/>
    </xf>
    <xf numFmtId="166" fontId="1" fillId="6" borderId="1" xfId="0" applyNumberFormat="1"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wrapText="1"/>
    </xf>
    <xf numFmtId="0" fontId="7" fillId="5" borderId="2" xfId="0" applyFont="1" applyFill="1" applyBorder="1" applyAlignment="1">
      <alignment vertical="center"/>
    </xf>
    <xf numFmtId="0" fontId="7" fillId="5" borderId="4" xfId="0" applyFont="1" applyFill="1" applyBorder="1" applyAlignment="1">
      <alignment horizontal="center" vertical="center"/>
    </xf>
    <xf numFmtId="0" fontId="7" fillId="5" borderId="4" xfId="0" applyFont="1" applyFill="1" applyBorder="1" applyAlignment="1">
      <alignment vertical="center"/>
    </xf>
    <xf numFmtId="0" fontId="8" fillId="5" borderId="1" xfId="0" applyFont="1" applyFill="1" applyBorder="1" applyAlignment="1" applyProtection="1">
      <alignment horizontal="center" vertical="center" wrapText="1"/>
      <protection locked="0"/>
    </xf>
    <xf numFmtId="0" fontId="7" fillId="5" borderId="3" xfId="0" applyFont="1" applyFill="1" applyBorder="1" applyAlignment="1">
      <alignment horizontal="center" vertical="center"/>
    </xf>
    <xf numFmtId="0" fontId="7" fillId="5" borderId="1" xfId="0" applyFont="1" applyFill="1" applyBorder="1" applyAlignment="1">
      <alignment horizontal="center" vertical="center"/>
    </xf>
    <xf numFmtId="0" fontId="2" fillId="6" borderId="1" xfId="0" applyFont="1" applyFill="1" applyBorder="1" applyAlignment="1">
      <alignment horizontal="center" vertical="center"/>
    </xf>
    <xf numFmtId="164" fontId="2" fillId="7" borderId="1" xfId="0" applyNumberFormat="1" applyFont="1" applyFill="1" applyBorder="1" applyAlignment="1">
      <alignment horizontal="center" vertical="center" wrapText="1"/>
    </xf>
    <xf numFmtId="0" fontId="4" fillId="3" borderId="2" xfId="0" applyFont="1" applyFill="1" applyBorder="1" applyAlignment="1" applyProtection="1">
      <alignment horizontal="left" vertical="center" indent="1"/>
      <protection locked="0"/>
    </xf>
    <xf numFmtId="0" fontId="2" fillId="3" borderId="2" xfId="0" applyFont="1" applyFill="1" applyBorder="1" applyAlignment="1" applyProtection="1"/>
    <xf numFmtId="0" fontId="2" fillId="3" borderId="4" xfId="0" applyFont="1" applyFill="1" applyBorder="1" applyAlignment="1" applyProtection="1"/>
    <xf numFmtId="0" fontId="2" fillId="3" borderId="3" xfId="0" applyFont="1" applyFill="1" applyBorder="1" applyAlignment="1" applyProtection="1"/>
    <xf numFmtId="0" fontId="1" fillId="4" borderId="2" xfId="0" applyFont="1" applyFill="1" applyBorder="1" applyAlignment="1" applyProtection="1">
      <alignment horizontal="left" vertical="center" wrapText="1" indent="1"/>
    </xf>
    <xf numFmtId="0" fontId="15" fillId="4" borderId="1"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2" fillId="6" borderId="2" xfId="0" applyFont="1" applyFill="1" applyBorder="1" applyAlignment="1">
      <alignment horizontal="left" vertical="center" wrapText="1"/>
    </xf>
    <xf numFmtId="166" fontId="15" fillId="7" borderId="1" xfId="0" applyNumberFormat="1" applyFont="1" applyFill="1" applyBorder="1" applyAlignment="1">
      <alignment horizontal="center" vertical="center"/>
    </xf>
    <xf numFmtId="0" fontId="2" fillId="6" borderId="1" xfId="0" applyFont="1" applyFill="1" applyBorder="1" applyAlignment="1">
      <alignment horizontal="center" vertical="center"/>
    </xf>
    <xf numFmtId="168" fontId="15" fillId="7" borderId="1" xfId="0" applyNumberFormat="1" applyFont="1" applyFill="1" applyBorder="1" applyAlignment="1">
      <alignment horizontal="center" vertical="center"/>
    </xf>
    <xf numFmtId="168" fontId="15" fillId="4" borderId="1" xfId="0" applyNumberFormat="1" applyFont="1" applyFill="1" applyBorder="1" applyAlignment="1">
      <alignment horizontal="center" vertical="center" wrapText="1"/>
    </xf>
    <xf numFmtId="166" fontId="15" fillId="7" borderId="1" xfId="0" applyNumberFormat="1" applyFont="1" applyFill="1" applyBorder="1" applyAlignment="1">
      <alignment horizontal="center" vertical="center" wrapText="1"/>
    </xf>
    <xf numFmtId="166" fontId="17" fillId="7" borderId="1" xfId="0" applyNumberFormat="1" applyFont="1" applyFill="1" applyBorder="1" applyAlignment="1">
      <alignment horizontal="center" vertical="center"/>
    </xf>
    <xf numFmtId="168" fontId="15" fillId="7" borderId="1" xfId="0" applyNumberFormat="1" applyFont="1" applyFill="1" applyBorder="1" applyAlignment="1">
      <alignment horizontal="center" vertical="center" wrapText="1"/>
    </xf>
    <xf numFmtId="166" fontId="17" fillId="7" borderId="1" xfId="0" applyNumberFormat="1" applyFont="1" applyFill="1" applyBorder="1" applyAlignment="1">
      <alignment horizontal="center" vertical="center" wrapText="1"/>
    </xf>
    <xf numFmtId="0" fontId="3" fillId="4" borderId="8" xfId="0" applyFont="1" applyFill="1" applyBorder="1" applyAlignment="1">
      <alignment horizontal="left" vertical="center" wrapText="1"/>
    </xf>
    <xf numFmtId="0" fontId="18" fillId="2" borderId="6"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2" fillId="5" borderId="8" xfId="0" applyFont="1" applyFill="1" applyBorder="1" applyAlignment="1" applyProtection="1">
      <alignment vertical="center" wrapText="1"/>
    </xf>
    <xf numFmtId="0" fontId="2" fillId="5" borderId="9" xfId="0" applyFont="1" applyFill="1" applyBorder="1" applyAlignment="1" applyProtection="1">
      <alignment vertical="center" wrapText="1"/>
    </xf>
    <xf numFmtId="0" fontId="16" fillId="0" borderId="6" xfId="0" applyFont="1" applyFill="1" applyBorder="1"/>
    <xf numFmtId="0" fontId="16" fillId="0" borderId="0" xfId="0" applyFont="1" applyFill="1" applyBorder="1"/>
    <xf numFmtId="166" fontId="18" fillId="0" borderId="6" xfId="0" applyNumberFormat="1" applyFont="1" applyFill="1" applyBorder="1" applyAlignment="1">
      <alignment horizontal="center" vertical="center" wrapText="1"/>
    </xf>
    <xf numFmtId="166" fontId="18" fillId="0" borderId="0" xfId="0" applyNumberFormat="1" applyFont="1" applyFill="1" applyBorder="1" applyAlignment="1">
      <alignment horizontal="center" vertical="center" wrapText="1"/>
    </xf>
    <xf numFmtId="0" fontId="11" fillId="4" borderId="0" xfId="0" applyFont="1" applyFill="1" applyBorder="1" applyAlignment="1">
      <alignment horizontal="right" vertical="center" wrapText="1"/>
    </xf>
    <xf numFmtId="0" fontId="2" fillId="2" borderId="0" xfId="0" applyFont="1" applyFill="1" applyBorder="1" applyAlignment="1" applyProtection="1">
      <alignment horizontal="left" vertical="center" wrapText="1" indent="1"/>
    </xf>
    <xf numFmtId="166" fontId="2" fillId="2" borderId="0" xfId="0" applyNumberFormat="1" applyFont="1" applyFill="1" applyBorder="1" applyAlignment="1" applyProtection="1">
      <alignment horizontal="left" vertical="center" wrapText="1" indent="1"/>
    </xf>
    <xf numFmtId="0" fontId="11" fillId="4" borderId="0" xfId="0" applyFont="1" applyFill="1" applyBorder="1" applyAlignment="1">
      <alignment horizontal="right" vertical="center"/>
    </xf>
    <xf numFmtId="0" fontId="2" fillId="6" borderId="2" xfId="0" applyFont="1" applyFill="1" applyBorder="1" applyAlignment="1">
      <alignment horizontal="left" vertical="center" wrapText="1"/>
    </xf>
    <xf numFmtId="0" fontId="2" fillId="6" borderId="1" xfId="0" applyFont="1" applyFill="1" applyBorder="1" applyAlignment="1">
      <alignment horizontal="center" vertical="center"/>
    </xf>
    <xf numFmtId="0" fontId="15" fillId="4" borderId="8" xfId="0" applyFont="1" applyFill="1" applyBorder="1" applyAlignment="1">
      <alignment horizontal="center" vertical="center" wrapText="1"/>
    </xf>
    <xf numFmtId="0" fontId="2" fillId="6" borderId="9" xfId="0" applyFont="1" applyFill="1" applyBorder="1" applyAlignment="1">
      <alignment horizontal="center" vertical="center"/>
    </xf>
    <xf numFmtId="164" fontId="2" fillId="7" borderId="9" xfId="0" applyNumberFormat="1" applyFont="1" applyFill="1" applyBorder="1" applyAlignment="1">
      <alignment horizontal="center" vertical="center" wrapText="1"/>
    </xf>
    <xf numFmtId="0" fontId="7" fillId="5" borderId="5" xfId="0" applyFont="1" applyFill="1" applyBorder="1" applyAlignment="1">
      <alignment vertical="center"/>
    </xf>
    <xf numFmtId="0" fontId="7" fillId="5" borderId="12" xfId="0" applyFont="1" applyFill="1" applyBorder="1" applyAlignment="1">
      <alignment vertical="center"/>
    </xf>
    <xf numFmtId="0" fontId="7" fillId="5" borderId="12"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13" xfId="0" applyFont="1" applyFill="1" applyBorder="1" applyAlignment="1">
      <alignment horizontal="center" vertical="center"/>
    </xf>
    <xf numFmtId="0" fontId="1" fillId="4" borderId="5" xfId="0" applyFont="1" applyFill="1" applyBorder="1" applyAlignment="1" applyProtection="1">
      <alignment horizontal="left" vertical="center" wrapText="1" indent="1"/>
    </xf>
    <xf numFmtId="165" fontId="3" fillId="2" borderId="14" xfId="0" applyNumberFormat="1" applyFont="1" applyFill="1" applyBorder="1" applyAlignment="1" applyProtection="1">
      <alignment horizontal="center" vertical="center"/>
      <protection locked="0"/>
    </xf>
    <xf numFmtId="165" fontId="3" fillId="2" borderId="11" xfId="0" applyNumberFormat="1" applyFont="1" applyFill="1" applyBorder="1" applyAlignment="1" applyProtection="1">
      <alignment horizontal="center" vertical="center"/>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5" fillId="7" borderId="2" xfId="0" applyFont="1" applyFill="1" applyBorder="1" applyAlignment="1">
      <alignment horizontal="left" vertical="center" wrapText="1"/>
    </xf>
    <xf numFmtId="0" fontId="15" fillId="7" borderId="4" xfId="0" applyFont="1" applyFill="1" applyBorder="1" applyAlignment="1">
      <alignment horizontal="left" vertical="center" wrapText="1"/>
    </xf>
    <xf numFmtId="0" fontId="15" fillId="7" borderId="3"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5" borderId="3" xfId="0" applyFont="1" applyFill="1" applyBorder="1" applyAlignment="1">
      <alignment horizontal="left" vertical="center" wrapText="1"/>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165" fontId="3" fillId="7" borderId="2" xfId="0" applyNumberFormat="1" applyFont="1" applyFill="1" applyBorder="1" applyAlignment="1" applyProtection="1">
      <alignment horizontal="center" vertical="center"/>
      <protection locked="0"/>
    </xf>
    <xf numFmtId="165" fontId="3" fillId="7" borderId="3" xfId="0" applyNumberFormat="1" applyFont="1" applyFill="1" applyBorder="1" applyAlignment="1" applyProtection="1">
      <alignment horizontal="center" vertical="center"/>
      <protection locked="0"/>
    </xf>
    <xf numFmtId="0" fontId="2" fillId="5" borderId="5" xfId="0" applyFont="1" applyFill="1" applyBorder="1" applyAlignment="1" applyProtection="1">
      <alignment horizontal="left" vertical="center" wrapText="1" indent="1"/>
    </xf>
    <xf numFmtId="0" fontId="2" fillId="5" borderId="6" xfId="0" applyFont="1" applyFill="1" applyBorder="1" applyAlignment="1" applyProtection="1">
      <alignment horizontal="left" vertical="center" wrapText="1" indent="1"/>
    </xf>
    <xf numFmtId="165" fontId="3" fillId="7" borderId="4" xfId="0" applyNumberFormat="1" applyFont="1" applyFill="1" applyBorder="1" applyAlignment="1" applyProtection="1">
      <alignment horizontal="center" vertical="center"/>
      <protection locked="0"/>
    </xf>
    <xf numFmtId="165" fontId="4" fillId="3" borderId="2" xfId="0" applyNumberFormat="1" applyFont="1" applyFill="1" applyBorder="1" applyAlignment="1" applyProtection="1">
      <alignment horizontal="center" vertical="center"/>
      <protection locked="0"/>
    </xf>
    <xf numFmtId="165" fontId="4" fillId="3" borderId="3" xfId="0" applyNumberFormat="1" applyFont="1" applyFill="1" applyBorder="1" applyAlignment="1" applyProtection="1">
      <alignment horizontal="center" vertical="center"/>
      <protection locked="0"/>
    </xf>
    <xf numFmtId="165" fontId="3" fillId="4" borderId="4" xfId="0" applyNumberFormat="1" applyFont="1" applyFill="1" applyBorder="1" applyAlignment="1" applyProtection="1">
      <alignment horizontal="center" vertical="center"/>
    </xf>
    <xf numFmtId="165" fontId="3" fillId="4" borderId="3" xfId="0" applyNumberFormat="1" applyFont="1" applyFill="1" applyBorder="1" applyAlignment="1" applyProtection="1">
      <alignment horizontal="center" vertical="center"/>
    </xf>
    <xf numFmtId="165" fontId="4" fillId="3" borderId="4" xfId="0" applyNumberFormat="1" applyFont="1" applyFill="1" applyBorder="1" applyAlignment="1" applyProtection="1">
      <alignment horizontal="center" vertical="center"/>
      <protection locked="0"/>
    </xf>
    <xf numFmtId="165" fontId="3" fillId="4" borderId="12" xfId="0" applyNumberFormat="1" applyFont="1" applyFill="1" applyBorder="1" applyAlignment="1" applyProtection="1">
      <alignment horizontal="center" vertical="center"/>
    </xf>
    <xf numFmtId="165" fontId="3" fillId="4" borderId="13" xfId="0" applyNumberFormat="1" applyFont="1" applyFill="1" applyBorder="1" applyAlignment="1" applyProtection="1">
      <alignment horizontal="center" vertical="center"/>
    </xf>
    <xf numFmtId="0" fontId="4" fillId="3" borderId="2"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165" fontId="3" fillId="4" borderId="2" xfId="0" applyNumberFormat="1" applyFont="1" applyFill="1" applyBorder="1" applyAlignment="1" applyProtection="1">
      <alignment horizontal="center" vertical="center"/>
    </xf>
    <xf numFmtId="0" fontId="2" fillId="6" borderId="8" xfId="0" applyFont="1" applyFill="1" applyBorder="1" applyAlignment="1">
      <alignment horizontal="left" vertical="center" wrapText="1"/>
    </xf>
    <xf numFmtId="0" fontId="2" fillId="6" borderId="7" xfId="0" applyFont="1" applyFill="1" applyBorder="1" applyAlignment="1">
      <alignment horizontal="left" vertical="center" wrapText="1"/>
    </xf>
    <xf numFmtId="0" fontId="2" fillId="6" borderId="9" xfId="0" applyFont="1" applyFill="1" applyBorder="1" applyAlignment="1">
      <alignment horizontal="left" vertical="center" wrapText="1"/>
    </xf>
    <xf numFmtId="164" fontId="2" fillId="7" borderId="1" xfId="0" applyNumberFormat="1" applyFont="1" applyFill="1" applyBorder="1" applyAlignment="1" applyProtection="1">
      <alignment horizontal="center" vertical="center" wrapText="1"/>
      <protection locked="0"/>
    </xf>
    <xf numFmtId="0" fontId="9" fillId="4" borderId="1" xfId="0" applyFont="1" applyFill="1" applyBorder="1" applyAlignment="1">
      <alignment horizontal="right" vertical="center" wrapText="1"/>
    </xf>
    <xf numFmtId="0" fontId="10" fillId="3" borderId="1" xfId="0" applyFont="1" applyFill="1" applyBorder="1" applyAlignment="1">
      <alignment horizontal="right" vertical="center" wrapText="1"/>
    </xf>
    <xf numFmtId="164" fontId="2" fillId="7" borderId="9" xfId="0" applyNumberFormat="1" applyFont="1" applyFill="1" applyBorder="1" applyAlignment="1" applyProtection="1">
      <alignment horizontal="center" vertical="center" wrapText="1"/>
      <protection locked="0"/>
    </xf>
    <xf numFmtId="166" fontId="12" fillId="4" borderId="2" xfId="0" applyNumberFormat="1" applyFont="1" applyFill="1" applyBorder="1" applyAlignment="1" applyProtection="1">
      <alignment horizontal="center" vertical="center" wrapText="1"/>
      <protection locked="0"/>
    </xf>
    <xf numFmtId="166" fontId="12" fillId="4" borderId="3" xfId="0" applyNumberFormat="1" applyFont="1" applyFill="1" applyBorder="1" applyAlignment="1" applyProtection="1">
      <alignment horizontal="center" vertical="center" wrapText="1"/>
      <protection locked="0"/>
    </xf>
    <xf numFmtId="0" fontId="11" fillId="4" borderId="1" xfId="0" applyFont="1" applyFill="1" applyBorder="1" applyAlignment="1">
      <alignment horizontal="right" vertical="center" wrapText="1"/>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0" xfId="0" applyFont="1" applyFill="1" applyBorder="1" applyAlignment="1">
      <alignment horizontal="center" vertical="center"/>
    </xf>
    <xf numFmtId="166" fontId="12" fillId="4" borderId="0" xfId="0" applyNumberFormat="1" applyFont="1" applyFill="1" applyBorder="1" applyAlignment="1" applyProtection="1">
      <alignment horizontal="center" vertical="center" wrapText="1"/>
      <protection locked="0"/>
    </xf>
    <xf numFmtId="7" fontId="12" fillId="4" borderId="6" xfId="0" applyNumberFormat="1" applyFont="1" applyFill="1" applyBorder="1" applyAlignment="1" applyProtection="1">
      <alignment horizontal="center" vertical="center" wrapText="1"/>
      <protection locked="0"/>
    </xf>
    <xf numFmtId="7" fontId="12" fillId="4" borderId="10" xfId="0" applyNumberFormat="1" applyFont="1" applyFill="1" applyBorder="1" applyAlignment="1" applyProtection="1">
      <alignment horizontal="center" vertical="center" wrapText="1"/>
      <protection locked="0"/>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166" fontId="8" fillId="8" borderId="5" xfId="0" applyNumberFormat="1" applyFont="1" applyFill="1" applyBorder="1" applyAlignment="1" applyProtection="1">
      <alignment horizontal="center" vertical="center" wrapText="1"/>
    </xf>
    <xf numFmtId="166" fontId="8" fillId="8" borderId="13" xfId="0" applyNumberFormat="1" applyFont="1" applyFill="1" applyBorder="1" applyAlignment="1" applyProtection="1">
      <alignment horizontal="center" vertical="center" wrapText="1"/>
    </xf>
    <xf numFmtId="0" fontId="10" fillId="8" borderId="5" xfId="0" applyFont="1" applyFill="1" applyBorder="1" applyAlignment="1">
      <alignment horizontal="right" vertical="center" wrapText="1"/>
    </xf>
    <xf numFmtId="0" fontId="10" fillId="8" borderId="13" xfId="0" applyFont="1" applyFill="1" applyBorder="1" applyAlignment="1">
      <alignment horizontal="right" vertical="center" wrapText="1"/>
    </xf>
    <xf numFmtId="0" fontId="10" fillId="8" borderId="2" xfId="0" applyFont="1" applyFill="1" applyBorder="1" applyAlignment="1">
      <alignment horizontal="right" vertical="center" wrapText="1"/>
    </xf>
    <xf numFmtId="0" fontId="10" fillId="8" borderId="3" xfId="0" applyFont="1" applyFill="1" applyBorder="1" applyAlignment="1">
      <alignment horizontal="right" vertical="center" wrapText="1"/>
    </xf>
    <xf numFmtId="166" fontId="8" fillId="8" borderId="2" xfId="0" applyNumberFormat="1" applyFont="1" applyFill="1" applyBorder="1" applyAlignment="1" applyProtection="1">
      <alignment horizontal="center" vertical="center" wrapText="1"/>
    </xf>
    <xf numFmtId="166" fontId="8" fillId="8" borderId="3" xfId="0" applyNumberFormat="1" applyFont="1" applyFill="1" applyBorder="1" applyAlignment="1" applyProtection="1">
      <alignment horizontal="center" vertical="center" wrapText="1"/>
    </xf>
    <xf numFmtId="165" fontId="4" fillId="3" borderId="4" xfId="0" applyNumberFormat="1" applyFont="1" applyFill="1" applyBorder="1" applyAlignment="1" applyProtection="1">
      <alignment horizontal="center" vertical="center"/>
    </xf>
    <xf numFmtId="165" fontId="4" fillId="3" borderId="3" xfId="0" applyNumberFormat="1" applyFont="1" applyFill="1" applyBorder="1" applyAlignment="1" applyProtection="1">
      <alignment horizontal="center" vertical="center"/>
    </xf>
    <xf numFmtId="165" fontId="4" fillId="3" borderId="2" xfId="0" applyNumberFormat="1" applyFont="1" applyFill="1" applyBorder="1" applyAlignment="1" applyProtection="1">
      <alignment horizontal="center" vertical="center"/>
    </xf>
  </cellXfs>
  <cellStyles count="57">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Standaard" xfId="0" builtinId="0"/>
  </cellStyles>
  <dxfs count="0"/>
  <tableStyles count="0" defaultTableStyle="TableStyleMedium2" defaultPivotStyle="PivotStyleMedium9"/>
  <colors>
    <mruColors>
      <color rgb="FFFDE9D9"/>
      <color rgb="FFFFCC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8BFE7-DBCD-A64A-9307-AFAB3944EB8A}">
  <dimension ref="A1:M13"/>
  <sheetViews>
    <sheetView showGridLines="0" zoomScale="120" zoomScaleNormal="120" workbookViewId="0">
      <selection activeCell="F10" sqref="F10"/>
    </sheetView>
  </sheetViews>
  <sheetFormatPr baseColWidth="10" defaultRowHeight="15" x14ac:dyDescent="0.2"/>
  <cols>
    <col min="1" max="1" width="12.83203125" customWidth="1"/>
    <col min="2" max="2" width="80.83203125" customWidth="1"/>
    <col min="3" max="7" width="15.83203125" customWidth="1"/>
  </cols>
  <sheetData>
    <row r="1" spans="1:13" ht="30" customHeight="1" x14ac:dyDescent="0.2">
      <c r="A1" s="84" t="s">
        <v>62</v>
      </c>
      <c r="B1" s="85"/>
      <c r="C1" s="85"/>
      <c r="D1" s="85"/>
      <c r="E1" s="85"/>
      <c r="F1" s="85"/>
      <c r="G1" s="86"/>
    </row>
    <row r="2" spans="1:13" ht="35" customHeight="1" x14ac:dyDescent="0.2">
      <c r="A2" s="90" t="s">
        <v>71</v>
      </c>
      <c r="B2" s="91"/>
      <c r="C2" s="91"/>
      <c r="D2" s="91"/>
      <c r="E2" s="91"/>
      <c r="F2" s="91"/>
      <c r="G2" s="92"/>
    </row>
    <row r="3" spans="1:13" ht="35" customHeight="1" x14ac:dyDescent="0.2">
      <c r="A3" s="95" t="s">
        <v>63</v>
      </c>
      <c r="B3" s="96"/>
      <c r="C3" s="47" t="s">
        <v>20</v>
      </c>
      <c r="D3" s="47" t="s">
        <v>21</v>
      </c>
      <c r="E3" s="47" t="s">
        <v>22</v>
      </c>
      <c r="F3" s="47" t="s">
        <v>23</v>
      </c>
      <c r="G3" s="47" t="s">
        <v>24</v>
      </c>
      <c r="H3" s="59" t="s">
        <v>12</v>
      </c>
      <c r="I3" s="60" t="s">
        <v>28</v>
      </c>
      <c r="J3" s="60" t="s">
        <v>29</v>
      </c>
      <c r="K3" s="60" t="s">
        <v>30</v>
      </c>
      <c r="L3" s="60" t="s">
        <v>31</v>
      </c>
      <c r="M3" s="60" t="s">
        <v>5</v>
      </c>
    </row>
    <row r="4" spans="1:13" ht="110" customHeight="1" x14ac:dyDescent="0.2">
      <c r="A4" s="93" t="s">
        <v>64</v>
      </c>
      <c r="B4" s="94"/>
      <c r="C4" s="52">
        <v>3000</v>
      </c>
      <c r="D4" s="52">
        <v>1500</v>
      </c>
      <c r="E4" s="52">
        <v>750</v>
      </c>
      <c r="F4" s="52">
        <v>0</v>
      </c>
      <c r="G4" s="50" t="s">
        <v>33</v>
      </c>
    </row>
    <row r="5" spans="1:13" ht="35" customHeight="1" x14ac:dyDescent="0.2">
      <c r="A5" s="95" t="s">
        <v>65</v>
      </c>
      <c r="B5" s="96"/>
      <c r="C5" s="53" t="s">
        <v>20</v>
      </c>
      <c r="D5" s="53" t="s">
        <v>21</v>
      </c>
      <c r="E5" s="53" t="s">
        <v>22</v>
      </c>
      <c r="F5" s="53" t="s">
        <v>23</v>
      </c>
      <c r="G5" s="47" t="s">
        <v>24</v>
      </c>
    </row>
    <row r="6" spans="1:13" ht="90" customHeight="1" x14ac:dyDescent="0.2">
      <c r="A6" s="93" t="s">
        <v>66</v>
      </c>
      <c r="B6" s="94"/>
      <c r="C6" s="52">
        <v>5000</v>
      </c>
      <c r="D6" s="52">
        <v>2500</v>
      </c>
      <c r="E6" s="52">
        <v>1000</v>
      </c>
      <c r="F6" s="52">
        <v>0</v>
      </c>
      <c r="G6" s="50" t="s">
        <v>33</v>
      </c>
    </row>
    <row r="7" spans="1:13" ht="35" customHeight="1" x14ac:dyDescent="0.2">
      <c r="A7" s="95" t="s">
        <v>67</v>
      </c>
      <c r="B7" s="96"/>
      <c r="C7" s="53" t="s">
        <v>20</v>
      </c>
      <c r="D7" s="53" t="s">
        <v>21</v>
      </c>
      <c r="E7" s="53" t="s">
        <v>22</v>
      </c>
      <c r="F7" s="53" t="s">
        <v>23</v>
      </c>
      <c r="G7" s="47" t="s">
        <v>24</v>
      </c>
    </row>
    <row r="8" spans="1:13" ht="90" customHeight="1" x14ac:dyDescent="0.2">
      <c r="A8" s="93" t="s">
        <v>68</v>
      </c>
      <c r="B8" s="94"/>
      <c r="C8" s="52">
        <v>5000</v>
      </c>
      <c r="D8" s="52">
        <v>2500</v>
      </c>
      <c r="E8" s="52">
        <v>1000</v>
      </c>
      <c r="F8" s="52">
        <v>0</v>
      </c>
      <c r="G8" s="50" t="s">
        <v>33</v>
      </c>
    </row>
    <row r="9" spans="1:13" ht="35" customHeight="1" x14ac:dyDescent="0.2">
      <c r="A9" s="95" t="s">
        <v>69</v>
      </c>
      <c r="B9" s="96"/>
      <c r="C9" s="53" t="s">
        <v>20</v>
      </c>
      <c r="D9" s="53" t="s">
        <v>21</v>
      </c>
      <c r="E9" s="53" t="s">
        <v>22</v>
      </c>
      <c r="F9" s="53" t="s">
        <v>23</v>
      </c>
      <c r="G9" s="47" t="s">
        <v>24</v>
      </c>
    </row>
    <row r="10" spans="1:13" ht="170" customHeight="1" x14ac:dyDescent="0.2">
      <c r="A10" s="93" t="s">
        <v>70</v>
      </c>
      <c r="B10" s="94"/>
      <c r="C10" s="52">
        <v>7000</v>
      </c>
      <c r="D10" s="52">
        <v>3500</v>
      </c>
      <c r="E10" s="52">
        <v>1500</v>
      </c>
      <c r="F10" s="52">
        <v>0</v>
      </c>
      <c r="G10" s="50" t="s">
        <v>33</v>
      </c>
    </row>
    <row r="11" spans="1:13" ht="30" customHeight="1" x14ac:dyDescent="0.2">
      <c r="A11" s="84" t="s">
        <v>34</v>
      </c>
      <c r="B11" s="85"/>
      <c r="C11" s="85"/>
      <c r="D11" s="85"/>
      <c r="E11" s="85"/>
      <c r="F11" s="85"/>
      <c r="G11" s="86"/>
    </row>
    <row r="12" spans="1:13" ht="45" customHeight="1" x14ac:dyDescent="0.2">
      <c r="A12" s="90" t="s">
        <v>72</v>
      </c>
      <c r="B12" s="91"/>
      <c r="C12" s="91"/>
      <c r="D12" s="91"/>
      <c r="E12" s="91"/>
      <c r="F12" s="91"/>
      <c r="G12" s="92"/>
    </row>
    <row r="13" spans="1:13" ht="30" customHeight="1" x14ac:dyDescent="0.2">
      <c r="A13" s="87" t="s">
        <v>35</v>
      </c>
      <c r="B13" s="88"/>
      <c r="C13" s="88"/>
      <c r="D13" s="88"/>
      <c r="E13" s="88"/>
      <c r="F13" s="88"/>
      <c r="G13" s="89"/>
    </row>
  </sheetData>
  <sheetProtection algorithmName="SHA-512" hashValue="tDyjwdvT1qZcTtSmtcHxhSVZax8fHHU9UF9k2Q1ealjzoOvdkqbU1AQAGZrijF7qmawdibTEb/NF4Qc7eSBaRw==" saltValue="+5XPypwq7k+sH54sevJvrA==" spinCount="100000" sheet="1" objects="1" scenarios="1"/>
  <mergeCells count="13">
    <mergeCell ref="A2:G2"/>
    <mergeCell ref="A1:G1"/>
    <mergeCell ref="A4:B4"/>
    <mergeCell ref="A3:B3"/>
    <mergeCell ref="A5:B5"/>
    <mergeCell ref="A11:G11"/>
    <mergeCell ref="A13:G13"/>
    <mergeCell ref="A12:G12"/>
    <mergeCell ref="A6:B6"/>
    <mergeCell ref="A9:B9"/>
    <mergeCell ref="A10:B10"/>
    <mergeCell ref="A7:B7"/>
    <mergeCell ref="A8:B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BD7D7-90BC-2D41-A84E-7FCCFF5FF637}">
  <dimension ref="A1:G20"/>
  <sheetViews>
    <sheetView showGridLines="0" tabSelected="1" workbookViewId="0">
      <selection activeCell="C8" sqref="C8"/>
    </sheetView>
  </sheetViews>
  <sheetFormatPr baseColWidth="10" defaultRowHeight="15" x14ac:dyDescent="0.2"/>
  <cols>
    <col min="1" max="1" width="70.83203125" customWidth="1"/>
    <col min="2" max="2" width="2.83203125" customWidth="1"/>
    <col min="3" max="3" width="28.83203125" customWidth="1"/>
    <col min="4" max="4" width="2.83203125" customWidth="1"/>
    <col min="5" max="5" width="28.83203125" customWidth="1"/>
    <col min="6" max="6" width="2.83203125" customWidth="1"/>
    <col min="7" max="7" width="28.83203125" customWidth="1"/>
  </cols>
  <sheetData>
    <row r="1" spans="1:7" ht="30" customHeight="1" x14ac:dyDescent="0.2">
      <c r="A1" s="23" t="s">
        <v>13</v>
      </c>
      <c r="B1" s="12"/>
      <c r="C1" s="22"/>
      <c r="D1" s="12"/>
      <c r="E1" s="22"/>
      <c r="F1" s="12"/>
      <c r="G1" s="22"/>
    </row>
    <row r="2" spans="1:7" ht="30" customHeight="1" x14ac:dyDescent="0.2">
      <c r="A2" s="24" t="s">
        <v>14</v>
      </c>
      <c r="B2" s="12"/>
      <c r="C2" s="25" t="str">
        <f>'Beoordelaar 1'!C1</f>
        <v>Inschrijver 1</v>
      </c>
      <c r="D2" s="15"/>
      <c r="E2" s="25" t="str">
        <f>'Beoordelaar 1'!F1</f>
        <v>Inschrijver 2</v>
      </c>
      <c r="F2" s="15"/>
      <c r="G2" s="25" t="str">
        <f>'Beoordelaar 1'!I1</f>
        <v>Inschrijver 3</v>
      </c>
    </row>
    <row r="3" spans="1:7" s="2" customFormat="1" ht="30" customHeight="1" x14ac:dyDescent="0.2">
      <c r="A3" s="29" t="str">
        <f>'OPEN VRAGEN '!A1:A1</f>
        <v>1A. BEANTWOORDING OPEN VRAGEN</v>
      </c>
      <c r="B3" s="12"/>
      <c r="C3" s="30" t="e">
        <f>Consensus!D32</f>
        <v>#VALUE!</v>
      </c>
      <c r="D3" s="15"/>
      <c r="E3" s="30" t="e">
        <f>Consensus!G32</f>
        <v>#VALUE!</v>
      </c>
      <c r="F3" s="15"/>
      <c r="G3" s="30" t="e">
        <f>Consensus!J32</f>
        <v>#VALUE!</v>
      </c>
    </row>
    <row r="4" spans="1:7" s="2" customFormat="1" ht="30" customHeight="1" x14ac:dyDescent="0.2">
      <c r="A4" s="29" t="str">
        <f>INTERVIEW!A1:A1</f>
        <v>2. INTERVIEW SLEUTELFUNCTIONARISSEN</v>
      </c>
      <c r="B4" s="12"/>
      <c r="C4" s="30" t="e">
        <f>Consensus!D71</f>
        <v>#VALUE!</v>
      </c>
      <c r="D4" s="15"/>
      <c r="E4" s="30" t="e">
        <f>Consensus!G71</f>
        <v>#VALUE!</v>
      </c>
      <c r="F4" s="15"/>
      <c r="G4" s="30" t="e">
        <f>Consensus!J71</f>
        <v>#VALUE!</v>
      </c>
    </row>
    <row r="5" spans="1:7" s="2" customFormat="1" ht="30" customHeight="1" x14ac:dyDescent="0.2">
      <c r="A5" s="29" t="str">
        <f>PRODUCTDEMONSTRATIE!A1:A1</f>
        <v>3. PRODUCTDEMONSTRATIE BIJ ZAAM</v>
      </c>
      <c r="B5" s="12"/>
      <c r="C5" s="30" t="e">
        <f>Consensus!D363</f>
        <v>#VALUE!</v>
      </c>
      <c r="D5" s="15"/>
      <c r="E5" s="30" t="e">
        <f>Consensus!G363</f>
        <v>#VALUE!</v>
      </c>
      <c r="F5" s="15"/>
      <c r="G5" s="30" t="e">
        <f>Consensus!J363</f>
        <v>#VALUE!</v>
      </c>
    </row>
    <row r="6" spans="1:7" ht="30" customHeight="1" x14ac:dyDescent="0.2">
      <c r="A6" s="27" t="s">
        <v>15</v>
      </c>
      <c r="B6" s="12"/>
      <c r="C6" s="26" t="e">
        <f>C4+C3+C5</f>
        <v>#VALUE!</v>
      </c>
      <c r="D6" s="15"/>
      <c r="E6" s="26" t="e">
        <f>E4+E3+E5</f>
        <v>#VALUE!</v>
      </c>
      <c r="F6" s="15"/>
      <c r="G6" s="26" t="e">
        <f>G4+G3+G5</f>
        <v>#VALUE!</v>
      </c>
    </row>
    <row r="8" spans="1:7" ht="30" customHeight="1" x14ac:dyDescent="0.2">
      <c r="A8" s="31" t="s">
        <v>18</v>
      </c>
      <c r="B8" s="12"/>
      <c r="C8" s="32">
        <v>0</v>
      </c>
      <c r="D8" s="15"/>
      <c r="E8" s="32">
        <v>0</v>
      </c>
      <c r="F8" s="15"/>
      <c r="G8" s="32">
        <v>0</v>
      </c>
    </row>
    <row r="10" spans="1:7" ht="30" customHeight="1" x14ac:dyDescent="0.2">
      <c r="A10" s="27" t="s">
        <v>19</v>
      </c>
      <c r="B10" s="12"/>
      <c r="C10" s="28" t="e">
        <f>C6/C8</f>
        <v>#VALUE!</v>
      </c>
      <c r="D10" s="20"/>
      <c r="E10" s="28" t="e">
        <f>E6/E8</f>
        <v>#VALUE!</v>
      </c>
      <c r="F10" s="20"/>
      <c r="G10" s="28" t="e">
        <f>G6/G8</f>
        <v>#VALUE!</v>
      </c>
    </row>
    <row r="17" spans="3:3" ht="16" x14ac:dyDescent="0.2">
      <c r="C17" s="19"/>
    </row>
    <row r="18" spans="3:3" ht="16" x14ac:dyDescent="0.2">
      <c r="C18" s="19"/>
    </row>
    <row r="19" spans="3:3" ht="16" x14ac:dyDescent="0.2">
      <c r="C19" s="19"/>
    </row>
    <row r="20" spans="3:3" ht="16" x14ac:dyDescent="0.2">
      <c r="C20" s="19"/>
    </row>
  </sheetData>
  <sheetProtection algorithmName="SHA-512" hashValue="Uo6MfIy07F4GYBV/SSjb6sCEURBh5GE3NvWHAXg03vqbdBl+KMglVPqnSNvacdHRWU/YAROI+C+piwdLH2Mkzg==" saltValue="Fm6UD65ZiJPLpHNy7ugiU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F13"/>
  <sheetViews>
    <sheetView showGridLines="0" workbookViewId="0">
      <selection activeCell="A10" sqref="A10"/>
    </sheetView>
  </sheetViews>
  <sheetFormatPr baseColWidth="10" defaultColWidth="8.83203125" defaultRowHeight="15" x14ac:dyDescent="0.2"/>
  <cols>
    <col min="1" max="1" width="80.83203125" customWidth="1"/>
    <col min="2" max="6" width="15.83203125" customWidth="1"/>
  </cols>
  <sheetData>
    <row r="1" spans="1:6" ht="30" customHeight="1" x14ac:dyDescent="0.2">
      <c r="A1" s="84" t="s">
        <v>36</v>
      </c>
      <c r="B1" s="85"/>
      <c r="C1" s="85"/>
      <c r="D1" s="85"/>
      <c r="E1" s="85"/>
      <c r="F1" s="86"/>
    </row>
    <row r="2" spans="1:6" ht="70" customHeight="1" x14ac:dyDescent="0.2">
      <c r="A2" s="90" t="s">
        <v>73</v>
      </c>
      <c r="B2" s="91"/>
      <c r="C2" s="91"/>
      <c r="D2" s="91"/>
      <c r="E2" s="91"/>
      <c r="F2" s="92"/>
    </row>
    <row r="3" spans="1:6" ht="35" customHeight="1" x14ac:dyDescent="0.2">
      <c r="A3" s="48"/>
      <c r="B3" s="47" t="s">
        <v>20</v>
      </c>
      <c r="C3" s="47" t="s">
        <v>21</v>
      </c>
      <c r="D3" s="47" t="s">
        <v>22</v>
      </c>
      <c r="E3" s="47" t="s">
        <v>23</v>
      </c>
      <c r="F3" s="47" t="s">
        <v>24</v>
      </c>
    </row>
    <row r="4" spans="1:6" ht="25" customHeight="1" x14ac:dyDescent="0.2">
      <c r="A4" s="49" t="s">
        <v>37</v>
      </c>
      <c r="B4" s="52">
        <v>3000</v>
      </c>
      <c r="C4" s="52">
        <v>1500</v>
      </c>
      <c r="D4" s="52">
        <v>750</v>
      </c>
      <c r="E4" s="52">
        <v>0</v>
      </c>
      <c r="F4" s="50" t="s">
        <v>33</v>
      </c>
    </row>
    <row r="5" spans="1:6" ht="25" customHeight="1" x14ac:dyDescent="0.2">
      <c r="A5" s="49" t="s">
        <v>38</v>
      </c>
      <c r="B5" s="52">
        <v>7000</v>
      </c>
      <c r="C5" s="52">
        <v>3500</v>
      </c>
      <c r="D5" s="52">
        <v>1500</v>
      </c>
      <c r="E5" s="52">
        <v>0</v>
      </c>
      <c r="F5" s="50" t="s">
        <v>33</v>
      </c>
    </row>
    <row r="6" spans="1:6" ht="25" customHeight="1" x14ac:dyDescent="0.2">
      <c r="A6" s="49" t="s">
        <v>39</v>
      </c>
      <c r="B6" s="52">
        <v>5000</v>
      </c>
      <c r="C6" s="52">
        <v>2500</v>
      </c>
      <c r="D6" s="52">
        <v>1000</v>
      </c>
      <c r="E6" s="52">
        <v>0</v>
      </c>
      <c r="F6" s="50" t="s">
        <v>33</v>
      </c>
    </row>
    <row r="7" spans="1:6" ht="25" customHeight="1" x14ac:dyDescent="0.2">
      <c r="A7" s="49" t="s">
        <v>40</v>
      </c>
      <c r="B7" s="52">
        <v>5000</v>
      </c>
      <c r="C7" s="52">
        <v>2500</v>
      </c>
      <c r="D7" s="52">
        <v>1000</v>
      </c>
      <c r="E7" s="52">
        <v>0</v>
      </c>
      <c r="F7" s="50" t="s">
        <v>33</v>
      </c>
    </row>
    <row r="8" spans="1:6" ht="25" customHeight="1" x14ac:dyDescent="0.2">
      <c r="A8" s="49" t="s">
        <v>41</v>
      </c>
      <c r="B8" s="52">
        <v>5000</v>
      </c>
      <c r="C8" s="52">
        <v>2500</v>
      </c>
      <c r="D8" s="52">
        <v>1000</v>
      </c>
      <c r="E8" s="52">
        <v>0</v>
      </c>
      <c r="F8" s="50" t="s">
        <v>33</v>
      </c>
    </row>
    <row r="9" spans="1:6" ht="20" customHeight="1" x14ac:dyDescent="0.2">
      <c r="A9" s="21" t="s">
        <v>29</v>
      </c>
    </row>
    <row r="10" spans="1:6" ht="20" customHeight="1" x14ac:dyDescent="0.2">
      <c r="A10" s="21" t="s">
        <v>30</v>
      </c>
    </row>
    <row r="11" spans="1:6" ht="20" customHeight="1" x14ac:dyDescent="0.2">
      <c r="A11" s="21" t="s">
        <v>31</v>
      </c>
    </row>
    <row r="12" spans="1:6" ht="20" customHeight="1" x14ac:dyDescent="0.2"/>
    <row r="13" spans="1:6" ht="20" customHeight="1" x14ac:dyDescent="0.2"/>
  </sheetData>
  <sheetProtection algorithmName="SHA-512" hashValue="UyO2Jqk/1VEJEWZJHLrPD+QLYmruBZF6k/MdoIqh+h62+AG7a2NCxTjOkUC8+xhD1ZUyIKVihGLQHZR+3ncAqA==" saltValue="4YbTkd+yTEXDxm5ImBn5+Q==" spinCount="100000" sheet="1" objects="1" scenarios="1"/>
  <mergeCells count="2">
    <mergeCell ref="A1:F1"/>
    <mergeCell ref="A2:F2"/>
  </mergeCells>
  <pageMargins left="0.31496062992125984" right="0.31496062992125984" top="0.35433070866141736" bottom="0.35433070866141736" header="0.31496062992125984" footer="0.31496062992125984"/>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9410C-428D-ED4F-8B37-4371181FF0C4}">
  <dimension ref="A1:H46"/>
  <sheetViews>
    <sheetView showGridLines="0" workbookViewId="0">
      <selection activeCell="A47" sqref="A47:XFD64"/>
    </sheetView>
  </sheetViews>
  <sheetFormatPr baseColWidth="10" defaultRowHeight="15" x14ac:dyDescent="0.2"/>
  <cols>
    <col min="1" max="1" width="90.83203125" customWidth="1"/>
    <col min="2" max="4" width="15.83203125" customWidth="1"/>
  </cols>
  <sheetData>
    <row r="1" spans="1:8" ht="30" customHeight="1" x14ac:dyDescent="0.2">
      <c r="A1" s="84" t="s">
        <v>42</v>
      </c>
      <c r="B1" s="85"/>
      <c r="C1" s="85"/>
      <c r="D1" s="85"/>
    </row>
    <row r="2" spans="1:8" ht="70" customHeight="1" x14ac:dyDescent="0.2">
      <c r="A2" s="90" t="s">
        <v>43</v>
      </c>
      <c r="B2" s="91"/>
      <c r="C2" s="91"/>
      <c r="D2" s="91"/>
    </row>
    <row r="3" spans="1:8" ht="45" customHeight="1" x14ac:dyDescent="0.2">
      <c r="A3" s="58" t="s">
        <v>74</v>
      </c>
      <c r="B3" s="73" t="s">
        <v>48</v>
      </c>
      <c r="C3" s="73" t="s">
        <v>50</v>
      </c>
      <c r="D3" s="73" t="s">
        <v>49</v>
      </c>
    </row>
    <row r="4" spans="1:8" ht="20" customHeight="1" x14ac:dyDescent="0.2">
      <c r="A4" s="49" t="s">
        <v>76</v>
      </c>
      <c r="B4" s="52">
        <v>1000</v>
      </c>
      <c r="C4" s="52">
        <v>500</v>
      </c>
      <c r="D4" s="55" t="s">
        <v>33</v>
      </c>
      <c r="E4" s="63" t="s">
        <v>12</v>
      </c>
      <c r="F4" s="64" t="s">
        <v>29</v>
      </c>
      <c r="G4" s="64" t="s">
        <v>31</v>
      </c>
      <c r="H4" s="64" t="s">
        <v>5</v>
      </c>
    </row>
    <row r="5" spans="1:8" ht="20" customHeight="1" x14ac:dyDescent="0.2">
      <c r="A5" s="49" t="s">
        <v>77</v>
      </c>
      <c r="B5" s="52">
        <v>1000</v>
      </c>
      <c r="C5" s="52">
        <v>500</v>
      </c>
      <c r="D5" s="55" t="s">
        <v>33</v>
      </c>
      <c r="E5" s="63"/>
      <c r="F5" s="64"/>
      <c r="G5" s="64"/>
      <c r="H5" s="64"/>
    </row>
    <row r="6" spans="1:8" ht="20" customHeight="1" x14ac:dyDescent="0.2">
      <c r="A6" s="49" t="s">
        <v>78</v>
      </c>
      <c r="B6" s="52">
        <v>1000</v>
      </c>
      <c r="C6" s="52">
        <v>500</v>
      </c>
      <c r="D6" s="55" t="s">
        <v>33</v>
      </c>
      <c r="E6" s="63"/>
      <c r="F6" s="64"/>
      <c r="G6" s="64"/>
      <c r="H6" s="64"/>
    </row>
    <row r="7" spans="1:8" ht="20" customHeight="1" x14ac:dyDescent="0.2">
      <c r="A7" s="49" t="s">
        <v>79</v>
      </c>
      <c r="B7" s="52">
        <v>1000</v>
      </c>
      <c r="C7" s="52">
        <v>500</v>
      </c>
      <c r="D7" s="55" t="s">
        <v>33</v>
      </c>
      <c r="E7" s="63"/>
      <c r="F7" s="64"/>
      <c r="G7" s="64"/>
      <c r="H7" s="64"/>
    </row>
    <row r="8" spans="1:8" ht="20" customHeight="1" x14ac:dyDescent="0.2">
      <c r="A8" s="49" t="s">
        <v>80</v>
      </c>
      <c r="B8" s="52">
        <v>1000</v>
      </c>
      <c r="C8" s="52">
        <v>500</v>
      </c>
      <c r="D8" s="55" t="s">
        <v>33</v>
      </c>
      <c r="E8" s="63"/>
      <c r="F8" s="64"/>
      <c r="G8" s="64"/>
      <c r="H8" s="64"/>
    </row>
    <row r="9" spans="1:8" ht="20" customHeight="1" x14ac:dyDescent="0.2">
      <c r="A9" s="49" t="s">
        <v>81</v>
      </c>
      <c r="B9" s="52">
        <v>1000</v>
      </c>
      <c r="C9" s="52">
        <v>500</v>
      </c>
      <c r="D9" s="55" t="s">
        <v>33</v>
      </c>
      <c r="E9" s="63"/>
      <c r="F9" s="64"/>
      <c r="G9" s="64"/>
      <c r="H9" s="64"/>
    </row>
    <row r="10" spans="1:8" ht="20" customHeight="1" x14ac:dyDescent="0.2">
      <c r="A10" s="49" t="s">
        <v>82</v>
      </c>
      <c r="B10" s="52">
        <v>1000</v>
      </c>
      <c r="C10" s="52">
        <v>500</v>
      </c>
      <c r="D10" s="55" t="s">
        <v>33</v>
      </c>
      <c r="E10" s="65" t="s">
        <v>12</v>
      </c>
      <c r="F10" s="66" t="s">
        <v>28</v>
      </c>
      <c r="G10" s="66" t="s">
        <v>29</v>
      </c>
      <c r="H10" s="66" t="s">
        <v>5</v>
      </c>
    </row>
    <row r="11" spans="1:8" ht="20" customHeight="1" x14ac:dyDescent="0.2">
      <c r="A11" s="71" t="s">
        <v>83</v>
      </c>
      <c r="B11" s="52">
        <v>1000</v>
      </c>
      <c r="C11" s="52">
        <v>500</v>
      </c>
      <c r="D11" s="55" t="s">
        <v>33</v>
      </c>
      <c r="E11" s="63"/>
      <c r="F11" s="64"/>
      <c r="G11" s="64"/>
      <c r="H11" s="64"/>
    </row>
    <row r="12" spans="1:8" ht="95" customHeight="1" x14ac:dyDescent="0.2">
      <c r="A12" s="71" t="s">
        <v>84</v>
      </c>
      <c r="B12" s="54" t="s">
        <v>45</v>
      </c>
      <c r="C12" s="54" t="s">
        <v>46</v>
      </c>
      <c r="D12" s="54" t="s">
        <v>47</v>
      </c>
      <c r="E12" s="63"/>
      <c r="F12" s="64"/>
      <c r="G12" s="64"/>
      <c r="H12" s="64"/>
    </row>
    <row r="13" spans="1:8" ht="45" customHeight="1" x14ac:dyDescent="0.2">
      <c r="A13" s="58" t="s">
        <v>85</v>
      </c>
      <c r="B13" s="73" t="s">
        <v>48</v>
      </c>
      <c r="C13" s="73" t="s">
        <v>51</v>
      </c>
      <c r="D13" s="73" t="s">
        <v>49</v>
      </c>
    </row>
    <row r="14" spans="1:8" ht="20" customHeight="1" x14ac:dyDescent="0.2">
      <c r="A14" s="49" t="s">
        <v>86</v>
      </c>
      <c r="B14" s="52">
        <v>1000</v>
      </c>
      <c r="C14" s="52">
        <v>500</v>
      </c>
      <c r="D14" s="55" t="s">
        <v>33</v>
      </c>
    </row>
    <row r="15" spans="1:8" ht="20" customHeight="1" x14ac:dyDescent="0.2">
      <c r="A15" s="49" t="s">
        <v>87</v>
      </c>
      <c r="B15" s="52">
        <v>1000</v>
      </c>
      <c r="C15" s="52">
        <v>500</v>
      </c>
      <c r="D15" s="55" t="s">
        <v>33</v>
      </c>
    </row>
    <row r="16" spans="1:8" ht="20" customHeight="1" x14ac:dyDescent="0.2">
      <c r="A16" s="49" t="s">
        <v>88</v>
      </c>
      <c r="B16" s="52">
        <v>1000</v>
      </c>
      <c r="C16" s="52">
        <v>500</v>
      </c>
      <c r="D16" s="55" t="s">
        <v>33</v>
      </c>
    </row>
    <row r="17" spans="1:4" ht="20" customHeight="1" x14ac:dyDescent="0.2">
      <c r="A17" s="49" t="s">
        <v>89</v>
      </c>
      <c r="B17" s="52">
        <v>1000</v>
      </c>
      <c r="C17" s="52">
        <v>500</v>
      </c>
      <c r="D17" s="55" t="s">
        <v>33</v>
      </c>
    </row>
    <row r="18" spans="1:4" ht="20" customHeight="1" x14ac:dyDescent="0.2">
      <c r="A18" s="49" t="s">
        <v>44</v>
      </c>
      <c r="B18" s="52">
        <v>1000</v>
      </c>
      <c r="C18" s="52">
        <v>500</v>
      </c>
      <c r="D18" s="55" t="s">
        <v>33</v>
      </c>
    </row>
    <row r="19" spans="1:4" ht="20" customHeight="1" x14ac:dyDescent="0.2">
      <c r="A19" s="49" t="s">
        <v>90</v>
      </c>
      <c r="B19" s="52">
        <v>1000</v>
      </c>
      <c r="C19" s="52">
        <v>500</v>
      </c>
      <c r="D19" s="55" t="s">
        <v>33</v>
      </c>
    </row>
    <row r="20" spans="1:4" ht="20" customHeight="1" x14ac:dyDescent="0.2">
      <c r="A20" s="49" t="s">
        <v>91</v>
      </c>
      <c r="B20" s="52">
        <v>1000</v>
      </c>
      <c r="C20" s="52">
        <v>500</v>
      </c>
      <c r="D20" s="55" t="s">
        <v>33</v>
      </c>
    </row>
    <row r="21" spans="1:4" ht="20" customHeight="1" x14ac:dyDescent="0.2">
      <c r="A21" s="71" t="s">
        <v>92</v>
      </c>
      <c r="B21" s="52">
        <v>1000</v>
      </c>
      <c r="C21" s="52">
        <v>500</v>
      </c>
      <c r="D21" s="55" t="s">
        <v>33</v>
      </c>
    </row>
    <row r="22" spans="1:4" ht="20" customHeight="1" x14ac:dyDescent="0.2">
      <c r="A22" s="71" t="s">
        <v>93</v>
      </c>
      <c r="B22" s="52">
        <v>1000</v>
      </c>
      <c r="C22" s="52">
        <v>500</v>
      </c>
      <c r="D22" s="55" t="s">
        <v>33</v>
      </c>
    </row>
    <row r="23" spans="1:4" ht="20" customHeight="1" x14ac:dyDescent="0.2">
      <c r="A23" s="71" t="s">
        <v>94</v>
      </c>
      <c r="B23" s="52">
        <v>1000</v>
      </c>
      <c r="C23" s="52">
        <v>500</v>
      </c>
      <c r="D23" s="55" t="s">
        <v>33</v>
      </c>
    </row>
    <row r="24" spans="1:4" ht="20" customHeight="1" x14ac:dyDescent="0.2">
      <c r="A24" s="71" t="s">
        <v>95</v>
      </c>
      <c r="B24" s="52">
        <v>1000</v>
      </c>
      <c r="C24" s="52">
        <v>500</v>
      </c>
      <c r="D24" s="55" t="s">
        <v>33</v>
      </c>
    </row>
    <row r="25" spans="1:4" ht="91" customHeight="1" x14ac:dyDescent="0.2">
      <c r="A25" s="49" t="s">
        <v>96</v>
      </c>
      <c r="B25" s="54" t="s">
        <v>45</v>
      </c>
      <c r="C25" s="54" t="s">
        <v>46</v>
      </c>
      <c r="D25" s="54" t="s">
        <v>47</v>
      </c>
    </row>
    <row r="26" spans="1:4" ht="45" customHeight="1" x14ac:dyDescent="0.2">
      <c r="A26" s="58" t="s">
        <v>97</v>
      </c>
      <c r="B26" s="73" t="s">
        <v>48</v>
      </c>
      <c r="C26" s="73" t="s">
        <v>51</v>
      </c>
      <c r="D26" s="73" t="s">
        <v>49</v>
      </c>
    </row>
    <row r="27" spans="1:4" ht="20" customHeight="1" x14ac:dyDescent="0.2">
      <c r="A27" s="49" t="s">
        <v>76</v>
      </c>
      <c r="B27" s="52">
        <v>1000</v>
      </c>
      <c r="C27" s="52">
        <v>500</v>
      </c>
      <c r="D27" s="55" t="s">
        <v>33</v>
      </c>
    </row>
    <row r="28" spans="1:4" ht="20" customHeight="1" x14ac:dyDescent="0.2">
      <c r="A28" s="49" t="s">
        <v>77</v>
      </c>
      <c r="B28" s="52">
        <v>1000</v>
      </c>
      <c r="C28" s="52">
        <v>500</v>
      </c>
      <c r="D28" s="55" t="s">
        <v>33</v>
      </c>
    </row>
    <row r="29" spans="1:4" ht="20" customHeight="1" x14ac:dyDescent="0.2">
      <c r="A29" s="49" t="s">
        <v>78</v>
      </c>
      <c r="B29" s="52">
        <v>1000</v>
      </c>
      <c r="C29" s="52">
        <v>500</v>
      </c>
      <c r="D29" s="55" t="s">
        <v>33</v>
      </c>
    </row>
    <row r="30" spans="1:4" ht="20" customHeight="1" x14ac:dyDescent="0.2">
      <c r="A30" s="49" t="s">
        <v>79</v>
      </c>
      <c r="B30" s="52">
        <v>1000</v>
      </c>
      <c r="C30" s="52">
        <v>500</v>
      </c>
      <c r="D30" s="55" t="s">
        <v>33</v>
      </c>
    </row>
    <row r="31" spans="1:4" ht="20" customHeight="1" x14ac:dyDescent="0.2">
      <c r="A31" s="49" t="s">
        <v>80</v>
      </c>
      <c r="B31" s="52">
        <v>1000</v>
      </c>
      <c r="C31" s="52">
        <v>500</v>
      </c>
      <c r="D31" s="55" t="s">
        <v>33</v>
      </c>
    </row>
    <row r="32" spans="1:4" ht="20" customHeight="1" x14ac:dyDescent="0.2">
      <c r="A32" s="71" t="s">
        <v>81</v>
      </c>
      <c r="B32" s="52">
        <v>1000</v>
      </c>
      <c r="C32" s="52">
        <v>500</v>
      </c>
      <c r="D32" s="55" t="s">
        <v>33</v>
      </c>
    </row>
    <row r="33" spans="1:4" ht="20" customHeight="1" x14ac:dyDescent="0.2">
      <c r="A33" s="71" t="s">
        <v>98</v>
      </c>
      <c r="B33" s="52">
        <v>1000</v>
      </c>
      <c r="C33" s="52">
        <v>500</v>
      </c>
      <c r="D33" s="55" t="s">
        <v>33</v>
      </c>
    </row>
    <row r="34" spans="1:4" ht="20" customHeight="1" x14ac:dyDescent="0.2">
      <c r="A34" s="71" t="s">
        <v>83</v>
      </c>
      <c r="B34" s="52">
        <v>1000</v>
      </c>
      <c r="C34" s="52">
        <v>500</v>
      </c>
      <c r="D34" s="55" t="s">
        <v>33</v>
      </c>
    </row>
    <row r="35" spans="1:4" ht="91" x14ac:dyDescent="0.2">
      <c r="A35" s="49" t="s">
        <v>84</v>
      </c>
      <c r="B35" s="56" t="s">
        <v>45</v>
      </c>
      <c r="C35" s="56" t="s">
        <v>46</v>
      </c>
      <c r="D35" s="57" t="s">
        <v>52</v>
      </c>
    </row>
    <row r="36" spans="1:4" ht="45" customHeight="1" x14ac:dyDescent="0.2">
      <c r="A36" s="58" t="s">
        <v>99</v>
      </c>
      <c r="B36" s="73" t="s">
        <v>48</v>
      </c>
      <c r="C36" s="73" t="s">
        <v>51</v>
      </c>
      <c r="D36" s="73" t="s">
        <v>49</v>
      </c>
    </row>
    <row r="37" spans="1:4" ht="20" customHeight="1" x14ac:dyDescent="0.2">
      <c r="A37" s="49" t="s">
        <v>76</v>
      </c>
      <c r="B37" s="52">
        <v>1000</v>
      </c>
      <c r="C37" s="52">
        <v>500</v>
      </c>
      <c r="D37" s="55" t="s">
        <v>33</v>
      </c>
    </row>
    <row r="38" spans="1:4" ht="20" customHeight="1" x14ac:dyDescent="0.2">
      <c r="A38" s="49" t="s">
        <v>77</v>
      </c>
      <c r="B38" s="52">
        <v>1000</v>
      </c>
      <c r="C38" s="52">
        <v>500</v>
      </c>
      <c r="D38" s="55" t="s">
        <v>33</v>
      </c>
    </row>
    <row r="39" spans="1:4" ht="20" customHeight="1" x14ac:dyDescent="0.2">
      <c r="A39" s="49" t="s">
        <v>78</v>
      </c>
      <c r="B39" s="52">
        <v>1000</v>
      </c>
      <c r="C39" s="52">
        <v>500</v>
      </c>
      <c r="D39" s="55" t="s">
        <v>33</v>
      </c>
    </row>
    <row r="40" spans="1:4" ht="20" customHeight="1" x14ac:dyDescent="0.2">
      <c r="A40" s="49" t="s">
        <v>79</v>
      </c>
      <c r="B40" s="52">
        <v>1000</v>
      </c>
      <c r="C40" s="52">
        <v>500</v>
      </c>
      <c r="D40" s="55" t="s">
        <v>33</v>
      </c>
    </row>
    <row r="41" spans="1:4" ht="20" customHeight="1" x14ac:dyDescent="0.2">
      <c r="A41" s="49" t="s">
        <v>80</v>
      </c>
      <c r="B41" s="52">
        <v>1000</v>
      </c>
      <c r="C41" s="52">
        <v>500</v>
      </c>
      <c r="D41" s="55" t="s">
        <v>33</v>
      </c>
    </row>
    <row r="42" spans="1:4" ht="20" customHeight="1" x14ac:dyDescent="0.2">
      <c r="A42" s="49" t="s">
        <v>81</v>
      </c>
      <c r="B42" s="52">
        <v>1000</v>
      </c>
      <c r="C42" s="52">
        <v>500</v>
      </c>
      <c r="D42" s="55" t="s">
        <v>33</v>
      </c>
    </row>
    <row r="43" spans="1:4" ht="20" customHeight="1" x14ac:dyDescent="0.2">
      <c r="A43" s="49" t="s">
        <v>98</v>
      </c>
      <c r="B43" s="52">
        <v>1000</v>
      </c>
      <c r="C43" s="52">
        <v>500</v>
      </c>
      <c r="D43" s="55" t="s">
        <v>33</v>
      </c>
    </row>
    <row r="44" spans="1:4" ht="20" customHeight="1" x14ac:dyDescent="0.2">
      <c r="A44" s="71" t="s">
        <v>83</v>
      </c>
      <c r="B44" s="52">
        <v>1000</v>
      </c>
      <c r="C44" s="52">
        <v>500</v>
      </c>
      <c r="D44" s="55" t="s">
        <v>33</v>
      </c>
    </row>
    <row r="45" spans="1:4" ht="20" customHeight="1" x14ac:dyDescent="0.2">
      <c r="A45" s="71" t="s">
        <v>100</v>
      </c>
      <c r="B45" s="52">
        <v>1000</v>
      </c>
      <c r="C45" s="52">
        <v>500</v>
      </c>
      <c r="D45" s="55" t="s">
        <v>33</v>
      </c>
    </row>
    <row r="46" spans="1:4" ht="104" x14ac:dyDescent="0.2">
      <c r="A46" s="49" t="s">
        <v>101</v>
      </c>
      <c r="B46" s="56" t="s">
        <v>53</v>
      </c>
      <c r="C46" s="56" t="s">
        <v>54</v>
      </c>
      <c r="D46" s="57" t="s">
        <v>55</v>
      </c>
    </row>
  </sheetData>
  <sheetProtection algorithmName="SHA-512" hashValue="+YtwAr1LkZ08DPsR/O5lFaOtGA1tW9EO3zbJLMlrJACVOrUn6ZqgIZK8/FLWRs+hRqMzCzRxv+/GNpEmhAhgOw==" saltValue="+dQeNBU2EpMzDTKM4yfMBQ==" spinCount="100000" sheet="1" objects="1" scenarios="1"/>
  <mergeCells count="2">
    <mergeCell ref="A1:D1"/>
    <mergeCell ref="A2:D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K109"/>
  <sheetViews>
    <sheetView showGridLines="0" zoomScale="90" zoomScaleNormal="90" zoomScalePageLayoutView="85" workbookViewId="0">
      <pane ySplit="1" topLeftCell="A2" activePane="bottomLeft" state="frozen"/>
      <selection pane="bottomLeft" activeCell="I5" sqref="I5"/>
    </sheetView>
  </sheetViews>
  <sheetFormatPr baseColWidth="10" defaultColWidth="8.83203125" defaultRowHeight="13" x14ac:dyDescent="0.15"/>
  <cols>
    <col min="1" max="1" width="80.83203125" style="4" customWidth="1"/>
    <col min="2" max="2" width="2.83203125" style="7" customWidth="1"/>
    <col min="3" max="3" width="25.83203125" style="5" customWidth="1"/>
    <col min="4" max="4" width="3.83203125" style="5" customWidth="1"/>
    <col min="5" max="5" width="2.83203125" style="5" customWidth="1"/>
    <col min="6" max="6" width="25.83203125" style="5" customWidth="1"/>
    <col min="7" max="7" width="3.83203125" style="5" customWidth="1"/>
    <col min="8" max="8" width="2.83203125" style="5" customWidth="1"/>
    <col min="9" max="9" width="25.83203125" style="4" customWidth="1"/>
    <col min="10" max="10" width="3.83203125" style="4" customWidth="1"/>
    <col min="11" max="11" width="11.6640625" style="4" bestFit="1" customWidth="1"/>
    <col min="12" max="16384" width="8.83203125" style="4"/>
  </cols>
  <sheetData>
    <row r="1" spans="1:11" ht="50" customHeight="1" x14ac:dyDescent="0.2">
      <c r="A1" s="42" t="s">
        <v>0</v>
      </c>
      <c r="B1" s="12"/>
      <c r="C1" s="106" t="s">
        <v>25</v>
      </c>
      <c r="D1" s="103"/>
      <c r="E1" s="12"/>
      <c r="F1" s="102" t="s">
        <v>26</v>
      </c>
      <c r="G1" s="103"/>
      <c r="H1" s="12"/>
      <c r="I1" s="102" t="s">
        <v>27</v>
      </c>
      <c r="J1" s="103"/>
      <c r="K1" s="3"/>
    </row>
    <row r="2" spans="1:11" ht="40" customHeight="1" x14ac:dyDescent="0.15">
      <c r="A2" s="46" t="str">
        <f>'OPEN VRAGEN '!A1:A1</f>
        <v>1A. BEANTWOORDING OPEN VRAGEN</v>
      </c>
      <c r="B2" s="9"/>
      <c r="C2" s="104" t="s">
        <v>9</v>
      </c>
      <c r="D2" s="105"/>
      <c r="E2" s="9"/>
      <c r="F2" s="104" t="s">
        <v>9</v>
      </c>
      <c r="G2" s="105"/>
      <c r="H2" s="9"/>
      <c r="I2" s="104" t="s">
        <v>9</v>
      </c>
      <c r="J2" s="105"/>
    </row>
    <row r="3" spans="1:11" ht="20" customHeight="1" x14ac:dyDescent="0.15">
      <c r="A3" s="61" t="str">
        <f>'OPEN VRAGEN '!A3</f>
        <v xml:space="preserve">1.1 Open vraag “veiligheid lockers/ software” </v>
      </c>
      <c r="B3" s="10"/>
      <c r="C3" s="8" t="s">
        <v>5</v>
      </c>
      <c r="D3" s="6"/>
      <c r="E3" s="10"/>
      <c r="F3" s="8" t="s">
        <v>5</v>
      </c>
      <c r="G3" s="6"/>
      <c r="H3" s="10"/>
      <c r="I3" s="8" t="s">
        <v>5</v>
      </c>
      <c r="J3" s="6"/>
    </row>
    <row r="4" spans="1:11" ht="130" customHeight="1" x14ac:dyDescent="0.15">
      <c r="A4" s="62" t="str">
        <f>'OPEN VRAGEN '!A4</f>
        <v>Inschrijver beschrijft in maximaal 2 A4 pagina´s op welke wijze zij invulling gaat geven aan het maximaal beveiligen van de lockers en de daarvoor gebruikte software. Inschrijver beschrijft daarbij minimaal:
-	Welke risico’s er zijn bij hack-aanvallen van buitenaf en welke beheersmaatregelen inschrijver neemt tegen misbruik van zowel de lockers als de software;
-	Hoe kan voorkomen worden dat gebruikers onderling lockers elektronisch kunnen openen; 
-	Op welke wijze de veiligheid van bezittingen (in de lockers) en software gegarandeerd wordt.</v>
      </c>
      <c r="B4" s="10"/>
      <c r="C4" s="101" t="s">
        <v>3</v>
      </c>
      <c r="D4" s="98"/>
      <c r="E4" s="10"/>
      <c r="F4" s="97" t="s">
        <v>3</v>
      </c>
      <c r="G4" s="98"/>
      <c r="H4" s="10"/>
      <c r="I4" s="97" t="s">
        <v>3</v>
      </c>
      <c r="J4" s="98"/>
    </row>
    <row r="5" spans="1:11" ht="20" customHeight="1" x14ac:dyDescent="0.15">
      <c r="A5" s="61" t="str">
        <f>'OPEN VRAGEN '!A5</f>
        <v>1.2 Open vraag “Serviceorganisatie Lockers bij stroomuitval”</v>
      </c>
      <c r="B5" s="10"/>
      <c r="C5" s="8" t="s">
        <v>5</v>
      </c>
      <c r="D5" s="6"/>
      <c r="E5" s="10"/>
      <c r="F5" s="8" t="s">
        <v>5</v>
      </c>
      <c r="G5" s="6"/>
      <c r="H5" s="10"/>
      <c r="I5" s="8" t="s">
        <v>5</v>
      </c>
      <c r="J5" s="6"/>
    </row>
    <row r="6" spans="1:11" ht="130" customHeight="1" x14ac:dyDescent="0.15">
      <c r="A6" s="62" t="str">
        <f>'OPEN VRAGEN '!A6</f>
        <v xml:space="preserve">Inschrijver dient op maximaal 1 A4 pagina te beschrijven op welke wijze zij invulling gaat geven aan de volgende praktijksituatie: De stroom is om 12:00 uur uitgevallen en de lockers kunnen niet meer op afstand en handmatig geopend worden. Inschrijver beschrijft minimaal; Binnen welke termijn zij welke beheersmaatregelen kan treffen om dezelfde dag nog de lockers te kunnen openen. </v>
      </c>
      <c r="B6" s="10"/>
      <c r="C6" s="101" t="s">
        <v>3</v>
      </c>
      <c r="D6" s="98"/>
      <c r="E6" s="10"/>
      <c r="F6" s="97" t="s">
        <v>3</v>
      </c>
      <c r="G6" s="98"/>
      <c r="H6" s="10"/>
      <c r="I6" s="97" t="s">
        <v>3</v>
      </c>
      <c r="J6" s="98"/>
    </row>
    <row r="7" spans="1:11" ht="20" customHeight="1" x14ac:dyDescent="0.15">
      <c r="A7" s="61" t="str">
        <f>'OPEN VRAGEN '!A7</f>
        <v>1.3 Open vraag “Serviceorganisatie lockers bij serveruitval”</v>
      </c>
      <c r="B7" s="10"/>
      <c r="C7" s="8" t="s">
        <v>5</v>
      </c>
      <c r="D7" s="6"/>
      <c r="E7" s="10"/>
      <c r="F7" s="8" t="s">
        <v>5</v>
      </c>
      <c r="G7" s="6"/>
      <c r="H7" s="10"/>
      <c r="I7" s="8" t="s">
        <v>5</v>
      </c>
      <c r="J7" s="6"/>
    </row>
    <row r="8" spans="1:11" ht="130" customHeight="1" x14ac:dyDescent="0.15">
      <c r="A8" s="62" t="str">
        <f>'OPEN VRAGEN '!A8</f>
        <v>Inschrijver dient op maximaal 1 A4 pagina te beschrijven op welke wijze zij invulling gaat geven aan de volgende praktijksituatie: De server is om 12:00 uur uitgevallen en de lockers kunnen niet meer op afstand en handmatig geopend worden. Inschrijver beschrijft;
Binnen welke termijn zij welke beheersmaatregelen kan treffen om dezelfde dag nog de lockers te kunnen openen.</v>
      </c>
      <c r="B8" s="10"/>
      <c r="C8" s="101" t="s">
        <v>3</v>
      </c>
      <c r="D8" s="98"/>
      <c r="E8" s="10"/>
      <c r="F8" s="97" t="s">
        <v>3</v>
      </c>
      <c r="G8" s="98"/>
      <c r="H8" s="10"/>
      <c r="I8" s="97" t="s">
        <v>3</v>
      </c>
      <c r="J8" s="98"/>
    </row>
    <row r="9" spans="1:11" ht="20" customHeight="1" x14ac:dyDescent="0.15">
      <c r="A9" s="62" t="str">
        <f>'OPEN VRAGEN '!A9</f>
        <v xml:space="preserve">1.4 Koppeling met Inepro vendormanagement Kuario </v>
      </c>
      <c r="B9" s="10"/>
      <c r="C9" s="8" t="s">
        <v>5</v>
      </c>
      <c r="D9" s="6"/>
      <c r="E9" s="10"/>
      <c r="F9" s="8" t="s">
        <v>5</v>
      </c>
      <c r="G9" s="6"/>
      <c r="H9" s="10"/>
      <c r="I9" s="8" t="s">
        <v>5</v>
      </c>
      <c r="J9" s="6"/>
    </row>
    <row r="10" spans="1:11" ht="200" customHeight="1" x14ac:dyDescent="0.15">
      <c r="A10" s="62" t="str">
        <f>'OPEN VRAGEN '!A10</f>
        <v>ZAAM heeft de KUARIO oplossing van Inepro aangeschaft. Inschrijver beschrijft op maximaal 3 A4 op welke wijze zij de koppeling gaat realiseren met de vendor oplossing van Inepro; de KUARIO oplossing. Opdrachtgever heeft gekozen voor dit systeem waarbij leerlingen zowel met een pas als zonder pas kunnen betalen (minibetalingen), printen, lockers en deuren kunnen openen en andere betalingen (mediatheek/ drankenautomaten/ kantine/ etc.) kunnen verrichten. Het betreft een hybride oplossing, namelijk een kaartoplossing en een kaartloze oplossing (via een smartphone). Inschrijver beschrijft hierbij minimaal:
•	Welke inspanningen er van de opdrachtgever worden verwacht;
•	Op welke wijze zij het project invulling gaat geven (plan van aanpak) waarbij de opdrachtgever er van uit gaat dat de koppeling door inschrijver en Inepro verder gerealiseerd wordt;
•	Welke risico’s inschrijver hierbij ziet en hoe zij die denkt op te lossen;
•	Welke aandachtspunten er nog meer zijn.</v>
      </c>
      <c r="B10" s="10"/>
      <c r="C10" s="101" t="s">
        <v>3</v>
      </c>
      <c r="D10" s="98"/>
      <c r="E10" s="10"/>
      <c r="F10" s="97" t="s">
        <v>3</v>
      </c>
      <c r="G10" s="98"/>
      <c r="H10" s="10"/>
      <c r="I10" s="97" t="s">
        <v>3</v>
      </c>
      <c r="J10" s="98"/>
    </row>
    <row r="11" spans="1:11" ht="20" customHeight="1" x14ac:dyDescent="0.15">
      <c r="A11" s="43"/>
      <c r="B11" s="11"/>
      <c r="C11" s="44"/>
      <c r="D11" s="44"/>
      <c r="E11" s="11"/>
      <c r="F11" s="44"/>
      <c r="G11" s="44"/>
      <c r="H11" s="11"/>
      <c r="I11" s="44"/>
      <c r="J11" s="45"/>
    </row>
    <row r="12" spans="1:11" ht="40" customHeight="1" x14ac:dyDescent="0.15">
      <c r="A12" s="46" t="str">
        <f>INTERVIEW!A1</f>
        <v>2. INTERVIEW SLEUTELFUNCTIONARISSEN</v>
      </c>
      <c r="B12" s="9"/>
      <c r="C12" s="104" t="s">
        <v>9</v>
      </c>
      <c r="D12" s="105"/>
      <c r="E12" s="9"/>
      <c r="F12" s="104" t="s">
        <v>9</v>
      </c>
      <c r="G12" s="105"/>
      <c r="H12" s="9"/>
      <c r="I12" s="104" t="s">
        <v>9</v>
      </c>
      <c r="J12" s="105"/>
    </row>
    <row r="13" spans="1:11" ht="20" customHeight="1" x14ac:dyDescent="0.15">
      <c r="A13" s="99" t="str">
        <f>INTERVIEW!A4</f>
        <v>Vraag 1</v>
      </c>
      <c r="B13" s="10"/>
      <c r="C13" s="8" t="s">
        <v>5</v>
      </c>
      <c r="D13" s="6"/>
      <c r="E13" s="10"/>
      <c r="F13" s="8" t="s">
        <v>5</v>
      </c>
      <c r="G13" s="6"/>
      <c r="H13" s="10"/>
      <c r="I13" s="8" t="s">
        <v>5</v>
      </c>
      <c r="J13" s="6"/>
    </row>
    <row r="14" spans="1:11" ht="130" customHeight="1" x14ac:dyDescent="0.15">
      <c r="A14" s="100"/>
      <c r="B14" s="10"/>
      <c r="C14" s="101" t="s">
        <v>3</v>
      </c>
      <c r="D14" s="98"/>
      <c r="E14" s="10"/>
      <c r="F14" s="97" t="s">
        <v>3</v>
      </c>
      <c r="G14" s="98"/>
      <c r="H14" s="10"/>
      <c r="I14" s="97" t="s">
        <v>3</v>
      </c>
      <c r="J14" s="98"/>
    </row>
    <row r="15" spans="1:11" ht="20" customHeight="1" x14ac:dyDescent="0.15">
      <c r="A15" s="99" t="str">
        <f>INTERVIEW!A5</f>
        <v>Vraag 2</v>
      </c>
      <c r="B15" s="10"/>
      <c r="C15" s="8" t="s">
        <v>5</v>
      </c>
      <c r="D15" s="6"/>
      <c r="E15" s="10"/>
      <c r="F15" s="8" t="s">
        <v>5</v>
      </c>
      <c r="G15" s="6"/>
      <c r="H15" s="10"/>
      <c r="I15" s="8" t="s">
        <v>5</v>
      </c>
      <c r="J15" s="6"/>
    </row>
    <row r="16" spans="1:11" ht="130" customHeight="1" x14ac:dyDescent="0.15">
      <c r="A16" s="100"/>
      <c r="B16" s="10"/>
      <c r="C16" s="101" t="s">
        <v>3</v>
      </c>
      <c r="D16" s="98"/>
      <c r="E16" s="10"/>
      <c r="F16" s="97" t="s">
        <v>3</v>
      </c>
      <c r="G16" s="98"/>
      <c r="H16" s="10"/>
      <c r="I16" s="97" t="s">
        <v>3</v>
      </c>
      <c r="J16" s="98"/>
    </row>
    <row r="17" spans="1:10" ht="20" customHeight="1" x14ac:dyDescent="0.15">
      <c r="A17" s="99" t="str">
        <f>INTERVIEW!A6</f>
        <v>Vraag 3</v>
      </c>
      <c r="B17" s="10"/>
      <c r="C17" s="8" t="s">
        <v>5</v>
      </c>
      <c r="D17" s="6"/>
      <c r="E17" s="10"/>
      <c r="F17" s="8" t="s">
        <v>5</v>
      </c>
      <c r="G17" s="6"/>
      <c r="H17" s="10"/>
      <c r="I17" s="8" t="s">
        <v>5</v>
      </c>
      <c r="J17" s="6"/>
    </row>
    <row r="18" spans="1:10" ht="130" customHeight="1" x14ac:dyDescent="0.15">
      <c r="A18" s="100"/>
      <c r="B18" s="10"/>
      <c r="C18" s="101" t="s">
        <v>3</v>
      </c>
      <c r="D18" s="98"/>
      <c r="E18" s="10"/>
      <c r="F18" s="97" t="s">
        <v>3</v>
      </c>
      <c r="G18" s="98"/>
      <c r="H18" s="10"/>
      <c r="I18" s="97" t="s">
        <v>3</v>
      </c>
      <c r="J18" s="98"/>
    </row>
    <row r="19" spans="1:10" ht="20" customHeight="1" x14ac:dyDescent="0.15">
      <c r="A19" s="99" t="str">
        <f>INTERVIEW!A7</f>
        <v>Vraag 4</v>
      </c>
      <c r="B19" s="10"/>
      <c r="C19" s="8" t="s">
        <v>5</v>
      </c>
      <c r="D19" s="6"/>
      <c r="E19" s="10"/>
      <c r="F19" s="8" t="s">
        <v>5</v>
      </c>
      <c r="G19" s="6"/>
      <c r="H19" s="10"/>
      <c r="I19" s="8" t="s">
        <v>5</v>
      </c>
      <c r="J19" s="6"/>
    </row>
    <row r="20" spans="1:10" ht="130" customHeight="1" x14ac:dyDescent="0.15">
      <c r="A20" s="100"/>
      <c r="B20" s="10"/>
      <c r="C20" s="101" t="s">
        <v>3</v>
      </c>
      <c r="D20" s="98"/>
      <c r="E20" s="10"/>
      <c r="F20" s="97" t="s">
        <v>3</v>
      </c>
      <c r="G20" s="98"/>
      <c r="H20" s="10"/>
      <c r="I20" s="97" t="s">
        <v>3</v>
      </c>
      <c r="J20" s="98"/>
    </row>
    <row r="21" spans="1:10" ht="20" customHeight="1" x14ac:dyDescent="0.15">
      <c r="A21" s="99" t="str">
        <f>INTERVIEW!A8</f>
        <v>Vraag 5</v>
      </c>
      <c r="B21" s="10"/>
      <c r="C21" s="8" t="s">
        <v>5</v>
      </c>
      <c r="D21" s="6"/>
      <c r="E21" s="10"/>
      <c r="F21" s="8" t="s">
        <v>5</v>
      </c>
      <c r="G21" s="6"/>
      <c r="H21" s="10"/>
      <c r="I21" s="8" t="s">
        <v>5</v>
      </c>
      <c r="J21" s="6"/>
    </row>
    <row r="22" spans="1:10" ht="130" customHeight="1" x14ac:dyDescent="0.15">
      <c r="A22" s="100"/>
      <c r="B22" s="10"/>
      <c r="C22" s="101" t="s">
        <v>3</v>
      </c>
      <c r="D22" s="98"/>
      <c r="E22" s="10"/>
      <c r="F22" s="97" t="s">
        <v>3</v>
      </c>
      <c r="G22" s="98"/>
      <c r="H22" s="10"/>
      <c r="I22" s="97" t="s">
        <v>3</v>
      </c>
      <c r="J22" s="98"/>
    </row>
    <row r="23" spans="1:10" ht="20" customHeight="1" x14ac:dyDescent="0.15">
      <c r="A23" s="43"/>
      <c r="B23" s="11"/>
      <c r="C23" s="44"/>
      <c r="D23" s="44"/>
      <c r="E23" s="11"/>
      <c r="F23" s="44"/>
      <c r="G23" s="44"/>
      <c r="H23" s="11"/>
      <c r="I23" s="44"/>
      <c r="J23" s="45"/>
    </row>
    <row r="24" spans="1:10" ht="40" customHeight="1" x14ac:dyDescent="0.15">
      <c r="A24" s="81" t="str">
        <f>PRODUCTDEMONSTRATIE!A1:A1</f>
        <v>3. PRODUCTDEMONSTRATIE BIJ ZAAM</v>
      </c>
      <c r="B24" s="9"/>
      <c r="C24" s="107" t="s">
        <v>9</v>
      </c>
      <c r="D24" s="108"/>
      <c r="E24" s="9"/>
      <c r="F24" s="107" t="s">
        <v>9</v>
      </c>
      <c r="G24" s="108"/>
      <c r="H24" s="9"/>
      <c r="I24" s="107" t="s">
        <v>9</v>
      </c>
      <c r="J24" s="108"/>
    </row>
    <row r="25" spans="1:10" ht="20" customHeight="1" x14ac:dyDescent="0.15">
      <c r="A25" s="109" t="str">
        <f>PRODUCTDEMONSTRATIE!A3</f>
        <v>(1) lockers met een sleutel sluitsysteem nr. 1</v>
      </c>
      <c r="B25" s="110"/>
      <c r="C25" s="110"/>
      <c r="D25" s="110"/>
      <c r="E25" s="110"/>
      <c r="F25" s="110"/>
      <c r="G25" s="110"/>
      <c r="H25" s="110"/>
      <c r="I25" s="110"/>
      <c r="J25" s="111"/>
    </row>
    <row r="26" spans="1:10" ht="20" customHeight="1" x14ac:dyDescent="0.15">
      <c r="A26" s="100" t="str">
        <f>PRODUCTDEMONSTRATIE!A4:A4</f>
        <v>1.	Gebruiksvriendelijkheid</v>
      </c>
      <c r="B26" s="10"/>
      <c r="C26" s="82" t="s">
        <v>5</v>
      </c>
      <c r="D26" s="83"/>
      <c r="E26" s="10"/>
      <c r="F26" s="82" t="s">
        <v>5</v>
      </c>
      <c r="G26" s="83"/>
      <c r="H26" s="10"/>
      <c r="I26" s="82" t="s">
        <v>5</v>
      </c>
      <c r="J26" s="83"/>
    </row>
    <row r="27" spans="1:10" ht="130" customHeight="1" x14ac:dyDescent="0.15">
      <c r="A27" s="100"/>
      <c r="B27" s="10"/>
      <c r="C27" s="101" t="s">
        <v>3</v>
      </c>
      <c r="D27" s="98"/>
      <c r="E27" s="10"/>
      <c r="F27" s="97" t="s">
        <v>3</v>
      </c>
      <c r="G27" s="98"/>
      <c r="H27" s="10"/>
      <c r="I27" s="97" t="s">
        <v>3</v>
      </c>
      <c r="J27" s="98"/>
    </row>
    <row r="28" spans="1:10" ht="20" customHeight="1" x14ac:dyDescent="0.15">
      <c r="A28" s="99" t="str">
        <f>PRODUCTDEMONSTRATIE!A5:A5</f>
        <v>2.	Gemak schoonmaken</v>
      </c>
      <c r="B28" s="10"/>
      <c r="C28" s="8" t="s">
        <v>5</v>
      </c>
      <c r="D28" s="6"/>
      <c r="E28" s="10"/>
      <c r="F28" s="8" t="s">
        <v>5</v>
      </c>
      <c r="G28" s="6"/>
      <c r="H28" s="10"/>
      <c r="I28" s="8" t="s">
        <v>5</v>
      </c>
      <c r="J28" s="6"/>
    </row>
    <row r="29" spans="1:10" ht="130" customHeight="1" x14ac:dyDescent="0.15">
      <c r="A29" s="100"/>
      <c r="B29" s="10"/>
      <c r="C29" s="101" t="s">
        <v>3</v>
      </c>
      <c r="D29" s="98"/>
      <c r="E29" s="10"/>
      <c r="F29" s="97" t="s">
        <v>3</v>
      </c>
      <c r="G29" s="98"/>
      <c r="H29" s="10"/>
      <c r="I29" s="97" t="s">
        <v>3</v>
      </c>
      <c r="J29" s="98"/>
    </row>
    <row r="30" spans="1:10" ht="20" customHeight="1" x14ac:dyDescent="0.15">
      <c r="A30" s="99" t="str">
        <f>PRODUCTDEMONSTRATIE!A6:A6</f>
        <v>3.	Functionaliteit slot (sleutel)</v>
      </c>
      <c r="B30" s="10"/>
      <c r="C30" s="8" t="s">
        <v>5</v>
      </c>
      <c r="D30" s="6"/>
      <c r="E30" s="10"/>
      <c r="F30" s="8" t="s">
        <v>5</v>
      </c>
      <c r="G30" s="6"/>
      <c r="H30" s="10"/>
      <c r="I30" s="8" t="s">
        <v>5</v>
      </c>
      <c r="J30" s="6"/>
    </row>
    <row r="31" spans="1:10" ht="130" customHeight="1" x14ac:dyDescent="0.15">
      <c r="A31" s="100"/>
      <c r="B31" s="10"/>
      <c r="C31" s="101" t="s">
        <v>3</v>
      </c>
      <c r="D31" s="98"/>
      <c r="E31" s="10"/>
      <c r="F31" s="97" t="s">
        <v>3</v>
      </c>
      <c r="G31" s="98"/>
      <c r="H31" s="10"/>
      <c r="I31" s="97" t="s">
        <v>3</v>
      </c>
      <c r="J31" s="98"/>
    </row>
    <row r="32" spans="1:10" ht="20" customHeight="1" x14ac:dyDescent="0.15">
      <c r="A32" s="99" t="str">
        <f>PRODUCTDEMONSTRATIE!A7:A7</f>
        <v>4.	Uitstraling/vormgeving</v>
      </c>
      <c r="B32" s="10"/>
      <c r="C32" s="8" t="s">
        <v>5</v>
      </c>
      <c r="D32" s="6"/>
      <c r="E32" s="10"/>
      <c r="F32" s="8" t="s">
        <v>5</v>
      </c>
      <c r="G32" s="6"/>
      <c r="H32" s="10"/>
      <c r="I32" s="8" t="s">
        <v>5</v>
      </c>
      <c r="J32" s="6"/>
    </row>
    <row r="33" spans="1:10" ht="130" customHeight="1" x14ac:dyDescent="0.15">
      <c r="A33" s="100"/>
      <c r="B33" s="10"/>
      <c r="C33" s="101" t="s">
        <v>3</v>
      </c>
      <c r="D33" s="98"/>
      <c r="E33" s="10"/>
      <c r="F33" s="97" t="s">
        <v>3</v>
      </c>
      <c r="G33" s="98"/>
      <c r="H33" s="10"/>
      <c r="I33" s="97" t="s">
        <v>3</v>
      </c>
      <c r="J33" s="98"/>
    </row>
    <row r="34" spans="1:10" ht="20" customHeight="1" x14ac:dyDescent="0.15">
      <c r="A34" s="99" t="str">
        <f>PRODUCTDEMONSTRATIE!A8:A8</f>
        <v>5.	Afwerking/volledigheid</v>
      </c>
      <c r="B34" s="10"/>
      <c r="C34" s="8" t="s">
        <v>5</v>
      </c>
      <c r="D34" s="6"/>
      <c r="E34" s="10"/>
      <c r="F34" s="8" t="s">
        <v>5</v>
      </c>
      <c r="G34" s="6"/>
      <c r="H34" s="10"/>
      <c r="I34" s="8" t="s">
        <v>5</v>
      </c>
      <c r="J34" s="6"/>
    </row>
    <row r="35" spans="1:10" ht="130" customHeight="1" x14ac:dyDescent="0.15">
      <c r="A35" s="100"/>
      <c r="B35" s="10"/>
      <c r="C35" s="101" t="s">
        <v>3</v>
      </c>
      <c r="D35" s="98"/>
      <c r="E35" s="10"/>
      <c r="F35" s="97" t="s">
        <v>3</v>
      </c>
      <c r="G35" s="98"/>
      <c r="H35" s="10"/>
      <c r="I35" s="97" t="s">
        <v>3</v>
      </c>
      <c r="J35" s="98"/>
    </row>
    <row r="36" spans="1:10" ht="20" customHeight="1" x14ac:dyDescent="0.15">
      <c r="A36" s="99" t="str">
        <f>PRODUCTDEMONSTRATIE!A9:A9</f>
        <v>6.	Stabiliteit/robuustheid voor een VO-organisatie</v>
      </c>
      <c r="B36" s="10"/>
      <c r="C36" s="8" t="s">
        <v>5</v>
      </c>
      <c r="D36" s="6"/>
      <c r="E36" s="10"/>
      <c r="F36" s="8" t="s">
        <v>5</v>
      </c>
      <c r="G36" s="6"/>
      <c r="H36" s="10"/>
      <c r="I36" s="8" t="s">
        <v>5</v>
      </c>
      <c r="J36" s="6"/>
    </row>
    <row r="37" spans="1:10" ht="130" customHeight="1" x14ac:dyDescent="0.15">
      <c r="A37" s="100"/>
      <c r="B37" s="10"/>
      <c r="C37" s="101" t="s">
        <v>3</v>
      </c>
      <c r="D37" s="98"/>
      <c r="E37" s="10"/>
      <c r="F37" s="97" t="s">
        <v>3</v>
      </c>
      <c r="G37" s="98"/>
      <c r="H37" s="10"/>
      <c r="I37" s="97" t="s">
        <v>3</v>
      </c>
      <c r="J37" s="98"/>
    </row>
    <row r="38" spans="1:10" ht="20" customHeight="1" x14ac:dyDescent="0.15">
      <c r="A38" s="99" t="str">
        <f>PRODUCTDEMONSTRATIE!A10:A10</f>
        <v>7.	Kwaliteit sluiting</v>
      </c>
      <c r="B38" s="10"/>
      <c r="C38" s="8" t="s">
        <v>5</v>
      </c>
      <c r="D38" s="6"/>
      <c r="E38" s="10"/>
      <c r="F38" s="8" t="s">
        <v>5</v>
      </c>
      <c r="G38" s="6"/>
      <c r="H38" s="10"/>
      <c r="I38" s="8" t="s">
        <v>5</v>
      </c>
      <c r="J38" s="6"/>
    </row>
    <row r="39" spans="1:10" ht="130" customHeight="1" x14ac:dyDescent="0.15">
      <c r="A39" s="100"/>
      <c r="B39" s="10"/>
      <c r="C39" s="101" t="s">
        <v>3</v>
      </c>
      <c r="D39" s="98"/>
      <c r="E39" s="10"/>
      <c r="F39" s="97" t="s">
        <v>3</v>
      </c>
      <c r="G39" s="98"/>
      <c r="H39" s="10"/>
      <c r="I39" s="97" t="s">
        <v>3</v>
      </c>
      <c r="J39" s="98"/>
    </row>
    <row r="40" spans="1:10" ht="20" customHeight="1" x14ac:dyDescent="0.15">
      <c r="A40" s="99" t="str">
        <f>PRODUCTDEMONSTRATIE!A11:A11</f>
        <v>8.	Kwaliteit scharnieren</v>
      </c>
      <c r="B40" s="10"/>
      <c r="C40" s="8" t="s">
        <v>5</v>
      </c>
      <c r="D40" s="6"/>
      <c r="E40" s="10"/>
      <c r="F40" s="8" t="s">
        <v>5</v>
      </c>
      <c r="G40" s="6"/>
      <c r="H40" s="10"/>
      <c r="I40" s="8" t="s">
        <v>5</v>
      </c>
      <c r="J40" s="6"/>
    </row>
    <row r="41" spans="1:10" ht="130" customHeight="1" x14ac:dyDescent="0.15">
      <c r="A41" s="100"/>
      <c r="B41" s="10"/>
      <c r="C41" s="101" t="s">
        <v>3</v>
      </c>
      <c r="D41" s="98"/>
      <c r="E41" s="10"/>
      <c r="F41" s="97" t="s">
        <v>3</v>
      </c>
      <c r="G41" s="98"/>
      <c r="H41" s="10"/>
      <c r="I41" s="97" t="s">
        <v>3</v>
      </c>
      <c r="J41" s="98"/>
    </row>
    <row r="42" spans="1:10" ht="20" customHeight="1" x14ac:dyDescent="0.15">
      <c r="A42" s="99" t="str">
        <f>PRODUCTDEMONSTRATIE!A12:A12</f>
        <v>9.	Mate van keuze kleuren in stalenboek</v>
      </c>
      <c r="B42" s="10"/>
      <c r="C42" s="8" t="s">
        <v>5</v>
      </c>
      <c r="D42" s="6"/>
      <c r="E42" s="10"/>
      <c r="F42" s="8" t="s">
        <v>5</v>
      </c>
      <c r="G42" s="6"/>
      <c r="H42" s="10"/>
      <c r="I42" s="8" t="s">
        <v>5</v>
      </c>
      <c r="J42" s="6"/>
    </row>
    <row r="43" spans="1:10" ht="130" customHeight="1" x14ac:dyDescent="0.15">
      <c r="A43" s="100"/>
      <c r="B43" s="10"/>
      <c r="C43" s="101" t="s">
        <v>3</v>
      </c>
      <c r="D43" s="98"/>
      <c r="E43" s="10"/>
      <c r="F43" s="97" t="s">
        <v>3</v>
      </c>
      <c r="G43" s="98"/>
      <c r="H43" s="10"/>
      <c r="I43" s="97" t="s">
        <v>3</v>
      </c>
      <c r="J43" s="98"/>
    </row>
    <row r="44" spans="1:10" ht="20" customHeight="1" x14ac:dyDescent="0.15">
      <c r="A44" s="112" t="str">
        <f>PRODUCTDEMONSTRATIE!A13</f>
        <v>(2) lockers met een elektronisch sluitsysteem nr. 2</v>
      </c>
      <c r="B44" s="113"/>
      <c r="C44" s="113"/>
      <c r="D44" s="113"/>
      <c r="E44" s="113"/>
      <c r="F44" s="113"/>
      <c r="G44" s="113"/>
      <c r="H44" s="113"/>
      <c r="I44" s="113"/>
      <c r="J44" s="114"/>
    </row>
    <row r="45" spans="1:10" ht="20" customHeight="1" x14ac:dyDescent="0.15">
      <c r="A45" s="99" t="str">
        <f>PRODUCTDEMONSTRATIE!A14</f>
        <v>1.	Gebruiksvriendelijkheid leerling (openen kluis met app)</v>
      </c>
      <c r="B45" s="10"/>
      <c r="C45" s="8" t="s">
        <v>5</v>
      </c>
      <c r="D45" s="6"/>
      <c r="E45" s="10"/>
      <c r="F45" s="8" t="s">
        <v>5</v>
      </c>
      <c r="G45" s="6"/>
      <c r="H45" s="10"/>
      <c r="I45" s="8" t="s">
        <v>5</v>
      </c>
      <c r="J45" s="6"/>
    </row>
    <row r="46" spans="1:10" ht="130" customHeight="1" x14ac:dyDescent="0.15">
      <c r="A46" s="100"/>
      <c r="B46" s="10"/>
      <c r="C46" s="101" t="s">
        <v>3</v>
      </c>
      <c r="D46" s="98"/>
      <c r="E46" s="10"/>
      <c r="F46" s="97" t="s">
        <v>3</v>
      </c>
      <c r="G46" s="98"/>
      <c r="H46" s="10"/>
      <c r="I46" s="97" t="s">
        <v>3</v>
      </c>
      <c r="J46" s="98"/>
    </row>
    <row r="47" spans="1:10" ht="20" customHeight="1" x14ac:dyDescent="0.15">
      <c r="A47" s="99" t="str">
        <f>PRODUCTDEMONSTRATIE!A15</f>
        <v>2.	Gebruiksvriendelijkheid beheerder (openen alle lockers in 1 handeling)</v>
      </c>
      <c r="B47" s="10"/>
      <c r="C47" s="8" t="s">
        <v>5</v>
      </c>
      <c r="D47" s="6"/>
      <c r="E47" s="10"/>
      <c r="F47" s="8" t="s">
        <v>5</v>
      </c>
      <c r="G47" s="6"/>
      <c r="H47" s="10"/>
      <c r="I47" s="8" t="s">
        <v>5</v>
      </c>
      <c r="J47" s="6"/>
    </row>
    <row r="48" spans="1:10" ht="130" customHeight="1" x14ac:dyDescent="0.15">
      <c r="A48" s="100"/>
      <c r="B48" s="10"/>
      <c r="C48" s="101" t="s">
        <v>3</v>
      </c>
      <c r="D48" s="98"/>
      <c r="E48" s="10"/>
      <c r="F48" s="97" t="s">
        <v>3</v>
      </c>
      <c r="G48" s="98"/>
      <c r="H48" s="10"/>
      <c r="I48" s="97" t="s">
        <v>3</v>
      </c>
      <c r="J48" s="98"/>
    </row>
    <row r="49" spans="1:10" ht="20" customHeight="1" x14ac:dyDescent="0.15">
      <c r="A49" s="99" t="str">
        <f>PRODUCTDEMONSTRATIE!A16</f>
        <v xml:space="preserve">3.	Gebruiksvriendelijkheid beheeraccount/beheersoftware </v>
      </c>
      <c r="B49" s="10"/>
      <c r="C49" s="8" t="s">
        <v>5</v>
      </c>
      <c r="D49" s="6"/>
      <c r="E49" s="10"/>
      <c r="F49" s="8" t="s">
        <v>5</v>
      </c>
      <c r="G49" s="6"/>
      <c r="H49" s="10"/>
      <c r="I49" s="8" t="s">
        <v>5</v>
      </c>
      <c r="J49" s="6"/>
    </row>
    <row r="50" spans="1:10" ht="130" customHeight="1" x14ac:dyDescent="0.15">
      <c r="A50" s="100"/>
      <c r="B50" s="10"/>
      <c r="C50" s="101" t="s">
        <v>3</v>
      </c>
      <c r="D50" s="98"/>
      <c r="E50" s="10"/>
      <c r="F50" s="97" t="s">
        <v>3</v>
      </c>
      <c r="G50" s="98"/>
      <c r="H50" s="10"/>
      <c r="I50" s="97" t="s">
        <v>3</v>
      </c>
      <c r="J50" s="98"/>
    </row>
    <row r="51" spans="1:10" ht="20" customHeight="1" x14ac:dyDescent="0.15">
      <c r="A51" s="99" t="str">
        <f>PRODUCTDEMONSTRATIE!A17</f>
        <v>4.	Gebruiksvriendelijkheid beheersdisplay</v>
      </c>
      <c r="B51" s="10"/>
      <c r="C51" s="8" t="s">
        <v>5</v>
      </c>
      <c r="D51" s="6"/>
      <c r="E51" s="10"/>
      <c r="F51" s="8" t="s">
        <v>5</v>
      </c>
      <c r="G51" s="6"/>
      <c r="H51" s="10"/>
      <c r="I51" s="8" t="s">
        <v>5</v>
      </c>
      <c r="J51" s="6"/>
    </row>
    <row r="52" spans="1:10" ht="130" customHeight="1" x14ac:dyDescent="0.15">
      <c r="A52" s="100"/>
      <c r="B52" s="10"/>
      <c r="C52" s="101" t="s">
        <v>3</v>
      </c>
      <c r="D52" s="98"/>
      <c r="E52" s="10"/>
      <c r="F52" s="97" t="s">
        <v>3</v>
      </c>
      <c r="G52" s="98"/>
      <c r="H52" s="10"/>
      <c r="I52" s="97" t="s">
        <v>3</v>
      </c>
      <c r="J52" s="98"/>
    </row>
    <row r="53" spans="1:10" ht="20" customHeight="1" x14ac:dyDescent="0.15">
      <c r="A53" s="99" t="str">
        <f>PRODUCTDEMONSTRATIE!A18</f>
        <v>5.	Gemak schoonmaken</v>
      </c>
      <c r="B53" s="10"/>
      <c r="C53" s="8" t="s">
        <v>5</v>
      </c>
      <c r="D53" s="6"/>
      <c r="E53" s="10"/>
      <c r="F53" s="8" t="s">
        <v>5</v>
      </c>
      <c r="G53" s="6"/>
      <c r="H53" s="10"/>
      <c r="I53" s="8" t="s">
        <v>5</v>
      </c>
      <c r="J53" s="6"/>
    </row>
    <row r="54" spans="1:10" ht="130" customHeight="1" x14ac:dyDescent="0.15">
      <c r="A54" s="100"/>
      <c r="B54" s="10"/>
      <c r="C54" s="101" t="s">
        <v>3</v>
      </c>
      <c r="D54" s="98"/>
      <c r="E54" s="10"/>
      <c r="F54" s="97" t="s">
        <v>3</v>
      </c>
      <c r="G54" s="98"/>
      <c r="H54" s="10"/>
      <c r="I54" s="97" t="s">
        <v>3</v>
      </c>
      <c r="J54" s="98"/>
    </row>
    <row r="55" spans="1:10" ht="20" customHeight="1" x14ac:dyDescent="0.15">
      <c r="A55" s="99" t="str">
        <f>PRODUCTDEMONSTRATIE!A19</f>
        <v>6.	Functionaliteit slot (sleutel)</v>
      </c>
      <c r="B55" s="10"/>
      <c r="C55" s="8" t="s">
        <v>5</v>
      </c>
      <c r="D55" s="6"/>
      <c r="E55" s="10"/>
      <c r="F55" s="8" t="s">
        <v>5</v>
      </c>
      <c r="G55" s="6"/>
      <c r="H55" s="10"/>
      <c r="I55" s="8" t="s">
        <v>5</v>
      </c>
      <c r="J55" s="6"/>
    </row>
    <row r="56" spans="1:10" ht="130" customHeight="1" x14ac:dyDescent="0.15">
      <c r="A56" s="100"/>
      <c r="B56" s="10"/>
      <c r="C56" s="101" t="s">
        <v>3</v>
      </c>
      <c r="D56" s="98"/>
      <c r="E56" s="10"/>
      <c r="F56" s="97" t="s">
        <v>3</v>
      </c>
      <c r="G56" s="98"/>
      <c r="H56" s="10"/>
      <c r="I56" s="97" t="s">
        <v>3</v>
      </c>
      <c r="J56" s="98"/>
    </row>
    <row r="57" spans="1:10" ht="20" customHeight="1" x14ac:dyDescent="0.15">
      <c r="A57" s="99" t="str">
        <f>PRODUCTDEMONSTRATIE!A20</f>
        <v>7.	Uitstraling/vormgeving</v>
      </c>
      <c r="B57" s="10"/>
      <c r="C57" s="8" t="s">
        <v>5</v>
      </c>
      <c r="D57" s="6"/>
      <c r="E57" s="10"/>
      <c r="F57" s="8" t="s">
        <v>5</v>
      </c>
      <c r="G57" s="6"/>
      <c r="H57" s="10"/>
      <c r="I57" s="8" t="s">
        <v>5</v>
      </c>
      <c r="J57" s="6"/>
    </row>
    <row r="58" spans="1:10" ht="130" customHeight="1" x14ac:dyDescent="0.15">
      <c r="A58" s="100"/>
      <c r="B58" s="10"/>
      <c r="C58" s="101" t="s">
        <v>3</v>
      </c>
      <c r="D58" s="98"/>
      <c r="E58" s="10"/>
      <c r="F58" s="97" t="s">
        <v>3</v>
      </c>
      <c r="G58" s="98"/>
      <c r="H58" s="10"/>
      <c r="I58" s="97" t="s">
        <v>3</v>
      </c>
      <c r="J58" s="98"/>
    </row>
    <row r="59" spans="1:10" ht="20" customHeight="1" x14ac:dyDescent="0.15">
      <c r="A59" s="99" t="str">
        <f>PRODUCTDEMONSTRATIE!A21</f>
        <v>8.	Afwerking/volledigheid</v>
      </c>
      <c r="B59" s="10"/>
      <c r="C59" s="8" t="s">
        <v>5</v>
      </c>
      <c r="D59" s="6"/>
      <c r="E59" s="10"/>
      <c r="F59" s="8" t="s">
        <v>5</v>
      </c>
      <c r="G59" s="6"/>
      <c r="H59" s="10"/>
      <c r="I59" s="8" t="s">
        <v>5</v>
      </c>
      <c r="J59" s="6"/>
    </row>
    <row r="60" spans="1:10" ht="130" customHeight="1" x14ac:dyDescent="0.15">
      <c r="A60" s="100"/>
      <c r="B60" s="10"/>
      <c r="C60" s="101" t="s">
        <v>3</v>
      </c>
      <c r="D60" s="98"/>
      <c r="E60" s="10"/>
      <c r="F60" s="97" t="s">
        <v>3</v>
      </c>
      <c r="G60" s="98"/>
      <c r="H60" s="10"/>
      <c r="I60" s="97" t="s">
        <v>3</v>
      </c>
      <c r="J60" s="98"/>
    </row>
    <row r="61" spans="1:10" ht="20" customHeight="1" x14ac:dyDescent="0.15">
      <c r="A61" s="99" t="str">
        <f>PRODUCTDEMONSTRATIE!A22</f>
        <v>9.	Stabiliteit/robuustheid voor een VO-organisatie</v>
      </c>
      <c r="B61" s="10"/>
      <c r="C61" s="8" t="s">
        <v>5</v>
      </c>
      <c r="D61" s="6"/>
      <c r="E61" s="10"/>
      <c r="F61" s="8" t="s">
        <v>5</v>
      </c>
      <c r="G61" s="6"/>
      <c r="H61" s="10"/>
      <c r="I61" s="8" t="s">
        <v>5</v>
      </c>
      <c r="J61" s="6"/>
    </row>
    <row r="62" spans="1:10" ht="130" customHeight="1" x14ac:dyDescent="0.15">
      <c r="A62" s="100"/>
      <c r="B62" s="10"/>
      <c r="C62" s="101" t="s">
        <v>3</v>
      </c>
      <c r="D62" s="98"/>
      <c r="E62" s="10"/>
      <c r="F62" s="97" t="s">
        <v>3</v>
      </c>
      <c r="G62" s="98"/>
      <c r="H62" s="10"/>
      <c r="I62" s="97" t="s">
        <v>3</v>
      </c>
      <c r="J62" s="98"/>
    </row>
    <row r="63" spans="1:10" ht="20" customHeight="1" x14ac:dyDescent="0.15">
      <c r="A63" s="99" t="str">
        <f>PRODUCTDEMONSTRATIE!A23</f>
        <v xml:space="preserve">10.	Kwaliteit sluiting </v>
      </c>
      <c r="B63" s="10"/>
      <c r="C63" s="8" t="s">
        <v>5</v>
      </c>
      <c r="D63" s="6"/>
      <c r="E63" s="10"/>
      <c r="F63" s="8" t="s">
        <v>5</v>
      </c>
      <c r="G63" s="6"/>
      <c r="H63" s="10"/>
      <c r="I63" s="8" t="s">
        <v>5</v>
      </c>
      <c r="J63" s="6"/>
    </row>
    <row r="64" spans="1:10" ht="130" customHeight="1" x14ac:dyDescent="0.15">
      <c r="A64" s="100"/>
      <c r="B64" s="10"/>
      <c r="C64" s="101" t="s">
        <v>3</v>
      </c>
      <c r="D64" s="98"/>
      <c r="E64" s="10"/>
      <c r="F64" s="97" t="s">
        <v>3</v>
      </c>
      <c r="G64" s="98"/>
      <c r="H64" s="10"/>
      <c r="I64" s="97" t="s">
        <v>3</v>
      </c>
      <c r="J64" s="98"/>
    </row>
    <row r="65" spans="1:10" ht="20" customHeight="1" x14ac:dyDescent="0.15">
      <c r="A65" s="99" t="str">
        <f>PRODUCTDEMONSTRATIE!A24</f>
        <v>11.	Kwaliteit scharnieren</v>
      </c>
      <c r="B65" s="10"/>
      <c r="C65" s="8" t="s">
        <v>5</v>
      </c>
      <c r="D65" s="6"/>
      <c r="E65" s="10"/>
      <c r="F65" s="8" t="s">
        <v>5</v>
      </c>
      <c r="G65" s="6"/>
      <c r="H65" s="10"/>
      <c r="I65" s="8" t="s">
        <v>5</v>
      </c>
      <c r="J65" s="6"/>
    </row>
    <row r="66" spans="1:10" ht="130" customHeight="1" x14ac:dyDescent="0.15">
      <c r="A66" s="100"/>
      <c r="B66" s="10"/>
      <c r="C66" s="101" t="s">
        <v>3</v>
      </c>
      <c r="D66" s="98"/>
      <c r="E66" s="10"/>
      <c r="F66" s="97" t="s">
        <v>3</v>
      </c>
      <c r="G66" s="98"/>
      <c r="H66" s="10"/>
      <c r="I66" s="97" t="s">
        <v>3</v>
      </c>
      <c r="J66" s="98"/>
    </row>
    <row r="67" spans="1:10" ht="20" customHeight="1" x14ac:dyDescent="0.15">
      <c r="A67" s="99" t="str">
        <f>PRODUCTDEMONSTRATIE!A25</f>
        <v>12.	Mate van keuze kleuren in stalenboek</v>
      </c>
      <c r="B67" s="10"/>
      <c r="C67" s="8" t="s">
        <v>5</v>
      </c>
      <c r="D67" s="6"/>
      <c r="E67" s="10"/>
      <c r="F67" s="8" t="s">
        <v>5</v>
      </c>
      <c r="G67" s="6"/>
      <c r="H67" s="10"/>
      <c r="I67" s="8" t="s">
        <v>5</v>
      </c>
      <c r="J67" s="6"/>
    </row>
    <row r="68" spans="1:10" ht="130" customHeight="1" x14ac:dyDescent="0.15">
      <c r="A68" s="100"/>
      <c r="B68" s="10"/>
      <c r="C68" s="101" t="s">
        <v>3</v>
      </c>
      <c r="D68" s="98"/>
      <c r="E68" s="10"/>
      <c r="F68" s="97" t="s">
        <v>3</v>
      </c>
      <c r="G68" s="98"/>
      <c r="H68" s="10"/>
      <c r="I68" s="97" t="s">
        <v>3</v>
      </c>
      <c r="J68" s="98"/>
    </row>
    <row r="69" spans="1:10" ht="20" customHeight="1" x14ac:dyDescent="0.15">
      <c r="A69" s="112" t="str">
        <f>PRODUCTDEMONSTRATIE!A26</f>
        <v>(3) Postvakken nr. 3 zonder opbergsysteem</v>
      </c>
      <c r="B69" s="113"/>
      <c r="C69" s="113"/>
      <c r="D69" s="113"/>
      <c r="E69" s="113"/>
      <c r="F69" s="113"/>
      <c r="G69" s="113"/>
      <c r="H69" s="113"/>
      <c r="I69" s="113"/>
      <c r="J69" s="114"/>
    </row>
    <row r="70" spans="1:10" ht="20" customHeight="1" x14ac:dyDescent="0.15">
      <c r="A70" s="99" t="str">
        <f>PRODUCTDEMONSTRATIE!A27</f>
        <v>1.	Gebruiksvriendelijkheid</v>
      </c>
      <c r="B70" s="10"/>
      <c r="C70" s="8" t="s">
        <v>5</v>
      </c>
      <c r="D70" s="6"/>
      <c r="E70" s="10"/>
      <c r="F70" s="8" t="s">
        <v>5</v>
      </c>
      <c r="G70" s="6"/>
      <c r="H70" s="10"/>
      <c r="I70" s="8" t="s">
        <v>5</v>
      </c>
      <c r="J70" s="6"/>
    </row>
    <row r="71" spans="1:10" ht="130" customHeight="1" x14ac:dyDescent="0.15">
      <c r="A71" s="100"/>
      <c r="B71" s="10"/>
      <c r="C71" s="101" t="s">
        <v>3</v>
      </c>
      <c r="D71" s="98"/>
      <c r="E71" s="10"/>
      <c r="F71" s="97" t="s">
        <v>3</v>
      </c>
      <c r="G71" s="98"/>
      <c r="H71" s="10"/>
      <c r="I71" s="97" t="s">
        <v>3</v>
      </c>
      <c r="J71" s="98"/>
    </row>
    <row r="72" spans="1:10" ht="20" customHeight="1" x14ac:dyDescent="0.15">
      <c r="A72" s="99" t="str">
        <f>PRODUCTDEMONSTRATIE!A28</f>
        <v>2.	Gemak schoonmaken</v>
      </c>
      <c r="B72" s="10"/>
      <c r="C72" s="8" t="s">
        <v>5</v>
      </c>
      <c r="D72" s="6"/>
      <c r="E72" s="10"/>
      <c r="F72" s="8" t="s">
        <v>5</v>
      </c>
      <c r="G72" s="6"/>
      <c r="H72" s="10"/>
      <c r="I72" s="8" t="s">
        <v>5</v>
      </c>
      <c r="J72" s="6"/>
    </row>
    <row r="73" spans="1:10" ht="130" customHeight="1" x14ac:dyDescent="0.15">
      <c r="A73" s="100"/>
      <c r="B73" s="10"/>
      <c r="C73" s="101" t="s">
        <v>3</v>
      </c>
      <c r="D73" s="98"/>
      <c r="E73" s="10"/>
      <c r="F73" s="97" t="s">
        <v>3</v>
      </c>
      <c r="G73" s="98"/>
      <c r="H73" s="10"/>
      <c r="I73" s="97" t="s">
        <v>3</v>
      </c>
      <c r="J73" s="98"/>
    </row>
    <row r="74" spans="1:10" ht="20" customHeight="1" x14ac:dyDescent="0.15">
      <c r="A74" s="99" t="str">
        <f>PRODUCTDEMONSTRATIE!A29</f>
        <v>3.	Functionaliteit slot (sleutel)</v>
      </c>
      <c r="B74" s="10"/>
      <c r="C74" s="8" t="s">
        <v>5</v>
      </c>
      <c r="D74" s="6"/>
      <c r="E74" s="10"/>
      <c r="F74" s="8" t="s">
        <v>5</v>
      </c>
      <c r="G74" s="6"/>
      <c r="H74" s="10"/>
      <c r="I74" s="8" t="s">
        <v>5</v>
      </c>
      <c r="J74" s="6"/>
    </row>
    <row r="75" spans="1:10" ht="130" customHeight="1" x14ac:dyDescent="0.15">
      <c r="A75" s="100"/>
      <c r="B75" s="10"/>
      <c r="C75" s="101" t="s">
        <v>3</v>
      </c>
      <c r="D75" s="98"/>
      <c r="E75" s="10"/>
      <c r="F75" s="97" t="s">
        <v>3</v>
      </c>
      <c r="G75" s="98"/>
      <c r="H75" s="10"/>
      <c r="I75" s="97" t="s">
        <v>3</v>
      </c>
      <c r="J75" s="98"/>
    </row>
    <row r="76" spans="1:10" ht="20" customHeight="1" x14ac:dyDescent="0.15">
      <c r="A76" s="99" t="str">
        <f>PRODUCTDEMONSTRATIE!A30</f>
        <v>4.	Uitstraling/vormgeving</v>
      </c>
      <c r="B76" s="10"/>
      <c r="C76" s="8" t="s">
        <v>5</v>
      </c>
      <c r="D76" s="6"/>
      <c r="E76" s="10"/>
      <c r="F76" s="8" t="s">
        <v>5</v>
      </c>
      <c r="G76" s="6"/>
      <c r="H76" s="10"/>
      <c r="I76" s="8" t="s">
        <v>5</v>
      </c>
      <c r="J76" s="6"/>
    </row>
    <row r="77" spans="1:10" ht="130" customHeight="1" x14ac:dyDescent="0.15">
      <c r="A77" s="100"/>
      <c r="B77" s="10"/>
      <c r="C77" s="101" t="s">
        <v>3</v>
      </c>
      <c r="D77" s="98"/>
      <c r="E77" s="10"/>
      <c r="F77" s="97" t="s">
        <v>3</v>
      </c>
      <c r="G77" s="98"/>
      <c r="H77" s="10"/>
      <c r="I77" s="97" t="s">
        <v>3</v>
      </c>
      <c r="J77" s="98"/>
    </row>
    <row r="78" spans="1:10" ht="20" customHeight="1" x14ac:dyDescent="0.15">
      <c r="A78" s="99" t="str">
        <f>PRODUCTDEMONSTRATIE!A31</f>
        <v>5.	Afwerking/volledigheid</v>
      </c>
      <c r="B78" s="10"/>
      <c r="C78" s="8" t="s">
        <v>5</v>
      </c>
      <c r="D78" s="6"/>
      <c r="E78" s="10"/>
      <c r="F78" s="8" t="s">
        <v>5</v>
      </c>
      <c r="G78" s="6"/>
      <c r="H78" s="10"/>
      <c r="I78" s="8" t="s">
        <v>5</v>
      </c>
      <c r="J78" s="6"/>
    </row>
    <row r="79" spans="1:10" ht="130" customHeight="1" x14ac:dyDescent="0.15">
      <c r="A79" s="100"/>
      <c r="B79" s="10"/>
      <c r="C79" s="101" t="s">
        <v>3</v>
      </c>
      <c r="D79" s="98"/>
      <c r="E79" s="10"/>
      <c r="F79" s="97" t="s">
        <v>3</v>
      </c>
      <c r="G79" s="98"/>
      <c r="H79" s="10"/>
      <c r="I79" s="97" t="s">
        <v>3</v>
      </c>
      <c r="J79" s="98"/>
    </row>
    <row r="80" spans="1:10" ht="20" customHeight="1" x14ac:dyDescent="0.15">
      <c r="A80" s="99" t="str">
        <f>PRODUCTDEMONSTRATIE!A32</f>
        <v>6.	Stabiliteit/robuustheid voor een VO-organisatie</v>
      </c>
      <c r="B80" s="10"/>
      <c r="C80" s="8" t="s">
        <v>5</v>
      </c>
      <c r="D80" s="6"/>
      <c r="E80" s="10"/>
      <c r="F80" s="8" t="s">
        <v>5</v>
      </c>
      <c r="G80" s="6"/>
      <c r="H80" s="10"/>
      <c r="I80" s="8" t="s">
        <v>5</v>
      </c>
      <c r="J80" s="6"/>
    </row>
    <row r="81" spans="1:10" ht="130" customHeight="1" x14ac:dyDescent="0.15">
      <c r="A81" s="100"/>
      <c r="B81" s="10"/>
      <c r="C81" s="101" t="s">
        <v>3</v>
      </c>
      <c r="D81" s="98"/>
      <c r="E81" s="10"/>
      <c r="F81" s="97" t="s">
        <v>3</v>
      </c>
      <c r="G81" s="98"/>
      <c r="H81" s="10"/>
      <c r="I81" s="97" t="s">
        <v>3</v>
      </c>
      <c r="J81" s="98"/>
    </row>
    <row r="82" spans="1:10" ht="20" customHeight="1" x14ac:dyDescent="0.15">
      <c r="A82" s="99" t="str">
        <f>PRODUCTDEMONSTRATIE!A33</f>
        <v xml:space="preserve">7.	Kwaliteit sluiting </v>
      </c>
      <c r="B82" s="10"/>
      <c r="C82" s="8" t="s">
        <v>5</v>
      </c>
      <c r="D82" s="6"/>
      <c r="E82" s="10"/>
      <c r="F82" s="8" t="s">
        <v>5</v>
      </c>
      <c r="G82" s="6"/>
      <c r="H82" s="10"/>
      <c r="I82" s="8" t="s">
        <v>5</v>
      </c>
      <c r="J82" s="6"/>
    </row>
    <row r="83" spans="1:10" ht="130" customHeight="1" x14ac:dyDescent="0.15">
      <c r="A83" s="100"/>
      <c r="B83" s="10"/>
      <c r="C83" s="101" t="s">
        <v>3</v>
      </c>
      <c r="D83" s="98"/>
      <c r="E83" s="10"/>
      <c r="F83" s="97" t="s">
        <v>3</v>
      </c>
      <c r="G83" s="98"/>
      <c r="H83" s="10"/>
      <c r="I83" s="97" t="s">
        <v>3</v>
      </c>
      <c r="J83" s="98"/>
    </row>
    <row r="84" spans="1:10" ht="20" customHeight="1" x14ac:dyDescent="0.15">
      <c r="A84" s="99" t="str">
        <f>PRODUCTDEMONSTRATIE!A34</f>
        <v>8.	Kwaliteit scharnieren</v>
      </c>
      <c r="B84" s="10"/>
      <c r="C84" s="8" t="s">
        <v>5</v>
      </c>
      <c r="D84" s="6"/>
      <c r="E84" s="10"/>
      <c r="F84" s="8" t="s">
        <v>5</v>
      </c>
      <c r="G84" s="6"/>
      <c r="H84" s="10"/>
      <c r="I84" s="8" t="s">
        <v>5</v>
      </c>
      <c r="J84" s="6"/>
    </row>
    <row r="85" spans="1:10" ht="130" customHeight="1" x14ac:dyDescent="0.15">
      <c r="A85" s="100"/>
      <c r="B85" s="10"/>
      <c r="C85" s="101" t="s">
        <v>3</v>
      </c>
      <c r="D85" s="98"/>
      <c r="E85" s="10"/>
      <c r="F85" s="97" t="s">
        <v>3</v>
      </c>
      <c r="G85" s="98"/>
      <c r="H85" s="10"/>
      <c r="I85" s="97" t="s">
        <v>3</v>
      </c>
      <c r="J85" s="98"/>
    </row>
    <row r="86" spans="1:10" ht="20" customHeight="1" x14ac:dyDescent="0.15">
      <c r="A86" s="99" t="str">
        <f>PRODUCTDEMONSTRATIE!A35</f>
        <v>9.	Mate van keuze kleuren in stalenboek</v>
      </c>
      <c r="B86" s="10"/>
      <c r="C86" s="8" t="s">
        <v>5</v>
      </c>
      <c r="D86" s="6"/>
      <c r="E86" s="10"/>
      <c r="F86" s="8" t="s">
        <v>5</v>
      </c>
      <c r="G86" s="6"/>
      <c r="H86" s="10"/>
      <c r="I86" s="8" t="s">
        <v>5</v>
      </c>
      <c r="J86" s="6"/>
    </row>
    <row r="87" spans="1:10" ht="130" customHeight="1" x14ac:dyDescent="0.15">
      <c r="A87" s="100"/>
      <c r="B87" s="10"/>
      <c r="C87" s="101" t="s">
        <v>3</v>
      </c>
      <c r="D87" s="98"/>
      <c r="E87" s="10"/>
      <c r="F87" s="97" t="s">
        <v>3</v>
      </c>
      <c r="G87" s="98"/>
      <c r="H87" s="10"/>
      <c r="I87" s="97" t="s">
        <v>3</v>
      </c>
      <c r="J87" s="98"/>
    </row>
    <row r="88" spans="1:10" ht="20" customHeight="1" x14ac:dyDescent="0.15">
      <c r="A88" s="112" t="str">
        <f>PRODUCTDEMONSTRATIE!A36</f>
        <v>(4) Postvakken met locker nr. 4 met opbergsysteem</v>
      </c>
      <c r="B88" s="113"/>
      <c r="C88" s="113"/>
      <c r="D88" s="113"/>
      <c r="E88" s="113"/>
      <c r="F88" s="113"/>
      <c r="G88" s="113"/>
      <c r="H88" s="113"/>
      <c r="I88" s="113"/>
      <c r="J88" s="114"/>
    </row>
    <row r="89" spans="1:10" ht="20" customHeight="1" x14ac:dyDescent="0.15">
      <c r="A89" s="99" t="str">
        <f>PRODUCTDEMONSTRATIE!A37</f>
        <v>1.	Gebruiksvriendelijkheid</v>
      </c>
      <c r="B89" s="10"/>
      <c r="C89" s="8" t="s">
        <v>5</v>
      </c>
      <c r="D89" s="6"/>
      <c r="E89" s="10"/>
      <c r="F89" s="8" t="s">
        <v>5</v>
      </c>
      <c r="G89" s="6"/>
      <c r="H89" s="10"/>
      <c r="I89" s="8" t="s">
        <v>5</v>
      </c>
      <c r="J89" s="6"/>
    </row>
    <row r="90" spans="1:10" ht="130" customHeight="1" x14ac:dyDescent="0.15">
      <c r="A90" s="100"/>
      <c r="B90" s="10"/>
      <c r="C90" s="101" t="s">
        <v>3</v>
      </c>
      <c r="D90" s="98"/>
      <c r="E90" s="10"/>
      <c r="F90" s="97" t="s">
        <v>3</v>
      </c>
      <c r="G90" s="98"/>
      <c r="H90" s="10"/>
      <c r="I90" s="97" t="s">
        <v>3</v>
      </c>
      <c r="J90" s="98"/>
    </row>
    <row r="91" spans="1:10" ht="20" customHeight="1" x14ac:dyDescent="0.15">
      <c r="A91" s="99" t="str">
        <f>PRODUCTDEMONSTRATIE!A38</f>
        <v>2.	Gemak schoonmaken</v>
      </c>
      <c r="B91" s="10"/>
      <c r="C91" s="8" t="s">
        <v>5</v>
      </c>
      <c r="D91" s="6"/>
      <c r="E91" s="10"/>
      <c r="F91" s="8" t="s">
        <v>5</v>
      </c>
      <c r="G91" s="6"/>
      <c r="H91" s="10"/>
      <c r="I91" s="8" t="s">
        <v>5</v>
      </c>
      <c r="J91" s="6"/>
    </row>
    <row r="92" spans="1:10" ht="130" customHeight="1" x14ac:dyDescent="0.15">
      <c r="A92" s="100"/>
      <c r="B92" s="10"/>
      <c r="C92" s="101" t="s">
        <v>3</v>
      </c>
      <c r="D92" s="98"/>
      <c r="E92" s="10"/>
      <c r="F92" s="97" t="s">
        <v>3</v>
      </c>
      <c r="G92" s="98"/>
      <c r="H92" s="10"/>
      <c r="I92" s="97" t="s">
        <v>3</v>
      </c>
      <c r="J92" s="98"/>
    </row>
    <row r="93" spans="1:10" ht="20" customHeight="1" x14ac:dyDescent="0.15">
      <c r="A93" s="99" t="str">
        <f>PRODUCTDEMONSTRATIE!A39</f>
        <v>3.	Functionaliteit slot (sleutel)</v>
      </c>
      <c r="B93" s="10"/>
      <c r="C93" s="8" t="s">
        <v>5</v>
      </c>
      <c r="D93" s="6"/>
      <c r="E93" s="10"/>
      <c r="F93" s="8" t="s">
        <v>5</v>
      </c>
      <c r="G93" s="6"/>
      <c r="H93" s="10"/>
      <c r="I93" s="8" t="s">
        <v>5</v>
      </c>
      <c r="J93" s="6"/>
    </row>
    <row r="94" spans="1:10" ht="130" customHeight="1" x14ac:dyDescent="0.15">
      <c r="A94" s="100"/>
      <c r="B94" s="10"/>
      <c r="C94" s="101" t="s">
        <v>3</v>
      </c>
      <c r="D94" s="98"/>
      <c r="E94" s="10"/>
      <c r="F94" s="97" t="s">
        <v>3</v>
      </c>
      <c r="G94" s="98"/>
      <c r="H94" s="10"/>
      <c r="I94" s="97" t="s">
        <v>3</v>
      </c>
      <c r="J94" s="98"/>
    </row>
    <row r="95" spans="1:10" ht="20" customHeight="1" x14ac:dyDescent="0.15">
      <c r="A95" s="99" t="str">
        <f>PRODUCTDEMONSTRATIE!A40</f>
        <v>4.	Uitstraling/vormgeving</v>
      </c>
      <c r="B95" s="10"/>
      <c r="C95" s="8" t="s">
        <v>5</v>
      </c>
      <c r="D95" s="6"/>
      <c r="E95" s="10"/>
      <c r="F95" s="8" t="s">
        <v>5</v>
      </c>
      <c r="G95" s="6"/>
      <c r="H95" s="10"/>
      <c r="I95" s="8" t="s">
        <v>5</v>
      </c>
      <c r="J95" s="6"/>
    </row>
    <row r="96" spans="1:10" ht="130" customHeight="1" x14ac:dyDescent="0.15">
      <c r="A96" s="100"/>
      <c r="B96" s="10"/>
      <c r="C96" s="101" t="s">
        <v>3</v>
      </c>
      <c r="D96" s="98"/>
      <c r="E96" s="10"/>
      <c r="F96" s="97" t="s">
        <v>3</v>
      </c>
      <c r="G96" s="98"/>
      <c r="H96" s="10"/>
      <c r="I96" s="97" t="s">
        <v>3</v>
      </c>
      <c r="J96" s="98"/>
    </row>
    <row r="97" spans="1:10" ht="20" customHeight="1" x14ac:dyDescent="0.15">
      <c r="A97" s="99" t="str">
        <f>PRODUCTDEMONSTRATIE!A41</f>
        <v>5.	Afwerking/volledigheid</v>
      </c>
      <c r="B97" s="10"/>
      <c r="C97" s="8" t="s">
        <v>5</v>
      </c>
      <c r="D97" s="6"/>
      <c r="E97" s="10"/>
      <c r="F97" s="8" t="s">
        <v>5</v>
      </c>
      <c r="G97" s="6"/>
      <c r="H97" s="10"/>
      <c r="I97" s="8" t="s">
        <v>5</v>
      </c>
      <c r="J97" s="6"/>
    </row>
    <row r="98" spans="1:10" ht="130" customHeight="1" x14ac:dyDescent="0.15">
      <c r="A98" s="100"/>
      <c r="B98" s="10"/>
      <c r="C98" s="101" t="s">
        <v>3</v>
      </c>
      <c r="D98" s="98"/>
      <c r="E98" s="10"/>
      <c r="F98" s="97" t="s">
        <v>3</v>
      </c>
      <c r="G98" s="98"/>
      <c r="H98" s="10"/>
      <c r="I98" s="97" t="s">
        <v>3</v>
      </c>
      <c r="J98" s="98"/>
    </row>
    <row r="99" spans="1:10" ht="20" customHeight="1" x14ac:dyDescent="0.15">
      <c r="A99" s="99" t="str">
        <f>PRODUCTDEMONSTRATIE!A42</f>
        <v>6.	Stabiliteit/robuustheid voor een VO-organisatie</v>
      </c>
      <c r="B99" s="10"/>
      <c r="C99" s="8" t="s">
        <v>5</v>
      </c>
      <c r="D99" s="6"/>
      <c r="E99" s="10"/>
      <c r="F99" s="8" t="s">
        <v>5</v>
      </c>
      <c r="G99" s="6"/>
      <c r="H99" s="10"/>
      <c r="I99" s="8" t="s">
        <v>5</v>
      </c>
      <c r="J99" s="6"/>
    </row>
    <row r="100" spans="1:10" ht="130" customHeight="1" x14ac:dyDescent="0.15">
      <c r="A100" s="100"/>
      <c r="B100" s="10"/>
      <c r="C100" s="101" t="s">
        <v>3</v>
      </c>
      <c r="D100" s="98"/>
      <c r="E100" s="10"/>
      <c r="F100" s="97" t="s">
        <v>3</v>
      </c>
      <c r="G100" s="98"/>
      <c r="H100" s="10"/>
      <c r="I100" s="97" t="s">
        <v>3</v>
      </c>
      <c r="J100" s="98"/>
    </row>
    <row r="101" spans="1:10" ht="20" customHeight="1" x14ac:dyDescent="0.15">
      <c r="A101" s="99" t="str">
        <f>PRODUCTDEMONSTRATIE!A43</f>
        <v xml:space="preserve">7.	Kwaliteit sluiting </v>
      </c>
      <c r="B101" s="10"/>
      <c r="C101" s="8" t="s">
        <v>5</v>
      </c>
      <c r="D101" s="6"/>
      <c r="E101" s="10"/>
      <c r="F101" s="8" t="s">
        <v>5</v>
      </c>
      <c r="G101" s="6"/>
      <c r="H101" s="10"/>
      <c r="I101" s="8" t="s">
        <v>5</v>
      </c>
      <c r="J101" s="6"/>
    </row>
    <row r="102" spans="1:10" ht="130" customHeight="1" x14ac:dyDescent="0.15">
      <c r="A102" s="100"/>
      <c r="B102" s="10"/>
      <c r="C102" s="101" t="s">
        <v>3</v>
      </c>
      <c r="D102" s="98"/>
      <c r="E102" s="10"/>
      <c r="F102" s="97" t="s">
        <v>3</v>
      </c>
      <c r="G102" s="98"/>
      <c r="H102" s="10"/>
      <c r="I102" s="97" t="s">
        <v>3</v>
      </c>
      <c r="J102" s="98"/>
    </row>
    <row r="103" spans="1:10" ht="20" customHeight="1" x14ac:dyDescent="0.15">
      <c r="A103" s="99" t="str">
        <f>PRODUCTDEMONSTRATIE!A44</f>
        <v>8.	Kwaliteit scharnieren</v>
      </c>
      <c r="B103" s="10"/>
      <c r="C103" s="8" t="s">
        <v>5</v>
      </c>
      <c r="D103" s="6"/>
      <c r="E103" s="10"/>
      <c r="F103" s="8" t="s">
        <v>5</v>
      </c>
      <c r="G103" s="6"/>
      <c r="H103" s="10"/>
      <c r="I103" s="8" t="s">
        <v>5</v>
      </c>
      <c r="J103" s="6"/>
    </row>
    <row r="104" spans="1:10" ht="130" customHeight="1" x14ac:dyDescent="0.15">
      <c r="A104" s="100"/>
      <c r="B104" s="10"/>
      <c r="C104" s="101" t="s">
        <v>3</v>
      </c>
      <c r="D104" s="98"/>
      <c r="E104" s="10"/>
      <c r="F104" s="97" t="s">
        <v>3</v>
      </c>
      <c r="G104" s="98"/>
      <c r="H104" s="10"/>
      <c r="I104" s="97" t="s">
        <v>3</v>
      </c>
      <c r="J104" s="98"/>
    </row>
    <row r="105" spans="1:10" ht="20" customHeight="1" x14ac:dyDescent="0.15">
      <c r="A105" s="99" t="str">
        <f>PRODUCTDEMONSTRATIE!A45</f>
        <v xml:space="preserve">9.	Kwaliteit postopening </v>
      </c>
      <c r="B105" s="10"/>
      <c r="C105" s="8" t="s">
        <v>5</v>
      </c>
      <c r="D105" s="6"/>
      <c r="E105" s="10"/>
      <c r="F105" s="8" t="s">
        <v>5</v>
      </c>
      <c r="G105" s="6"/>
      <c r="H105" s="10"/>
      <c r="I105" s="8" t="s">
        <v>5</v>
      </c>
      <c r="J105" s="6"/>
    </row>
    <row r="106" spans="1:10" ht="130" customHeight="1" x14ac:dyDescent="0.15">
      <c r="A106" s="100"/>
      <c r="B106" s="10"/>
      <c r="C106" s="101" t="s">
        <v>3</v>
      </c>
      <c r="D106" s="98"/>
      <c r="E106" s="10"/>
      <c r="F106" s="97" t="s">
        <v>3</v>
      </c>
      <c r="G106" s="98"/>
      <c r="H106" s="10"/>
      <c r="I106" s="97" t="s">
        <v>3</v>
      </c>
      <c r="J106" s="98"/>
    </row>
    <row r="107" spans="1:10" ht="20" customHeight="1" x14ac:dyDescent="0.15">
      <c r="A107" s="99" t="str">
        <f>PRODUCTDEMONSTRATIE!A46</f>
        <v>10.	Mate van keuze kleuren in stalenboek</v>
      </c>
      <c r="B107" s="10"/>
      <c r="C107" s="8" t="s">
        <v>5</v>
      </c>
      <c r="D107" s="6"/>
      <c r="E107" s="10"/>
      <c r="F107" s="8" t="s">
        <v>5</v>
      </c>
      <c r="G107" s="6"/>
      <c r="H107" s="10"/>
      <c r="I107" s="8" t="s">
        <v>5</v>
      </c>
      <c r="J107" s="6"/>
    </row>
    <row r="108" spans="1:10" ht="130" customHeight="1" x14ac:dyDescent="0.15">
      <c r="A108" s="100"/>
      <c r="B108" s="10"/>
      <c r="C108" s="101" t="s">
        <v>3</v>
      </c>
      <c r="D108" s="98"/>
      <c r="E108" s="10"/>
      <c r="F108" s="97" t="s">
        <v>3</v>
      </c>
      <c r="G108" s="98"/>
      <c r="H108" s="10"/>
      <c r="I108" s="97" t="s">
        <v>3</v>
      </c>
      <c r="J108" s="98"/>
    </row>
    <row r="109" spans="1:10" ht="20" customHeight="1" x14ac:dyDescent="0.15">
      <c r="A109" s="43"/>
      <c r="B109" s="11"/>
      <c r="C109" s="44"/>
      <c r="D109" s="44"/>
      <c r="E109" s="11"/>
      <c r="F109" s="44"/>
      <c r="G109" s="44"/>
      <c r="H109" s="11"/>
      <c r="I109" s="44"/>
      <c r="J109" s="45"/>
    </row>
  </sheetData>
  <sheetProtection algorithmName="SHA-512" hashValue="9Kz+f9/T/z3esYAGmITZDV3c5MzwmrUdyMday03SrImFpKR8k3v1DUGVmz7vv9hpu0HZlN8ALzBVOk5J9vlBFw==" saltValue="is/0ZMKX+QFThHRXK41E0g==" spinCount="100000" sheet="1" objects="1" scenarios="1"/>
  <mergeCells count="208">
    <mergeCell ref="A88:J88"/>
    <mergeCell ref="A69:J69"/>
    <mergeCell ref="A107:A108"/>
    <mergeCell ref="C108:D108"/>
    <mergeCell ref="F108:G108"/>
    <mergeCell ref="I108:J108"/>
    <mergeCell ref="A101:A102"/>
    <mergeCell ref="C102:D102"/>
    <mergeCell ref="F102:G102"/>
    <mergeCell ref="I102:J102"/>
    <mergeCell ref="A103:A104"/>
    <mergeCell ref="C104:D104"/>
    <mergeCell ref="F104:G104"/>
    <mergeCell ref="I104:J104"/>
    <mergeCell ref="A97:A98"/>
    <mergeCell ref="C98:D98"/>
    <mergeCell ref="F98:G98"/>
    <mergeCell ref="I98:J98"/>
    <mergeCell ref="A99:A100"/>
    <mergeCell ref="C100:D100"/>
    <mergeCell ref="F100:G100"/>
    <mergeCell ref="I100:J100"/>
    <mergeCell ref="A93:A94"/>
    <mergeCell ref="C94:D94"/>
    <mergeCell ref="F94:G94"/>
    <mergeCell ref="I94:J94"/>
    <mergeCell ref="A95:A96"/>
    <mergeCell ref="C96:D96"/>
    <mergeCell ref="F96:G96"/>
    <mergeCell ref="I96:J96"/>
    <mergeCell ref="A89:A90"/>
    <mergeCell ref="C90:D90"/>
    <mergeCell ref="F90:G90"/>
    <mergeCell ref="I90:J90"/>
    <mergeCell ref="A91:A92"/>
    <mergeCell ref="C92:D92"/>
    <mergeCell ref="F92:G92"/>
    <mergeCell ref="I92:J92"/>
    <mergeCell ref="A78:A79"/>
    <mergeCell ref="C79:D79"/>
    <mergeCell ref="F79:G79"/>
    <mergeCell ref="I79:J79"/>
    <mergeCell ref="A86:A87"/>
    <mergeCell ref="C87:D87"/>
    <mergeCell ref="F87:G87"/>
    <mergeCell ref="I87:J87"/>
    <mergeCell ref="A80:A81"/>
    <mergeCell ref="C81:D81"/>
    <mergeCell ref="F81:G81"/>
    <mergeCell ref="I81:J81"/>
    <mergeCell ref="A82:A83"/>
    <mergeCell ref="C83:D83"/>
    <mergeCell ref="F83:G83"/>
    <mergeCell ref="I83:J83"/>
    <mergeCell ref="A84:A85"/>
    <mergeCell ref="C85:D85"/>
    <mergeCell ref="F85:G85"/>
    <mergeCell ref="I85:J85"/>
    <mergeCell ref="A76:A77"/>
    <mergeCell ref="C77:D77"/>
    <mergeCell ref="F77:G77"/>
    <mergeCell ref="I77:J77"/>
    <mergeCell ref="A70:A71"/>
    <mergeCell ref="C71:D71"/>
    <mergeCell ref="F71:G71"/>
    <mergeCell ref="I71:J71"/>
    <mergeCell ref="A72:A73"/>
    <mergeCell ref="C73:D73"/>
    <mergeCell ref="F73:G73"/>
    <mergeCell ref="I73:J73"/>
    <mergeCell ref="I60:J60"/>
    <mergeCell ref="A74:A75"/>
    <mergeCell ref="C75:D75"/>
    <mergeCell ref="F75:G75"/>
    <mergeCell ref="I75:J75"/>
    <mergeCell ref="A61:A62"/>
    <mergeCell ref="C62:D62"/>
    <mergeCell ref="F62:G62"/>
    <mergeCell ref="I62:J62"/>
    <mergeCell ref="A63:A64"/>
    <mergeCell ref="C64:D64"/>
    <mergeCell ref="F64:G64"/>
    <mergeCell ref="I64:J64"/>
    <mergeCell ref="I48:J48"/>
    <mergeCell ref="I58:J58"/>
    <mergeCell ref="A67:A68"/>
    <mergeCell ref="C68:D68"/>
    <mergeCell ref="F68:G68"/>
    <mergeCell ref="I68:J68"/>
    <mergeCell ref="A53:A54"/>
    <mergeCell ref="C54:D54"/>
    <mergeCell ref="F54:G54"/>
    <mergeCell ref="I54:J54"/>
    <mergeCell ref="A55:A56"/>
    <mergeCell ref="C56:D56"/>
    <mergeCell ref="F56:G56"/>
    <mergeCell ref="I56:J56"/>
    <mergeCell ref="A65:A66"/>
    <mergeCell ref="C66:D66"/>
    <mergeCell ref="F66:G66"/>
    <mergeCell ref="I66:J66"/>
    <mergeCell ref="A57:A58"/>
    <mergeCell ref="C58:D58"/>
    <mergeCell ref="F58:G58"/>
    <mergeCell ref="A59:A60"/>
    <mergeCell ref="C60:D60"/>
    <mergeCell ref="F60:G60"/>
    <mergeCell ref="A51:A52"/>
    <mergeCell ref="C52:D52"/>
    <mergeCell ref="F52:G52"/>
    <mergeCell ref="I52:J52"/>
    <mergeCell ref="A45:A46"/>
    <mergeCell ref="C46:D46"/>
    <mergeCell ref="F46:G46"/>
    <mergeCell ref="A36:A37"/>
    <mergeCell ref="C37:D37"/>
    <mergeCell ref="F37:G37"/>
    <mergeCell ref="I37:J37"/>
    <mergeCell ref="A38:A39"/>
    <mergeCell ref="C39:D39"/>
    <mergeCell ref="F39:G39"/>
    <mergeCell ref="I39:J39"/>
    <mergeCell ref="A44:J44"/>
    <mergeCell ref="A49:A50"/>
    <mergeCell ref="C50:D50"/>
    <mergeCell ref="F50:G50"/>
    <mergeCell ref="I50:J50"/>
    <mergeCell ref="I46:J46"/>
    <mergeCell ref="A47:A48"/>
    <mergeCell ref="C48:D48"/>
    <mergeCell ref="F48:G48"/>
    <mergeCell ref="A32:A33"/>
    <mergeCell ref="F35:G35"/>
    <mergeCell ref="I35:J35"/>
    <mergeCell ref="A30:A31"/>
    <mergeCell ref="C31:D31"/>
    <mergeCell ref="F31:G31"/>
    <mergeCell ref="I31:J31"/>
    <mergeCell ref="C33:D33"/>
    <mergeCell ref="A17:A18"/>
    <mergeCell ref="C18:D18"/>
    <mergeCell ref="F18:G18"/>
    <mergeCell ref="I22:J22"/>
    <mergeCell ref="F24:G24"/>
    <mergeCell ref="I24:J24"/>
    <mergeCell ref="F33:G33"/>
    <mergeCell ref="I33:J33"/>
    <mergeCell ref="A34:A35"/>
    <mergeCell ref="C35:D35"/>
    <mergeCell ref="I18:J18"/>
    <mergeCell ref="C24:D24"/>
    <mergeCell ref="F29:G29"/>
    <mergeCell ref="I29:J29"/>
    <mergeCell ref="A25:J25"/>
    <mergeCell ref="A26:A27"/>
    <mergeCell ref="I1:J1"/>
    <mergeCell ref="I14:J14"/>
    <mergeCell ref="I16:J16"/>
    <mergeCell ref="C12:D12"/>
    <mergeCell ref="I12:J12"/>
    <mergeCell ref="C1:D1"/>
    <mergeCell ref="F1:G1"/>
    <mergeCell ref="F14:G14"/>
    <mergeCell ref="F16:G16"/>
    <mergeCell ref="F12:G12"/>
    <mergeCell ref="C2:D2"/>
    <mergeCell ref="F2:G2"/>
    <mergeCell ref="I2:J2"/>
    <mergeCell ref="C4:D4"/>
    <mergeCell ref="F4:G4"/>
    <mergeCell ref="I4:J4"/>
    <mergeCell ref="C10:D10"/>
    <mergeCell ref="F10:G10"/>
    <mergeCell ref="C6:D6"/>
    <mergeCell ref="A105:A106"/>
    <mergeCell ref="C106:D106"/>
    <mergeCell ref="F106:G106"/>
    <mergeCell ref="I106:J106"/>
    <mergeCell ref="C8:D8"/>
    <mergeCell ref="F8:G8"/>
    <mergeCell ref="I8:J8"/>
    <mergeCell ref="A40:A41"/>
    <mergeCell ref="C41:D41"/>
    <mergeCell ref="F41:G41"/>
    <mergeCell ref="I41:J41"/>
    <mergeCell ref="A42:A43"/>
    <mergeCell ref="C43:D43"/>
    <mergeCell ref="F43:G43"/>
    <mergeCell ref="I43:J43"/>
    <mergeCell ref="F27:G27"/>
    <mergeCell ref="I27:J27"/>
    <mergeCell ref="A21:A22"/>
    <mergeCell ref="C22:D22"/>
    <mergeCell ref="C27:D27"/>
    <mergeCell ref="A19:A20"/>
    <mergeCell ref="C20:D20"/>
    <mergeCell ref="F20:G20"/>
    <mergeCell ref="I20:J20"/>
    <mergeCell ref="F22:G22"/>
    <mergeCell ref="A13:A14"/>
    <mergeCell ref="A15:A16"/>
    <mergeCell ref="A28:A29"/>
    <mergeCell ref="C29:D29"/>
    <mergeCell ref="F6:G6"/>
    <mergeCell ref="I6:J6"/>
    <mergeCell ref="I10:J10"/>
    <mergeCell ref="C14:D14"/>
    <mergeCell ref="C16:D16"/>
  </mergeCells>
  <dataValidations count="3">
    <dataValidation type="list" errorStyle="warning" allowBlank="1" showErrorMessage="1" error="Voer juiste waarde in. " sqref="C3 F3 I3 I5 F5 C5 C13 I19 F13 I13 F21 C21 C15 F15 I15 I17 F17 C17 C19 F19 I21 I7 F7 C7 I9 F9 C9" xr:uid="{00E4E896-13B0-A749-9BD2-E53F8FFE708E}">
      <formula1>SCOREOV</formula1>
    </dataValidation>
    <dataValidation type="list" errorStyle="warning" allowBlank="1" showErrorMessage="1" error="Voer juiste waarde in. " sqref="C26 F26 I26 I28 F28 C28 C30 F30 I30 I32 F32 C32 C34 F34 I34 I36 F36 C36 C45 C47 F45 F47 I45 I47 C49 C51 C53 C55 C57 F49 F51 F53 F55 F57 I49 I51 I53 I55 I57 C70 C72 C74 C76 C78 F70 F72 F74 F76 F78 I70 I72 I74 I76 I78 C89 C91 C93 C95 C97 C99 C101 F89 F91 F93 F95 F97 F99 F101 I89 I91 I93 I95 I97 I99 I101 C59 F59 I59 C61 F61 I61 C63 F63 I63 C65 F65 I65 C80 C82 C84 F80 F82 F84 I80 I82 I84 C103 F103 I103" xr:uid="{6CE55836-26A0-9A4E-90C0-DC9F9C3CE554}">
      <formula1>UVO</formula1>
    </dataValidation>
    <dataValidation type="list" errorStyle="warning" allowBlank="1" showErrorMessage="1" error="Voer juiste waarde in. " sqref="C38 F38 I38 C67 F67 I67 C86 F86 I86 C42 C107 F42 F107 I42 I107 C40 F40 I40 C105 F105 I105" xr:uid="{FDFBE15F-4AD3-874A-B497-E285695302D2}">
      <formula1>UGV</formula1>
    </dataValidation>
  </dataValidations>
  <pageMargins left="0.7" right="0.7" top="0.75" bottom="0.75" header="0.3" footer="0.3"/>
  <pageSetup paperSize="8"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9"/>
  <sheetViews>
    <sheetView showGridLines="0" zoomScale="90" zoomScaleNormal="90" zoomScalePageLayoutView="85" workbookViewId="0">
      <pane ySplit="1" topLeftCell="A10" activePane="bottomLeft" state="frozen"/>
      <selection pane="bottomLeft" activeCell="C13" sqref="C13"/>
    </sheetView>
  </sheetViews>
  <sheetFormatPr baseColWidth="10" defaultColWidth="8.83203125" defaultRowHeight="13" x14ac:dyDescent="0.15"/>
  <cols>
    <col min="1" max="1" width="80.83203125" style="4" customWidth="1"/>
    <col min="2" max="2" width="2.83203125" style="7" customWidth="1"/>
    <col min="3" max="3" width="25.83203125" style="5" customWidth="1"/>
    <col min="4" max="4" width="3.83203125" style="5" customWidth="1"/>
    <col min="5" max="5" width="2.83203125" style="5" customWidth="1"/>
    <col min="6" max="6" width="25.83203125" style="5" customWidth="1"/>
    <col min="7" max="7" width="3.83203125" style="5" customWidth="1"/>
    <col min="8" max="8" width="2.83203125" style="5" customWidth="1"/>
    <col min="9" max="9" width="25.83203125" style="4" customWidth="1"/>
    <col min="10" max="10" width="3.83203125" style="4" customWidth="1"/>
    <col min="11" max="16384" width="8.83203125" style="1"/>
  </cols>
  <sheetData>
    <row r="1" spans="1:11" s="4" customFormat="1" ht="50" customHeight="1" x14ac:dyDescent="0.2">
      <c r="A1" s="42" t="s">
        <v>1</v>
      </c>
      <c r="B1" s="12"/>
      <c r="C1" s="145" t="str">
        <f>'Beoordelaar 1'!C1</f>
        <v>Inschrijver 1</v>
      </c>
      <c r="D1" s="146"/>
      <c r="E1" s="12"/>
      <c r="F1" s="145" t="str">
        <f>'Beoordelaar 1'!F1</f>
        <v>Inschrijver 2</v>
      </c>
      <c r="G1" s="146"/>
      <c r="H1" s="12"/>
      <c r="I1" s="145" t="str">
        <f>'Beoordelaar 1'!I1</f>
        <v>Inschrijver 3</v>
      </c>
      <c r="J1" s="146"/>
      <c r="K1" s="3"/>
    </row>
    <row r="2" spans="1:11" s="4" customFormat="1" ht="40" customHeight="1" x14ac:dyDescent="0.15">
      <c r="A2" s="46" t="str">
        <f>'OPEN VRAGEN '!A1:A1</f>
        <v>1A. BEANTWOORDING OPEN VRAGEN</v>
      </c>
      <c r="B2" s="9"/>
      <c r="C2" s="104" t="s">
        <v>9</v>
      </c>
      <c r="D2" s="105"/>
      <c r="E2" s="9"/>
      <c r="F2" s="104" t="s">
        <v>9</v>
      </c>
      <c r="G2" s="105"/>
      <c r="H2" s="9"/>
      <c r="I2" s="104" t="s">
        <v>9</v>
      </c>
      <c r="J2" s="105"/>
    </row>
    <row r="3" spans="1:11" s="4" customFormat="1" ht="20" customHeight="1" x14ac:dyDescent="0.15">
      <c r="A3" s="61" t="str">
        <f>'OPEN VRAGEN '!A3</f>
        <v xml:space="preserve">1.1 Open vraag “veiligheid lockers/ software” </v>
      </c>
      <c r="B3" s="10"/>
      <c r="C3" s="8" t="s">
        <v>5</v>
      </c>
      <c r="D3" s="6"/>
      <c r="E3" s="10"/>
      <c r="F3" s="8" t="s">
        <v>5</v>
      </c>
      <c r="G3" s="6"/>
      <c r="H3" s="10"/>
      <c r="I3" s="8" t="s">
        <v>5</v>
      </c>
      <c r="J3" s="6"/>
    </row>
    <row r="4" spans="1:11" s="4" customFormat="1" ht="130" customHeight="1" x14ac:dyDescent="0.15">
      <c r="A4" s="62" t="str">
        <f>'OPEN VRAGEN '!A4</f>
        <v>Inschrijver beschrijft in maximaal 2 A4 pagina´s op welke wijze zij invulling gaat geven aan het maximaal beveiligen van de lockers en de daarvoor gebruikte software. Inschrijver beschrijft daarbij minimaal:
-	Welke risico’s er zijn bij hack-aanvallen van buitenaf en welke beheersmaatregelen inschrijver neemt tegen misbruik van zowel de lockers als de software;
-	Hoe kan voorkomen worden dat gebruikers onderling lockers elektronisch kunnen openen; 
-	Op welke wijze de veiligheid van bezittingen (in de lockers) en software gegarandeerd wordt.</v>
      </c>
      <c r="B4" s="10"/>
      <c r="C4" s="101" t="s">
        <v>3</v>
      </c>
      <c r="D4" s="98"/>
      <c r="E4" s="10"/>
      <c r="F4" s="97" t="s">
        <v>3</v>
      </c>
      <c r="G4" s="98"/>
      <c r="H4" s="10"/>
      <c r="I4" s="97" t="s">
        <v>3</v>
      </c>
      <c r="J4" s="98"/>
    </row>
    <row r="5" spans="1:11" s="4" customFormat="1" ht="20" customHeight="1" x14ac:dyDescent="0.15">
      <c r="A5" s="61" t="str">
        <f>'OPEN VRAGEN '!A5</f>
        <v>1.2 Open vraag “Serviceorganisatie Lockers bij stroomuitval”</v>
      </c>
      <c r="B5" s="10"/>
      <c r="C5" s="8" t="s">
        <v>5</v>
      </c>
      <c r="D5" s="6"/>
      <c r="E5" s="10"/>
      <c r="F5" s="8" t="s">
        <v>5</v>
      </c>
      <c r="G5" s="6"/>
      <c r="H5" s="10"/>
      <c r="I5" s="8" t="s">
        <v>5</v>
      </c>
      <c r="J5" s="6"/>
    </row>
    <row r="6" spans="1:11" s="4" customFormat="1" ht="130" customHeight="1" x14ac:dyDescent="0.15">
      <c r="A6" s="62" t="str">
        <f>'OPEN VRAGEN '!A6</f>
        <v xml:space="preserve">Inschrijver dient op maximaal 1 A4 pagina te beschrijven op welke wijze zij invulling gaat geven aan de volgende praktijksituatie: De stroom is om 12:00 uur uitgevallen en de lockers kunnen niet meer op afstand en handmatig geopend worden. Inschrijver beschrijft minimaal; Binnen welke termijn zij welke beheersmaatregelen kan treffen om dezelfde dag nog de lockers te kunnen openen. </v>
      </c>
      <c r="B6" s="10"/>
      <c r="C6" s="101" t="s">
        <v>3</v>
      </c>
      <c r="D6" s="98"/>
      <c r="E6" s="10"/>
      <c r="F6" s="97" t="s">
        <v>3</v>
      </c>
      <c r="G6" s="98"/>
      <c r="H6" s="10"/>
      <c r="I6" s="97" t="s">
        <v>3</v>
      </c>
      <c r="J6" s="98"/>
    </row>
    <row r="7" spans="1:11" s="4" customFormat="1" ht="20" customHeight="1" x14ac:dyDescent="0.15">
      <c r="A7" s="61" t="str">
        <f>'OPEN VRAGEN '!A7</f>
        <v>1.3 Open vraag “Serviceorganisatie lockers bij serveruitval”</v>
      </c>
      <c r="B7" s="10"/>
      <c r="C7" s="8" t="s">
        <v>5</v>
      </c>
      <c r="D7" s="6"/>
      <c r="E7" s="10"/>
      <c r="F7" s="8" t="s">
        <v>5</v>
      </c>
      <c r="G7" s="6"/>
      <c r="H7" s="10"/>
      <c r="I7" s="8" t="s">
        <v>5</v>
      </c>
      <c r="J7" s="6"/>
    </row>
    <row r="8" spans="1:11" s="4" customFormat="1" ht="130" customHeight="1" x14ac:dyDescent="0.15">
      <c r="A8" s="62" t="str">
        <f>'OPEN VRAGEN '!A8</f>
        <v>Inschrijver dient op maximaal 1 A4 pagina te beschrijven op welke wijze zij invulling gaat geven aan de volgende praktijksituatie: De server is om 12:00 uur uitgevallen en de lockers kunnen niet meer op afstand en handmatig geopend worden. Inschrijver beschrijft;
Binnen welke termijn zij welke beheersmaatregelen kan treffen om dezelfde dag nog de lockers te kunnen openen.</v>
      </c>
      <c r="B8" s="10"/>
      <c r="C8" s="101" t="s">
        <v>3</v>
      </c>
      <c r="D8" s="98"/>
      <c r="E8" s="10"/>
      <c r="F8" s="97" t="s">
        <v>3</v>
      </c>
      <c r="G8" s="98"/>
      <c r="H8" s="10"/>
      <c r="I8" s="97" t="s">
        <v>3</v>
      </c>
      <c r="J8" s="98"/>
    </row>
    <row r="9" spans="1:11" s="4" customFormat="1" ht="20" customHeight="1" x14ac:dyDescent="0.15">
      <c r="A9" s="62" t="str">
        <f>'OPEN VRAGEN '!A9</f>
        <v xml:space="preserve">1.4 Koppeling met Inepro vendormanagement Kuario </v>
      </c>
      <c r="B9" s="10"/>
      <c r="C9" s="8" t="s">
        <v>5</v>
      </c>
      <c r="D9" s="6"/>
      <c r="E9" s="10"/>
      <c r="F9" s="8" t="s">
        <v>5</v>
      </c>
      <c r="G9" s="6"/>
      <c r="H9" s="10"/>
      <c r="I9" s="8" t="s">
        <v>5</v>
      </c>
      <c r="J9" s="6"/>
    </row>
    <row r="10" spans="1:11" s="4" customFormat="1" ht="200" customHeight="1" x14ac:dyDescent="0.15">
      <c r="A10" s="62" t="str">
        <f>'OPEN VRAGEN '!A10</f>
        <v>ZAAM heeft de KUARIO oplossing van Inepro aangeschaft. Inschrijver beschrijft op maximaal 3 A4 op welke wijze zij de koppeling gaat realiseren met de vendor oplossing van Inepro; de KUARIO oplossing. Opdrachtgever heeft gekozen voor dit systeem waarbij leerlingen zowel met een pas als zonder pas kunnen betalen (minibetalingen), printen, lockers en deuren kunnen openen en andere betalingen (mediatheek/ drankenautomaten/ kantine/ etc.) kunnen verrichten. Het betreft een hybride oplossing, namelijk een kaartoplossing en een kaartloze oplossing (via een smartphone). Inschrijver beschrijft hierbij minimaal:
•	Welke inspanningen er van de opdrachtgever worden verwacht;
•	Op welke wijze zij het project invulling gaat geven (plan van aanpak) waarbij de opdrachtgever er van uit gaat dat de koppeling door inschrijver en Inepro verder gerealiseerd wordt;
•	Welke risico’s inschrijver hierbij ziet en hoe zij die denkt op te lossen;
•	Welke aandachtspunten er nog meer zijn.</v>
      </c>
      <c r="B10" s="10"/>
      <c r="C10" s="101" t="s">
        <v>3</v>
      </c>
      <c r="D10" s="98"/>
      <c r="E10" s="10"/>
      <c r="F10" s="97" t="s">
        <v>3</v>
      </c>
      <c r="G10" s="98"/>
      <c r="H10" s="10"/>
      <c r="I10" s="97" t="s">
        <v>3</v>
      </c>
      <c r="J10" s="98"/>
    </row>
    <row r="11" spans="1:11" s="4" customFormat="1" ht="20" customHeight="1" x14ac:dyDescent="0.15">
      <c r="A11" s="43"/>
      <c r="B11" s="11"/>
      <c r="C11" s="44"/>
      <c r="D11" s="44"/>
      <c r="E11" s="11"/>
      <c r="F11" s="44"/>
      <c r="G11" s="44"/>
      <c r="H11" s="11"/>
      <c r="I11" s="44"/>
      <c r="J11" s="45"/>
    </row>
    <row r="12" spans="1:11" s="4" customFormat="1" ht="40" customHeight="1" x14ac:dyDescent="0.15">
      <c r="A12" s="46" t="str">
        <f>INTERVIEW!A1</f>
        <v>2. INTERVIEW SLEUTELFUNCTIONARISSEN</v>
      </c>
      <c r="B12" s="9"/>
      <c r="C12" s="104" t="s">
        <v>9</v>
      </c>
      <c r="D12" s="105"/>
      <c r="E12" s="9"/>
      <c r="F12" s="104" t="s">
        <v>9</v>
      </c>
      <c r="G12" s="105"/>
      <c r="H12" s="9"/>
      <c r="I12" s="104" t="s">
        <v>9</v>
      </c>
      <c r="J12" s="105"/>
    </row>
    <row r="13" spans="1:11" s="4" customFormat="1" ht="20" customHeight="1" x14ac:dyDescent="0.15">
      <c r="A13" s="99" t="str">
        <f>INTERVIEW!A4</f>
        <v>Vraag 1</v>
      </c>
      <c r="B13" s="10"/>
      <c r="C13" s="8" t="s">
        <v>5</v>
      </c>
      <c r="D13" s="6"/>
      <c r="E13" s="10"/>
      <c r="F13" s="8" t="s">
        <v>5</v>
      </c>
      <c r="G13" s="6"/>
      <c r="H13" s="10"/>
      <c r="I13" s="8" t="s">
        <v>5</v>
      </c>
      <c r="J13" s="6"/>
    </row>
    <row r="14" spans="1:11" s="4" customFormat="1" ht="130" customHeight="1" x14ac:dyDescent="0.15">
      <c r="A14" s="100"/>
      <c r="B14" s="10"/>
      <c r="C14" s="101" t="s">
        <v>3</v>
      </c>
      <c r="D14" s="98"/>
      <c r="E14" s="10"/>
      <c r="F14" s="97" t="s">
        <v>3</v>
      </c>
      <c r="G14" s="98"/>
      <c r="H14" s="10"/>
      <c r="I14" s="97" t="s">
        <v>3</v>
      </c>
      <c r="J14" s="98"/>
    </row>
    <row r="15" spans="1:11" s="4" customFormat="1" ht="20" customHeight="1" x14ac:dyDescent="0.15">
      <c r="A15" s="99" t="str">
        <f>INTERVIEW!A5</f>
        <v>Vraag 2</v>
      </c>
      <c r="B15" s="10"/>
      <c r="C15" s="8" t="s">
        <v>5</v>
      </c>
      <c r="D15" s="6"/>
      <c r="E15" s="10"/>
      <c r="F15" s="8" t="s">
        <v>5</v>
      </c>
      <c r="G15" s="6"/>
      <c r="H15" s="10"/>
      <c r="I15" s="8" t="s">
        <v>5</v>
      </c>
      <c r="J15" s="6"/>
    </row>
    <row r="16" spans="1:11" s="4" customFormat="1" ht="130" customHeight="1" x14ac:dyDescent="0.15">
      <c r="A16" s="100"/>
      <c r="B16" s="10"/>
      <c r="C16" s="101" t="s">
        <v>3</v>
      </c>
      <c r="D16" s="98"/>
      <c r="E16" s="10"/>
      <c r="F16" s="97" t="s">
        <v>3</v>
      </c>
      <c r="G16" s="98"/>
      <c r="H16" s="10"/>
      <c r="I16" s="97" t="s">
        <v>3</v>
      </c>
      <c r="J16" s="98"/>
    </row>
    <row r="17" spans="1:10" s="4" customFormat="1" ht="20" customHeight="1" x14ac:dyDescent="0.15">
      <c r="A17" s="99" t="str">
        <f>INTERVIEW!A6</f>
        <v>Vraag 3</v>
      </c>
      <c r="B17" s="10"/>
      <c r="C17" s="8" t="s">
        <v>5</v>
      </c>
      <c r="D17" s="6"/>
      <c r="E17" s="10"/>
      <c r="F17" s="8" t="s">
        <v>5</v>
      </c>
      <c r="G17" s="6"/>
      <c r="H17" s="10"/>
      <c r="I17" s="8" t="s">
        <v>5</v>
      </c>
      <c r="J17" s="6"/>
    </row>
    <row r="18" spans="1:10" s="4" customFormat="1" ht="130" customHeight="1" x14ac:dyDescent="0.15">
      <c r="A18" s="100"/>
      <c r="B18" s="10"/>
      <c r="C18" s="101" t="s">
        <v>3</v>
      </c>
      <c r="D18" s="98"/>
      <c r="E18" s="10"/>
      <c r="F18" s="97" t="s">
        <v>3</v>
      </c>
      <c r="G18" s="98"/>
      <c r="H18" s="10"/>
      <c r="I18" s="97" t="s">
        <v>3</v>
      </c>
      <c r="J18" s="98"/>
    </row>
    <row r="19" spans="1:10" s="4" customFormat="1" ht="20" customHeight="1" x14ac:dyDescent="0.15">
      <c r="A19" s="99" t="str">
        <f>INTERVIEW!A7</f>
        <v>Vraag 4</v>
      </c>
      <c r="B19" s="10"/>
      <c r="C19" s="8" t="s">
        <v>5</v>
      </c>
      <c r="D19" s="6"/>
      <c r="E19" s="10"/>
      <c r="F19" s="8" t="s">
        <v>5</v>
      </c>
      <c r="G19" s="6"/>
      <c r="H19" s="10"/>
      <c r="I19" s="8" t="s">
        <v>5</v>
      </c>
      <c r="J19" s="6"/>
    </row>
    <row r="20" spans="1:10" s="4" customFormat="1" ht="130" customHeight="1" x14ac:dyDescent="0.15">
      <c r="A20" s="100"/>
      <c r="B20" s="10"/>
      <c r="C20" s="101" t="s">
        <v>3</v>
      </c>
      <c r="D20" s="98"/>
      <c r="E20" s="10"/>
      <c r="F20" s="97" t="s">
        <v>3</v>
      </c>
      <c r="G20" s="98"/>
      <c r="H20" s="10"/>
      <c r="I20" s="97" t="s">
        <v>3</v>
      </c>
      <c r="J20" s="98"/>
    </row>
    <row r="21" spans="1:10" s="4" customFormat="1" ht="20" customHeight="1" x14ac:dyDescent="0.15">
      <c r="A21" s="99" t="str">
        <f>INTERVIEW!A8</f>
        <v>Vraag 5</v>
      </c>
      <c r="B21" s="10"/>
      <c r="C21" s="8" t="s">
        <v>5</v>
      </c>
      <c r="D21" s="6"/>
      <c r="E21" s="10"/>
      <c r="F21" s="8" t="s">
        <v>5</v>
      </c>
      <c r="G21" s="6"/>
      <c r="H21" s="10"/>
      <c r="I21" s="8" t="s">
        <v>5</v>
      </c>
      <c r="J21" s="6"/>
    </row>
    <row r="22" spans="1:10" s="4" customFormat="1" ht="130" customHeight="1" x14ac:dyDescent="0.15">
      <c r="A22" s="100"/>
      <c r="B22" s="10"/>
      <c r="C22" s="101" t="s">
        <v>3</v>
      </c>
      <c r="D22" s="98"/>
      <c r="E22" s="10"/>
      <c r="F22" s="97" t="s">
        <v>3</v>
      </c>
      <c r="G22" s="98"/>
      <c r="H22" s="10"/>
      <c r="I22" s="97" t="s">
        <v>3</v>
      </c>
      <c r="J22" s="98"/>
    </row>
    <row r="23" spans="1:10" s="4" customFormat="1" ht="20" customHeight="1" x14ac:dyDescent="0.15">
      <c r="A23" s="43"/>
      <c r="B23" s="11"/>
      <c r="C23" s="44"/>
      <c r="D23" s="44"/>
      <c r="E23" s="11"/>
      <c r="F23" s="44"/>
      <c r="G23" s="44"/>
      <c r="H23" s="11"/>
      <c r="I23" s="44"/>
      <c r="J23" s="45"/>
    </row>
    <row r="24" spans="1:10" s="4" customFormat="1" ht="40" customHeight="1" x14ac:dyDescent="0.15">
      <c r="A24" s="46" t="str">
        <f>PRODUCTDEMONSTRATIE!A1:A1</f>
        <v>3. PRODUCTDEMONSTRATIE BIJ ZAAM</v>
      </c>
      <c r="B24" s="9"/>
      <c r="C24" s="104" t="s">
        <v>9</v>
      </c>
      <c r="D24" s="105"/>
      <c r="E24" s="9"/>
      <c r="F24" s="104" t="s">
        <v>9</v>
      </c>
      <c r="G24" s="105"/>
      <c r="H24" s="9"/>
      <c r="I24" s="104" t="s">
        <v>9</v>
      </c>
      <c r="J24" s="105"/>
    </row>
    <row r="25" spans="1:10" s="4" customFormat="1" ht="20" customHeight="1" x14ac:dyDescent="0.15">
      <c r="A25" s="112" t="str">
        <f>PRODUCTDEMONSTRATIE!A3</f>
        <v>(1) lockers met een sleutel sluitsysteem nr. 1</v>
      </c>
      <c r="B25" s="113"/>
      <c r="C25" s="113"/>
      <c r="D25" s="113"/>
      <c r="E25" s="113"/>
      <c r="F25" s="113"/>
      <c r="G25" s="113"/>
      <c r="H25" s="113"/>
      <c r="I25" s="113"/>
      <c r="J25" s="114"/>
    </row>
    <row r="26" spans="1:10" s="4" customFormat="1" ht="20" customHeight="1" x14ac:dyDescent="0.15">
      <c r="A26" s="99" t="str">
        <f>PRODUCTDEMONSTRATIE!A4:A4</f>
        <v>1.	Gebruiksvriendelijkheid</v>
      </c>
      <c r="B26" s="10"/>
      <c r="C26" s="8" t="s">
        <v>5</v>
      </c>
      <c r="D26" s="6"/>
      <c r="E26" s="10"/>
      <c r="F26" s="8" t="s">
        <v>5</v>
      </c>
      <c r="G26" s="6"/>
      <c r="H26" s="10"/>
      <c r="I26" s="8" t="s">
        <v>5</v>
      </c>
      <c r="J26" s="6"/>
    </row>
    <row r="27" spans="1:10" s="4" customFormat="1" ht="130" customHeight="1" x14ac:dyDescent="0.15">
      <c r="A27" s="100"/>
      <c r="B27" s="10"/>
      <c r="C27" s="101" t="s">
        <v>3</v>
      </c>
      <c r="D27" s="98"/>
      <c r="E27" s="10"/>
      <c r="F27" s="97" t="s">
        <v>3</v>
      </c>
      <c r="G27" s="98"/>
      <c r="H27" s="10"/>
      <c r="I27" s="97" t="s">
        <v>3</v>
      </c>
      <c r="J27" s="98"/>
    </row>
    <row r="28" spans="1:10" s="4" customFormat="1" ht="20" customHeight="1" x14ac:dyDescent="0.15">
      <c r="A28" s="99" t="str">
        <f>PRODUCTDEMONSTRATIE!A5:A5</f>
        <v>2.	Gemak schoonmaken</v>
      </c>
      <c r="B28" s="10"/>
      <c r="C28" s="8" t="s">
        <v>5</v>
      </c>
      <c r="D28" s="6"/>
      <c r="E28" s="10"/>
      <c r="F28" s="8" t="s">
        <v>5</v>
      </c>
      <c r="G28" s="6"/>
      <c r="H28" s="10"/>
      <c r="I28" s="8" t="s">
        <v>5</v>
      </c>
      <c r="J28" s="6"/>
    </row>
    <row r="29" spans="1:10" s="4" customFormat="1" ht="130" customHeight="1" x14ac:dyDescent="0.15">
      <c r="A29" s="100"/>
      <c r="B29" s="10"/>
      <c r="C29" s="101" t="s">
        <v>3</v>
      </c>
      <c r="D29" s="98"/>
      <c r="E29" s="10"/>
      <c r="F29" s="97" t="s">
        <v>3</v>
      </c>
      <c r="G29" s="98"/>
      <c r="H29" s="10"/>
      <c r="I29" s="97" t="s">
        <v>3</v>
      </c>
      <c r="J29" s="98"/>
    </row>
    <row r="30" spans="1:10" s="4" customFormat="1" ht="20" customHeight="1" x14ac:dyDescent="0.15">
      <c r="A30" s="99" t="str">
        <f>PRODUCTDEMONSTRATIE!A6:A6</f>
        <v>3.	Functionaliteit slot (sleutel)</v>
      </c>
      <c r="B30" s="10"/>
      <c r="C30" s="8" t="s">
        <v>5</v>
      </c>
      <c r="D30" s="6"/>
      <c r="E30" s="10"/>
      <c r="F30" s="8" t="s">
        <v>5</v>
      </c>
      <c r="G30" s="6"/>
      <c r="H30" s="10"/>
      <c r="I30" s="8" t="s">
        <v>5</v>
      </c>
      <c r="J30" s="6"/>
    </row>
    <row r="31" spans="1:10" s="4" customFormat="1" ht="130" customHeight="1" x14ac:dyDescent="0.15">
      <c r="A31" s="100"/>
      <c r="B31" s="10"/>
      <c r="C31" s="101" t="s">
        <v>3</v>
      </c>
      <c r="D31" s="98"/>
      <c r="E31" s="10"/>
      <c r="F31" s="97" t="s">
        <v>3</v>
      </c>
      <c r="G31" s="98"/>
      <c r="H31" s="10"/>
      <c r="I31" s="97" t="s">
        <v>3</v>
      </c>
      <c r="J31" s="98"/>
    </row>
    <row r="32" spans="1:10" s="4" customFormat="1" ht="20" customHeight="1" x14ac:dyDescent="0.15">
      <c r="A32" s="99" t="str">
        <f>PRODUCTDEMONSTRATIE!A7:A7</f>
        <v>4.	Uitstraling/vormgeving</v>
      </c>
      <c r="B32" s="10"/>
      <c r="C32" s="8" t="s">
        <v>5</v>
      </c>
      <c r="D32" s="6"/>
      <c r="E32" s="10"/>
      <c r="F32" s="8" t="s">
        <v>5</v>
      </c>
      <c r="G32" s="6"/>
      <c r="H32" s="10"/>
      <c r="I32" s="8" t="s">
        <v>5</v>
      </c>
      <c r="J32" s="6"/>
    </row>
    <row r="33" spans="1:10" s="4" customFormat="1" ht="130" customHeight="1" x14ac:dyDescent="0.15">
      <c r="A33" s="100"/>
      <c r="B33" s="10"/>
      <c r="C33" s="101" t="s">
        <v>3</v>
      </c>
      <c r="D33" s="98"/>
      <c r="E33" s="10"/>
      <c r="F33" s="97" t="s">
        <v>3</v>
      </c>
      <c r="G33" s="98"/>
      <c r="H33" s="10"/>
      <c r="I33" s="97" t="s">
        <v>3</v>
      </c>
      <c r="J33" s="98"/>
    </row>
    <row r="34" spans="1:10" s="4" customFormat="1" ht="20" customHeight="1" x14ac:dyDescent="0.15">
      <c r="A34" s="99" t="str">
        <f>PRODUCTDEMONSTRATIE!A8:A8</f>
        <v>5.	Afwerking/volledigheid</v>
      </c>
      <c r="B34" s="10"/>
      <c r="C34" s="8" t="s">
        <v>5</v>
      </c>
      <c r="D34" s="6"/>
      <c r="E34" s="10"/>
      <c r="F34" s="8" t="s">
        <v>5</v>
      </c>
      <c r="G34" s="6"/>
      <c r="H34" s="10"/>
      <c r="I34" s="8" t="s">
        <v>5</v>
      </c>
      <c r="J34" s="6"/>
    </row>
    <row r="35" spans="1:10" s="4" customFormat="1" ht="130" customHeight="1" x14ac:dyDescent="0.15">
      <c r="A35" s="100"/>
      <c r="B35" s="10"/>
      <c r="C35" s="101" t="s">
        <v>3</v>
      </c>
      <c r="D35" s="98"/>
      <c r="E35" s="10"/>
      <c r="F35" s="97" t="s">
        <v>3</v>
      </c>
      <c r="G35" s="98"/>
      <c r="H35" s="10"/>
      <c r="I35" s="97" t="s">
        <v>3</v>
      </c>
      <c r="J35" s="98"/>
    </row>
    <row r="36" spans="1:10" s="4" customFormat="1" ht="20" customHeight="1" x14ac:dyDescent="0.15">
      <c r="A36" s="99" t="str">
        <f>PRODUCTDEMONSTRATIE!A9:A9</f>
        <v>6.	Stabiliteit/robuustheid voor een VO-organisatie</v>
      </c>
      <c r="B36" s="10"/>
      <c r="C36" s="8" t="s">
        <v>5</v>
      </c>
      <c r="D36" s="6"/>
      <c r="E36" s="10"/>
      <c r="F36" s="8" t="s">
        <v>5</v>
      </c>
      <c r="G36" s="6"/>
      <c r="H36" s="10"/>
      <c r="I36" s="8" t="s">
        <v>5</v>
      </c>
      <c r="J36" s="6"/>
    </row>
    <row r="37" spans="1:10" s="4" customFormat="1" ht="130" customHeight="1" x14ac:dyDescent="0.15">
      <c r="A37" s="100"/>
      <c r="B37" s="10"/>
      <c r="C37" s="101" t="s">
        <v>3</v>
      </c>
      <c r="D37" s="98"/>
      <c r="E37" s="10"/>
      <c r="F37" s="97" t="s">
        <v>3</v>
      </c>
      <c r="G37" s="98"/>
      <c r="H37" s="10"/>
      <c r="I37" s="97" t="s">
        <v>3</v>
      </c>
      <c r="J37" s="98"/>
    </row>
    <row r="38" spans="1:10" s="4" customFormat="1" ht="20" customHeight="1" x14ac:dyDescent="0.15">
      <c r="A38" s="99" t="str">
        <f>PRODUCTDEMONSTRATIE!A10:A10</f>
        <v>7.	Kwaliteit sluiting</v>
      </c>
      <c r="B38" s="10"/>
      <c r="C38" s="8" t="s">
        <v>5</v>
      </c>
      <c r="D38" s="6"/>
      <c r="E38" s="10"/>
      <c r="F38" s="8" t="s">
        <v>5</v>
      </c>
      <c r="G38" s="6"/>
      <c r="H38" s="10"/>
      <c r="I38" s="8" t="s">
        <v>5</v>
      </c>
      <c r="J38" s="6"/>
    </row>
    <row r="39" spans="1:10" s="4" customFormat="1" ht="130" customHeight="1" x14ac:dyDescent="0.15">
      <c r="A39" s="100"/>
      <c r="B39" s="10"/>
      <c r="C39" s="101" t="s">
        <v>3</v>
      </c>
      <c r="D39" s="98"/>
      <c r="E39" s="10"/>
      <c r="F39" s="97" t="s">
        <v>3</v>
      </c>
      <c r="G39" s="98"/>
      <c r="H39" s="10"/>
      <c r="I39" s="97" t="s">
        <v>3</v>
      </c>
      <c r="J39" s="98"/>
    </row>
    <row r="40" spans="1:10" s="4" customFormat="1" ht="20" customHeight="1" x14ac:dyDescent="0.15">
      <c r="A40" s="99" t="str">
        <f>PRODUCTDEMONSTRATIE!A11:A11</f>
        <v>8.	Kwaliteit scharnieren</v>
      </c>
      <c r="B40" s="10"/>
      <c r="C40" s="8" t="s">
        <v>5</v>
      </c>
      <c r="D40" s="6"/>
      <c r="E40" s="10"/>
      <c r="F40" s="8" t="s">
        <v>5</v>
      </c>
      <c r="G40" s="6"/>
      <c r="H40" s="10"/>
      <c r="I40" s="8" t="s">
        <v>5</v>
      </c>
      <c r="J40" s="6"/>
    </row>
    <row r="41" spans="1:10" s="4" customFormat="1" ht="130" customHeight="1" x14ac:dyDescent="0.15">
      <c r="A41" s="100"/>
      <c r="B41" s="10"/>
      <c r="C41" s="101" t="s">
        <v>3</v>
      </c>
      <c r="D41" s="98"/>
      <c r="E41" s="10"/>
      <c r="F41" s="97" t="s">
        <v>3</v>
      </c>
      <c r="G41" s="98"/>
      <c r="H41" s="10"/>
      <c r="I41" s="97" t="s">
        <v>3</v>
      </c>
      <c r="J41" s="98"/>
    </row>
    <row r="42" spans="1:10" s="4" customFormat="1" ht="20" customHeight="1" x14ac:dyDescent="0.15">
      <c r="A42" s="99" t="str">
        <f>PRODUCTDEMONSTRATIE!A12:A12</f>
        <v>9.	Mate van keuze kleuren in stalenboek</v>
      </c>
      <c r="B42" s="10"/>
      <c r="C42" s="8" t="s">
        <v>5</v>
      </c>
      <c r="D42" s="6"/>
      <c r="E42" s="10"/>
      <c r="F42" s="8" t="s">
        <v>5</v>
      </c>
      <c r="G42" s="6"/>
      <c r="H42" s="10"/>
      <c r="I42" s="8" t="s">
        <v>5</v>
      </c>
      <c r="J42" s="6"/>
    </row>
    <row r="43" spans="1:10" s="4" customFormat="1" ht="130" customHeight="1" x14ac:dyDescent="0.15">
      <c r="A43" s="100"/>
      <c r="B43" s="10"/>
      <c r="C43" s="101" t="s">
        <v>3</v>
      </c>
      <c r="D43" s="98"/>
      <c r="E43" s="10"/>
      <c r="F43" s="97" t="s">
        <v>3</v>
      </c>
      <c r="G43" s="98"/>
      <c r="H43" s="10"/>
      <c r="I43" s="97" t="s">
        <v>3</v>
      </c>
      <c r="J43" s="98"/>
    </row>
    <row r="44" spans="1:10" s="4" customFormat="1" ht="20" customHeight="1" x14ac:dyDescent="0.15">
      <c r="A44" s="112" t="str">
        <f>PRODUCTDEMONSTRATIE!A13</f>
        <v>(2) lockers met een elektronisch sluitsysteem nr. 2</v>
      </c>
      <c r="B44" s="113"/>
      <c r="C44" s="113"/>
      <c r="D44" s="113"/>
      <c r="E44" s="113"/>
      <c r="F44" s="113"/>
      <c r="G44" s="113"/>
      <c r="H44" s="113"/>
      <c r="I44" s="113"/>
      <c r="J44" s="114"/>
    </row>
    <row r="45" spans="1:10" s="4" customFormat="1" ht="20" customHeight="1" x14ac:dyDescent="0.15">
      <c r="A45" s="99" t="str">
        <f>PRODUCTDEMONSTRATIE!A14</f>
        <v>1.	Gebruiksvriendelijkheid leerling (openen kluis met app)</v>
      </c>
      <c r="B45" s="10"/>
      <c r="C45" s="8" t="s">
        <v>5</v>
      </c>
      <c r="D45" s="6"/>
      <c r="E45" s="10"/>
      <c r="F45" s="8" t="s">
        <v>5</v>
      </c>
      <c r="G45" s="6"/>
      <c r="H45" s="10"/>
      <c r="I45" s="8" t="s">
        <v>5</v>
      </c>
      <c r="J45" s="6"/>
    </row>
    <row r="46" spans="1:10" s="4" customFormat="1" ht="130" customHeight="1" x14ac:dyDescent="0.15">
      <c r="A46" s="100"/>
      <c r="B46" s="10"/>
      <c r="C46" s="101" t="s">
        <v>3</v>
      </c>
      <c r="D46" s="98"/>
      <c r="E46" s="10"/>
      <c r="F46" s="97" t="s">
        <v>3</v>
      </c>
      <c r="G46" s="98"/>
      <c r="H46" s="10"/>
      <c r="I46" s="97" t="s">
        <v>3</v>
      </c>
      <c r="J46" s="98"/>
    </row>
    <row r="47" spans="1:10" s="4" customFormat="1" ht="20" customHeight="1" x14ac:dyDescent="0.15">
      <c r="A47" s="99" t="str">
        <f>PRODUCTDEMONSTRATIE!A15</f>
        <v>2.	Gebruiksvriendelijkheid beheerder (openen alle lockers in 1 handeling)</v>
      </c>
      <c r="B47" s="10"/>
      <c r="C47" s="8" t="s">
        <v>5</v>
      </c>
      <c r="D47" s="6"/>
      <c r="E47" s="10"/>
      <c r="F47" s="8" t="s">
        <v>5</v>
      </c>
      <c r="G47" s="6"/>
      <c r="H47" s="10"/>
      <c r="I47" s="8" t="s">
        <v>5</v>
      </c>
      <c r="J47" s="6"/>
    </row>
    <row r="48" spans="1:10" s="4" customFormat="1" ht="130" customHeight="1" x14ac:dyDescent="0.15">
      <c r="A48" s="100"/>
      <c r="B48" s="10"/>
      <c r="C48" s="101" t="s">
        <v>3</v>
      </c>
      <c r="D48" s="98"/>
      <c r="E48" s="10"/>
      <c r="F48" s="97" t="s">
        <v>3</v>
      </c>
      <c r="G48" s="98"/>
      <c r="H48" s="10"/>
      <c r="I48" s="97" t="s">
        <v>3</v>
      </c>
      <c r="J48" s="98"/>
    </row>
    <row r="49" spans="1:10" s="4" customFormat="1" ht="20" customHeight="1" x14ac:dyDescent="0.15">
      <c r="A49" s="99" t="str">
        <f>PRODUCTDEMONSTRATIE!A16</f>
        <v xml:space="preserve">3.	Gebruiksvriendelijkheid beheeraccount/beheersoftware </v>
      </c>
      <c r="B49" s="10"/>
      <c r="C49" s="8" t="s">
        <v>5</v>
      </c>
      <c r="D49" s="6"/>
      <c r="E49" s="10"/>
      <c r="F49" s="8" t="s">
        <v>5</v>
      </c>
      <c r="G49" s="6"/>
      <c r="H49" s="10"/>
      <c r="I49" s="8" t="s">
        <v>5</v>
      </c>
      <c r="J49" s="6"/>
    </row>
    <row r="50" spans="1:10" s="4" customFormat="1" ht="130" customHeight="1" x14ac:dyDescent="0.15">
      <c r="A50" s="100"/>
      <c r="B50" s="10"/>
      <c r="C50" s="101" t="s">
        <v>3</v>
      </c>
      <c r="D50" s="98"/>
      <c r="E50" s="10"/>
      <c r="F50" s="97" t="s">
        <v>3</v>
      </c>
      <c r="G50" s="98"/>
      <c r="H50" s="10"/>
      <c r="I50" s="97" t="s">
        <v>3</v>
      </c>
      <c r="J50" s="98"/>
    </row>
    <row r="51" spans="1:10" s="4" customFormat="1" ht="20" customHeight="1" x14ac:dyDescent="0.15">
      <c r="A51" s="99" t="str">
        <f>PRODUCTDEMONSTRATIE!A17</f>
        <v>4.	Gebruiksvriendelijkheid beheersdisplay</v>
      </c>
      <c r="B51" s="10"/>
      <c r="C51" s="8" t="s">
        <v>5</v>
      </c>
      <c r="D51" s="6"/>
      <c r="E51" s="10"/>
      <c r="F51" s="8" t="s">
        <v>5</v>
      </c>
      <c r="G51" s="6"/>
      <c r="H51" s="10"/>
      <c r="I51" s="8" t="s">
        <v>5</v>
      </c>
      <c r="J51" s="6"/>
    </row>
    <row r="52" spans="1:10" s="4" customFormat="1" ht="130" customHeight="1" x14ac:dyDescent="0.15">
      <c r="A52" s="100"/>
      <c r="B52" s="10"/>
      <c r="C52" s="101" t="s">
        <v>3</v>
      </c>
      <c r="D52" s="98"/>
      <c r="E52" s="10"/>
      <c r="F52" s="97" t="s">
        <v>3</v>
      </c>
      <c r="G52" s="98"/>
      <c r="H52" s="10"/>
      <c r="I52" s="97" t="s">
        <v>3</v>
      </c>
      <c r="J52" s="98"/>
    </row>
    <row r="53" spans="1:10" s="4" customFormat="1" ht="20" customHeight="1" x14ac:dyDescent="0.15">
      <c r="A53" s="99" t="str">
        <f>PRODUCTDEMONSTRATIE!A18</f>
        <v>5.	Gemak schoonmaken</v>
      </c>
      <c r="B53" s="10"/>
      <c r="C53" s="8" t="s">
        <v>5</v>
      </c>
      <c r="D53" s="6"/>
      <c r="E53" s="10"/>
      <c r="F53" s="8" t="s">
        <v>5</v>
      </c>
      <c r="G53" s="6"/>
      <c r="H53" s="10"/>
      <c r="I53" s="8" t="s">
        <v>5</v>
      </c>
      <c r="J53" s="6"/>
    </row>
    <row r="54" spans="1:10" s="4" customFormat="1" ht="130" customHeight="1" x14ac:dyDescent="0.15">
      <c r="A54" s="100"/>
      <c r="B54" s="10"/>
      <c r="C54" s="101" t="s">
        <v>3</v>
      </c>
      <c r="D54" s="98"/>
      <c r="E54" s="10"/>
      <c r="F54" s="97" t="s">
        <v>3</v>
      </c>
      <c r="G54" s="98"/>
      <c r="H54" s="10"/>
      <c r="I54" s="97" t="s">
        <v>3</v>
      </c>
      <c r="J54" s="98"/>
    </row>
    <row r="55" spans="1:10" s="4" customFormat="1" ht="20" customHeight="1" x14ac:dyDescent="0.15">
      <c r="A55" s="99" t="str">
        <f>PRODUCTDEMONSTRATIE!A19</f>
        <v>6.	Functionaliteit slot (sleutel)</v>
      </c>
      <c r="B55" s="10"/>
      <c r="C55" s="8" t="s">
        <v>5</v>
      </c>
      <c r="D55" s="6"/>
      <c r="E55" s="10"/>
      <c r="F55" s="8" t="s">
        <v>5</v>
      </c>
      <c r="G55" s="6"/>
      <c r="H55" s="10"/>
      <c r="I55" s="8" t="s">
        <v>5</v>
      </c>
      <c r="J55" s="6"/>
    </row>
    <row r="56" spans="1:10" s="4" customFormat="1" ht="130" customHeight="1" x14ac:dyDescent="0.15">
      <c r="A56" s="100"/>
      <c r="B56" s="10"/>
      <c r="C56" s="101" t="s">
        <v>3</v>
      </c>
      <c r="D56" s="98"/>
      <c r="E56" s="10"/>
      <c r="F56" s="97" t="s">
        <v>3</v>
      </c>
      <c r="G56" s="98"/>
      <c r="H56" s="10"/>
      <c r="I56" s="97" t="s">
        <v>3</v>
      </c>
      <c r="J56" s="98"/>
    </row>
    <row r="57" spans="1:10" s="4" customFormat="1" ht="20" customHeight="1" x14ac:dyDescent="0.15">
      <c r="A57" s="99" t="str">
        <f>PRODUCTDEMONSTRATIE!A20</f>
        <v>7.	Uitstraling/vormgeving</v>
      </c>
      <c r="B57" s="10"/>
      <c r="C57" s="8" t="s">
        <v>5</v>
      </c>
      <c r="D57" s="6"/>
      <c r="E57" s="10"/>
      <c r="F57" s="8" t="s">
        <v>5</v>
      </c>
      <c r="G57" s="6"/>
      <c r="H57" s="10"/>
      <c r="I57" s="8" t="s">
        <v>5</v>
      </c>
      <c r="J57" s="6"/>
    </row>
    <row r="58" spans="1:10" s="4" customFormat="1" ht="130" customHeight="1" x14ac:dyDescent="0.15">
      <c r="A58" s="100"/>
      <c r="B58" s="10"/>
      <c r="C58" s="101" t="s">
        <v>3</v>
      </c>
      <c r="D58" s="98"/>
      <c r="E58" s="10"/>
      <c r="F58" s="97" t="s">
        <v>3</v>
      </c>
      <c r="G58" s="98"/>
      <c r="H58" s="10"/>
      <c r="I58" s="97" t="s">
        <v>3</v>
      </c>
      <c r="J58" s="98"/>
    </row>
    <row r="59" spans="1:10" s="4" customFormat="1" ht="20" customHeight="1" x14ac:dyDescent="0.15">
      <c r="A59" s="99" t="str">
        <f>PRODUCTDEMONSTRATIE!A21</f>
        <v>8.	Afwerking/volledigheid</v>
      </c>
      <c r="B59" s="10"/>
      <c r="C59" s="8" t="s">
        <v>5</v>
      </c>
      <c r="D59" s="6"/>
      <c r="E59" s="10"/>
      <c r="F59" s="8" t="s">
        <v>5</v>
      </c>
      <c r="G59" s="6"/>
      <c r="H59" s="10"/>
      <c r="I59" s="8" t="s">
        <v>5</v>
      </c>
      <c r="J59" s="6"/>
    </row>
    <row r="60" spans="1:10" s="4" customFormat="1" ht="130" customHeight="1" x14ac:dyDescent="0.15">
      <c r="A60" s="100"/>
      <c r="B60" s="10"/>
      <c r="C60" s="101" t="s">
        <v>3</v>
      </c>
      <c r="D60" s="98"/>
      <c r="E60" s="10"/>
      <c r="F60" s="97" t="s">
        <v>3</v>
      </c>
      <c r="G60" s="98"/>
      <c r="H60" s="10"/>
      <c r="I60" s="97" t="s">
        <v>3</v>
      </c>
      <c r="J60" s="98"/>
    </row>
    <row r="61" spans="1:10" s="4" customFormat="1" ht="20" customHeight="1" x14ac:dyDescent="0.15">
      <c r="A61" s="99" t="str">
        <f>PRODUCTDEMONSTRATIE!A22</f>
        <v>9.	Stabiliteit/robuustheid voor een VO-organisatie</v>
      </c>
      <c r="B61" s="10"/>
      <c r="C61" s="8" t="s">
        <v>5</v>
      </c>
      <c r="D61" s="6"/>
      <c r="E61" s="10"/>
      <c r="F61" s="8" t="s">
        <v>5</v>
      </c>
      <c r="G61" s="6"/>
      <c r="H61" s="10"/>
      <c r="I61" s="8" t="s">
        <v>5</v>
      </c>
      <c r="J61" s="6"/>
    </row>
    <row r="62" spans="1:10" s="4" customFormat="1" ht="130" customHeight="1" x14ac:dyDescent="0.15">
      <c r="A62" s="100"/>
      <c r="B62" s="10"/>
      <c r="C62" s="101" t="s">
        <v>3</v>
      </c>
      <c r="D62" s="98"/>
      <c r="E62" s="10"/>
      <c r="F62" s="97" t="s">
        <v>3</v>
      </c>
      <c r="G62" s="98"/>
      <c r="H62" s="10"/>
      <c r="I62" s="97" t="s">
        <v>3</v>
      </c>
      <c r="J62" s="98"/>
    </row>
    <row r="63" spans="1:10" s="4" customFormat="1" ht="20" customHeight="1" x14ac:dyDescent="0.15">
      <c r="A63" s="99" t="str">
        <f>PRODUCTDEMONSTRATIE!A23</f>
        <v xml:space="preserve">10.	Kwaliteit sluiting </v>
      </c>
      <c r="B63" s="10"/>
      <c r="C63" s="8" t="s">
        <v>5</v>
      </c>
      <c r="D63" s="6"/>
      <c r="E63" s="10"/>
      <c r="F63" s="8" t="s">
        <v>5</v>
      </c>
      <c r="G63" s="6"/>
      <c r="H63" s="10"/>
      <c r="I63" s="8" t="s">
        <v>5</v>
      </c>
      <c r="J63" s="6"/>
    </row>
    <row r="64" spans="1:10" s="4" customFormat="1" ht="130" customHeight="1" x14ac:dyDescent="0.15">
      <c r="A64" s="100"/>
      <c r="B64" s="10"/>
      <c r="C64" s="101" t="s">
        <v>3</v>
      </c>
      <c r="D64" s="98"/>
      <c r="E64" s="10"/>
      <c r="F64" s="97" t="s">
        <v>3</v>
      </c>
      <c r="G64" s="98"/>
      <c r="H64" s="10"/>
      <c r="I64" s="97" t="s">
        <v>3</v>
      </c>
      <c r="J64" s="98"/>
    </row>
    <row r="65" spans="1:10" s="4" customFormat="1" ht="20" customHeight="1" x14ac:dyDescent="0.15">
      <c r="A65" s="99" t="str">
        <f>PRODUCTDEMONSTRATIE!A24</f>
        <v>11.	Kwaliteit scharnieren</v>
      </c>
      <c r="B65" s="10"/>
      <c r="C65" s="8" t="s">
        <v>5</v>
      </c>
      <c r="D65" s="6"/>
      <c r="E65" s="10"/>
      <c r="F65" s="8" t="s">
        <v>5</v>
      </c>
      <c r="G65" s="6"/>
      <c r="H65" s="10"/>
      <c r="I65" s="8" t="s">
        <v>5</v>
      </c>
      <c r="J65" s="6"/>
    </row>
    <row r="66" spans="1:10" s="4" customFormat="1" ht="130" customHeight="1" x14ac:dyDescent="0.15">
      <c r="A66" s="100"/>
      <c r="B66" s="10"/>
      <c r="C66" s="101" t="s">
        <v>3</v>
      </c>
      <c r="D66" s="98"/>
      <c r="E66" s="10"/>
      <c r="F66" s="97" t="s">
        <v>3</v>
      </c>
      <c r="G66" s="98"/>
      <c r="H66" s="10"/>
      <c r="I66" s="97" t="s">
        <v>3</v>
      </c>
      <c r="J66" s="98"/>
    </row>
    <row r="67" spans="1:10" s="4" customFormat="1" ht="20" customHeight="1" x14ac:dyDescent="0.15">
      <c r="A67" s="99" t="str">
        <f>PRODUCTDEMONSTRATIE!A25</f>
        <v>12.	Mate van keuze kleuren in stalenboek</v>
      </c>
      <c r="B67" s="10"/>
      <c r="C67" s="8" t="s">
        <v>5</v>
      </c>
      <c r="D67" s="6"/>
      <c r="E67" s="10"/>
      <c r="F67" s="8" t="s">
        <v>5</v>
      </c>
      <c r="G67" s="6"/>
      <c r="H67" s="10"/>
      <c r="I67" s="8" t="s">
        <v>5</v>
      </c>
      <c r="J67" s="6"/>
    </row>
    <row r="68" spans="1:10" s="4" customFormat="1" ht="130" customHeight="1" x14ac:dyDescent="0.15">
      <c r="A68" s="100"/>
      <c r="B68" s="10"/>
      <c r="C68" s="101" t="s">
        <v>3</v>
      </c>
      <c r="D68" s="98"/>
      <c r="E68" s="10"/>
      <c r="F68" s="97" t="s">
        <v>3</v>
      </c>
      <c r="G68" s="98"/>
      <c r="H68" s="10"/>
      <c r="I68" s="97" t="s">
        <v>3</v>
      </c>
      <c r="J68" s="98"/>
    </row>
    <row r="69" spans="1:10" s="4" customFormat="1" ht="20" customHeight="1" x14ac:dyDescent="0.15">
      <c r="A69" s="112" t="str">
        <f>PRODUCTDEMONSTRATIE!A26</f>
        <v>(3) Postvakken nr. 3 zonder opbergsysteem</v>
      </c>
      <c r="B69" s="113"/>
      <c r="C69" s="113"/>
      <c r="D69" s="113"/>
      <c r="E69" s="113"/>
      <c r="F69" s="113"/>
      <c r="G69" s="113"/>
      <c r="H69" s="113"/>
      <c r="I69" s="113"/>
      <c r="J69" s="114"/>
    </row>
    <row r="70" spans="1:10" s="4" customFormat="1" ht="20" customHeight="1" x14ac:dyDescent="0.15">
      <c r="A70" s="99" t="str">
        <f>PRODUCTDEMONSTRATIE!A27</f>
        <v>1.	Gebruiksvriendelijkheid</v>
      </c>
      <c r="B70" s="10"/>
      <c r="C70" s="8" t="s">
        <v>5</v>
      </c>
      <c r="D70" s="6"/>
      <c r="E70" s="10"/>
      <c r="F70" s="8" t="s">
        <v>5</v>
      </c>
      <c r="G70" s="6"/>
      <c r="H70" s="10"/>
      <c r="I70" s="8" t="s">
        <v>5</v>
      </c>
      <c r="J70" s="6"/>
    </row>
    <row r="71" spans="1:10" s="4" customFormat="1" ht="130" customHeight="1" x14ac:dyDescent="0.15">
      <c r="A71" s="100"/>
      <c r="B71" s="10"/>
      <c r="C71" s="101" t="s">
        <v>3</v>
      </c>
      <c r="D71" s="98"/>
      <c r="E71" s="10"/>
      <c r="F71" s="97" t="s">
        <v>3</v>
      </c>
      <c r="G71" s="98"/>
      <c r="H71" s="10"/>
      <c r="I71" s="97" t="s">
        <v>3</v>
      </c>
      <c r="J71" s="98"/>
    </row>
    <row r="72" spans="1:10" s="4" customFormat="1" ht="20" customHeight="1" x14ac:dyDescent="0.15">
      <c r="A72" s="99" t="str">
        <f>PRODUCTDEMONSTRATIE!A28</f>
        <v>2.	Gemak schoonmaken</v>
      </c>
      <c r="B72" s="10"/>
      <c r="C72" s="8" t="s">
        <v>5</v>
      </c>
      <c r="D72" s="6"/>
      <c r="E72" s="10"/>
      <c r="F72" s="8" t="s">
        <v>5</v>
      </c>
      <c r="G72" s="6"/>
      <c r="H72" s="10"/>
      <c r="I72" s="8" t="s">
        <v>5</v>
      </c>
      <c r="J72" s="6"/>
    </row>
    <row r="73" spans="1:10" s="4" customFormat="1" ht="130" customHeight="1" x14ac:dyDescent="0.15">
      <c r="A73" s="100"/>
      <c r="B73" s="10"/>
      <c r="C73" s="101" t="s">
        <v>3</v>
      </c>
      <c r="D73" s="98"/>
      <c r="E73" s="10"/>
      <c r="F73" s="97" t="s">
        <v>3</v>
      </c>
      <c r="G73" s="98"/>
      <c r="H73" s="10"/>
      <c r="I73" s="97" t="s">
        <v>3</v>
      </c>
      <c r="J73" s="98"/>
    </row>
    <row r="74" spans="1:10" s="4" customFormat="1" ht="20" customHeight="1" x14ac:dyDescent="0.15">
      <c r="A74" s="99" t="str">
        <f>PRODUCTDEMONSTRATIE!A29</f>
        <v>3.	Functionaliteit slot (sleutel)</v>
      </c>
      <c r="B74" s="10"/>
      <c r="C74" s="8" t="s">
        <v>5</v>
      </c>
      <c r="D74" s="6"/>
      <c r="E74" s="10"/>
      <c r="F74" s="8" t="s">
        <v>5</v>
      </c>
      <c r="G74" s="6"/>
      <c r="H74" s="10"/>
      <c r="I74" s="8" t="s">
        <v>5</v>
      </c>
      <c r="J74" s="6"/>
    </row>
    <row r="75" spans="1:10" s="4" customFormat="1" ht="130" customHeight="1" x14ac:dyDescent="0.15">
      <c r="A75" s="100"/>
      <c r="B75" s="10"/>
      <c r="C75" s="101" t="s">
        <v>3</v>
      </c>
      <c r="D75" s="98"/>
      <c r="E75" s="10"/>
      <c r="F75" s="97" t="s">
        <v>3</v>
      </c>
      <c r="G75" s="98"/>
      <c r="H75" s="10"/>
      <c r="I75" s="97" t="s">
        <v>3</v>
      </c>
      <c r="J75" s="98"/>
    </row>
    <row r="76" spans="1:10" s="4" customFormat="1" ht="20" customHeight="1" x14ac:dyDescent="0.15">
      <c r="A76" s="99" t="str">
        <f>PRODUCTDEMONSTRATIE!A30</f>
        <v>4.	Uitstraling/vormgeving</v>
      </c>
      <c r="B76" s="10"/>
      <c r="C76" s="8" t="s">
        <v>5</v>
      </c>
      <c r="D76" s="6"/>
      <c r="E76" s="10"/>
      <c r="F76" s="8" t="s">
        <v>5</v>
      </c>
      <c r="G76" s="6"/>
      <c r="H76" s="10"/>
      <c r="I76" s="8" t="s">
        <v>5</v>
      </c>
      <c r="J76" s="6"/>
    </row>
    <row r="77" spans="1:10" s="4" customFormat="1" ht="130" customHeight="1" x14ac:dyDescent="0.15">
      <c r="A77" s="100"/>
      <c r="B77" s="10"/>
      <c r="C77" s="101" t="s">
        <v>3</v>
      </c>
      <c r="D77" s="98"/>
      <c r="E77" s="10"/>
      <c r="F77" s="97" t="s">
        <v>3</v>
      </c>
      <c r="G77" s="98"/>
      <c r="H77" s="10"/>
      <c r="I77" s="97" t="s">
        <v>3</v>
      </c>
      <c r="J77" s="98"/>
    </row>
    <row r="78" spans="1:10" s="4" customFormat="1" ht="20" customHeight="1" x14ac:dyDescent="0.15">
      <c r="A78" s="99" t="str">
        <f>PRODUCTDEMONSTRATIE!A31</f>
        <v>5.	Afwerking/volledigheid</v>
      </c>
      <c r="B78" s="10"/>
      <c r="C78" s="8" t="s">
        <v>5</v>
      </c>
      <c r="D78" s="6"/>
      <c r="E78" s="10"/>
      <c r="F78" s="8" t="s">
        <v>5</v>
      </c>
      <c r="G78" s="6"/>
      <c r="H78" s="10"/>
      <c r="I78" s="8" t="s">
        <v>5</v>
      </c>
      <c r="J78" s="6"/>
    </row>
    <row r="79" spans="1:10" s="4" customFormat="1" ht="130" customHeight="1" x14ac:dyDescent="0.15">
      <c r="A79" s="100"/>
      <c r="B79" s="10"/>
      <c r="C79" s="101" t="s">
        <v>3</v>
      </c>
      <c r="D79" s="98"/>
      <c r="E79" s="10"/>
      <c r="F79" s="97" t="s">
        <v>3</v>
      </c>
      <c r="G79" s="98"/>
      <c r="H79" s="10"/>
      <c r="I79" s="97" t="s">
        <v>3</v>
      </c>
      <c r="J79" s="98"/>
    </row>
    <row r="80" spans="1:10" s="4" customFormat="1" ht="20" customHeight="1" x14ac:dyDescent="0.15">
      <c r="A80" s="99" t="str">
        <f>PRODUCTDEMONSTRATIE!A32</f>
        <v>6.	Stabiliteit/robuustheid voor een VO-organisatie</v>
      </c>
      <c r="B80" s="10"/>
      <c r="C80" s="8" t="s">
        <v>5</v>
      </c>
      <c r="D80" s="6"/>
      <c r="E80" s="10"/>
      <c r="F80" s="8" t="s">
        <v>5</v>
      </c>
      <c r="G80" s="6"/>
      <c r="H80" s="10"/>
      <c r="I80" s="8" t="s">
        <v>5</v>
      </c>
      <c r="J80" s="6"/>
    </row>
    <row r="81" spans="1:10" s="4" customFormat="1" ht="130" customHeight="1" x14ac:dyDescent="0.15">
      <c r="A81" s="100"/>
      <c r="B81" s="10"/>
      <c r="C81" s="101" t="s">
        <v>3</v>
      </c>
      <c r="D81" s="98"/>
      <c r="E81" s="10"/>
      <c r="F81" s="97" t="s">
        <v>3</v>
      </c>
      <c r="G81" s="98"/>
      <c r="H81" s="10"/>
      <c r="I81" s="97" t="s">
        <v>3</v>
      </c>
      <c r="J81" s="98"/>
    </row>
    <row r="82" spans="1:10" s="4" customFormat="1" ht="20" customHeight="1" x14ac:dyDescent="0.15">
      <c r="A82" s="99" t="str">
        <f>PRODUCTDEMONSTRATIE!A33</f>
        <v xml:space="preserve">7.	Kwaliteit sluiting </v>
      </c>
      <c r="B82" s="10"/>
      <c r="C82" s="8" t="s">
        <v>5</v>
      </c>
      <c r="D82" s="6"/>
      <c r="E82" s="10"/>
      <c r="F82" s="8" t="s">
        <v>5</v>
      </c>
      <c r="G82" s="6"/>
      <c r="H82" s="10"/>
      <c r="I82" s="8" t="s">
        <v>5</v>
      </c>
      <c r="J82" s="6"/>
    </row>
    <row r="83" spans="1:10" s="4" customFormat="1" ht="130" customHeight="1" x14ac:dyDescent="0.15">
      <c r="A83" s="100"/>
      <c r="B83" s="10"/>
      <c r="C83" s="101" t="s">
        <v>3</v>
      </c>
      <c r="D83" s="98"/>
      <c r="E83" s="10"/>
      <c r="F83" s="97" t="s">
        <v>3</v>
      </c>
      <c r="G83" s="98"/>
      <c r="H83" s="10"/>
      <c r="I83" s="97" t="s">
        <v>3</v>
      </c>
      <c r="J83" s="98"/>
    </row>
    <row r="84" spans="1:10" s="4" customFormat="1" ht="20" customHeight="1" x14ac:dyDescent="0.15">
      <c r="A84" s="99" t="str">
        <f>PRODUCTDEMONSTRATIE!A34</f>
        <v>8.	Kwaliteit scharnieren</v>
      </c>
      <c r="B84" s="10"/>
      <c r="C84" s="8" t="s">
        <v>5</v>
      </c>
      <c r="D84" s="6"/>
      <c r="E84" s="10"/>
      <c r="F84" s="8" t="s">
        <v>5</v>
      </c>
      <c r="G84" s="6"/>
      <c r="H84" s="10"/>
      <c r="I84" s="8" t="s">
        <v>5</v>
      </c>
      <c r="J84" s="6"/>
    </row>
    <row r="85" spans="1:10" s="4" customFormat="1" ht="130" customHeight="1" x14ac:dyDescent="0.15">
      <c r="A85" s="100"/>
      <c r="B85" s="10"/>
      <c r="C85" s="101" t="s">
        <v>3</v>
      </c>
      <c r="D85" s="98"/>
      <c r="E85" s="10"/>
      <c r="F85" s="97" t="s">
        <v>3</v>
      </c>
      <c r="G85" s="98"/>
      <c r="H85" s="10"/>
      <c r="I85" s="97" t="s">
        <v>3</v>
      </c>
      <c r="J85" s="98"/>
    </row>
    <row r="86" spans="1:10" s="4" customFormat="1" ht="20" customHeight="1" x14ac:dyDescent="0.15">
      <c r="A86" s="99" t="str">
        <f>PRODUCTDEMONSTRATIE!A35</f>
        <v>9.	Mate van keuze kleuren in stalenboek</v>
      </c>
      <c r="B86" s="10"/>
      <c r="C86" s="8" t="s">
        <v>5</v>
      </c>
      <c r="D86" s="6"/>
      <c r="E86" s="10"/>
      <c r="F86" s="8" t="s">
        <v>5</v>
      </c>
      <c r="G86" s="6"/>
      <c r="H86" s="10"/>
      <c r="I86" s="8" t="s">
        <v>5</v>
      </c>
      <c r="J86" s="6"/>
    </row>
    <row r="87" spans="1:10" s="4" customFormat="1" ht="130" customHeight="1" x14ac:dyDescent="0.15">
      <c r="A87" s="100"/>
      <c r="B87" s="10"/>
      <c r="C87" s="101" t="s">
        <v>3</v>
      </c>
      <c r="D87" s="98"/>
      <c r="E87" s="10"/>
      <c r="F87" s="97" t="s">
        <v>3</v>
      </c>
      <c r="G87" s="98"/>
      <c r="H87" s="10"/>
      <c r="I87" s="97" t="s">
        <v>3</v>
      </c>
      <c r="J87" s="98"/>
    </row>
    <row r="88" spans="1:10" s="4" customFormat="1" ht="20" customHeight="1" x14ac:dyDescent="0.15">
      <c r="A88" s="112" t="str">
        <f>PRODUCTDEMONSTRATIE!A36</f>
        <v>(4) Postvakken met locker nr. 4 met opbergsysteem</v>
      </c>
      <c r="B88" s="113"/>
      <c r="C88" s="113"/>
      <c r="D88" s="113"/>
      <c r="E88" s="113"/>
      <c r="F88" s="113"/>
      <c r="G88" s="113"/>
      <c r="H88" s="113"/>
      <c r="I88" s="113"/>
      <c r="J88" s="114"/>
    </row>
    <row r="89" spans="1:10" s="4" customFormat="1" ht="20" customHeight="1" x14ac:dyDescent="0.15">
      <c r="A89" s="99" t="str">
        <f>PRODUCTDEMONSTRATIE!A37</f>
        <v>1.	Gebruiksvriendelijkheid</v>
      </c>
      <c r="B89" s="10"/>
      <c r="C89" s="8" t="s">
        <v>5</v>
      </c>
      <c r="D89" s="6"/>
      <c r="E89" s="10"/>
      <c r="F89" s="8" t="s">
        <v>5</v>
      </c>
      <c r="G89" s="6"/>
      <c r="H89" s="10"/>
      <c r="I89" s="8" t="s">
        <v>5</v>
      </c>
      <c r="J89" s="6"/>
    </row>
    <row r="90" spans="1:10" s="4" customFormat="1" ht="130" customHeight="1" x14ac:dyDescent="0.15">
      <c r="A90" s="100"/>
      <c r="B90" s="10"/>
      <c r="C90" s="101" t="s">
        <v>3</v>
      </c>
      <c r="D90" s="98"/>
      <c r="E90" s="10"/>
      <c r="F90" s="97" t="s">
        <v>3</v>
      </c>
      <c r="G90" s="98"/>
      <c r="H90" s="10"/>
      <c r="I90" s="97" t="s">
        <v>3</v>
      </c>
      <c r="J90" s="98"/>
    </row>
    <row r="91" spans="1:10" s="4" customFormat="1" ht="20" customHeight="1" x14ac:dyDescent="0.15">
      <c r="A91" s="99" t="str">
        <f>PRODUCTDEMONSTRATIE!A38</f>
        <v>2.	Gemak schoonmaken</v>
      </c>
      <c r="B91" s="10"/>
      <c r="C91" s="8" t="s">
        <v>5</v>
      </c>
      <c r="D91" s="6"/>
      <c r="E91" s="10"/>
      <c r="F91" s="8" t="s">
        <v>5</v>
      </c>
      <c r="G91" s="6"/>
      <c r="H91" s="10"/>
      <c r="I91" s="8" t="s">
        <v>5</v>
      </c>
      <c r="J91" s="6"/>
    </row>
    <row r="92" spans="1:10" s="4" customFormat="1" ht="130" customHeight="1" x14ac:dyDescent="0.15">
      <c r="A92" s="100"/>
      <c r="B92" s="10"/>
      <c r="C92" s="101" t="s">
        <v>3</v>
      </c>
      <c r="D92" s="98"/>
      <c r="E92" s="10"/>
      <c r="F92" s="97" t="s">
        <v>3</v>
      </c>
      <c r="G92" s="98"/>
      <c r="H92" s="10"/>
      <c r="I92" s="97" t="s">
        <v>3</v>
      </c>
      <c r="J92" s="98"/>
    </row>
    <row r="93" spans="1:10" s="4" customFormat="1" ht="20" customHeight="1" x14ac:dyDescent="0.15">
      <c r="A93" s="99" t="str">
        <f>PRODUCTDEMONSTRATIE!A39</f>
        <v>3.	Functionaliteit slot (sleutel)</v>
      </c>
      <c r="B93" s="10"/>
      <c r="C93" s="8" t="s">
        <v>5</v>
      </c>
      <c r="D93" s="6"/>
      <c r="E93" s="10"/>
      <c r="F93" s="8" t="s">
        <v>5</v>
      </c>
      <c r="G93" s="6"/>
      <c r="H93" s="10"/>
      <c r="I93" s="8" t="s">
        <v>5</v>
      </c>
      <c r="J93" s="6"/>
    </row>
    <row r="94" spans="1:10" s="4" customFormat="1" ht="130" customHeight="1" x14ac:dyDescent="0.15">
      <c r="A94" s="100"/>
      <c r="B94" s="10"/>
      <c r="C94" s="101" t="s">
        <v>3</v>
      </c>
      <c r="D94" s="98"/>
      <c r="E94" s="10"/>
      <c r="F94" s="97" t="s">
        <v>3</v>
      </c>
      <c r="G94" s="98"/>
      <c r="H94" s="10"/>
      <c r="I94" s="97" t="s">
        <v>3</v>
      </c>
      <c r="J94" s="98"/>
    </row>
    <row r="95" spans="1:10" s="4" customFormat="1" ht="20" customHeight="1" x14ac:dyDescent="0.15">
      <c r="A95" s="99" t="str">
        <f>PRODUCTDEMONSTRATIE!A40</f>
        <v>4.	Uitstraling/vormgeving</v>
      </c>
      <c r="B95" s="10"/>
      <c r="C95" s="8" t="s">
        <v>5</v>
      </c>
      <c r="D95" s="6"/>
      <c r="E95" s="10"/>
      <c r="F95" s="8" t="s">
        <v>5</v>
      </c>
      <c r="G95" s="6"/>
      <c r="H95" s="10"/>
      <c r="I95" s="8" t="s">
        <v>5</v>
      </c>
      <c r="J95" s="6"/>
    </row>
    <row r="96" spans="1:10" s="4" customFormat="1" ht="130" customHeight="1" x14ac:dyDescent="0.15">
      <c r="A96" s="100"/>
      <c r="B96" s="10"/>
      <c r="C96" s="101" t="s">
        <v>3</v>
      </c>
      <c r="D96" s="98"/>
      <c r="E96" s="10"/>
      <c r="F96" s="97" t="s">
        <v>3</v>
      </c>
      <c r="G96" s="98"/>
      <c r="H96" s="10"/>
      <c r="I96" s="97" t="s">
        <v>3</v>
      </c>
      <c r="J96" s="98"/>
    </row>
    <row r="97" spans="1:10" s="4" customFormat="1" ht="20" customHeight="1" x14ac:dyDescent="0.15">
      <c r="A97" s="99" t="str">
        <f>PRODUCTDEMONSTRATIE!A41</f>
        <v>5.	Afwerking/volledigheid</v>
      </c>
      <c r="B97" s="10"/>
      <c r="C97" s="8" t="s">
        <v>5</v>
      </c>
      <c r="D97" s="6"/>
      <c r="E97" s="10"/>
      <c r="F97" s="8" t="s">
        <v>5</v>
      </c>
      <c r="G97" s="6"/>
      <c r="H97" s="10"/>
      <c r="I97" s="8" t="s">
        <v>5</v>
      </c>
      <c r="J97" s="6"/>
    </row>
    <row r="98" spans="1:10" s="4" customFormat="1" ht="130" customHeight="1" x14ac:dyDescent="0.15">
      <c r="A98" s="100"/>
      <c r="B98" s="10"/>
      <c r="C98" s="101" t="s">
        <v>3</v>
      </c>
      <c r="D98" s="98"/>
      <c r="E98" s="10"/>
      <c r="F98" s="97" t="s">
        <v>3</v>
      </c>
      <c r="G98" s="98"/>
      <c r="H98" s="10"/>
      <c r="I98" s="97" t="s">
        <v>3</v>
      </c>
      <c r="J98" s="98"/>
    </row>
    <row r="99" spans="1:10" s="4" customFormat="1" ht="20" customHeight="1" x14ac:dyDescent="0.15">
      <c r="A99" s="99" t="str">
        <f>PRODUCTDEMONSTRATIE!A42</f>
        <v>6.	Stabiliteit/robuustheid voor een VO-organisatie</v>
      </c>
      <c r="B99" s="10"/>
      <c r="C99" s="8" t="s">
        <v>5</v>
      </c>
      <c r="D99" s="6"/>
      <c r="E99" s="10"/>
      <c r="F99" s="8" t="s">
        <v>5</v>
      </c>
      <c r="G99" s="6"/>
      <c r="H99" s="10"/>
      <c r="I99" s="8" t="s">
        <v>5</v>
      </c>
      <c r="J99" s="6"/>
    </row>
    <row r="100" spans="1:10" s="4" customFormat="1" ht="130" customHeight="1" x14ac:dyDescent="0.15">
      <c r="A100" s="100"/>
      <c r="B100" s="10"/>
      <c r="C100" s="101" t="s">
        <v>3</v>
      </c>
      <c r="D100" s="98"/>
      <c r="E100" s="10"/>
      <c r="F100" s="97" t="s">
        <v>3</v>
      </c>
      <c r="G100" s="98"/>
      <c r="H100" s="10"/>
      <c r="I100" s="97" t="s">
        <v>3</v>
      </c>
      <c r="J100" s="98"/>
    </row>
    <row r="101" spans="1:10" s="4" customFormat="1" ht="20" customHeight="1" x14ac:dyDescent="0.15">
      <c r="A101" s="99" t="str">
        <f>PRODUCTDEMONSTRATIE!A43</f>
        <v xml:space="preserve">7.	Kwaliteit sluiting </v>
      </c>
      <c r="B101" s="10"/>
      <c r="C101" s="8" t="s">
        <v>5</v>
      </c>
      <c r="D101" s="6"/>
      <c r="E101" s="10"/>
      <c r="F101" s="8" t="s">
        <v>5</v>
      </c>
      <c r="G101" s="6"/>
      <c r="H101" s="10"/>
      <c r="I101" s="8" t="s">
        <v>5</v>
      </c>
      <c r="J101" s="6"/>
    </row>
    <row r="102" spans="1:10" s="4" customFormat="1" ht="130" customHeight="1" x14ac:dyDescent="0.15">
      <c r="A102" s="100"/>
      <c r="B102" s="10"/>
      <c r="C102" s="101" t="s">
        <v>3</v>
      </c>
      <c r="D102" s="98"/>
      <c r="E102" s="10"/>
      <c r="F102" s="97" t="s">
        <v>3</v>
      </c>
      <c r="G102" s="98"/>
      <c r="H102" s="10"/>
      <c r="I102" s="97" t="s">
        <v>3</v>
      </c>
      <c r="J102" s="98"/>
    </row>
    <row r="103" spans="1:10" s="4" customFormat="1" ht="20" customHeight="1" x14ac:dyDescent="0.15">
      <c r="A103" s="99" t="str">
        <f>PRODUCTDEMONSTRATIE!A44</f>
        <v>8.	Kwaliteit scharnieren</v>
      </c>
      <c r="B103" s="10"/>
      <c r="C103" s="8" t="s">
        <v>5</v>
      </c>
      <c r="D103" s="6"/>
      <c r="E103" s="10"/>
      <c r="F103" s="8" t="s">
        <v>5</v>
      </c>
      <c r="G103" s="6"/>
      <c r="H103" s="10"/>
      <c r="I103" s="8" t="s">
        <v>5</v>
      </c>
      <c r="J103" s="6"/>
    </row>
    <row r="104" spans="1:10" s="4" customFormat="1" ht="130" customHeight="1" x14ac:dyDescent="0.15">
      <c r="A104" s="100"/>
      <c r="B104" s="10"/>
      <c r="C104" s="101" t="s">
        <v>3</v>
      </c>
      <c r="D104" s="98"/>
      <c r="E104" s="10"/>
      <c r="F104" s="97" t="s">
        <v>3</v>
      </c>
      <c r="G104" s="98"/>
      <c r="H104" s="10"/>
      <c r="I104" s="97" t="s">
        <v>3</v>
      </c>
      <c r="J104" s="98"/>
    </row>
    <row r="105" spans="1:10" s="4" customFormat="1" ht="20" customHeight="1" x14ac:dyDescent="0.15">
      <c r="A105" s="99" t="str">
        <f>PRODUCTDEMONSTRATIE!A45</f>
        <v xml:space="preserve">9.	Kwaliteit postopening </v>
      </c>
      <c r="B105" s="10"/>
      <c r="C105" s="8" t="s">
        <v>5</v>
      </c>
      <c r="D105" s="6"/>
      <c r="E105" s="10"/>
      <c r="F105" s="8" t="s">
        <v>5</v>
      </c>
      <c r="G105" s="6"/>
      <c r="H105" s="10"/>
      <c r="I105" s="8" t="s">
        <v>5</v>
      </c>
      <c r="J105" s="6"/>
    </row>
    <row r="106" spans="1:10" s="4" customFormat="1" ht="130" customHeight="1" x14ac:dyDescent="0.15">
      <c r="A106" s="100"/>
      <c r="B106" s="10"/>
      <c r="C106" s="101" t="s">
        <v>3</v>
      </c>
      <c r="D106" s="98"/>
      <c r="E106" s="10"/>
      <c r="F106" s="97" t="s">
        <v>3</v>
      </c>
      <c r="G106" s="98"/>
      <c r="H106" s="10"/>
      <c r="I106" s="97" t="s">
        <v>3</v>
      </c>
      <c r="J106" s="98"/>
    </row>
    <row r="107" spans="1:10" s="4" customFormat="1" ht="20" customHeight="1" x14ac:dyDescent="0.15">
      <c r="A107" s="99" t="str">
        <f>PRODUCTDEMONSTRATIE!A46</f>
        <v>10.	Mate van keuze kleuren in stalenboek</v>
      </c>
      <c r="B107" s="10"/>
      <c r="C107" s="8" t="s">
        <v>5</v>
      </c>
      <c r="D107" s="6"/>
      <c r="E107" s="10"/>
      <c r="F107" s="8" t="s">
        <v>5</v>
      </c>
      <c r="G107" s="6"/>
      <c r="H107" s="10"/>
      <c r="I107" s="8" t="s">
        <v>5</v>
      </c>
      <c r="J107" s="6"/>
    </row>
    <row r="108" spans="1:10" s="4" customFormat="1" ht="130" customHeight="1" x14ac:dyDescent="0.15">
      <c r="A108" s="100"/>
      <c r="B108" s="10"/>
      <c r="C108" s="101" t="s">
        <v>3</v>
      </c>
      <c r="D108" s="98"/>
      <c r="E108" s="10"/>
      <c r="F108" s="97" t="s">
        <v>3</v>
      </c>
      <c r="G108" s="98"/>
      <c r="H108" s="10"/>
      <c r="I108" s="97" t="s">
        <v>3</v>
      </c>
      <c r="J108" s="98"/>
    </row>
    <row r="109" spans="1:10" s="4" customFormat="1" ht="20" customHeight="1" x14ac:dyDescent="0.15">
      <c r="A109" s="43"/>
      <c r="B109" s="11"/>
      <c r="C109" s="44"/>
      <c r="D109" s="44"/>
      <c r="E109" s="11"/>
      <c r="F109" s="44"/>
      <c r="G109" s="44"/>
      <c r="H109" s="11"/>
      <c r="I109" s="44"/>
      <c r="J109" s="45"/>
    </row>
  </sheetData>
  <sheetProtection algorithmName="SHA-512" hashValue="DlB5GqGs+9QdjnhiH8FLe7//jfXn4wzwdxvcobv2qA6b+AhJQ9/YnqRwr5wt0nGM3TUaP2JVzwySwOTpiVrGRg==" saltValue="E6F9qE1+XatnbnE5PA3asQ==" spinCount="100000" sheet="1" objects="1" scenarios="1"/>
  <mergeCells count="208">
    <mergeCell ref="A103:A104"/>
    <mergeCell ref="C104:D104"/>
    <mergeCell ref="F104:G104"/>
    <mergeCell ref="I104:J104"/>
    <mergeCell ref="A107:A108"/>
    <mergeCell ref="C108:D108"/>
    <mergeCell ref="F108:G108"/>
    <mergeCell ref="I108:J108"/>
    <mergeCell ref="A99:A100"/>
    <mergeCell ref="C100:D100"/>
    <mergeCell ref="F100:G100"/>
    <mergeCell ref="I100:J100"/>
    <mergeCell ref="A101:A102"/>
    <mergeCell ref="C102:D102"/>
    <mergeCell ref="F102:G102"/>
    <mergeCell ref="I102:J102"/>
    <mergeCell ref="A105:A106"/>
    <mergeCell ref="C106:D106"/>
    <mergeCell ref="F106:G106"/>
    <mergeCell ref="I106:J106"/>
    <mergeCell ref="A97:A98"/>
    <mergeCell ref="C98:D98"/>
    <mergeCell ref="F98:G98"/>
    <mergeCell ref="I98:J98"/>
    <mergeCell ref="A91:A92"/>
    <mergeCell ref="C92:D92"/>
    <mergeCell ref="F92:G92"/>
    <mergeCell ref="I92:J92"/>
    <mergeCell ref="A93:A94"/>
    <mergeCell ref="C94:D94"/>
    <mergeCell ref="F94:G94"/>
    <mergeCell ref="I94:J94"/>
    <mergeCell ref="A88:J88"/>
    <mergeCell ref="A89:A90"/>
    <mergeCell ref="C90:D90"/>
    <mergeCell ref="F90:G90"/>
    <mergeCell ref="I90:J90"/>
    <mergeCell ref="A95:A96"/>
    <mergeCell ref="C96:D96"/>
    <mergeCell ref="F96:G96"/>
    <mergeCell ref="I96:J96"/>
    <mergeCell ref="A86:A87"/>
    <mergeCell ref="C87:D87"/>
    <mergeCell ref="F87:G87"/>
    <mergeCell ref="I87:J87"/>
    <mergeCell ref="A76:A77"/>
    <mergeCell ref="C77:D77"/>
    <mergeCell ref="F77:G77"/>
    <mergeCell ref="I77:J77"/>
    <mergeCell ref="A78:A79"/>
    <mergeCell ref="C79:D79"/>
    <mergeCell ref="F79:G79"/>
    <mergeCell ref="I79:J79"/>
    <mergeCell ref="A80:A81"/>
    <mergeCell ref="C81:D81"/>
    <mergeCell ref="F81:G81"/>
    <mergeCell ref="I81:J81"/>
    <mergeCell ref="A82:A83"/>
    <mergeCell ref="C83:D83"/>
    <mergeCell ref="F83:G83"/>
    <mergeCell ref="I83:J83"/>
    <mergeCell ref="A84:A85"/>
    <mergeCell ref="C85:D85"/>
    <mergeCell ref="F85:G85"/>
    <mergeCell ref="I85:J85"/>
    <mergeCell ref="A72:A73"/>
    <mergeCell ref="C73:D73"/>
    <mergeCell ref="F73:G73"/>
    <mergeCell ref="I73:J73"/>
    <mergeCell ref="A74:A75"/>
    <mergeCell ref="C75:D75"/>
    <mergeCell ref="F75:G75"/>
    <mergeCell ref="I75:J75"/>
    <mergeCell ref="A69:J69"/>
    <mergeCell ref="A70:A71"/>
    <mergeCell ref="C71:D71"/>
    <mergeCell ref="F71:G71"/>
    <mergeCell ref="I71:J71"/>
    <mergeCell ref="A67:A68"/>
    <mergeCell ref="C68:D68"/>
    <mergeCell ref="F68:G68"/>
    <mergeCell ref="I68:J68"/>
    <mergeCell ref="A55:A56"/>
    <mergeCell ref="C56:D56"/>
    <mergeCell ref="F56:G56"/>
    <mergeCell ref="I56:J56"/>
    <mergeCell ref="A57:A58"/>
    <mergeCell ref="C58:D58"/>
    <mergeCell ref="F58:G58"/>
    <mergeCell ref="I58:J58"/>
    <mergeCell ref="A63:A64"/>
    <mergeCell ref="C64:D64"/>
    <mergeCell ref="F64:G64"/>
    <mergeCell ref="I64:J64"/>
    <mergeCell ref="A65:A66"/>
    <mergeCell ref="C66:D66"/>
    <mergeCell ref="F66:G66"/>
    <mergeCell ref="I66:J66"/>
    <mergeCell ref="I54:J54"/>
    <mergeCell ref="A47:A48"/>
    <mergeCell ref="C48:D48"/>
    <mergeCell ref="F48:G48"/>
    <mergeCell ref="I48:J48"/>
    <mergeCell ref="A49:A50"/>
    <mergeCell ref="C50:D50"/>
    <mergeCell ref="F50:G50"/>
    <mergeCell ref="I50:J50"/>
    <mergeCell ref="A42:A43"/>
    <mergeCell ref="C43:D43"/>
    <mergeCell ref="F43:G43"/>
    <mergeCell ref="I43:J43"/>
    <mergeCell ref="A59:A60"/>
    <mergeCell ref="C60:D60"/>
    <mergeCell ref="F60:G60"/>
    <mergeCell ref="I60:J60"/>
    <mergeCell ref="A61:A62"/>
    <mergeCell ref="C62:D62"/>
    <mergeCell ref="F62:G62"/>
    <mergeCell ref="I62:J62"/>
    <mergeCell ref="A44:J44"/>
    <mergeCell ref="A45:A46"/>
    <mergeCell ref="C46:D46"/>
    <mergeCell ref="F46:G46"/>
    <mergeCell ref="I46:J46"/>
    <mergeCell ref="A51:A52"/>
    <mergeCell ref="C52:D52"/>
    <mergeCell ref="F52:G52"/>
    <mergeCell ref="I52:J52"/>
    <mergeCell ref="A53:A54"/>
    <mergeCell ref="C54:D54"/>
    <mergeCell ref="F54:G54"/>
    <mergeCell ref="A36:A37"/>
    <mergeCell ref="C37:D37"/>
    <mergeCell ref="F37:G37"/>
    <mergeCell ref="I37:J37"/>
    <mergeCell ref="A38:A39"/>
    <mergeCell ref="C39:D39"/>
    <mergeCell ref="F39:G39"/>
    <mergeCell ref="I39:J39"/>
    <mergeCell ref="A40:A41"/>
    <mergeCell ref="C41:D41"/>
    <mergeCell ref="F41:G41"/>
    <mergeCell ref="I41:J41"/>
    <mergeCell ref="A34:A35"/>
    <mergeCell ref="C35:D35"/>
    <mergeCell ref="F35:G35"/>
    <mergeCell ref="I35:J35"/>
    <mergeCell ref="A28:A29"/>
    <mergeCell ref="C29:D29"/>
    <mergeCell ref="F29:G29"/>
    <mergeCell ref="I29:J29"/>
    <mergeCell ref="A30:A31"/>
    <mergeCell ref="C31:D31"/>
    <mergeCell ref="F31:G31"/>
    <mergeCell ref="I31:J31"/>
    <mergeCell ref="A13:A14"/>
    <mergeCell ref="C14:D14"/>
    <mergeCell ref="F14:G14"/>
    <mergeCell ref="A15:A16"/>
    <mergeCell ref="C16:D16"/>
    <mergeCell ref="F16:G16"/>
    <mergeCell ref="I16:J16"/>
    <mergeCell ref="A32:A33"/>
    <mergeCell ref="C33:D33"/>
    <mergeCell ref="F33:G33"/>
    <mergeCell ref="I33:J33"/>
    <mergeCell ref="C12:D12"/>
    <mergeCell ref="F12:G12"/>
    <mergeCell ref="I12:J12"/>
    <mergeCell ref="I14:J14"/>
    <mergeCell ref="A25:J25"/>
    <mergeCell ref="A26:A27"/>
    <mergeCell ref="C27:D27"/>
    <mergeCell ref="F27:G27"/>
    <mergeCell ref="I27:J27"/>
    <mergeCell ref="A21:A22"/>
    <mergeCell ref="C22:D22"/>
    <mergeCell ref="F22:G22"/>
    <mergeCell ref="I22:J22"/>
    <mergeCell ref="C24:D24"/>
    <mergeCell ref="F24:G24"/>
    <mergeCell ref="I24:J24"/>
    <mergeCell ref="A17:A18"/>
    <mergeCell ref="C18:D18"/>
    <mergeCell ref="F18:G18"/>
    <mergeCell ref="I18:J18"/>
    <mergeCell ref="A19:A20"/>
    <mergeCell ref="C20:D20"/>
    <mergeCell ref="F20:G20"/>
    <mergeCell ref="I20:J20"/>
    <mergeCell ref="I1:J1"/>
    <mergeCell ref="C1:D1"/>
    <mergeCell ref="F1:G1"/>
    <mergeCell ref="C10:D10"/>
    <mergeCell ref="F10:G10"/>
    <mergeCell ref="I10:J10"/>
    <mergeCell ref="C2:D2"/>
    <mergeCell ref="F2:G2"/>
    <mergeCell ref="I2:J2"/>
    <mergeCell ref="C4:D4"/>
    <mergeCell ref="F4:G4"/>
    <mergeCell ref="I4:J4"/>
    <mergeCell ref="C6:D6"/>
    <mergeCell ref="F6:G6"/>
    <mergeCell ref="I6:J6"/>
    <mergeCell ref="C8:D8"/>
    <mergeCell ref="F8:G8"/>
    <mergeCell ref="I8:J8"/>
  </mergeCells>
  <dataValidations count="3">
    <dataValidation type="list" errorStyle="warning" allowBlank="1" showErrorMessage="1" error="Voer juiste waarde in. " sqref="C38 F38 I38 C67 F67 I67 C86 F86 I86 I80 C107 I82 F107 I84 I107 C40 F40 I40 C42 F42 I42 C65 F65 I65 C63 F63 I63 C61 F61 I61 C59 F59 I59 C80 C82 C84 F80 F82 F84" xr:uid="{AC816CC1-855C-4A4F-9AA7-91CEDA45E8B3}">
      <formula1>UGV</formula1>
    </dataValidation>
    <dataValidation type="list" errorStyle="warning" allowBlank="1" showErrorMessage="1" error="Voer juiste waarde in. " sqref="C26 F26 I26 I28 F28 C28 C30 F30 I30 I32 F32 C32 C34 F34 I34 I36 F36 C36 C45 C47 F45 F47 I45 I47 C49 C51 C53 C55 C57 F49 F51 F53 F55 F57 I49 I51 I53 I55 I57 C70 C72 C74 C76 C78 F70 F72 F74 F76 F78 I70 I72 I74 I76 I78 C89 C91 C93 C95 C97 C99 C101 F89 F91 F93 F95 F97 F99 F101 I89 I91 I93 I95 I97 I99 I101 C103 F103 I103 C105 F105 I105" xr:uid="{DF761221-192C-5348-8859-BD4ECEEE76ED}">
      <formula1>UVO</formula1>
    </dataValidation>
    <dataValidation type="list" errorStyle="warning" allowBlank="1" showErrorMessage="1" error="Voer juiste waarde in. " sqref="C3 F3 I3 I5 F5 C5 C13 I19 F13 I13 F21 C21 C15 F15 I15 I17 F17 C17 C19 F19 I21 I7 F7 C7 I9 F9 C9" xr:uid="{696B5F0D-51D2-6349-9DCB-87C0B2428A96}">
      <formula1>SCOREOV</formula1>
    </dataValidation>
  </dataValidations>
  <pageMargins left="0.7" right="0.7" top="0.75" bottom="0.75" header="0.3" footer="0.3"/>
  <pageSetup paperSize="8"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09"/>
  <sheetViews>
    <sheetView showGridLines="0" zoomScale="90" zoomScaleNormal="90" zoomScalePageLayoutView="85" workbookViewId="0">
      <pane ySplit="1" topLeftCell="A101" activePane="bottomLeft" state="frozen"/>
      <selection pane="bottomLeft" activeCell="I108" sqref="I108:J108"/>
    </sheetView>
  </sheetViews>
  <sheetFormatPr baseColWidth="10" defaultColWidth="8.83203125" defaultRowHeight="13" x14ac:dyDescent="0.15"/>
  <cols>
    <col min="1" max="1" width="80.83203125" style="4" customWidth="1"/>
    <col min="2" max="2" width="2.83203125" style="7" customWidth="1"/>
    <col min="3" max="3" width="25.83203125" style="5" customWidth="1"/>
    <col min="4" max="4" width="3.83203125" style="5" customWidth="1"/>
    <col min="5" max="5" width="2.83203125" style="5" customWidth="1"/>
    <col min="6" max="6" width="25.83203125" style="5" customWidth="1"/>
    <col min="7" max="7" width="3.83203125" style="5" customWidth="1"/>
    <col min="8" max="8" width="2.83203125" style="5" customWidth="1"/>
    <col min="9" max="9" width="25.83203125" style="4" customWidth="1"/>
    <col min="10" max="10" width="3.83203125" style="4" customWidth="1"/>
    <col min="11" max="16384" width="8.83203125" style="1"/>
  </cols>
  <sheetData>
    <row r="1" spans="1:11" s="4" customFormat="1" ht="50" customHeight="1" x14ac:dyDescent="0.2">
      <c r="A1" s="42" t="s">
        <v>2</v>
      </c>
      <c r="B1" s="12"/>
      <c r="C1" s="145" t="str">
        <f>'Beoordelaar 1'!C1</f>
        <v>Inschrijver 1</v>
      </c>
      <c r="D1" s="146"/>
      <c r="E1" s="12"/>
      <c r="F1" s="145" t="str">
        <f>'Beoordelaar 1'!F1</f>
        <v>Inschrijver 2</v>
      </c>
      <c r="G1" s="146"/>
      <c r="H1" s="12"/>
      <c r="I1" s="145" t="str">
        <f>'Beoordelaar 1'!I1</f>
        <v>Inschrijver 3</v>
      </c>
      <c r="J1" s="146"/>
      <c r="K1" s="3"/>
    </row>
    <row r="2" spans="1:11" s="4" customFormat="1" ht="40" customHeight="1" x14ac:dyDescent="0.15">
      <c r="A2" s="46" t="str">
        <f>'OPEN VRAGEN '!A1:A1</f>
        <v>1A. BEANTWOORDING OPEN VRAGEN</v>
      </c>
      <c r="B2" s="9"/>
      <c r="C2" s="104" t="s">
        <v>9</v>
      </c>
      <c r="D2" s="105"/>
      <c r="E2" s="9"/>
      <c r="F2" s="104" t="s">
        <v>9</v>
      </c>
      <c r="G2" s="105"/>
      <c r="H2" s="9"/>
      <c r="I2" s="104" t="s">
        <v>9</v>
      </c>
      <c r="J2" s="105"/>
    </row>
    <row r="3" spans="1:11" s="4" customFormat="1" ht="20" customHeight="1" x14ac:dyDescent="0.15">
      <c r="A3" s="61" t="str">
        <f>'OPEN VRAGEN '!A3</f>
        <v xml:space="preserve">1.1 Open vraag “veiligheid lockers/ software” </v>
      </c>
      <c r="B3" s="10"/>
      <c r="C3" s="8" t="s">
        <v>5</v>
      </c>
      <c r="D3" s="6"/>
      <c r="E3" s="10"/>
      <c r="F3" s="8" t="s">
        <v>5</v>
      </c>
      <c r="G3" s="6"/>
      <c r="H3" s="10"/>
      <c r="I3" s="8" t="s">
        <v>5</v>
      </c>
      <c r="J3" s="6"/>
    </row>
    <row r="4" spans="1:11" s="4" customFormat="1" ht="130" customHeight="1" x14ac:dyDescent="0.15">
      <c r="A4" s="62" t="str">
        <f>'OPEN VRAGEN '!A4</f>
        <v>Inschrijver beschrijft in maximaal 2 A4 pagina´s op welke wijze zij invulling gaat geven aan het maximaal beveiligen van de lockers en de daarvoor gebruikte software. Inschrijver beschrijft daarbij minimaal:
-	Welke risico’s er zijn bij hack-aanvallen van buitenaf en welke beheersmaatregelen inschrijver neemt tegen misbruik van zowel de lockers als de software;
-	Hoe kan voorkomen worden dat gebruikers onderling lockers elektronisch kunnen openen; 
-	Op welke wijze de veiligheid van bezittingen (in de lockers) en software gegarandeerd wordt.</v>
      </c>
      <c r="B4" s="10"/>
      <c r="C4" s="101" t="s">
        <v>3</v>
      </c>
      <c r="D4" s="98"/>
      <c r="E4" s="10"/>
      <c r="F4" s="97" t="s">
        <v>3</v>
      </c>
      <c r="G4" s="98"/>
      <c r="H4" s="10"/>
      <c r="I4" s="97" t="s">
        <v>3</v>
      </c>
      <c r="J4" s="98"/>
    </row>
    <row r="5" spans="1:11" s="4" customFormat="1" ht="20" customHeight="1" x14ac:dyDescent="0.15">
      <c r="A5" s="61" t="str">
        <f>'OPEN VRAGEN '!A5</f>
        <v>1.2 Open vraag “Serviceorganisatie Lockers bij stroomuitval”</v>
      </c>
      <c r="B5" s="10"/>
      <c r="C5" s="8" t="s">
        <v>5</v>
      </c>
      <c r="D5" s="6"/>
      <c r="E5" s="10"/>
      <c r="F5" s="8" t="s">
        <v>5</v>
      </c>
      <c r="G5" s="6"/>
      <c r="H5" s="10"/>
      <c r="I5" s="8" t="s">
        <v>5</v>
      </c>
      <c r="J5" s="6"/>
    </row>
    <row r="6" spans="1:11" s="4" customFormat="1" ht="130" customHeight="1" x14ac:dyDescent="0.15">
      <c r="A6" s="62" t="str">
        <f>'OPEN VRAGEN '!A6</f>
        <v xml:space="preserve">Inschrijver dient op maximaal 1 A4 pagina te beschrijven op welke wijze zij invulling gaat geven aan de volgende praktijksituatie: De stroom is om 12:00 uur uitgevallen en de lockers kunnen niet meer op afstand en handmatig geopend worden. Inschrijver beschrijft minimaal; Binnen welke termijn zij welke beheersmaatregelen kan treffen om dezelfde dag nog de lockers te kunnen openen. </v>
      </c>
      <c r="B6" s="10"/>
      <c r="C6" s="101" t="s">
        <v>3</v>
      </c>
      <c r="D6" s="98"/>
      <c r="E6" s="10"/>
      <c r="F6" s="97" t="s">
        <v>3</v>
      </c>
      <c r="G6" s="98"/>
      <c r="H6" s="10"/>
      <c r="I6" s="97" t="s">
        <v>3</v>
      </c>
      <c r="J6" s="98"/>
    </row>
    <row r="7" spans="1:11" s="4" customFormat="1" ht="20" customHeight="1" x14ac:dyDescent="0.15">
      <c r="A7" s="61" t="str">
        <f>'OPEN VRAGEN '!A7</f>
        <v>1.3 Open vraag “Serviceorganisatie lockers bij serveruitval”</v>
      </c>
      <c r="B7" s="10"/>
      <c r="C7" s="8" t="s">
        <v>5</v>
      </c>
      <c r="D7" s="6"/>
      <c r="E7" s="10"/>
      <c r="F7" s="8" t="s">
        <v>5</v>
      </c>
      <c r="G7" s="6"/>
      <c r="H7" s="10"/>
      <c r="I7" s="8" t="s">
        <v>5</v>
      </c>
      <c r="J7" s="6"/>
    </row>
    <row r="8" spans="1:11" s="4" customFormat="1" ht="130" customHeight="1" x14ac:dyDescent="0.15">
      <c r="A8" s="62" t="str">
        <f>'OPEN VRAGEN '!A8</f>
        <v>Inschrijver dient op maximaal 1 A4 pagina te beschrijven op welke wijze zij invulling gaat geven aan de volgende praktijksituatie: De server is om 12:00 uur uitgevallen en de lockers kunnen niet meer op afstand en handmatig geopend worden. Inschrijver beschrijft;
Binnen welke termijn zij welke beheersmaatregelen kan treffen om dezelfde dag nog de lockers te kunnen openen.</v>
      </c>
      <c r="B8" s="10"/>
      <c r="C8" s="101" t="s">
        <v>3</v>
      </c>
      <c r="D8" s="98"/>
      <c r="E8" s="10"/>
      <c r="F8" s="97" t="s">
        <v>3</v>
      </c>
      <c r="G8" s="98"/>
      <c r="H8" s="10"/>
      <c r="I8" s="97" t="s">
        <v>3</v>
      </c>
      <c r="J8" s="98"/>
    </row>
    <row r="9" spans="1:11" s="4" customFormat="1" ht="20" customHeight="1" x14ac:dyDescent="0.15">
      <c r="A9" s="62" t="str">
        <f>'OPEN VRAGEN '!A9</f>
        <v xml:space="preserve">1.4 Koppeling met Inepro vendormanagement Kuario </v>
      </c>
      <c r="B9" s="10"/>
      <c r="C9" s="8" t="s">
        <v>5</v>
      </c>
      <c r="D9" s="6"/>
      <c r="E9" s="10"/>
      <c r="F9" s="8" t="s">
        <v>5</v>
      </c>
      <c r="G9" s="6"/>
      <c r="H9" s="10"/>
      <c r="I9" s="8" t="s">
        <v>5</v>
      </c>
      <c r="J9" s="6"/>
    </row>
    <row r="10" spans="1:11" s="4" customFormat="1" ht="200" customHeight="1" x14ac:dyDescent="0.15">
      <c r="A10" s="62" t="str">
        <f>'OPEN VRAGEN '!A10</f>
        <v>ZAAM heeft de KUARIO oplossing van Inepro aangeschaft. Inschrijver beschrijft op maximaal 3 A4 op welke wijze zij de koppeling gaat realiseren met de vendor oplossing van Inepro; de KUARIO oplossing. Opdrachtgever heeft gekozen voor dit systeem waarbij leerlingen zowel met een pas als zonder pas kunnen betalen (minibetalingen), printen, lockers en deuren kunnen openen en andere betalingen (mediatheek/ drankenautomaten/ kantine/ etc.) kunnen verrichten. Het betreft een hybride oplossing, namelijk een kaartoplossing en een kaartloze oplossing (via een smartphone). Inschrijver beschrijft hierbij minimaal:
•	Welke inspanningen er van de opdrachtgever worden verwacht;
•	Op welke wijze zij het project invulling gaat geven (plan van aanpak) waarbij de opdrachtgever er van uit gaat dat de koppeling door inschrijver en Inepro verder gerealiseerd wordt;
•	Welke risico’s inschrijver hierbij ziet en hoe zij die denkt op te lossen;
•	Welke aandachtspunten er nog meer zijn.</v>
      </c>
      <c r="B10" s="10"/>
      <c r="C10" s="101" t="s">
        <v>3</v>
      </c>
      <c r="D10" s="98"/>
      <c r="E10" s="10"/>
      <c r="F10" s="97" t="s">
        <v>3</v>
      </c>
      <c r="G10" s="98"/>
      <c r="H10" s="10"/>
      <c r="I10" s="97" t="s">
        <v>3</v>
      </c>
      <c r="J10" s="98"/>
    </row>
    <row r="11" spans="1:11" s="4" customFormat="1" ht="20" customHeight="1" x14ac:dyDescent="0.15">
      <c r="A11" s="43"/>
      <c r="B11" s="11"/>
      <c r="C11" s="44"/>
      <c r="D11" s="44"/>
      <c r="E11" s="11"/>
      <c r="F11" s="44"/>
      <c r="G11" s="44"/>
      <c r="H11" s="11"/>
      <c r="I11" s="44"/>
      <c r="J11" s="45"/>
    </row>
    <row r="12" spans="1:11" s="4" customFormat="1" ht="40" customHeight="1" x14ac:dyDescent="0.15">
      <c r="A12" s="46" t="str">
        <f>INTERVIEW!A1</f>
        <v>2. INTERVIEW SLEUTELFUNCTIONARISSEN</v>
      </c>
      <c r="B12" s="9"/>
      <c r="C12" s="104" t="s">
        <v>9</v>
      </c>
      <c r="D12" s="105"/>
      <c r="E12" s="9"/>
      <c r="F12" s="104" t="s">
        <v>9</v>
      </c>
      <c r="G12" s="105"/>
      <c r="H12" s="9"/>
      <c r="I12" s="104" t="s">
        <v>9</v>
      </c>
      <c r="J12" s="105"/>
    </row>
    <row r="13" spans="1:11" s="4" customFormat="1" ht="20" customHeight="1" x14ac:dyDescent="0.15">
      <c r="A13" s="99" t="str">
        <f>INTERVIEW!A4</f>
        <v>Vraag 1</v>
      </c>
      <c r="B13" s="10"/>
      <c r="C13" s="8" t="s">
        <v>5</v>
      </c>
      <c r="D13" s="6"/>
      <c r="E13" s="10"/>
      <c r="F13" s="8" t="s">
        <v>5</v>
      </c>
      <c r="G13" s="6"/>
      <c r="H13" s="10"/>
      <c r="I13" s="8" t="s">
        <v>5</v>
      </c>
      <c r="J13" s="6"/>
    </row>
    <row r="14" spans="1:11" s="4" customFormat="1" ht="130" customHeight="1" x14ac:dyDescent="0.15">
      <c r="A14" s="100"/>
      <c r="B14" s="10"/>
      <c r="C14" s="101" t="s">
        <v>3</v>
      </c>
      <c r="D14" s="98"/>
      <c r="E14" s="10"/>
      <c r="F14" s="97" t="s">
        <v>3</v>
      </c>
      <c r="G14" s="98"/>
      <c r="H14" s="10"/>
      <c r="I14" s="97" t="s">
        <v>3</v>
      </c>
      <c r="J14" s="98"/>
    </row>
    <row r="15" spans="1:11" s="4" customFormat="1" ht="20" customHeight="1" x14ac:dyDescent="0.15">
      <c r="A15" s="99" t="str">
        <f>INTERVIEW!A5</f>
        <v>Vraag 2</v>
      </c>
      <c r="B15" s="10"/>
      <c r="C15" s="8" t="s">
        <v>5</v>
      </c>
      <c r="D15" s="6"/>
      <c r="E15" s="10"/>
      <c r="F15" s="8" t="s">
        <v>5</v>
      </c>
      <c r="G15" s="6"/>
      <c r="H15" s="10"/>
      <c r="I15" s="8" t="s">
        <v>5</v>
      </c>
      <c r="J15" s="6"/>
    </row>
    <row r="16" spans="1:11" s="4" customFormat="1" ht="130" customHeight="1" x14ac:dyDescent="0.15">
      <c r="A16" s="100"/>
      <c r="B16" s="10"/>
      <c r="C16" s="101" t="s">
        <v>3</v>
      </c>
      <c r="D16" s="98"/>
      <c r="E16" s="10"/>
      <c r="F16" s="97" t="s">
        <v>3</v>
      </c>
      <c r="G16" s="98"/>
      <c r="H16" s="10"/>
      <c r="I16" s="97" t="s">
        <v>3</v>
      </c>
      <c r="J16" s="98"/>
    </row>
    <row r="17" spans="1:10" s="4" customFormat="1" ht="20" customHeight="1" x14ac:dyDescent="0.15">
      <c r="A17" s="99" t="str">
        <f>INTERVIEW!A6</f>
        <v>Vraag 3</v>
      </c>
      <c r="B17" s="10"/>
      <c r="C17" s="8" t="s">
        <v>5</v>
      </c>
      <c r="D17" s="6"/>
      <c r="E17" s="10"/>
      <c r="F17" s="8" t="s">
        <v>5</v>
      </c>
      <c r="G17" s="6"/>
      <c r="H17" s="10"/>
      <c r="I17" s="8" t="s">
        <v>5</v>
      </c>
      <c r="J17" s="6"/>
    </row>
    <row r="18" spans="1:10" s="4" customFormat="1" ht="130" customHeight="1" x14ac:dyDescent="0.15">
      <c r="A18" s="100"/>
      <c r="B18" s="10"/>
      <c r="C18" s="101" t="s">
        <v>3</v>
      </c>
      <c r="D18" s="98"/>
      <c r="E18" s="10"/>
      <c r="F18" s="97" t="s">
        <v>3</v>
      </c>
      <c r="G18" s="98"/>
      <c r="H18" s="10"/>
      <c r="I18" s="97" t="s">
        <v>3</v>
      </c>
      <c r="J18" s="98"/>
    </row>
    <row r="19" spans="1:10" s="4" customFormat="1" ht="20" customHeight="1" x14ac:dyDescent="0.15">
      <c r="A19" s="99" t="str">
        <f>INTERVIEW!A7</f>
        <v>Vraag 4</v>
      </c>
      <c r="B19" s="10"/>
      <c r="C19" s="8" t="s">
        <v>5</v>
      </c>
      <c r="D19" s="6"/>
      <c r="E19" s="10"/>
      <c r="F19" s="8" t="s">
        <v>5</v>
      </c>
      <c r="G19" s="6"/>
      <c r="H19" s="10"/>
      <c r="I19" s="8" t="s">
        <v>5</v>
      </c>
      <c r="J19" s="6"/>
    </row>
    <row r="20" spans="1:10" s="4" customFormat="1" ht="130" customHeight="1" x14ac:dyDescent="0.15">
      <c r="A20" s="100"/>
      <c r="B20" s="10"/>
      <c r="C20" s="101" t="s">
        <v>3</v>
      </c>
      <c r="D20" s="98"/>
      <c r="E20" s="10"/>
      <c r="F20" s="97" t="s">
        <v>3</v>
      </c>
      <c r="G20" s="98"/>
      <c r="H20" s="10"/>
      <c r="I20" s="97" t="s">
        <v>3</v>
      </c>
      <c r="J20" s="98"/>
    </row>
    <row r="21" spans="1:10" s="4" customFormat="1" ht="20" customHeight="1" x14ac:dyDescent="0.15">
      <c r="A21" s="99" t="str">
        <f>INTERVIEW!A8</f>
        <v>Vraag 5</v>
      </c>
      <c r="B21" s="10"/>
      <c r="C21" s="8" t="s">
        <v>5</v>
      </c>
      <c r="D21" s="6"/>
      <c r="E21" s="10"/>
      <c r="F21" s="8" t="s">
        <v>5</v>
      </c>
      <c r="G21" s="6"/>
      <c r="H21" s="10"/>
      <c r="I21" s="8" t="s">
        <v>5</v>
      </c>
      <c r="J21" s="6"/>
    </row>
    <row r="22" spans="1:10" s="4" customFormat="1" ht="130" customHeight="1" x14ac:dyDescent="0.15">
      <c r="A22" s="100"/>
      <c r="B22" s="10"/>
      <c r="C22" s="101" t="s">
        <v>3</v>
      </c>
      <c r="D22" s="98"/>
      <c r="E22" s="10"/>
      <c r="F22" s="97" t="s">
        <v>3</v>
      </c>
      <c r="G22" s="98"/>
      <c r="H22" s="10"/>
      <c r="I22" s="97" t="s">
        <v>3</v>
      </c>
      <c r="J22" s="98"/>
    </row>
    <row r="23" spans="1:10" s="4" customFormat="1" ht="20" customHeight="1" x14ac:dyDescent="0.15">
      <c r="A23" s="43"/>
      <c r="B23" s="11"/>
      <c r="C23" s="44"/>
      <c r="D23" s="44"/>
      <c r="E23" s="11"/>
      <c r="F23" s="44"/>
      <c r="G23" s="44"/>
      <c r="H23" s="11"/>
      <c r="I23" s="44"/>
      <c r="J23" s="45"/>
    </row>
    <row r="24" spans="1:10" s="4" customFormat="1" ht="40" customHeight="1" x14ac:dyDescent="0.15">
      <c r="A24" s="46" t="str">
        <f>PRODUCTDEMONSTRATIE!A1:A1</f>
        <v>3. PRODUCTDEMONSTRATIE BIJ ZAAM</v>
      </c>
      <c r="B24" s="9"/>
      <c r="C24" s="104" t="s">
        <v>9</v>
      </c>
      <c r="D24" s="105"/>
      <c r="E24" s="9"/>
      <c r="F24" s="104" t="s">
        <v>9</v>
      </c>
      <c r="G24" s="105"/>
      <c r="H24" s="9"/>
      <c r="I24" s="104" t="s">
        <v>9</v>
      </c>
      <c r="J24" s="105"/>
    </row>
    <row r="25" spans="1:10" s="4" customFormat="1" ht="20" customHeight="1" x14ac:dyDescent="0.15">
      <c r="A25" s="112" t="str">
        <f>PRODUCTDEMONSTRATIE!A3</f>
        <v>(1) lockers met een sleutel sluitsysteem nr. 1</v>
      </c>
      <c r="B25" s="113"/>
      <c r="C25" s="113"/>
      <c r="D25" s="113"/>
      <c r="E25" s="113"/>
      <c r="F25" s="113"/>
      <c r="G25" s="113"/>
      <c r="H25" s="113"/>
      <c r="I25" s="113"/>
      <c r="J25" s="114"/>
    </row>
    <row r="26" spans="1:10" s="4" customFormat="1" ht="20" customHeight="1" x14ac:dyDescent="0.15">
      <c r="A26" s="99" t="str">
        <f>PRODUCTDEMONSTRATIE!A4:A4</f>
        <v>1.	Gebruiksvriendelijkheid</v>
      </c>
      <c r="B26" s="10"/>
      <c r="C26" s="8" t="s">
        <v>5</v>
      </c>
      <c r="D26" s="6"/>
      <c r="E26" s="10"/>
      <c r="F26" s="8" t="s">
        <v>5</v>
      </c>
      <c r="G26" s="6"/>
      <c r="H26" s="10"/>
      <c r="I26" s="8" t="s">
        <v>5</v>
      </c>
      <c r="J26" s="6"/>
    </row>
    <row r="27" spans="1:10" s="4" customFormat="1" ht="130" customHeight="1" x14ac:dyDescent="0.15">
      <c r="A27" s="100"/>
      <c r="B27" s="10"/>
      <c r="C27" s="101" t="s">
        <v>3</v>
      </c>
      <c r="D27" s="98"/>
      <c r="E27" s="10"/>
      <c r="F27" s="97" t="s">
        <v>3</v>
      </c>
      <c r="G27" s="98"/>
      <c r="H27" s="10"/>
      <c r="I27" s="97" t="s">
        <v>3</v>
      </c>
      <c r="J27" s="98"/>
    </row>
    <row r="28" spans="1:10" s="4" customFormat="1" ht="20" customHeight="1" x14ac:dyDescent="0.15">
      <c r="A28" s="99" t="str">
        <f>PRODUCTDEMONSTRATIE!A5:A5</f>
        <v>2.	Gemak schoonmaken</v>
      </c>
      <c r="B28" s="10"/>
      <c r="C28" s="8" t="s">
        <v>5</v>
      </c>
      <c r="D28" s="6"/>
      <c r="E28" s="10"/>
      <c r="F28" s="8" t="s">
        <v>5</v>
      </c>
      <c r="G28" s="6"/>
      <c r="H28" s="10"/>
      <c r="I28" s="8" t="s">
        <v>5</v>
      </c>
      <c r="J28" s="6"/>
    </row>
    <row r="29" spans="1:10" s="4" customFormat="1" ht="130" customHeight="1" x14ac:dyDescent="0.15">
      <c r="A29" s="100"/>
      <c r="B29" s="10"/>
      <c r="C29" s="101" t="s">
        <v>3</v>
      </c>
      <c r="D29" s="98"/>
      <c r="E29" s="10"/>
      <c r="F29" s="97" t="s">
        <v>3</v>
      </c>
      <c r="G29" s="98"/>
      <c r="H29" s="10"/>
      <c r="I29" s="97" t="s">
        <v>3</v>
      </c>
      <c r="J29" s="98"/>
    </row>
    <row r="30" spans="1:10" s="4" customFormat="1" ht="20" customHeight="1" x14ac:dyDescent="0.15">
      <c r="A30" s="99" t="str">
        <f>PRODUCTDEMONSTRATIE!A6:A6</f>
        <v>3.	Functionaliteit slot (sleutel)</v>
      </c>
      <c r="B30" s="10"/>
      <c r="C30" s="8" t="s">
        <v>5</v>
      </c>
      <c r="D30" s="6"/>
      <c r="E30" s="10"/>
      <c r="F30" s="8" t="s">
        <v>5</v>
      </c>
      <c r="G30" s="6"/>
      <c r="H30" s="10"/>
      <c r="I30" s="8" t="s">
        <v>5</v>
      </c>
      <c r="J30" s="6"/>
    </row>
    <row r="31" spans="1:10" s="4" customFormat="1" ht="130" customHeight="1" x14ac:dyDescent="0.15">
      <c r="A31" s="100"/>
      <c r="B31" s="10"/>
      <c r="C31" s="101" t="s">
        <v>3</v>
      </c>
      <c r="D31" s="98"/>
      <c r="E31" s="10"/>
      <c r="F31" s="97" t="s">
        <v>3</v>
      </c>
      <c r="G31" s="98"/>
      <c r="H31" s="10"/>
      <c r="I31" s="97" t="s">
        <v>3</v>
      </c>
      <c r="J31" s="98"/>
    </row>
    <row r="32" spans="1:10" s="4" customFormat="1" ht="20" customHeight="1" x14ac:dyDescent="0.15">
      <c r="A32" s="99" t="str">
        <f>PRODUCTDEMONSTRATIE!A7:A7</f>
        <v>4.	Uitstraling/vormgeving</v>
      </c>
      <c r="B32" s="10"/>
      <c r="C32" s="8" t="s">
        <v>5</v>
      </c>
      <c r="D32" s="6"/>
      <c r="E32" s="10"/>
      <c r="F32" s="8" t="s">
        <v>5</v>
      </c>
      <c r="G32" s="6"/>
      <c r="H32" s="10"/>
      <c r="I32" s="8" t="s">
        <v>5</v>
      </c>
      <c r="J32" s="6"/>
    </row>
    <row r="33" spans="1:10" s="4" customFormat="1" ht="130" customHeight="1" x14ac:dyDescent="0.15">
      <c r="A33" s="100"/>
      <c r="B33" s="10"/>
      <c r="C33" s="101" t="s">
        <v>3</v>
      </c>
      <c r="D33" s="98"/>
      <c r="E33" s="10"/>
      <c r="F33" s="97" t="s">
        <v>3</v>
      </c>
      <c r="G33" s="98"/>
      <c r="H33" s="10"/>
      <c r="I33" s="97" t="s">
        <v>3</v>
      </c>
      <c r="J33" s="98"/>
    </row>
    <row r="34" spans="1:10" s="4" customFormat="1" ht="20" customHeight="1" x14ac:dyDescent="0.15">
      <c r="A34" s="99" t="str">
        <f>PRODUCTDEMONSTRATIE!A8:A8</f>
        <v>5.	Afwerking/volledigheid</v>
      </c>
      <c r="B34" s="10"/>
      <c r="C34" s="8" t="s">
        <v>5</v>
      </c>
      <c r="D34" s="6"/>
      <c r="E34" s="10"/>
      <c r="F34" s="8" t="s">
        <v>5</v>
      </c>
      <c r="G34" s="6"/>
      <c r="H34" s="10"/>
      <c r="I34" s="8" t="s">
        <v>5</v>
      </c>
      <c r="J34" s="6"/>
    </row>
    <row r="35" spans="1:10" s="4" customFormat="1" ht="130" customHeight="1" x14ac:dyDescent="0.15">
      <c r="A35" s="100"/>
      <c r="B35" s="10"/>
      <c r="C35" s="101" t="s">
        <v>3</v>
      </c>
      <c r="D35" s="98"/>
      <c r="E35" s="10"/>
      <c r="F35" s="97" t="s">
        <v>3</v>
      </c>
      <c r="G35" s="98"/>
      <c r="H35" s="10"/>
      <c r="I35" s="97" t="s">
        <v>3</v>
      </c>
      <c r="J35" s="98"/>
    </row>
    <row r="36" spans="1:10" s="4" customFormat="1" ht="20" customHeight="1" x14ac:dyDescent="0.15">
      <c r="A36" s="99" t="str">
        <f>PRODUCTDEMONSTRATIE!A9:A9</f>
        <v>6.	Stabiliteit/robuustheid voor een VO-organisatie</v>
      </c>
      <c r="B36" s="10"/>
      <c r="C36" s="8" t="s">
        <v>5</v>
      </c>
      <c r="D36" s="6"/>
      <c r="E36" s="10"/>
      <c r="F36" s="8" t="s">
        <v>5</v>
      </c>
      <c r="G36" s="6"/>
      <c r="H36" s="10"/>
      <c r="I36" s="8" t="s">
        <v>5</v>
      </c>
      <c r="J36" s="6"/>
    </row>
    <row r="37" spans="1:10" s="4" customFormat="1" ht="130" customHeight="1" x14ac:dyDescent="0.15">
      <c r="A37" s="100"/>
      <c r="B37" s="10"/>
      <c r="C37" s="101" t="s">
        <v>3</v>
      </c>
      <c r="D37" s="98"/>
      <c r="E37" s="10"/>
      <c r="F37" s="97" t="s">
        <v>3</v>
      </c>
      <c r="G37" s="98"/>
      <c r="H37" s="10"/>
      <c r="I37" s="97" t="s">
        <v>3</v>
      </c>
      <c r="J37" s="98"/>
    </row>
    <row r="38" spans="1:10" s="4" customFormat="1" ht="20" customHeight="1" x14ac:dyDescent="0.15">
      <c r="A38" s="99" t="str">
        <f>PRODUCTDEMONSTRATIE!A10:A10</f>
        <v>7.	Kwaliteit sluiting</v>
      </c>
      <c r="B38" s="10"/>
      <c r="C38" s="8" t="s">
        <v>5</v>
      </c>
      <c r="D38" s="6"/>
      <c r="E38" s="10"/>
      <c r="F38" s="8" t="s">
        <v>5</v>
      </c>
      <c r="G38" s="6"/>
      <c r="H38" s="10"/>
      <c r="I38" s="8" t="s">
        <v>5</v>
      </c>
      <c r="J38" s="6"/>
    </row>
    <row r="39" spans="1:10" s="4" customFormat="1" ht="130" customHeight="1" x14ac:dyDescent="0.15">
      <c r="A39" s="100"/>
      <c r="B39" s="10"/>
      <c r="C39" s="101" t="s">
        <v>3</v>
      </c>
      <c r="D39" s="98"/>
      <c r="E39" s="10"/>
      <c r="F39" s="97" t="s">
        <v>3</v>
      </c>
      <c r="G39" s="98"/>
      <c r="H39" s="10"/>
      <c r="I39" s="97" t="s">
        <v>3</v>
      </c>
      <c r="J39" s="98"/>
    </row>
    <row r="40" spans="1:10" s="4" customFormat="1" ht="20" customHeight="1" x14ac:dyDescent="0.15">
      <c r="A40" s="99" t="str">
        <f>PRODUCTDEMONSTRATIE!A11:A11</f>
        <v>8.	Kwaliteit scharnieren</v>
      </c>
      <c r="B40" s="10"/>
      <c r="C40" s="8" t="s">
        <v>5</v>
      </c>
      <c r="D40" s="6"/>
      <c r="E40" s="10"/>
      <c r="F40" s="8" t="s">
        <v>5</v>
      </c>
      <c r="G40" s="6"/>
      <c r="H40" s="10"/>
      <c r="I40" s="8" t="s">
        <v>5</v>
      </c>
      <c r="J40" s="6"/>
    </row>
    <row r="41" spans="1:10" s="4" customFormat="1" ht="130" customHeight="1" x14ac:dyDescent="0.15">
      <c r="A41" s="100"/>
      <c r="B41" s="10"/>
      <c r="C41" s="101" t="s">
        <v>3</v>
      </c>
      <c r="D41" s="98"/>
      <c r="E41" s="10"/>
      <c r="F41" s="97" t="s">
        <v>3</v>
      </c>
      <c r="G41" s="98"/>
      <c r="H41" s="10"/>
      <c r="I41" s="97" t="s">
        <v>3</v>
      </c>
      <c r="J41" s="98"/>
    </row>
    <row r="42" spans="1:10" s="4" customFormat="1" ht="20" customHeight="1" x14ac:dyDescent="0.15">
      <c r="A42" s="99" t="str">
        <f>PRODUCTDEMONSTRATIE!A12:A12</f>
        <v>9.	Mate van keuze kleuren in stalenboek</v>
      </c>
      <c r="B42" s="10"/>
      <c r="C42" s="8" t="s">
        <v>5</v>
      </c>
      <c r="D42" s="6"/>
      <c r="E42" s="10"/>
      <c r="F42" s="8" t="s">
        <v>5</v>
      </c>
      <c r="G42" s="6"/>
      <c r="H42" s="10"/>
      <c r="I42" s="8" t="s">
        <v>5</v>
      </c>
      <c r="J42" s="6"/>
    </row>
    <row r="43" spans="1:10" s="4" customFormat="1" ht="130" customHeight="1" x14ac:dyDescent="0.15">
      <c r="A43" s="100"/>
      <c r="B43" s="10"/>
      <c r="C43" s="101" t="s">
        <v>3</v>
      </c>
      <c r="D43" s="98"/>
      <c r="E43" s="10"/>
      <c r="F43" s="97" t="s">
        <v>3</v>
      </c>
      <c r="G43" s="98"/>
      <c r="H43" s="10"/>
      <c r="I43" s="97" t="s">
        <v>3</v>
      </c>
      <c r="J43" s="98"/>
    </row>
    <row r="44" spans="1:10" s="4" customFormat="1" ht="20" customHeight="1" x14ac:dyDescent="0.15">
      <c r="A44" s="112" t="str">
        <f>PRODUCTDEMONSTRATIE!A13</f>
        <v>(2) lockers met een elektronisch sluitsysteem nr. 2</v>
      </c>
      <c r="B44" s="113"/>
      <c r="C44" s="113"/>
      <c r="D44" s="113"/>
      <c r="E44" s="113"/>
      <c r="F44" s="113"/>
      <c r="G44" s="113"/>
      <c r="H44" s="113"/>
      <c r="I44" s="113"/>
      <c r="J44" s="114"/>
    </row>
    <row r="45" spans="1:10" s="4" customFormat="1" ht="20" customHeight="1" x14ac:dyDescent="0.15">
      <c r="A45" s="99" t="str">
        <f>PRODUCTDEMONSTRATIE!A14</f>
        <v>1.	Gebruiksvriendelijkheid leerling (openen kluis met app)</v>
      </c>
      <c r="B45" s="10"/>
      <c r="C45" s="8" t="s">
        <v>5</v>
      </c>
      <c r="D45" s="6"/>
      <c r="E45" s="10"/>
      <c r="F45" s="8" t="s">
        <v>5</v>
      </c>
      <c r="G45" s="6"/>
      <c r="H45" s="10"/>
      <c r="I45" s="8" t="s">
        <v>5</v>
      </c>
      <c r="J45" s="6"/>
    </row>
    <row r="46" spans="1:10" s="4" customFormat="1" ht="130" customHeight="1" x14ac:dyDescent="0.15">
      <c r="A46" s="100"/>
      <c r="B46" s="10"/>
      <c r="C46" s="101" t="s">
        <v>3</v>
      </c>
      <c r="D46" s="98"/>
      <c r="E46" s="10"/>
      <c r="F46" s="97" t="s">
        <v>3</v>
      </c>
      <c r="G46" s="98"/>
      <c r="H46" s="10"/>
      <c r="I46" s="97" t="s">
        <v>3</v>
      </c>
      <c r="J46" s="98"/>
    </row>
    <row r="47" spans="1:10" s="4" customFormat="1" ht="20" customHeight="1" x14ac:dyDescent="0.15">
      <c r="A47" s="99" t="str">
        <f>PRODUCTDEMONSTRATIE!A15</f>
        <v>2.	Gebruiksvriendelijkheid beheerder (openen alle lockers in 1 handeling)</v>
      </c>
      <c r="B47" s="10"/>
      <c r="C47" s="8" t="s">
        <v>5</v>
      </c>
      <c r="D47" s="6"/>
      <c r="E47" s="10"/>
      <c r="F47" s="8" t="s">
        <v>5</v>
      </c>
      <c r="G47" s="6"/>
      <c r="H47" s="10"/>
      <c r="I47" s="8" t="s">
        <v>5</v>
      </c>
      <c r="J47" s="6"/>
    </row>
    <row r="48" spans="1:10" s="4" customFormat="1" ht="130" customHeight="1" x14ac:dyDescent="0.15">
      <c r="A48" s="100"/>
      <c r="B48" s="10"/>
      <c r="C48" s="101" t="s">
        <v>3</v>
      </c>
      <c r="D48" s="98"/>
      <c r="E48" s="10"/>
      <c r="F48" s="97" t="s">
        <v>3</v>
      </c>
      <c r="G48" s="98"/>
      <c r="H48" s="10"/>
      <c r="I48" s="97" t="s">
        <v>3</v>
      </c>
      <c r="J48" s="98"/>
    </row>
    <row r="49" spans="1:10" s="4" customFormat="1" ht="20" customHeight="1" x14ac:dyDescent="0.15">
      <c r="A49" s="99" t="str">
        <f>PRODUCTDEMONSTRATIE!A16</f>
        <v xml:space="preserve">3.	Gebruiksvriendelijkheid beheeraccount/beheersoftware </v>
      </c>
      <c r="B49" s="10"/>
      <c r="C49" s="8" t="s">
        <v>5</v>
      </c>
      <c r="D49" s="6"/>
      <c r="E49" s="10"/>
      <c r="F49" s="8" t="s">
        <v>5</v>
      </c>
      <c r="G49" s="6"/>
      <c r="H49" s="10"/>
      <c r="I49" s="8" t="s">
        <v>5</v>
      </c>
      <c r="J49" s="6"/>
    </row>
    <row r="50" spans="1:10" s="4" customFormat="1" ht="130" customHeight="1" x14ac:dyDescent="0.15">
      <c r="A50" s="100"/>
      <c r="B50" s="10"/>
      <c r="C50" s="101" t="s">
        <v>3</v>
      </c>
      <c r="D50" s="98"/>
      <c r="E50" s="10"/>
      <c r="F50" s="97" t="s">
        <v>3</v>
      </c>
      <c r="G50" s="98"/>
      <c r="H50" s="10"/>
      <c r="I50" s="97" t="s">
        <v>3</v>
      </c>
      <c r="J50" s="98"/>
    </row>
    <row r="51" spans="1:10" s="4" customFormat="1" ht="20" customHeight="1" x14ac:dyDescent="0.15">
      <c r="A51" s="99" t="str">
        <f>PRODUCTDEMONSTRATIE!A17</f>
        <v>4.	Gebruiksvriendelijkheid beheersdisplay</v>
      </c>
      <c r="B51" s="10"/>
      <c r="C51" s="8" t="s">
        <v>5</v>
      </c>
      <c r="D51" s="6"/>
      <c r="E51" s="10"/>
      <c r="F51" s="8" t="s">
        <v>5</v>
      </c>
      <c r="G51" s="6"/>
      <c r="H51" s="10"/>
      <c r="I51" s="8" t="s">
        <v>5</v>
      </c>
      <c r="J51" s="6"/>
    </row>
    <row r="52" spans="1:10" s="4" customFormat="1" ht="130" customHeight="1" x14ac:dyDescent="0.15">
      <c r="A52" s="100"/>
      <c r="B52" s="10"/>
      <c r="C52" s="101" t="s">
        <v>3</v>
      </c>
      <c r="D52" s="98"/>
      <c r="E52" s="10"/>
      <c r="F52" s="97" t="s">
        <v>3</v>
      </c>
      <c r="G52" s="98"/>
      <c r="H52" s="10"/>
      <c r="I52" s="97" t="s">
        <v>3</v>
      </c>
      <c r="J52" s="98"/>
    </row>
    <row r="53" spans="1:10" s="4" customFormat="1" ht="20" customHeight="1" x14ac:dyDescent="0.15">
      <c r="A53" s="99" t="str">
        <f>PRODUCTDEMONSTRATIE!A18</f>
        <v>5.	Gemak schoonmaken</v>
      </c>
      <c r="B53" s="10"/>
      <c r="C53" s="8" t="s">
        <v>5</v>
      </c>
      <c r="D53" s="6"/>
      <c r="E53" s="10"/>
      <c r="F53" s="8" t="s">
        <v>5</v>
      </c>
      <c r="G53" s="6"/>
      <c r="H53" s="10"/>
      <c r="I53" s="8" t="s">
        <v>5</v>
      </c>
      <c r="J53" s="6"/>
    </row>
    <row r="54" spans="1:10" s="4" customFormat="1" ht="130" customHeight="1" x14ac:dyDescent="0.15">
      <c r="A54" s="100"/>
      <c r="B54" s="10"/>
      <c r="C54" s="101" t="s">
        <v>3</v>
      </c>
      <c r="D54" s="98"/>
      <c r="E54" s="10"/>
      <c r="F54" s="97" t="s">
        <v>3</v>
      </c>
      <c r="G54" s="98"/>
      <c r="H54" s="10"/>
      <c r="I54" s="97" t="s">
        <v>3</v>
      </c>
      <c r="J54" s="98"/>
    </row>
    <row r="55" spans="1:10" s="4" customFormat="1" ht="20" customHeight="1" x14ac:dyDescent="0.15">
      <c r="A55" s="99" t="str">
        <f>PRODUCTDEMONSTRATIE!A19</f>
        <v>6.	Functionaliteit slot (sleutel)</v>
      </c>
      <c r="B55" s="10"/>
      <c r="C55" s="8" t="s">
        <v>5</v>
      </c>
      <c r="D55" s="6"/>
      <c r="E55" s="10"/>
      <c r="F55" s="8" t="s">
        <v>5</v>
      </c>
      <c r="G55" s="6"/>
      <c r="H55" s="10"/>
      <c r="I55" s="8" t="s">
        <v>5</v>
      </c>
      <c r="J55" s="6"/>
    </row>
    <row r="56" spans="1:10" s="4" customFormat="1" ht="130" customHeight="1" x14ac:dyDescent="0.15">
      <c r="A56" s="100"/>
      <c r="B56" s="10"/>
      <c r="C56" s="101" t="s">
        <v>3</v>
      </c>
      <c r="D56" s="98"/>
      <c r="E56" s="10"/>
      <c r="F56" s="97" t="s">
        <v>3</v>
      </c>
      <c r="G56" s="98"/>
      <c r="H56" s="10"/>
      <c r="I56" s="97" t="s">
        <v>3</v>
      </c>
      <c r="J56" s="98"/>
    </row>
    <row r="57" spans="1:10" s="4" customFormat="1" ht="20" customHeight="1" x14ac:dyDescent="0.15">
      <c r="A57" s="99" t="str">
        <f>PRODUCTDEMONSTRATIE!A20</f>
        <v>7.	Uitstraling/vormgeving</v>
      </c>
      <c r="B57" s="10"/>
      <c r="C57" s="8" t="s">
        <v>5</v>
      </c>
      <c r="D57" s="6"/>
      <c r="E57" s="10"/>
      <c r="F57" s="8" t="s">
        <v>5</v>
      </c>
      <c r="G57" s="6"/>
      <c r="H57" s="10"/>
      <c r="I57" s="8" t="s">
        <v>5</v>
      </c>
      <c r="J57" s="6"/>
    </row>
    <row r="58" spans="1:10" s="4" customFormat="1" ht="130" customHeight="1" x14ac:dyDescent="0.15">
      <c r="A58" s="100"/>
      <c r="B58" s="10"/>
      <c r="C58" s="101" t="s">
        <v>3</v>
      </c>
      <c r="D58" s="98"/>
      <c r="E58" s="10"/>
      <c r="F58" s="97" t="s">
        <v>3</v>
      </c>
      <c r="G58" s="98"/>
      <c r="H58" s="10"/>
      <c r="I58" s="97" t="s">
        <v>3</v>
      </c>
      <c r="J58" s="98"/>
    </row>
    <row r="59" spans="1:10" s="4" customFormat="1" ht="20" customHeight="1" x14ac:dyDescent="0.15">
      <c r="A59" s="99" t="str">
        <f>PRODUCTDEMONSTRATIE!A21</f>
        <v>8.	Afwerking/volledigheid</v>
      </c>
      <c r="B59" s="10"/>
      <c r="C59" s="8" t="s">
        <v>5</v>
      </c>
      <c r="D59" s="6"/>
      <c r="E59" s="10"/>
      <c r="F59" s="8" t="s">
        <v>5</v>
      </c>
      <c r="G59" s="6"/>
      <c r="H59" s="10"/>
      <c r="I59" s="8" t="s">
        <v>5</v>
      </c>
      <c r="J59" s="6"/>
    </row>
    <row r="60" spans="1:10" s="4" customFormat="1" ht="130" customHeight="1" x14ac:dyDescent="0.15">
      <c r="A60" s="100"/>
      <c r="B60" s="10"/>
      <c r="C60" s="101" t="s">
        <v>3</v>
      </c>
      <c r="D60" s="98"/>
      <c r="E60" s="10"/>
      <c r="F60" s="97" t="s">
        <v>3</v>
      </c>
      <c r="G60" s="98"/>
      <c r="H60" s="10"/>
      <c r="I60" s="97" t="s">
        <v>3</v>
      </c>
      <c r="J60" s="98"/>
    </row>
    <row r="61" spans="1:10" s="4" customFormat="1" ht="20" customHeight="1" x14ac:dyDescent="0.15">
      <c r="A61" s="99" t="str">
        <f>PRODUCTDEMONSTRATIE!A22</f>
        <v>9.	Stabiliteit/robuustheid voor een VO-organisatie</v>
      </c>
      <c r="B61" s="10"/>
      <c r="C61" s="8" t="s">
        <v>5</v>
      </c>
      <c r="D61" s="6"/>
      <c r="E61" s="10"/>
      <c r="F61" s="8" t="s">
        <v>5</v>
      </c>
      <c r="G61" s="6"/>
      <c r="H61" s="10"/>
      <c r="I61" s="8" t="s">
        <v>5</v>
      </c>
      <c r="J61" s="6"/>
    </row>
    <row r="62" spans="1:10" s="4" customFormat="1" ht="130" customHeight="1" x14ac:dyDescent="0.15">
      <c r="A62" s="100"/>
      <c r="B62" s="10"/>
      <c r="C62" s="101" t="s">
        <v>3</v>
      </c>
      <c r="D62" s="98"/>
      <c r="E62" s="10"/>
      <c r="F62" s="97" t="s">
        <v>3</v>
      </c>
      <c r="G62" s="98"/>
      <c r="H62" s="10"/>
      <c r="I62" s="97" t="s">
        <v>3</v>
      </c>
      <c r="J62" s="98"/>
    </row>
    <row r="63" spans="1:10" s="4" customFormat="1" ht="20" customHeight="1" x14ac:dyDescent="0.15">
      <c r="A63" s="99" t="str">
        <f>PRODUCTDEMONSTRATIE!A23</f>
        <v xml:space="preserve">10.	Kwaliteit sluiting </v>
      </c>
      <c r="B63" s="10"/>
      <c r="C63" s="8" t="s">
        <v>5</v>
      </c>
      <c r="D63" s="6"/>
      <c r="E63" s="10"/>
      <c r="F63" s="8" t="s">
        <v>5</v>
      </c>
      <c r="G63" s="6"/>
      <c r="H63" s="10"/>
      <c r="I63" s="8" t="s">
        <v>5</v>
      </c>
      <c r="J63" s="6"/>
    </row>
    <row r="64" spans="1:10" s="4" customFormat="1" ht="130" customHeight="1" x14ac:dyDescent="0.15">
      <c r="A64" s="100"/>
      <c r="B64" s="10"/>
      <c r="C64" s="101" t="s">
        <v>3</v>
      </c>
      <c r="D64" s="98"/>
      <c r="E64" s="10"/>
      <c r="F64" s="97" t="s">
        <v>3</v>
      </c>
      <c r="G64" s="98"/>
      <c r="H64" s="10"/>
      <c r="I64" s="97" t="s">
        <v>3</v>
      </c>
      <c r="J64" s="98"/>
    </row>
    <row r="65" spans="1:10" s="4" customFormat="1" ht="20" customHeight="1" x14ac:dyDescent="0.15">
      <c r="A65" s="99" t="str">
        <f>PRODUCTDEMONSTRATIE!A24</f>
        <v>11.	Kwaliteit scharnieren</v>
      </c>
      <c r="B65" s="10"/>
      <c r="C65" s="8" t="s">
        <v>5</v>
      </c>
      <c r="D65" s="6"/>
      <c r="E65" s="10"/>
      <c r="F65" s="8" t="s">
        <v>5</v>
      </c>
      <c r="G65" s="6"/>
      <c r="H65" s="10"/>
      <c r="I65" s="8" t="s">
        <v>5</v>
      </c>
      <c r="J65" s="6"/>
    </row>
    <row r="66" spans="1:10" s="4" customFormat="1" ht="130" customHeight="1" x14ac:dyDescent="0.15">
      <c r="A66" s="100"/>
      <c r="B66" s="10"/>
      <c r="C66" s="101" t="s">
        <v>3</v>
      </c>
      <c r="D66" s="98"/>
      <c r="E66" s="10"/>
      <c r="F66" s="97" t="s">
        <v>3</v>
      </c>
      <c r="G66" s="98"/>
      <c r="H66" s="10"/>
      <c r="I66" s="97" t="s">
        <v>3</v>
      </c>
      <c r="J66" s="98"/>
    </row>
    <row r="67" spans="1:10" s="4" customFormat="1" ht="20" customHeight="1" x14ac:dyDescent="0.15">
      <c r="A67" s="99" t="str">
        <f>PRODUCTDEMONSTRATIE!A25</f>
        <v>12.	Mate van keuze kleuren in stalenboek</v>
      </c>
      <c r="B67" s="10"/>
      <c r="C67" s="8" t="s">
        <v>5</v>
      </c>
      <c r="D67" s="6"/>
      <c r="E67" s="10"/>
      <c r="F67" s="8" t="s">
        <v>5</v>
      </c>
      <c r="G67" s="6"/>
      <c r="H67" s="10"/>
      <c r="I67" s="8" t="s">
        <v>5</v>
      </c>
      <c r="J67" s="6"/>
    </row>
    <row r="68" spans="1:10" s="4" customFormat="1" ht="130" customHeight="1" x14ac:dyDescent="0.15">
      <c r="A68" s="100"/>
      <c r="B68" s="10"/>
      <c r="C68" s="101" t="s">
        <v>3</v>
      </c>
      <c r="D68" s="98"/>
      <c r="E68" s="10"/>
      <c r="F68" s="97" t="s">
        <v>3</v>
      </c>
      <c r="G68" s="98"/>
      <c r="H68" s="10"/>
      <c r="I68" s="97" t="s">
        <v>3</v>
      </c>
      <c r="J68" s="98"/>
    </row>
    <row r="69" spans="1:10" s="4" customFormat="1" ht="20" customHeight="1" x14ac:dyDescent="0.15">
      <c r="A69" s="112" t="str">
        <f>PRODUCTDEMONSTRATIE!A26</f>
        <v>(3) Postvakken nr. 3 zonder opbergsysteem</v>
      </c>
      <c r="B69" s="113"/>
      <c r="C69" s="113"/>
      <c r="D69" s="113"/>
      <c r="E69" s="113"/>
      <c r="F69" s="113"/>
      <c r="G69" s="113"/>
      <c r="H69" s="113"/>
      <c r="I69" s="113"/>
      <c r="J69" s="114"/>
    </row>
    <row r="70" spans="1:10" s="4" customFormat="1" ht="20" customHeight="1" x14ac:dyDescent="0.15">
      <c r="A70" s="99" t="str">
        <f>PRODUCTDEMONSTRATIE!A27</f>
        <v>1.	Gebruiksvriendelijkheid</v>
      </c>
      <c r="B70" s="10"/>
      <c r="C70" s="8" t="s">
        <v>5</v>
      </c>
      <c r="D70" s="6"/>
      <c r="E70" s="10"/>
      <c r="F70" s="8" t="s">
        <v>5</v>
      </c>
      <c r="G70" s="6"/>
      <c r="H70" s="10"/>
      <c r="I70" s="8" t="s">
        <v>5</v>
      </c>
      <c r="J70" s="6"/>
    </row>
    <row r="71" spans="1:10" s="4" customFormat="1" ht="130" customHeight="1" x14ac:dyDescent="0.15">
      <c r="A71" s="100"/>
      <c r="B71" s="10"/>
      <c r="C71" s="101" t="s">
        <v>3</v>
      </c>
      <c r="D71" s="98"/>
      <c r="E71" s="10"/>
      <c r="F71" s="97" t="s">
        <v>3</v>
      </c>
      <c r="G71" s="98"/>
      <c r="H71" s="10"/>
      <c r="I71" s="97" t="s">
        <v>3</v>
      </c>
      <c r="J71" s="98"/>
    </row>
    <row r="72" spans="1:10" s="4" customFormat="1" ht="20" customHeight="1" x14ac:dyDescent="0.15">
      <c r="A72" s="99" t="str">
        <f>PRODUCTDEMONSTRATIE!A28</f>
        <v>2.	Gemak schoonmaken</v>
      </c>
      <c r="B72" s="10"/>
      <c r="C72" s="8" t="s">
        <v>5</v>
      </c>
      <c r="D72" s="6"/>
      <c r="E72" s="10"/>
      <c r="F72" s="8" t="s">
        <v>5</v>
      </c>
      <c r="G72" s="6"/>
      <c r="H72" s="10"/>
      <c r="I72" s="8" t="s">
        <v>5</v>
      </c>
      <c r="J72" s="6"/>
    </row>
    <row r="73" spans="1:10" s="4" customFormat="1" ht="130" customHeight="1" x14ac:dyDescent="0.15">
      <c r="A73" s="100"/>
      <c r="B73" s="10"/>
      <c r="C73" s="101" t="s">
        <v>3</v>
      </c>
      <c r="D73" s="98"/>
      <c r="E73" s="10"/>
      <c r="F73" s="97" t="s">
        <v>3</v>
      </c>
      <c r="G73" s="98"/>
      <c r="H73" s="10"/>
      <c r="I73" s="97" t="s">
        <v>3</v>
      </c>
      <c r="J73" s="98"/>
    </row>
    <row r="74" spans="1:10" s="4" customFormat="1" ht="20" customHeight="1" x14ac:dyDescent="0.15">
      <c r="A74" s="99" t="str">
        <f>PRODUCTDEMONSTRATIE!A29</f>
        <v>3.	Functionaliteit slot (sleutel)</v>
      </c>
      <c r="B74" s="10"/>
      <c r="C74" s="8" t="s">
        <v>5</v>
      </c>
      <c r="D74" s="6"/>
      <c r="E74" s="10"/>
      <c r="F74" s="8" t="s">
        <v>5</v>
      </c>
      <c r="G74" s="6"/>
      <c r="H74" s="10"/>
      <c r="I74" s="8" t="s">
        <v>5</v>
      </c>
      <c r="J74" s="6"/>
    </row>
    <row r="75" spans="1:10" s="4" customFormat="1" ht="130" customHeight="1" x14ac:dyDescent="0.15">
      <c r="A75" s="100"/>
      <c r="B75" s="10"/>
      <c r="C75" s="101" t="s">
        <v>3</v>
      </c>
      <c r="D75" s="98"/>
      <c r="E75" s="10"/>
      <c r="F75" s="97" t="s">
        <v>3</v>
      </c>
      <c r="G75" s="98"/>
      <c r="H75" s="10"/>
      <c r="I75" s="97" t="s">
        <v>3</v>
      </c>
      <c r="J75" s="98"/>
    </row>
    <row r="76" spans="1:10" s="4" customFormat="1" ht="20" customHeight="1" x14ac:dyDescent="0.15">
      <c r="A76" s="99" t="str">
        <f>PRODUCTDEMONSTRATIE!A30</f>
        <v>4.	Uitstraling/vormgeving</v>
      </c>
      <c r="B76" s="10"/>
      <c r="C76" s="8" t="s">
        <v>5</v>
      </c>
      <c r="D76" s="6"/>
      <c r="E76" s="10"/>
      <c r="F76" s="8" t="s">
        <v>5</v>
      </c>
      <c r="G76" s="6"/>
      <c r="H76" s="10"/>
      <c r="I76" s="8" t="s">
        <v>5</v>
      </c>
      <c r="J76" s="6"/>
    </row>
    <row r="77" spans="1:10" s="4" customFormat="1" ht="130" customHeight="1" x14ac:dyDescent="0.15">
      <c r="A77" s="100"/>
      <c r="B77" s="10"/>
      <c r="C77" s="101" t="s">
        <v>3</v>
      </c>
      <c r="D77" s="98"/>
      <c r="E77" s="10"/>
      <c r="F77" s="97" t="s">
        <v>3</v>
      </c>
      <c r="G77" s="98"/>
      <c r="H77" s="10"/>
      <c r="I77" s="97" t="s">
        <v>3</v>
      </c>
      <c r="J77" s="98"/>
    </row>
    <row r="78" spans="1:10" s="4" customFormat="1" ht="20" customHeight="1" x14ac:dyDescent="0.15">
      <c r="A78" s="99" t="str">
        <f>PRODUCTDEMONSTRATIE!A31</f>
        <v>5.	Afwerking/volledigheid</v>
      </c>
      <c r="B78" s="10"/>
      <c r="C78" s="8" t="s">
        <v>5</v>
      </c>
      <c r="D78" s="6"/>
      <c r="E78" s="10"/>
      <c r="F78" s="8" t="s">
        <v>5</v>
      </c>
      <c r="G78" s="6"/>
      <c r="H78" s="10"/>
      <c r="I78" s="8" t="s">
        <v>5</v>
      </c>
      <c r="J78" s="6"/>
    </row>
    <row r="79" spans="1:10" s="4" customFormat="1" ht="130" customHeight="1" x14ac:dyDescent="0.15">
      <c r="A79" s="100"/>
      <c r="B79" s="10"/>
      <c r="C79" s="101" t="s">
        <v>3</v>
      </c>
      <c r="D79" s="98"/>
      <c r="E79" s="10"/>
      <c r="F79" s="97" t="s">
        <v>3</v>
      </c>
      <c r="G79" s="98"/>
      <c r="H79" s="10"/>
      <c r="I79" s="97" t="s">
        <v>3</v>
      </c>
      <c r="J79" s="98"/>
    </row>
    <row r="80" spans="1:10" s="4" customFormat="1" ht="20" customHeight="1" x14ac:dyDescent="0.15">
      <c r="A80" s="99" t="str">
        <f>PRODUCTDEMONSTRATIE!A32</f>
        <v>6.	Stabiliteit/robuustheid voor een VO-organisatie</v>
      </c>
      <c r="B80" s="10"/>
      <c r="C80" s="8" t="s">
        <v>5</v>
      </c>
      <c r="D80" s="6"/>
      <c r="E80" s="10"/>
      <c r="F80" s="8" t="s">
        <v>5</v>
      </c>
      <c r="G80" s="6"/>
      <c r="H80" s="10"/>
      <c r="I80" s="8" t="s">
        <v>5</v>
      </c>
      <c r="J80" s="6"/>
    </row>
    <row r="81" spans="1:10" s="4" customFormat="1" ht="130" customHeight="1" x14ac:dyDescent="0.15">
      <c r="A81" s="100"/>
      <c r="B81" s="10"/>
      <c r="C81" s="101" t="s">
        <v>3</v>
      </c>
      <c r="D81" s="98"/>
      <c r="E81" s="10"/>
      <c r="F81" s="97" t="s">
        <v>3</v>
      </c>
      <c r="G81" s="98"/>
      <c r="H81" s="10"/>
      <c r="I81" s="97" t="s">
        <v>3</v>
      </c>
      <c r="J81" s="98"/>
    </row>
    <row r="82" spans="1:10" s="4" customFormat="1" ht="20" customHeight="1" x14ac:dyDescent="0.15">
      <c r="A82" s="99" t="str">
        <f>PRODUCTDEMONSTRATIE!A33</f>
        <v xml:space="preserve">7.	Kwaliteit sluiting </v>
      </c>
      <c r="B82" s="10"/>
      <c r="C82" s="8" t="s">
        <v>5</v>
      </c>
      <c r="D82" s="6"/>
      <c r="E82" s="10"/>
      <c r="F82" s="8" t="s">
        <v>5</v>
      </c>
      <c r="G82" s="6"/>
      <c r="H82" s="10"/>
      <c r="I82" s="8" t="s">
        <v>5</v>
      </c>
      <c r="J82" s="6"/>
    </row>
    <row r="83" spans="1:10" s="4" customFormat="1" ht="130" customHeight="1" x14ac:dyDescent="0.15">
      <c r="A83" s="100"/>
      <c r="B83" s="10"/>
      <c r="C83" s="101" t="s">
        <v>3</v>
      </c>
      <c r="D83" s="98"/>
      <c r="E83" s="10"/>
      <c r="F83" s="97" t="s">
        <v>3</v>
      </c>
      <c r="G83" s="98"/>
      <c r="H83" s="10"/>
      <c r="I83" s="97" t="s">
        <v>3</v>
      </c>
      <c r="J83" s="98"/>
    </row>
    <row r="84" spans="1:10" s="4" customFormat="1" ht="20" customHeight="1" x14ac:dyDescent="0.15">
      <c r="A84" s="99" t="str">
        <f>PRODUCTDEMONSTRATIE!A34</f>
        <v>8.	Kwaliteit scharnieren</v>
      </c>
      <c r="B84" s="10"/>
      <c r="C84" s="8" t="s">
        <v>5</v>
      </c>
      <c r="D84" s="6"/>
      <c r="E84" s="10"/>
      <c r="F84" s="8" t="s">
        <v>5</v>
      </c>
      <c r="G84" s="6"/>
      <c r="H84" s="10"/>
      <c r="I84" s="8" t="s">
        <v>5</v>
      </c>
      <c r="J84" s="6"/>
    </row>
    <row r="85" spans="1:10" s="4" customFormat="1" ht="130" customHeight="1" x14ac:dyDescent="0.15">
      <c r="A85" s="100"/>
      <c r="B85" s="10"/>
      <c r="C85" s="101" t="s">
        <v>3</v>
      </c>
      <c r="D85" s="98"/>
      <c r="E85" s="10"/>
      <c r="F85" s="97" t="s">
        <v>3</v>
      </c>
      <c r="G85" s="98"/>
      <c r="H85" s="10"/>
      <c r="I85" s="97" t="s">
        <v>3</v>
      </c>
      <c r="J85" s="98"/>
    </row>
    <row r="86" spans="1:10" s="4" customFormat="1" ht="20" customHeight="1" x14ac:dyDescent="0.15">
      <c r="A86" s="99" t="str">
        <f>PRODUCTDEMONSTRATIE!A35</f>
        <v>9.	Mate van keuze kleuren in stalenboek</v>
      </c>
      <c r="B86" s="10"/>
      <c r="C86" s="8" t="s">
        <v>5</v>
      </c>
      <c r="D86" s="6"/>
      <c r="E86" s="10"/>
      <c r="F86" s="8" t="s">
        <v>5</v>
      </c>
      <c r="G86" s="6"/>
      <c r="H86" s="10"/>
      <c r="I86" s="8" t="s">
        <v>5</v>
      </c>
      <c r="J86" s="6"/>
    </row>
    <row r="87" spans="1:10" s="4" customFormat="1" ht="130" customHeight="1" x14ac:dyDescent="0.15">
      <c r="A87" s="100"/>
      <c r="B87" s="10"/>
      <c r="C87" s="101" t="s">
        <v>3</v>
      </c>
      <c r="D87" s="98"/>
      <c r="E87" s="10"/>
      <c r="F87" s="97" t="s">
        <v>3</v>
      </c>
      <c r="G87" s="98"/>
      <c r="H87" s="10"/>
      <c r="I87" s="97" t="s">
        <v>3</v>
      </c>
      <c r="J87" s="98"/>
    </row>
    <row r="88" spans="1:10" s="4" customFormat="1" ht="20" customHeight="1" x14ac:dyDescent="0.15">
      <c r="A88" s="112" t="str">
        <f>PRODUCTDEMONSTRATIE!A36</f>
        <v>(4) Postvakken met locker nr. 4 met opbergsysteem</v>
      </c>
      <c r="B88" s="113"/>
      <c r="C88" s="113"/>
      <c r="D88" s="113"/>
      <c r="E88" s="113"/>
      <c r="F88" s="113"/>
      <c r="G88" s="113"/>
      <c r="H88" s="113"/>
      <c r="I88" s="113"/>
      <c r="J88" s="114"/>
    </row>
    <row r="89" spans="1:10" s="4" customFormat="1" ht="20" customHeight="1" x14ac:dyDescent="0.15">
      <c r="A89" s="99" t="str">
        <f>PRODUCTDEMONSTRATIE!A37</f>
        <v>1.	Gebruiksvriendelijkheid</v>
      </c>
      <c r="B89" s="10"/>
      <c r="C89" s="8" t="s">
        <v>5</v>
      </c>
      <c r="D89" s="6"/>
      <c r="E89" s="10"/>
      <c r="F89" s="8" t="s">
        <v>5</v>
      </c>
      <c r="G89" s="6"/>
      <c r="H89" s="10"/>
      <c r="I89" s="8" t="s">
        <v>5</v>
      </c>
      <c r="J89" s="6"/>
    </row>
    <row r="90" spans="1:10" s="4" customFormat="1" ht="130" customHeight="1" x14ac:dyDescent="0.15">
      <c r="A90" s="100"/>
      <c r="B90" s="10"/>
      <c r="C90" s="101" t="s">
        <v>3</v>
      </c>
      <c r="D90" s="98"/>
      <c r="E90" s="10"/>
      <c r="F90" s="97" t="s">
        <v>3</v>
      </c>
      <c r="G90" s="98"/>
      <c r="H90" s="10"/>
      <c r="I90" s="97" t="s">
        <v>3</v>
      </c>
      <c r="J90" s="98"/>
    </row>
    <row r="91" spans="1:10" s="4" customFormat="1" ht="20" customHeight="1" x14ac:dyDescent="0.15">
      <c r="A91" s="99" t="str">
        <f>PRODUCTDEMONSTRATIE!A38</f>
        <v>2.	Gemak schoonmaken</v>
      </c>
      <c r="B91" s="10"/>
      <c r="C91" s="8" t="s">
        <v>5</v>
      </c>
      <c r="D91" s="6"/>
      <c r="E91" s="10"/>
      <c r="F91" s="8" t="s">
        <v>5</v>
      </c>
      <c r="G91" s="6"/>
      <c r="H91" s="10"/>
      <c r="I91" s="8" t="s">
        <v>5</v>
      </c>
      <c r="J91" s="6"/>
    </row>
    <row r="92" spans="1:10" s="4" customFormat="1" ht="130" customHeight="1" x14ac:dyDescent="0.15">
      <c r="A92" s="100"/>
      <c r="B92" s="10"/>
      <c r="C92" s="101" t="s">
        <v>3</v>
      </c>
      <c r="D92" s="98"/>
      <c r="E92" s="10"/>
      <c r="F92" s="97" t="s">
        <v>3</v>
      </c>
      <c r="G92" s="98"/>
      <c r="H92" s="10"/>
      <c r="I92" s="97" t="s">
        <v>3</v>
      </c>
      <c r="J92" s="98"/>
    </row>
    <row r="93" spans="1:10" s="4" customFormat="1" ht="20" customHeight="1" x14ac:dyDescent="0.15">
      <c r="A93" s="99" t="str">
        <f>PRODUCTDEMONSTRATIE!A39</f>
        <v>3.	Functionaliteit slot (sleutel)</v>
      </c>
      <c r="B93" s="10"/>
      <c r="C93" s="8" t="s">
        <v>5</v>
      </c>
      <c r="D93" s="6"/>
      <c r="E93" s="10"/>
      <c r="F93" s="8" t="s">
        <v>5</v>
      </c>
      <c r="G93" s="6"/>
      <c r="H93" s="10"/>
      <c r="I93" s="8" t="s">
        <v>5</v>
      </c>
      <c r="J93" s="6"/>
    </row>
    <row r="94" spans="1:10" s="4" customFormat="1" ht="130" customHeight="1" x14ac:dyDescent="0.15">
      <c r="A94" s="100"/>
      <c r="B94" s="10"/>
      <c r="C94" s="101" t="s">
        <v>3</v>
      </c>
      <c r="D94" s="98"/>
      <c r="E94" s="10"/>
      <c r="F94" s="97" t="s">
        <v>3</v>
      </c>
      <c r="G94" s="98"/>
      <c r="H94" s="10"/>
      <c r="I94" s="97" t="s">
        <v>3</v>
      </c>
      <c r="J94" s="98"/>
    </row>
    <row r="95" spans="1:10" s="4" customFormat="1" ht="20" customHeight="1" x14ac:dyDescent="0.15">
      <c r="A95" s="99" t="str">
        <f>PRODUCTDEMONSTRATIE!A40</f>
        <v>4.	Uitstraling/vormgeving</v>
      </c>
      <c r="B95" s="10"/>
      <c r="C95" s="8" t="s">
        <v>5</v>
      </c>
      <c r="D95" s="6"/>
      <c r="E95" s="10"/>
      <c r="F95" s="8" t="s">
        <v>5</v>
      </c>
      <c r="G95" s="6"/>
      <c r="H95" s="10"/>
      <c r="I95" s="8" t="s">
        <v>5</v>
      </c>
      <c r="J95" s="6"/>
    </row>
    <row r="96" spans="1:10" s="4" customFormat="1" ht="130" customHeight="1" x14ac:dyDescent="0.15">
      <c r="A96" s="100"/>
      <c r="B96" s="10"/>
      <c r="C96" s="101" t="s">
        <v>3</v>
      </c>
      <c r="D96" s="98"/>
      <c r="E96" s="10"/>
      <c r="F96" s="97" t="s">
        <v>3</v>
      </c>
      <c r="G96" s="98"/>
      <c r="H96" s="10"/>
      <c r="I96" s="97" t="s">
        <v>3</v>
      </c>
      <c r="J96" s="98"/>
    </row>
    <row r="97" spans="1:10" s="4" customFormat="1" ht="20" customHeight="1" x14ac:dyDescent="0.15">
      <c r="A97" s="99" t="str">
        <f>PRODUCTDEMONSTRATIE!A41</f>
        <v>5.	Afwerking/volledigheid</v>
      </c>
      <c r="B97" s="10"/>
      <c r="C97" s="8" t="s">
        <v>5</v>
      </c>
      <c r="D97" s="6"/>
      <c r="E97" s="10"/>
      <c r="F97" s="8" t="s">
        <v>5</v>
      </c>
      <c r="G97" s="6"/>
      <c r="H97" s="10"/>
      <c r="I97" s="8" t="s">
        <v>5</v>
      </c>
      <c r="J97" s="6"/>
    </row>
    <row r="98" spans="1:10" s="4" customFormat="1" ht="130" customHeight="1" x14ac:dyDescent="0.15">
      <c r="A98" s="100"/>
      <c r="B98" s="10"/>
      <c r="C98" s="101" t="s">
        <v>3</v>
      </c>
      <c r="D98" s="98"/>
      <c r="E98" s="10"/>
      <c r="F98" s="97" t="s">
        <v>3</v>
      </c>
      <c r="G98" s="98"/>
      <c r="H98" s="10"/>
      <c r="I98" s="97" t="s">
        <v>3</v>
      </c>
      <c r="J98" s="98"/>
    </row>
    <row r="99" spans="1:10" s="4" customFormat="1" ht="20" customHeight="1" x14ac:dyDescent="0.15">
      <c r="A99" s="99" t="str">
        <f>PRODUCTDEMONSTRATIE!A42</f>
        <v>6.	Stabiliteit/robuustheid voor een VO-organisatie</v>
      </c>
      <c r="B99" s="10"/>
      <c r="C99" s="8" t="s">
        <v>5</v>
      </c>
      <c r="D99" s="6"/>
      <c r="E99" s="10"/>
      <c r="F99" s="8" t="s">
        <v>5</v>
      </c>
      <c r="G99" s="6"/>
      <c r="H99" s="10"/>
      <c r="I99" s="8" t="s">
        <v>5</v>
      </c>
      <c r="J99" s="6"/>
    </row>
    <row r="100" spans="1:10" s="4" customFormat="1" ht="130" customHeight="1" x14ac:dyDescent="0.15">
      <c r="A100" s="100"/>
      <c r="B100" s="10"/>
      <c r="C100" s="101" t="s">
        <v>3</v>
      </c>
      <c r="D100" s="98"/>
      <c r="E100" s="10"/>
      <c r="F100" s="97" t="s">
        <v>3</v>
      </c>
      <c r="G100" s="98"/>
      <c r="H100" s="10"/>
      <c r="I100" s="97" t="s">
        <v>3</v>
      </c>
      <c r="J100" s="98"/>
    </row>
    <row r="101" spans="1:10" s="4" customFormat="1" ht="20" customHeight="1" x14ac:dyDescent="0.15">
      <c r="A101" s="99" t="str">
        <f>PRODUCTDEMONSTRATIE!A43</f>
        <v xml:space="preserve">7.	Kwaliteit sluiting </v>
      </c>
      <c r="B101" s="10"/>
      <c r="C101" s="8" t="s">
        <v>5</v>
      </c>
      <c r="D101" s="6"/>
      <c r="E101" s="10"/>
      <c r="F101" s="8" t="s">
        <v>5</v>
      </c>
      <c r="G101" s="6"/>
      <c r="H101" s="10"/>
      <c r="I101" s="8" t="s">
        <v>5</v>
      </c>
      <c r="J101" s="6"/>
    </row>
    <row r="102" spans="1:10" s="4" customFormat="1" ht="130" customHeight="1" x14ac:dyDescent="0.15">
      <c r="A102" s="100"/>
      <c r="B102" s="10"/>
      <c r="C102" s="101" t="s">
        <v>3</v>
      </c>
      <c r="D102" s="98"/>
      <c r="E102" s="10"/>
      <c r="F102" s="97" t="s">
        <v>3</v>
      </c>
      <c r="G102" s="98"/>
      <c r="H102" s="10"/>
      <c r="I102" s="97" t="s">
        <v>3</v>
      </c>
      <c r="J102" s="98"/>
    </row>
    <row r="103" spans="1:10" s="4" customFormat="1" ht="20" customHeight="1" x14ac:dyDescent="0.15">
      <c r="A103" s="99" t="str">
        <f>PRODUCTDEMONSTRATIE!A44</f>
        <v>8.	Kwaliteit scharnieren</v>
      </c>
      <c r="B103" s="10"/>
      <c r="C103" s="8" t="s">
        <v>5</v>
      </c>
      <c r="D103" s="6"/>
      <c r="E103" s="10"/>
      <c r="F103" s="8" t="s">
        <v>5</v>
      </c>
      <c r="G103" s="6"/>
      <c r="H103" s="10"/>
      <c r="I103" s="8" t="s">
        <v>5</v>
      </c>
      <c r="J103" s="6"/>
    </row>
    <row r="104" spans="1:10" s="4" customFormat="1" ht="130" customHeight="1" x14ac:dyDescent="0.15">
      <c r="A104" s="100"/>
      <c r="B104" s="10"/>
      <c r="C104" s="101" t="s">
        <v>3</v>
      </c>
      <c r="D104" s="98"/>
      <c r="E104" s="10"/>
      <c r="F104" s="97" t="s">
        <v>3</v>
      </c>
      <c r="G104" s="98"/>
      <c r="H104" s="10"/>
      <c r="I104" s="97" t="s">
        <v>3</v>
      </c>
      <c r="J104" s="98"/>
    </row>
    <row r="105" spans="1:10" s="4" customFormat="1" ht="20" customHeight="1" x14ac:dyDescent="0.15">
      <c r="A105" s="99" t="str">
        <f>PRODUCTDEMONSTRATIE!A45</f>
        <v xml:space="preserve">9.	Kwaliteit postopening </v>
      </c>
      <c r="B105" s="10"/>
      <c r="C105" s="8" t="s">
        <v>5</v>
      </c>
      <c r="D105" s="6"/>
      <c r="E105" s="10"/>
      <c r="F105" s="8" t="s">
        <v>5</v>
      </c>
      <c r="G105" s="6"/>
      <c r="H105" s="10"/>
      <c r="I105" s="8" t="s">
        <v>5</v>
      </c>
      <c r="J105" s="6"/>
    </row>
    <row r="106" spans="1:10" s="4" customFormat="1" ht="130" customHeight="1" x14ac:dyDescent="0.15">
      <c r="A106" s="100"/>
      <c r="B106" s="10"/>
      <c r="C106" s="101" t="s">
        <v>3</v>
      </c>
      <c r="D106" s="98"/>
      <c r="E106" s="10"/>
      <c r="F106" s="97" t="s">
        <v>3</v>
      </c>
      <c r="G106" s="98"/>
      <c r="H106" s="10"/>
      <c r="I106" s="97" t="s">
        <v>3</v>
      </c>
      <c r="J106" s="98"/>
    </row>
    <row r="107" spans="1:10" s="4" customFormat="1" ht="20" customHeight="1" x14ac:dyDescent="0.15">
      <c r="A107" s="99" t="str">
        <f>PRODUCTDEMONSTRATIE!A46</f>
        <v>10.	Mate van keuze kleuren in stalenboek</v>
      </c>
      <c r="B107" s="10"/>
      <c r="C107" s="8" t="s">
        <v>5</v>
      </c>
      <c r="D107" s="6"/>
      <c r="E107" s="10"/>
      <c r="F107" s="8" t="s">
        <v>5</v>
      </c>
      <c r="G107" s="6"/>
      <c r="H107" s="10"/>
      <c r="I107" s="8" t="s">
        <v>5</v>
      </c>
      <c r="J107" s="6"/>
    </row>
    <row r="108" spans="1:10" s="4" customFormat="1" ht="130" customHeight="1" x14ac:dyDescent="0.15">
      <c r="A108" s="100"/>
      <c r="B108" s="10"/>
      <c r="C108" s="101" t="s">
        <v>3</v>
      </c>
      <c r="D108" s="98"/>
      <c r="E108" s="10"/>
      <c r="F108" s="97" t="s">
        <v>3</v>
      </c>
      <c r="G108" s="98"/>
      <c r="H108" s="10"/>
      <c r="I108" s="97" t="s">
        <v>3</v>
      </c>
      <c r="J108" s="98"/>
    </row>
    <row r="109" spans="1:10" s="4" customFormat="1" ht="20" customHeight="1" x14ac:dyDescent="0.15">
      <c r="A109" s="43"/>
      <c r="B109" s="11"/>
      <c r="C109" s="44"/>
      <c r="D109" s="44"/>
      <c r="E109" s="11"/>
      <c r="F109" s="44"/>
      <c r="G109" s="44"/>
      <c r="H109" s="11"/>
      <c r="I109" s="44"/>
      <c r="J109" s="45"/>
    </row>
  </sheetData>
  <sheetProtection algorithmName="SHA-512" hashValue="WgwGRkzGC9/g02kVTqrFmG9d2c1Gv4L7fvZ2EE2cQFrmTGKKMsUSjzc0b4aLvJ66+KRNbb5NjDkIJ9d3ILLCHQ==" saltValue="RqxsRnMBmEOqzY+pKVIv4A==" spinCount="100000" sheet="1" objects="1" scenarios="1"/>
  <mergeCells count="208">
    <mergeCell ref="A103:A104"/>
    <mergeCell ref="C104:D104"/>
    <mergeCell ref="F104:G104"/>
    <mergeCell ref="I104:J104"/>
    <mergeCell ref="A107:A108"/>
    <mergeCell ref="C108:D108"/>
    <mergeCell ref="F108:G108"/>
    <mergeCell ref="I108:J108"/>
    <mergeCell ref="A99:A100"/>
    <mergeCell ref="C100:D100"/>
    <mergeCell ref="F100:G100"/>
    <mergeCell ref="I100:J100"/>
    <mergeCell ref="A101:A102"/>
    <mergeCell ref="C102:D102"/>
    <mergeCell ref="F102:G102"/>
    <mergeCell ref="I102:J102"/>
    <mergeCell ref="A105:A106"/>
    <mergeCell ref="C106:D106"/>
    <mergeCell ref="F106:G106"/>
    <mergeCell ref="I106:J106"/>
    <mergeCell ref="A97:A98"/>
    <mergeCell ref="C98:D98"/>
    <mergeCell ref="F98:G98"/>
    <mergeCell ref="I98:J98"/>
    <mergeCell ref="A91:A92"/>
    <mergeCell ref="C92:D92"/>
    <mergeCell ref="F92:G92"/>
    <mergeCell ref="I92:J92"/>
    <mergeCell ref="A93:A94"/>
    <mergeCell ref="C94:D94"/>
    <mergeCell ref="F94:G94"/>
    <mergeCell ref="I94:J94"/>
    <mergeCell ref="A88:J88"/>
    <mergeCell ref="A89:A90"/>
    <mergeCell ref="C90:D90"/>
    <mergeCell ref="F90:G90"/>
    <mergeCell ref="I90:J90"/>
    <mergeCell ref="A95:A96"/>
    <mergeCell ref="C96:D96"/>
    <mergeCell ref="F96:G96"/>
    <mergeCell ref="I96:J96"/>
    <mergeCell ref="A86:A87"/>
    <mergeCell ref="C87:D87"/>
    <mergeCell ref="F87:G87"/>
    <mergeCell ref="I87:J87"/>
    <mergeCell ref="A76:A77"/>
    <mergeCell ref="C77:D77"/>
    <mergeCell ref="F77:G77"/>
    <mergeCell ref="I77:J77"/>
    <mergeCell ref="A78:A79"/>
    <mergeCell ref="C79:D79"/>
    <mergeCell ref="F79:G79"/>
    <mergeCell ref="I79:J79"/>
    <mergeCell ref="A80:A81"/>
    <mergeCell ref="C81:D81"/>
    <mergeCell ref="F81:G81"/>
    <mergeCell ref="I81:J81"/>
    <mergeCell ref="A82:A83"/>
    <mergeCell ref="C83:D83"/>
    <mergeCell ref="F83:G83"/>
    <mergeCell ref="I83:J83"/>
    <mergeCell ref="A84:A85"/>
    <mergeCell ref="C85:D85"/>
    <mergeCell ref="F85:G85"/>
    <mergeCell ref="I85:J85"/>
    <mergeCell ref="A72:A73"/>
    <mergeCell ref="C73:D73"/>
    <mergeCell ref="F73:G73"/>
    <mergeCell ref="I73:J73"/>
    <mergeCell ref="A74:A75"/>
    <mergeCell ref="C75:D75"/>
    <mergeCell ref="F75:G75"/>
    <mergeCell ref="I75:J75"/>
    <mergeCell ref="A69:J69"/>
    <mergeCell ref="A70:A71"/>
    <mergeCell ref="C71:D71"/>
    <mergeCell ref="F71:G71"/>
    <mergeCell ref="I71:J71"/>
    <mergeCell ref="A67:A68"/>
    <mergeCell ref="C68:D68"/>
    <mergeCell ref="F68:G68"/>
    <mergeCell ref="I68:J68"/>
    <mergeCell ref="A55:A56"/>
    <mergeCell ref="C56:D56"/>
    <mergeCell ref="F56:G56"/>
    <mergeCell ref="I56:J56"/>
    <mergeCell ref="A57:A58"/>
    <mergeCell ref="C58:D58"/>
    <mergeCell ref="F58:G58"/>
    <mergeCell ref="I58:J58"/>
    <mergeCell ref="A63:A64"/>
    <mergeCell ref="C64:D64"/>
    <mergeCell ref="F64:G64"/>
    <mergeCell ref="I64:J64"/>
    <mergeCell ref="A65:A66"/>
    <mergeCell ref="C66:D66"/>
    <mergeCell ref="F66:G66"/>
    <mergeCell ref="I66:J66"/>
    <mergeCell ref="I54:J54"/>
    <mergeCell ref="A47:A48"/>
    <mergeCell ref="C48:D48"/>
    <mergeCell ref="F48:G48"/>
    <mergeCell ref="I48:J48"/>
    <mergeCell ref="A49:A50"/>
    <mergeCell ref="C50:D50"/>
    <mergeCell ref="F50:G50"/>
    <mergeCell ref="I50:J50"/>
    <mergeCell ref="A42:A43"/>
    <mergeCell ref="C43:D43"/>
    <mergeCell ref="F43:G43"/>
    <mergeCell ref="I43:J43"/>
    <mergeCell ref="A59:A60"/>
    <mergeCell ref="C60:D60"/>
    <mergeCell ref="F60:G60"/>
    <mergeCell ref="I60:J60"/>
    <mergeCell ref="A61:A62"/>
    <mergeCell ref="C62:D62"/>
    <mergeCell ref="F62:G62"/>
    <mergeCell ref="I62:J62"/>
    <mergeCell ref="A44:J44"/>
    <mergeCell ref="A45:A46"/>
    <mergeCell ref="C46:D46"/>
    <mergeCell ref="F46:G46"/>
    <mergeCell ref="I46:J46"/>
    <mergeCell ref="A51:A52"/>
    <mergeCell ref="C52:D52"/>
    <mergeCell ref="F52:G52"/>
    <mergeCell ref="I52:J52"/>
    <mergeCell ref="A53:A54"/>
    <mergeCell ref="C54:D54"/>
    <mergeCell ref="F54:G54"/>
    <mergeCell ref="A36:A37"/>
    <mergeCell ref="C37:D37"/>
    <mergeCell ref="F37:G37"/>
    <mergeCell ref="I37:J37"/>
    <mergeCell ref="A38:A39"/>
    <mergeCell ref="C39:D39"/>
    <mergeCell ref="F39:G39"/>
    <mergeCell ref="I39:J39"/>
    <mergeCell ref="A40:A41"/>
    <mergeCell ref="C41:D41"/>
    <mergeCell ref="F41:G41"/>
    <mergeCell ref="I41:J41"/>
    <mergeCell ref="A34:A35"/>
    <mergeCell ref="C35:D35"/>
    <mergeCell ref="F35:G35"/>
    <mergeCell ref="I35:J35"/>
    <mergeCell ref="A28:A29"/>
    <mergeCell ref="C29:D29"/>
    <mergeCell ref="F29:G29"/>
    <mergeCell ref="I29:J29"/>
    <mergeCell ref="A30:A31"/>
    <mergeCell ref="C31:D31"/>
    <mergeCell ref="F31:G31"/>
    <mergeCell ref="I31:J31"/>
    <mergeCell ref="A13:A14"/>
    <mergeCell ref="C14:D14"/>
    <mergeCell ref="F14:G14"/>
    <mergeCell ref="A15:A16"/>
    <mergeCell ref="C16:D16"/>
    <mergeCell ref="F16:G16"/>
    <mergeCell ref="I16:J16"/>
    <mergeCell ref="A32:A33"/>
    <mergeCell ref="C33:D33"/>
    <mergeCell ref="F33:G33"/>
    <mergeCell ref="I33:J33"/>
    <mergeCell ref="C12:D12"/>
    <mergeCell ref="F12:G12"/>
    <mergeCell ref="I12:J12"/>
    <mergeCell ref="I14:J14"/>
    <mergeCell ref="A25:J25"/>
    <mergeCell ref="A26:A27"/>
    <mergeCell ref="C27:D27"/>
    <mergeCell ref="F27:G27"/>
    <mergeCell ref="I27:J27"/>
    <mergeCell ref="A21:A22"/>
    <mergeCell ref="C22:D22"/>
    <mergeCell ref="F22:G22"/>
    <mergeCell ref="I22:J22"/>
    <mergeCell ref="C24:D24"/>
    <mergeCell ref="F24:G24"/>
    <mergeCell ref="I24:J24"/>
    <mergeCell ref="A17:A18"/>
    <mergeCell ref="C18:D18"/>
    <mergeCell ref="F18:G18"/>
    <mergeCell ref="I18:J18"/>
    <mergeCell ref="A19:A20"/>
    <mergeCell ref="C20:D20"/>
    <mergeCell ref="F20:G20"/>
    <mergeCell ref="I20:J20"/>
    <mergeCell ref="I1:J1"/>
    <mergeCell ref="C1:D1"/>
    <mergeCell ref="F1:G1"/>
    <mergeCell ref="C10:D10"/>
    <mergeCell ref="F10:G10"/>
    <mergeCell ref="I10:J10"/>
    <mergeCell ref="C2:D2"/>
    <mergeCell ref="F2:G2"/>
    <mergeCell ref="I2:J2"/>
    <mergeCell ref="C4:D4"/>
    <mergeCell ref="F4:G4"/>
    <mergeCell ref="I4:J4"/>
    <mergeCell ref="C6:D6"/>
    <mergeCell ref="F6:G6"/>
    <mergeCell ref="I6:J6"/>
    <mergeCell ref="C8:D8"/>
    <mergeCell ref="F8:G8"/>
    <mergeCell ref="I8:J8"/>
  </mergeCells>
  <dataValidations count="3">
    <dataValidation type="list" errorStyle="warning" allowBlank="1" showErrorMessage="1" error="Voer juiste waarde in. " sqref="C3 F3 I3 I5 F5 C5 C13 I19 F13 I13 F21 C21 C15 F15 I15 I17 F17 C17 C19 F19 I21 I7 F7 C7 I9 F9 C9" xr:uid="{9DAA775E-D7BB-8C42-93E3-3CB822501DAB}">
      <formula1>SCOREOV</formula1>
    </dataValidation>
    <dataValidation type="list" errorStyle="warning" allowBlank="1" showErrorMessage="1" error="Voer juiste waarde in. " sqref="C26 F26 I26 I28 F28 C28 C30 F30 I30 I32 F32 C32 C34 F34 I34 I36 F36 C36 C45 C47 F45 F47 I45 I47 C49 C51 C53 C55 C57 F49 F51 F53 F55 F57 I49 I51 I53 I55 I57 C70 C72 C74 C76 C78 F70 F72 F74 F76 F78 I70 I72 I74 I76 I78 C89 C91 C93 C95 C97 C99 C101 F89 F91 F93 F95 F97 F99 F101 I89 I91 I93 I95 I97 I99 I101 C59 C61 C63 C65 F59 F61 F63 F65 I59 I61 I63 I65 C103 F103 I103 C105 F105 I105" xr:uid="{A9949BCF-087E-A44B-B082-32DB75BCA567}">
      <formula1>UVO</formula1>
    </dataValidation>
    <dataValidation type="list" errorStyle="warning" allowBlank="1" showErrorMessage="1" error="Voer juiste waarde in. " sqref="C38 F38 I38 C67 F67 I67 C86 F86 I86 I80 C107 I82 F107 I84 I107 C40 F40 I40 C42 F42 I42 C80 C82 C84 F80 F82 F84" xr:uid="{1D93FF67-B044-1446-AB5B-096A15964899}">
      <formula1>UGV</formula1>
    </dataValidation>
  </dataValidations>
  <pageMargins left="0.7" right="0.7" top="0.75" bottom="0.75" header="0.3" footer="0.3"/>
  <pageSetup paperSize="8"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00CD3-EEF1-254E-87A6-8462D5A52AEC}">
  <dimension ref="A1:K109"/>
  <sheetViews>
    <sheetView showGridLines="0" zoomScale="90" zoomScaleNormal="90" workbookViewId="0">
      <pane ySplit="1" topLeftCell="A2" activePane="bottomLeft" state="frozen"/>
      <selection pane="bottomLeft" activeCell="C4" sqref="C4:D4"/>
    </sheetView>
  </sheetViews>
  <sheetFormatPr baseColWidth="10" defaultRowHeight="15" x14ac:dyDescent="0.2"/>
  <cols>
    <col min="1" max="1" width="80.83203125" style="4" customWidth="1"/>
    <col min="2" max="2" width="2.83203125" style="7" customWidth="1"/>
    <col min="3" max="3" width="25.83203125" style="5" customWidth="1"/>
    <col min="4" max="4" width="3.83203125" style="5" customWidth="1"/>
    <col min="5" max="5" width="2.83203125" style="5" customWidth="1"/>
    <col min="6" max="6" width="25.83203125" style="5" customWidth="1"/>
    <col min="7" max="7" width="3.83203125" style="5" customWidth="1"/>
    <col min="8" max="8" width="2.83203125" style="5" customWidth="1"/>
    <col min="9" max="9" width="25.83203125" style="4" customWidth="1"/>
    <col min="10" max="10" width="3.83203125" style="4" customWidth="1"/>
  </cols>
  <sheetData>
    <row r="1" spans="1:11" s="4" customFormat="1" ht="50" customHeight="1" x14ac:dyDescent="0.2">
      <c r="A1" s="42" t="s">
        <v>10</v>
      </c>
      <c r="B1" s="12"/>
      <c r="C1" s="145" t="str">
        <f>'Beoordelaar 1'!C1</f>
        <v>Inschrijver 1</v>
      </c>
      <c r="D1" s="146"/>
      <c r="E1" s="12"/>
      <c r="F1" s="145" t="str">
        <f>'Beoordelaar 1'!F1</f>
        <v>Inschrijver 2</v>
      </c>
      <c r="G1" s="146"/>
      <c r="H1" s="12"/>
      <c r="I1" s="145" t="str">
        <f>'Beoordelaar 1'!I1</f>
        <v>Inschrijver 3</v>
      </c>
      <c r="J1" s="146"/>
      <c r="K1" s="3"/>
    </row>
    <row r="2" spans="1:11" s="4" customFormat="1" ht="40" customHeight="1" x14ac:dyDescent="0.15">
      <c r="A2" s="46" t="str">
        <f>'OPEN VRAGEN '!A1:A1</f>
        <v>1A. BEANTWOORDING OPEN VRAGEN</v>
      </c>
      <c r="B2" s="9"/>
      <c r="C2" s="104" t="s">
        <v>9</v>
      </c>
      <c r="D2" s="105"/>
      <c r="E2" s="9"/>
      <c r="F2" s="104" t="s">
        <v>9</v>
      </c>
      <c r="G2" s="105"/>
      <c r="H2" s="9"/>
      <c r="I2" s="104" t="s">
        <v>9</v>
      </c>
      <c r="J2" s="105"/>
    </row>
    <row r="3" spans="1:11" s="4" customFormat="1" ht="20" customHeight="1" x14ac:dyDescent="0.15">
      <c r="A3" s="61" t="str">
        <f>'OPEN VRAGEN '!A3</f>
        <v xml:space="preserve">1.1 Open vraag “veiligheid lockers/ software” </v>
      </c>
      <c r="B3" s="10"/>
      <c r="C3" s="8" t="s">
        <v>5</v>
      </c>
      <c r="D3" s="6"/>
      <c r="E3" s="10"/>
      <c r="F3" s="8" t="s">
        <v>5</v>
      </c>
      <c r="G3" s="6"/>
      <c r="H3" s="10"/>
      <c r="I3" s="8" t="s">
        <v>5</v>
      </c>
      <c r="J3" s="6"/>
    </row>
    <row r="4" spans="1:11" s="4" customFormat="1" ht="130" customHeight="1" x14ac:dyDescent="0.15">
      <c r="A4" s="62" t="str">
        <f>'OPEN VRAGEN '!A4</f>
        <v>Inschrijver beschrijft in maximaal 2 A4 pagina´s op welke wijze zij invulling gaat geven aan het maximaal beveiligen van de lockers en de daarvoor gebruikte software. Inschrijver beschrijft daarbij minimaal:
-	Welke risico’s er zijn bij hack-aanvallen van buitenaf en welke beheersmaatregelen inschrijver neemt tegen misbruik van zowel de lockers als de software;
-	Hoe kan voorkomen worden dat gebruikers onderling lockers elektronisch kunnen openen; 
-	Op welke wijze de veiligheid van bezittingen (in de lockers) en software gegarandeerd wordt.</v>
      </c>
      <c r="B4" s="10"/>
      <c r="C4" s="101" t="s">
        <v>3</v>
      </c>
      <c r="D4" s="98"/>
      <c r="E4" s="10"/>
      <c r="F4" s="97" t="s">
        <v>3</v>
      </c>
      <c r="G4" s="98"/>
      <c r="H4" s="10"/>
      <c r="I4" s="97" t="s">
        <v>3</v>
      </c>
      <c r="J4" s="98"/>
    </row>
    <row r="5" spans="1:11" s="4" customFormat="1" ht="20" customHeight="1" x14ac:dyDescent="0.15">
      <c r="A5" s="61" t="str">
        <f>'OPEN VRAGEN '!A5</f>
        <v>1.2 Open vraag “Serviceorganisatie Lockers bij stroomuitval”</v>
      </c>
      <c r="B5" s="10"/>
      <c r="C5" s="8" t="s">
        <v>5</v>
      </c>
      <c r="D5" s="6"/>
      <c r="E5" s="10"/>
      <c r="F5" s="8" t="s">
        <v>5</v>
      </c>
      <c r="G5" s="6"/>
      <c r="H5" s="10"/>
      <c r="I5" s="8" t="s">
        <v>5</v>
      </c>
      <c r="J5" s="6"/>
    </row>
    <row r="6" spans="1:11" s="4" customFormat="1" ht="130" customHeight="1" x14ac:dyDescent="0.15">
      <c r="A6" s="62" t="str">
        <f>'OPEN VRAGEN '!A6</f>
        <v xml:space="preserve">Inschrijver dient op maximaal 1 A4 pagina te beschrijven op welke wijze zij invulling gaat geven aan de volgende praktijksituatie: De stroom is om 12:00 uur uitgevallen en de lockers kunnen niet meer op afstand en handmatig geopend worden. Inschrijver beschrijft minimaal; Binnen welke termijn zij welke beheersmaatregelen kan treffen om dezelfde dag nog de lockers te kunnen openen. </v>
      </c>
      <c r="B6" s="10"/>
      <c r="C6" s="101" t="s">
        <v>3</v>
      </c>
      <c r="D6" s="98"/>
      <c r="E6" s="10"/>
      <c r="F6" s="97" t="s">
        <v>3</v>
      </c>
      <c r="G6" s="98"/>
      <c r="H6" s="10"/>
      <c r="I6" s="97" t="s">
        <v>3</v>
      </c>
      <c r="J6" s="98"/>
    </row>
    <row r="7" spans="1:11" s="4" customFormat="1" ht="20" customHeight="1" x14ac:dyDescent="0.15">
      <c r="A7" s="61" t="str">
        <f>'OPEN VRAGEN '!A7</f>
        <v>1.3 Open vraag “Serviceorganisatie lockers bij serveruitval”</v>
      </c>
      <c r="B7" s="10"/>
      <c r="C7" s="8" t="s">
        <v>5</v>
      </c>
      <c r="D7" s="6"/>
      <c r="E7" s="10"/>
      <c r="F7" s="8" t="s">
        <v>5</v>
      </c>
      <c r="G7" s="6"/>
      <c r="H7" s="10"/>
      <c r="I7" s="8" t="s">
        <v>5</v>
      </c>
      <c r="J7" s="6"/>
    </row>
    <row r="8" spans="1:11" s="4" customFormat="1" ht="130" customHeight="1" x14ac:dyDescent="0.15">
      <c r="A8" s="62" t="str">
        <f>'OPEN VRAGEN '!A8</f>
        <v>Inschrijver dient op maximaal 1 A4 pagina te beschrijven op welke wijze zij invulling gaat geven aan de volgende praktijksituatie: De server is om 12:00 uur uitgevallen en de lockers kunnen niet meer op afstand en handmatig geopend worden. Inschrijver beschrijft;
Binnen welke termijn zij welke beheersmaatregelen kan treffen om dezelfde dag nog de lockers te kunnen openen.</v>
      </c>
      <c r="B8" s="10"/>
      <c r="C8" s="97" t="s">
        <v>3</v>
      </c>
      <c r="D8" s="98"/>
      <c r="E8" s="10"/>
      <c r="F8" s="97" t="s">
        <v>3</v>
      </c>
      <c r="G8" s="98"/>
      <c r="H8" s="10"/>
      <c r="I8" s="97" t="s">
        <v>3</v>
      </c>
      <c r="J8" s="98"/>
    </row>
    <row r="9" spans="1:11" s="4" customFormat="1" ht="20" customHeight="1" x14ac:dyDescent="0.15">
      <c r="A9" s="62" t="str">
        <f>'OPEN VRAGEN '!A9</f>
        <v xml:space="preserve">1.4 Koppeling met Inepro vendormanagement Kuario </v>
      </c>
      <c r="B9" s="10"/>
      <c r="C9" s="8" t="s">
        <v>5</v>
      </c>
      <c r="D9" s="6"/>
      <c r="E9" s="10"/>
      <c r="F9" s="8" t="s">
        <v>5</v>
      </c>
      <c r="G9" s="6"/>
      <c r="H9" s="10"/>
      <c r="I9" s="8" t="s">
        <v>5</v>
      </c>
      <c r="J9" s="6"/>
    </row>
    <row r="10" spans="1:11" s="4" customFormat="1" ht="200" customHeight="1" x14ac:dyDescent="0.15">
      <c r="A10" s="62" t="str">
        <f>'OPEN VRAGEN '!A10</f>
        <v>ZAAM heeft de KUARIO oplossing van Inepro aangeschaft. Inschrijver beschrijft op maximaal 3 A4 op welke wijze zij de koppeling gaat realiseren met de vendor oplossing van Inepro; de KUARIO oplossing. Opdrachtgever heeft gekozen voor dit systeem waarbij leerlingen zowel met een pas als zonder pas kunnen betalen (minibetalingen), printen, lockers en deuren kunnen openen en andere betalingen (mediatheek/ drankenautomaten/ kantine/ etc.) kunnen verrichten. Het betreft een hybride oplossing, namelijk een kaartoplossing en een kaartloze oplossing (via een smartphone). Inschrijver beschrijft hierbij minimaal:
•	Welke inspanningen er van de opdrachtgever worden verwacht;
•	Op welke wijze zij het project invulling gaat geven (plan van aanpak) waarbij de opdrachtgever er van uit gaat dat de koppeling door inschrijver en Inepro verder gerealiseerd wordt;
•	Welke risico’s inschrijver hierbij ziet en hoe zij die denkt op te lossen;
•	Welke aandachtspunten er nog meer zijn.</v>
      </c>
      <c r="B10" s="10"/>
      <c r="C10" s="97" t="s">
        <v>3</v>
      </c>
      <c r="D10" s="98"/>
      <c r="E10" s="10"/>
      <c r="F10" s="97" t="s">
        <v>3</v>
      </c>
      <c r="G10" s="98"/>
      <c r="H10" s="10"/>
      <c r="I10" s="97" t="s">
        <v>3</v>
      </c>
      <c r="J10" s="98"/>
    </row>
    <row r="11" spans="1:11" s="4" customFormat="1" ht="20" customHeight="1" x14ac:dyDescent="0.15">
      <c r="A11" s="43"/>
      <c r="B11" s="11"/>
      <c r="C11" s="44"/>
      <c r="D11" s="44"/>
      <c r="E11" s="11"/>
      <c r="F11" s="44"/>
      <c r="G11" s="44"/>
      <c r="H11" s="11"/>
      <c r="I11" s="44"/>
      <c r="J11" s="45"/>
    </row>
    <row r="12" spans="1:11" s="4" customFormat="1" ht="40" customHeight="1" x14ac:dyDescent="0.15">
      <c r="A12" s="46" t="str">
        <f>INTERVIEW!A1</f>
        <v>2. INTERVIEW SLEUTELFUNCTIONARISSEN</v>
      </c>
      <c r="B12" s="9"/>
      <c r="C12" s="104" t="s">
        <v>9</v>
      </c>
      <c r="D12" s="105"/>
      <c r="E12" s="9"/>
      <c r="F12" s="104" t="s">
        <v>9</v>
      </c>
      <c r="G12" s="105"/>
      <c r="H12" s="9"/>
      <c r="I12" s="104" t="s">
        <v>9</v>
      </c>
      <c r="J12" s="105"/>
    </row>
    <row r="13" spans="1:11" s="4" customFormat="1" ht="20" customHeight="1" x14ac:dyDescent="0.15">
      <c r="A13" s="99" t="str">
        <f>INTERVIEW!A4</f>
        <v>Vraag 1</v>
      </c>
      <c r="B13" s="10"/>
      <c r="C13" s="8" t="s">
        <v>5</v>
      </c>
      <c r="D13" s="6"/>
      <c r="E13" s="10"/>
      <c r="F13" s="8" t="s">
        <v>5</v>
      </c>
      <c r="G13" s="6"/>
      <c r="H13" s="10"/>
      <c r="I13" s="8" t="s">
        <v>5</v>
      </c>
      <c r="J13" s="6"/>
    </row>
    <row r="14" spans="1:11" s="4" customFormat="1" ht="130" customHeight="1" x14ac:dyDescent="0.15">
      <c r="A14" s="100"/>
      <c r="B14" s="10"/>
      <c r="C14" s="101" t="s">
        <v>3</v>
      </c>
      <c r="D14" s="98"/>
      <c r="E14" s="10"/>
      <c r="F14" s="97" t="s">
        <v>3</v>
      </c>
      <c r="G14" s="98"/>
      <c r="H14" s="10"/>
      <c r="I14" s="97" t="s">
        <v>3</v>
      </c>
      <c r="J14" s="98"/>
    </row>
    <row r="15" spans="1:11" s="4" customFormat="1" ht="20" customHeight="1" x14ac:dyDescent="0.15">
      <c r="A15" s="99" t="str">
        <f>INTERVIEW!A5</f>
        <v>Vraag 2</v>
      </c>
      <c r="B15" s="10"/>
      <c r="C15" s="8" t="s">
        <v>5</v>
      </c>
      <c r="D15" s="6"/>
      <c r="E15" s="10"/>
      <c r="F15" s="8" t="s">
        <v>5</v>
      </c>
      <c r="G15" s="6"/>
      <c r="H15" s="10"/>
      <c r="I15" s="8" t="s">
        <v>5</v>
      </c>
      <c r="J15" s="6"/>
    </row>
    <row r="16" spans="1:11" s="4" customFormat="1" ht="130" customHeight="1" x14ac:dyDescent="0.15">
      <c r="A16" s="100"/>
      <c r="B16" s="10"/>
      <c r="C16" s="101" t="s">
        <v>3</v>
      </c>
      <c r="D16" s="98"/>
      <c r="E16" s="10"/>
      <c r="F16" s="97" t="s">
        <v>3</v>
      </c>
      <c r="G16" s="98"/>
      <c r="H16" s="10"/>
      <c r="I16" s="97" t="s">
        <v>3</v>
      </c>
      <c r="J16" s="98"/>
    </row>
    <row r="17" spans="1:10" s="4" customFormat="1" ht="20" customHeight="1" x14ac:dyDescent="0.15">
      <c r="A17" s="99" t="str">
        <f>INTERVIEW!A6</f>
        <v>Vraag 3</v>
      </c>
      <c r="B17" s="10"/>
      <c r="C17" s="8" t="s">
        <v>5</v>
      </c>
      <c r="D17" s="6"/>
      <c r="E17" s="10"/>
      <c r="F17" s="8" t="s">
        <v>5</v>
      </c>
      <c r="G17" s="6"/>
      <c r="H17" s="10"/>
      <c r="I17" s="8" t="s">
        <v>5</v>
      </c>
      <c r="J17" s="6"/>
    </row>
    <row r="18" spans="1:10" s="4" customFormat="1" ht="130" customHeight="1" x14ac:dyDescent="0.15">
      <c r="A18" s="100"/>
      <c r="B18" s="10"/>
      <c r="C18" s="101" t="s">
        <v>3</v>
      </c>
      <c r="D18" s="98"/>
      <c r="E18" s="10"/>
      <c r="F18" s="97" t="s">
        <v>3</v>
      </c>
      <c r="G18" s="98"/>
      <c r="H18" s="10"/>
      <c r="I18" s="97" t="s">
        <v>3</v>
      </c>
      <c r="J18" s="98"/>
    </row>
    <row r="19" spans="1:10" s="4" customFormat="1" ht="20" customHeight="1" x14ac:dyDescent="0.15">
      <c r="A19" s="99" t="str">
        <f>INTERVIEW!A7</f>
        <v>Vraag 4</v>
      </c>
      <c r="B19" s="10"/>
      <c r="C19" s="8" t="s">
        <v>5</v>
      </c>
      <c r="D19" s="6"/>
      <c r="E19" s="10"/>
      <c r="F19" s="8" t="s">
        <v>5</v>
      </c>
      <c r="G19" s="6"/>
      <c r="H19" s="10"/>
      <c r="I19" s="8" t="s">
        <v>5</v>
      </c>
      <c r="J19" s="6"/>
    </row>
    <row r="20" spans="1:10" s="4" customFormat="1" ht="130" customHeight="1" x14ac:dyDescent="0.15">
      <c r="A20" s="100"/>
      <c r="B20" s="10"/>
      <c r="C20" s="101" t="s">
        <v>3</v>
      </c>
      <c r="D20" s="98"/>
      <c r="E20" s="10"/>
      <c r="F20" s="97" t="s">
        <v>3</v>
      </c>
      <c r="G20" s="98"/>
      <c r="H20" s="10"/>
      <c r="I20" s="97" t="s">
        <v>3</v>
      </c>
      <c r="J20" s="98"/>
    </row>
    <row r="21" spans="1:10" s="4" customFormat="1" ht="20" customHeight="1" x14ac:dyDescent="0.15">
      <c r="A21" s="99" t="str">
        <f>INTERVIEW!A8</f>
        <v>Vraag 5</v>
      </c>
      <c r="B21" s="10"/>
      <c r="C21" s="8" t="s">
        <v>5</v>
      </c>
      <c r="D21" s="6"/>
      <c r="E21" s="10"/>
      <c r="F21" s="8" t="s">
        <v>5</v>
      </c>
      <c r="G21" s="6"/>
      <c r="H21" s="10"/>
      <c r="I21" s="8" t="s">
        <v>5</v>
      </c>
      <c r="J21" s="6"/>
    </row>
    <row r="22" spans="1:10" s="4" customFormat="1" ht="130" customHeight="1" x14ac:dyDescent="0.15">
      <c r="A22" s="100"/>
      <c r="B22" s="10"/>
      <c r="C22" s="101" t="s">
        <v>3</v>
      </c>
      <c r="D22" s="98"/>
      <c r="E22" s="10"/>
      <c r="F22" s="97" t="s">
        <v>3</v>
      </c>
      <c r="G22" s="98"/>
      <c r="H22" s="10"/>
      <c r="I22" s="97" t="s">
        <v>3</v>
      </c>
      <c r="J22" s="98"/>
    </row>
    <row r="23" spans="1:10" s="4" customFormat="1" ht="20" customHeight="1" x14ac:dyDescent="0.15">
      <c r="A23" s="43"/>
      <c r="B23" s="11"/>
      <c r="C23" s="44"/>
      <c r="D23" s="44"/>
      <c r="E23" s="11"/>
      <c r="F23" s="44"/>
      <c r="G23" s="44"/>
      <c r="H23" s="11"/>
      <c r="I23" s="44"/>
      <c r="J23" s="45"/>
    </row>
    <row r="24" spans="1:10" s="4" customFormat="1" ht="40" customHeight="1" x14ac:dyDescent="0.15">
      <c r="A24" s="46" t="str">
        <f>PRODUCTDEMONSTRATIE!A1:A1</f>
        <v>3. PRODUCTDEMONSTRATIE BIJ ZAAM</v>
      </c>
      <c r="B24" s="9"/>
      <c r="C24" s="104" t="s">
        <v>9</v>
      </c>
      <c r="D24" s="105"/>
      <c r="E24" s="9"/>
      <c r="F24" s="104" t="s">
        <v>9</v>
      </c>
      <c r="G24" s="105"/>
      <c r="H24" s="9"/>
      <c r="I24" s="104" t="s">
        <v>9</v>
      </c>
      <c r="J24" s="105"/>
    </row>
    <row r="25" spans="1:10" s="4" customFormat="1" ht="20" customHeight="1" x14ac:dyDescent="0.15">
      <c r="A25" s="112" t="str">
        <f>PRODUCTDEMONSTRATIE!A3</f>
        <v>(1) lockers met een sleutel sluitsysteem nr. 1</v>
      </c>
      <c r="B25" s="113"/>
      <c r="C25" s="113"/>
      <c r="D25" s="113"/>
      <c r="E25" s="113"/>
      <c r="F25" s="113"/>
      <c r="G25" s="113"/>
      <c r="H25" s="113"/>
      <c r="I25" s="113"/>
      <c r="J25" s="114"/>
    </row>
    <row r="26" spans="1:10" s="4" customFormat="1" ht="20" customHeight="1" x14ac:dyDescent="0.15">
      <c r="A26" s="99" t="str">
        <f>PRODUCTDEMONSTRATIE!A4:A4</f>
        <v>1.	Gebruiksvriendelijkheid</v>
      </c>
      <c r="B26" s="10"/>
      <c r="C26" s="8" t="s">
        <v>5</v>
      </c>
      <c r="D26" s="6"/>
      <c r="E26" s="10"/>
      <c r="F26" s="8" t="s">
        <v>5</v>
      </c>
      <c r="G26" s="6"/>
      <c r="H26" s="10"/>
      <c r="I26" s="8" t="s">
        <v>5</v>
      </c>
      <c r="J26" s="6"/>
    </row>
    <row r="27" spans="1:10" s="4" customFormat="1" ht="130" customHeight="1" x14ac:dyDescent="0.15">
      <c r="A27" s="100"/>
      <c r="B27" s="10"/>
      <c r="C27" s="101" t="s">
        <v>3</v>
      </c>
      <c r="D27" s="98"/>
      <c r="E27" s="10"/>
      <c r="F27" s="97" t="s">
        <v>3</v>
      </c>
      <c r="G27" s="98"/>
      <c r="H27" s="10"/>
      <c r="I27" s="97" t="s">
        <v>3</v>
      </c>
      <c r="J27" s="98"/>
    </row>
    <row r="28" spans="1:10" s="4" customFormat="1" ht="20" customHeight="1" x14ac:dyDescent="0.15">
      <c r="A28" s="99" t="str">
        <f>PRODUCTDEMONSTRATIE!A5:A5</f>
        <v>2.	Gemak schoonmaken</v>
      </c>
      <c r="B28" s="10"/>
      <c r="C28" s="8" t="s">
        <v>5</v>
      </c>
      <c r="D28" s="6"/>
      <c r="E28" s="10"/>
      <c r="F28" s="8" t="s">
        <v>5</v>
      </c>
      <c r="G28" s="6"/>
      <c r="H28" s="10"/>
      <c r="I28" s="8" t="s">
        <v>5</v>
      </c>
      <c r="J28" s="6"/>
    </row>
    <row r="29" spans="1:10" s="4" customFormat="1" ht="130" customHeight="1" x14ac:dyDescent="0.15">
      <c r="A29" s="100"/>
      <c r="B29" s="10"/>
      <c r="C29" s="101" t="s">
        <v>3</v>
      </c>
      <c r="D29" s="98"/>
      <c r="E29" s="10"/>
      <c r="F29" s="97" t="s">
        <v>3</v>
      </c>
      <c r="G29" s="98"/>
      <c r="H29" s="10"/>
      <c r="I29" s="97" t="s">
        <v>3</v>
      </c>
      <c r="J29" s="98"/>
    </row>
    <row r="30" spans="1:10" s="4" customFormat="1" ht="20" customHeight="1" x14ac:dyDescent="0.15">
      <c r="A30" s="99" t="str">
        <f>PRODUCTDEMONSTRATIE!A6:A6</f>
        <v>3.	Functionaliteit slot (sleutel)</v>
      </c>
      <c r="B30" s="10"/>
      <c r="C30" s="8" t="s">
        <v>5</v>
      </c>
      <c r="D30" s="6"/>
      <c r="E30" s="10"/>
      <c r="F30" s="8" t="s">
        <v>5</v>
      </c>
      <c r="G30" s="6"/>
      <c r="H30" s="10"/>
      <c r="I30" s="8" t="s">
        <v>5</v>
      </c>
      <c r="J30" s="6"/>
    </row>
    <row r="31" spans="1:10" s="4" customFormat="1" ht="130" customHeight="1" x14ac:dyDescent="0.15">
      <c r="A31" s="100"/>
      <c r="B31" s="10"/>
      <c r="C31" s="101" t="s">
        <v>3</v>
      </c>
      <c r="D31" s="98"/>
      <c r="E31" s="10"/>
      <c r="F31" s="97" t="s">
        <v>3</v>
      </c>
      <c r="G31" s="98"/>
      <c r="H31" s="10"/>
      <c r="I31" s="97" t="s">
        <v>3</v>
      </c>
      <c r="J31" s="98"/>
    </row>
    <row r="32" spans="1:10" s="4" customFormat="1" ht="20" customHeight="1" x14ac:dyDescent="0.15">
      <c r="A32" s="99" t="str">
        <f>PRODUCTDEMONSTRATIE!A7:A7</f>
        <v>4.	Uitstraling/vormgeving</v>
      </c>
      <c r="B32" s="10"/>
      <c r="C32" s="8" t="s">
        <v>5</v>
      </c>
      <c r="D32" s="6"/>
      <c r="E32" s="10"/>
      <c r="F32" s="8" t="s">
        <v>5</v>
      </c>
      <c r="G32" s="6"/>
      <c r="H32" s="10"/>
      <c r="I32" s="8" t="s">
        <v>5</v>
      </c>
      <c r="J32" s="6"/>
    </row>
    <row r="33" spans="1:10" s="4" customFormat="1" ht="130" customHeight="1" x14ac:dyDescent="0.15">
      <c r="A33" s="100"/>
      <c r="B33" s="10"/>
      <c r="C33" s="101" t="s">
        <v>3</v>
      </c>
      <c r="D33" s="98"/>
      <c r="E33" s="10"/>
      <c r="F33" s="97" t="s">
        <v>3</v>
      </c>
      <c r="G33" s="98"/>
      <c r="H33" s="10"/>
      <c r="I33" s="97" t="s">
        <v>3</v>
      </c>
      <c r="J33" s="98"/>
    </row>
    <row r="34" spans="1:10" s="4" customFormat="1" ht="20" customHeight="1" x14ac:dyDescent="0.15">
      <c r="A34" s="99" t="str">
        <f>PRODUCTDEMONSTRATIE!A8:A8</f>
        <v>5.	Afwerking/volledigheid</v>
      </c>
      <c r="B34" s="10"/>
      <c r="C34" s="8" t="s">
        <v>5</v>
      </c>
      <c r="D34" s="6"/>
      <c r="E34" s="10"/>
      <c r="F34" s="8" t="s">
        <v>5</v>
      </c>
      <c r="G34" s="6"/>
      <c r="H34" s="10"/>
      <c r="I34" s="8" t="s">
        <v>5</v>
      </c>
      <c r="J34" s="6"/>
    </row>
    <row r="35" spans="1:10" s="4" customFormat="1" ht="130" customHeight="1" x14ac:dyDescent="0.15">
      <c r="A35" s="100"/>
      <c r="B35" s="10"/>
      <c r="C35" s="101" t="s">
        <v>3</v>
      </c>
      <c r="D35" s="98"/>
      <c r="E35" s="10"/>
      <c r="F35" s="97" t="s">
        <v>3</v>
      </c>
      <c r="G35" s="98"/>
      <c r="H35" s="10"/>
      <c r="I35" s="97" t="s">
        <v>3</v>
      </c>
      <c r="J35" s="98"/>
    </row>
    <row r="36" spans="1:10" s="4" customFormat="1" ht="20" customHeight="1" x14ac:dyDescent="0.15">
      <c r="A36" s="99" t="str">
        <f>PRODUCTDEMONSTRATIE!A9:A9</f>
        <v>6.	Stabiliteit/robuustheid voor een VO-organisatie</v>
      </c>
      <c r="B36" s="10"/>
      <c r="C36" s="8" t="s">
        <v>5</v>
      </c>
      <c r="D36" s="6"/>
      <c r="E36" s="10"/>
      <c r="F36" s="8" t="s">
        <v>5</v>
      </c>
      <c r="G36" s="6"/>
      <c r="H36" s="10"/>
      <c r="I36" s="8" t="s">
        <v>5</v>
      </c>
      <c r="J36" s="6"/>
    </row>
    <row r="37" spans="1:10" s="4" customFormat="1" ht="130" customHeight="1" x14ac:dyDescent="0.15">
      <c r="A37" s="100"/>
      <c r="B37" s="10"/>
      <c r="C37" s="101" t="s">
        <v>3</v>
      </c>
      <c r="D37" s="98"/>
      <c r="E37" s="10"/>
      <c r="F37" s="97" t="s">
        <v>3</v>
      </c>
      <c r="G37" s="98"/>
      <c r="H37" s="10"/>
      <c r="I37" s="97" t="s">
        <v>3</v>
      </c>
      <c r="J37" s="98"/>
    </row>
    <row r="38" spans="1:10" s="4" customFormat="1" ht="20" customHeight="1" x14ac:dyDescent="0.15">
      <c r="A38" s="99" t="str">
        <f>PRODUCTDEMONSTRATIE!A10:A10</f>
        <v>7.	Kwaliteit sluiting</v>
      </c>
      <c r="B38" s="10"/>
      <c r="C38" s="8" t="s">
        <v>5</v>
      </c>
      <c r="D38" s="6"/>
      <c r="E38" s="10"/>
      <c r="F38" s="8" t="s">
        <v>5</v>
      </c>
      <c r="G38" s="6"/>
      <c r="H38" s="10"/>
      <c r="I38" s="8" t="s">
        <v>5</v>
      </c>
      <c r="J38" s="6"/>
    </row>
    <row r="39" spans="1:10" s="4" customFormat="1" ht="130" customHeight="1" x14ac:dyDescent="0.15">
      <c r="A39" s="100"/>
      <c r="B39" s="10"/>
      <c r="C39" s="101" t="s">
        <v>3</v>
      </c>
      <c r="D39" s="98"/>
      <c r="E39" s="10"/>
      <c r="F39" s="97" t="s">
        <v>3</v>
      </c>
      <c r="G39" s="98"/>
      <c r="H39" s="10"/>
      <c r="I39" s="97" t="s">
        <v>3</v>
      </c>
      <c r="J39" s="98"/>
    </row>
    <row r="40" spans="1:10" s="4" customFormat="1" ht="20" customHeight="1" x14ac:dyDescent="0.15">
      <c r="A40" s="99" t="str">
        <f>PRODUCTDEMONSTRATIE!A11:A11</f>
        <v>8.	Kwaliteit scharnieren</v>
      </c>
      <c r="B40" s="10"/>
      <c r="C40" s="8" t="s">
        <v>5</v>
      </c>
      <c r="D40" s="6"/>
      <c r="E40" s="10"/>
      <c r="F40" s="8" t="s">
        <v>5</v>
      </c>
      <c r="G40" s="6"/>
      <c r="H40" s="10"/>
      <c r="I40" s="8" t="s">
        <v>5</v>
      </c>
      <c r="J40" s="6"/>
    </row>
    <row r="41" spans="1:10" s="4" customFormat="1" ht="130" customHeight="1" x14ac:dyDescent="0.15">
      <c r="A41" s="100"/>
      <c r="B41" s="10"/>
      <c r="C41" s="101" t="s">
        <v>3</v>
      </c>
      <c r="D41" s="98"/>
      <c r="E41" s="10"/>
      <c r="F41" s="97" t="s">
        <v>3</v>
      </c>
      <c r="G41" s="98"/>
      <c r="H41" s="10"/>
      <c r="I41" s="97" t="s">
        <v>3</v>
      </c>
      <c r="J41" s="98"/>
    </row>
    <row r="42" spans="1:10" s="4" customFormat="1" ht="20" customHeight="1" x14ac:dyDescent="0.15">
      <c r="A42" s="99" t="str">
        <f>PRODUCTDEMONSTRATIE!A12:A12</f>
        <v>9.	Mate van keuze kleuren in stalenboek</v>
      </c>
      <c r="B42" s="10"/>
      <c r="C42" s="8" t="s">
        <v>5</v>
      </c>
      <c r="D42" s="6"/>
      <c r="E42" s="10"/>
      <c r="F42" s="8" t="s">
        <v>5</v>
      </c>
      <c r="G42" s="6"/>
      <c r="H42" s="10"/>
      <c r="I42" s="8" t="s">
        <v>5</v>
      </c>
      <c r="J42" s="6"/>
    </row>
    <row r="43" spans="1:10" s="4" customFormat="1" ht="130" customHeight="1" x14ac:dyDescent="0.15">
      <c r="A43" s="100"/>
      <c r="B43" s="10"/>
      <c r="C43" s="101" t="s">
        <v>3</v>
      </c>
      <c r="D43" s="98"/>
      <c r="E43" s="10"/>
      <c r="F43" s="97" t="s">
        <v>3</v>
      </c>
      <c r="G43" s="98"/>
      <c r="H43" s="10"/>
      <c r="I43" s="97" t="s">
        <v>3</v>
      </c>
      <c r="J43" s="98"/>
    </row>
    <row r="44" spans="1:10" s="4" customFormat="1" ht="20" customHeight="1" x14ac:dyDescent="0.15">
      <c r="A44" s="112" t="str">
        <f>PRODUCTDEMONSTRATIE!A13</f>
        <v>(2) lockers met een elektronisch sluitsysteem nr. 2</v>
      </c>
      <c r="B44" s="113"/>
      <c r="C44" s="113"/>
      <c r="D44" s="113"/>
      <c r="E44" s="113"/>
      <c r="F44" s="113"/>
      <c r="G44" s="113"/>
      <c r="H44" s="113"/>
      <c r="I44" s="113"/>
      <c r="J44" s="114"/>
    </row>
    <row r="45" spans="1:10" s="4" customFormat="1" ht="20" customHeight="1" x14ac:dyDescent="0.15">
      <c r="A45" s="99" t="str">
        <f>PRODUCTDEMONSTRATIE!A14</f>
        <v>1.	Gebruiksvriendelijkheid leerling (openen kluis met app)</v>
      </c>
      <c r="B45" s="10"/>
      <c r="C45" s="8" t="s">
        <v>5</v>
      </c>
      <c r="D45" s="6"/>
      <c r="E45" s="10"/>
      <c r="F45" s="8" t="s">
        <v>5</v>
      </c>
      <c r="G45" s="6"/>
      <c r="H45" s="10"/>
      <c r="I45" s="8" t="s">
        <v>5</v>
      </c>
      <c r="J45" s="6"/>
    </row>
    <row r="46" spans="1:10" s="4" customFormat="1" ht="130" customHeight="1" x14ac:dyDescent="0.15">
      <c r="A46" s="100"/>
      <c r="B46" s="10"/>
      <c r="C46" s="101" t="s">
        <v>3</v>
      </c>
      <c r="D46" s="98"/>
      <c r="E46" s="10"/>
      <c r="F46" s="97" t="s">
        <v>3</v>
      </c>
      <c r="G46" s="98"/>
      <c r="H46" s="10"/>
      <c r="I46" s="97" t="s">
        <v>3</v>
      </c>
      <c r="J46" s="98"/>
    </row>
    <row r="47" spans="1:10" s="4" customFormat="1" ht="20" customHeight="1" x14ac:dyDescent="0.15">
      <c r="A47" s="99" t="str">
        <f>PRODUCTDEMONSTRATIE!A15</f>
        <v>2.	Gebruiksvriendelijkheid beheerder (openen alle lockers in 1 handeling)</v>
      </c>
      <c r="B47" s="10"/>
      <c r="C47" s="8" t="s">
        <v>5</v>
      </c>
      <c r="D47" s="6"/>
      <c r="E47" s="10"/>
      <c r="F47" s="8" t="s">
        <v>5</v>
      </c>
      <c r="G47" s="6"/>
      <c r="H47" s="10"/>
      <c r="I47" s="8" t="s">
        <v>5</v>
      </c>
      <c r="J47" s="6"/>
    </row>
    <row r="48" spans="1:10" s="4" customFormat="1" ht="130" customHeight="1" x14ac:dyDescent="0.15">
      <c r="A48" s="100"/>
      <c r="B48" s="10"/>
      <c r="C48" s="101" t="s">
        <v>3</v>
      </c>
      <c r="D48" s="98"/>
      <c r="E48" s="10"/>
      <c r="F48" s="97" t="s">
        <v>3</v>
      </c>
      <c r="G48" s="98"/>
      <c r="H48" s="10"/>
      <c r="I48" s="97" t="s">
        <v>3</v>
      </c>
      <c r="J48" s="98"/>
    </row>
    <row r="49" spans="1:10" s="4" customFormat="1" ht="20" customHeight="1" x14ac:dyDescent="0.15">
      <c r="A49" s="99" t="str">
        <f>PRODUCTDEMONSTRATIE!A16</f>
        <v xml:space="preserve">3.	Gebruiksvriendelijkheid beheeraccount/beheersoftware </v>
      </c>
      <c r="B49" s="10"/>
      <c r="C49" s="8" t="s">
        <v>5</v>
      </c>
      <c r="D49" s="6"/>
      <c r="E49" s="10"/>
      <c r="F49" s="8" t="s">
        <v>5</v>
      </c>
      <c r="G49" s="6"/>
      <c r="H49" s="10"/>
      <c r="I49" s="8" t="s">
        <v>5</v>
      </c>
      <c r="J49" s="6"/>
    </row>
    <row r="50" spans="1:10" s="4" customFormat="1" ht="130" customHeight="1" x14ac:dyDescent="0.15">
      <c r="A50" s="100"/>
      <c r="B50" s="10"/>
      <c r="C50" s="101" t="s">
        <v>3</v>
      </c>
      <c r="D50" s="98"/>
      <c r="E50" s="10"/>
      <c r="F50" s="97" t="s">
        <v>3</v>
      </c>
      <c r="G50" s="98"/>
      <c r="H50" s="10"/>
      <c r="I50" s="97" t="s">
        <v>3</v>
      </c>
      <c r="J50" s="98"/>
    </row>
    <row r="51" spans="1:10" s="4" customFormat="1" ht="20" customHeight="1" x14ac:dyDescent="0.15">
      <c r="A51" s="99" t="str">
        <f>PRODUCTDEMONSTRATIE!A17</f>
        <v>4.	Gebruiksvriendelijkheid beheersdisplay</v>
      </c>
      <c r="B51" s="10"/>
      <c r="C51" s="8" t="s">
        <v>5</v>
      </c>
      <c r="D51" s="6"/>
      <c r="E51" s="10"/>
      <c r="F51" s="8" t="s">
        <v>5</v>
      </c>
      <c r="G51" s="6"/>
      <c r="H51" s="10"/>
      <c r="I51" s="8" t="s">
        <v>5</v>
      </c>
      <c r="J51" s="6"/>
    </row>
    <row r="52" spans="1:10" s="4" customFormat="1" ht="130" customHeight="1" x14ac:dyDescent="0.15">
      <c r="A52" s="100"/>
      <c r="B52" s="10"/>
      <c r="C52" s="101" t="s">
        <v>3</v>
      </c>
      <c r="D52" s="98"/>
      <c r="E52" s="10"/>
      <c r="F52" s="97" t="s">
        <v>3</v>
      </c>
      <c r="G52" s="98"/>
      <c r="H52" s="10"/>
      <c r="I52" s="97" t="s">
        <v>3</v>
      </c>
      <c r="J52" s="98"/>
    </row>
    <row r="53" spans="1:10" s="4" customFormat="1" ht="20" customHeight="1" x14ac:dyDescent="0.15">
      <c r="A53" s="99" t="str">
        <f>PRODUCTDEMONSTRATIE!A18</f>
        <v>5.	Gemak schoonmaken</v>
      </c>
      <c r="B53" s="10"/>
      <c r="C53" s="8" t="s">
        <v>5</v>
      </c>
      <c r="D53" s="6"/>
      <c r="E53" s="10"/>
      <c r="F53" s="8" t="s">
        <v>5</v>
      </c>
      <c r="G53" s="6"/>
      <c r="H53" s="10"/>
      <c r="I53" s="8" t="s">
        <v>5</v>
      </c>
      <c r="J53" s="6"/>
    </row>
    <row r="54" spans="1:10" s="4" customFormat="1" ht="130" customHeight="1" x14ac:dyDescent="0.15">
      <c r="A54" s="100"/>
      <c r="B54" s="10"/>
      <c r="C54" s="101" t="s">
        <v>3</v>
      </c>
      <c r="D54" s="98"/>
      <c r="E54" s="10"/>
      <c r="F54" s="97" t="s">
        <v>3</v>
      </c>
      <c r="G54" s="98"/>
      <c r="H54" s="10"/>
      <c r="I54" s="97" t="s">
        <v>3</v>
      </c>
      <c r="J54" s="98"/>
    </row>
    <row r="55" spans="1:10" s="4" customFormat="1" ht="20" customHeight="1" x14ac:dyDescent="0.15">
      <c r="A55" s="99" t="str">
        <f>PRODUCTDEMONSTRATIE!A19</f>
        <v>6.	Functionaliteit slot (sleutel)</v>
      </c>
      <c r="B55" s="10"/>
      <c r="C55" s="8" t="s">
        <v>5</v>
      </c>
      <c r="D55" s="6"/>
      <c r="E55" s="10"/>
      <c r="F55" s="8" t="s">
        <v>5</v>
      </c>
      <c r="G55" s="6"/>
      <c r="H55" s="10"/>
      <c r="I55" s="8" t="s">
        <v>5</v>
      </c>
      <c r="J55" s="6"/>
    </row>
    <row r="56" spans="1:10" s="4" customFormat="1" ht="130" customHeight="1" x14ac:dyDescent="0.15">
      <c r="A56" s="100"/>
      <c r="B56" s="10"/>
      <c r="C56" s="101" t="s">
        <v>3</v>
      </c>
      <c r="D56" s="98"/>
      <c r="E56" s="10"/>
      <c r="F56" s="97" t="s">
        <v>3</v>
      </c>
      <c r="G56" s="98"/>
      <c r="H56" s="10"/>
      <c r="I56" s="97" t="s">
        <v>3</v>
      </c>
      <c r="J56" s="98"/>
    </row>
    <row r="57" spans="1:10" s="4" customFormat="1" ht="20" customHeight="1" x14ac:dyDescent="0.15">
      <c r="A57" s="99" t="str">
        <f>PRODUCTDEMONSTRATIE!A20</f>
        <v>7.	Uitstraling/vormgeving</v>
      </c>
      <c r="B57" s="10"/>
      <c r="C57" s="8" t="s">
        <v>5</v>
      </c>
      <c r="D57" s="6"/>
      <c r="E57" s="10"/>
      <c r="F57" s="8" t="s">
        <v>5</v>
      </c>
      <c r="G57" s="6"/>
      <c r="H57" s="10"/>
      <c r="I57" s="8" t="s">
        <v>5</v>
      </c>
      <c r="J57" s="6"/>
    </row>
    <row r="58" spans="1:10" s="4" customFormat="1" ht="130" customHeight="1" x14ac:dyDescent="0.15">
      <c r="A58" s="100"/>
      <c r="B58" s="10"/>
      <c r="C58" s="101" t="s">
        <v>3</v>
      </c>
      <c r="D58" s="98"/>
      <c r="E58" s="10"/>
      <c r="F58" s="97" t="s">
        <v>3</v>
      </c>
      <c r="G58" s="98"/>
      <c r="H58" s="10"/>
      <c r="I58" s="97" t="s">
        <v>3</v>
      </c>
      <c r="J58" s="98"/>
    </row>
    <row r="59" spans="1:10" s="4" customFormat="1" ht="20" customHeight="1" x14ac:dyDescent="0.15">
      <c r="A59" s="99" t="str">
        <f>PRODUCTDEMONSTRATIE!A21</f>
        <v>8.	Afwerking/volledigheid</v>
      </c>
      <c r="B59" s="10"/>
      <c r="C59" s="8" t="s">
        <v>5</v>
      </c>
      <c r="D59" s="6"/>
      <c r="E59" s="10"/>
      <c r="F59" s="8" t="s">
        <v>5</v>
      </c>
      <c r="G59" s="6"/>
      <c r="H59" s="10"/>
      <c r="I59" s="8" t="s">
        <v>5</v>
      </c>
      <c r="J59" s="6"/>
    </row>
    <row r="60" spans="1:10" s="4" customFormat="1" ht="130" customHeight="1" x14ac:dyDescent="0.15">
      <c r="A60" s="100"/>
      <c r="B60" s="10"/>
      <c r="C60" s="101" t="s">
        <v>3</v>
      </c>
      <c r="D60" s="98"/>
      <c r="E60" s="10"/>
      <c r="F60" s="97" t="s">
        <v>3</v>
      </c>
      <c r="G60" s="98"/>
      <c r="H60" s="10"/>
      <c r="I60" s="97" t="s">
        <v>3</v>
      </c>
      <c r="J60" s="98"/>
    </row>
    <row r="61" spans="1:10" s="4" customFormat="1" ht="20" customHeight="1" x14ac:dyDescent="0.15">
      <c r="A61" s="99" t="str">
        <f>PRODUCTDEMONSTRATIE!A22</f>
        <v>9.	Stabiliteit/robuustheid voor een VO-organisatie</v>
      </c>
      <c r="B61" s="10"/>
      <c r="C61" s="8" t="s">
        <v>5</v>
      </c>
      <c r="D61" s="6"/>
      <c r="E61" s="10"/>
      <c r="F61" s="8" t="s">
        <v>5</v>
      </c>
      <c r="G61" s="6"/>
      <c r="H61" s="10"/>
      <c r="I61" s="8" t="s">
        <v>5</v>
      </c>
      <c r="J61" s="6"/>
    </row>
    <row r="62" spans="1:10" s="4" customFormat="1" ht="130" customHeight="1" x14ac:dyDescent="0.15">
      <c r="A62" s="100"/>
      <c r="B62" s="10"/>
      <c r="C62" s="101" t="s">
        <v>3</v>
      </c>
      <c r="D62" s="98"/>
      <c r="E62" s="10"/>
      <c r="F62" s="97" t="s">
        <v>3</v>
      </c>
      <c r="G62" s="98"/>
      <c r="H62" s="10"/>
      <c r="I62" s="97" t="s">
        <v>3</v>
      </c>
      <c r="J62" s="98"/>
    </row>
    <row r="63" spans="1:10" s="4" customFormat="1" ht="20" customHeight="1" x14ac:dyDescent="0.15">
      <c r="A63" s="99" t="str">
        <f>PRODUCTDEMONSTRATIE!A23</f>
        <v xml:space="preserve">10.	Kwaliteit sluiting </v>
      </c>
      <c r="B63" s="10"/>
      <c r="C63" s="8" t="s">
        <v>5</v>
      </c>
      <c r="D63" s="6"/>
      <c r="E63" s="10"/>
      <c r="F63" s="8" t="s">
        <v>5</v>
      </c>
      <c r="G63" s="6"/>
      <c r="H63" s="10"/>
      <c r="I63" s="8" t="s">
        <v>5</v>
      </c>
      <c r="J63" s="6"/>
    </row>
    <row r="64" spans="1:10" s="4" customFormat="1" ht="130" customHeight="1" x14ac:dyDescent="0.15">
      <c r="A64" s="100"/>
      <c r="B64" s="10"/>
      <c r="C64" s="101" t="s">
        <v>3</v>
      </c>
      <c r="D64" s="98"/>
      <c r="E64" s="10"/>
      <c r="F64" s="97" t="s">
        <v>3</v>
      </c>
      <c r="G64" s="98"/>
      <c r="H64" s="10"/>
      <c r="I64" s="97" t="s">
        <v>3</v>
      </c>
      <c r="J64" s="98"/>
    </row>
    <row r="65" spans="1:10" s="4" customFormat="1" ht="20" customHeight="1" x14ac:dyDescent="0.15">
      <c r="A65" s="99" t="str">
        <f>PRODUCTDEMONSTRATIE!A24</f>
        <v>11.	Kwaliteit scharnieren</v>
      </c>
      <c r="B65" s="10"/>
      <c r="C65" s="8" t="s">
        <v>5</v>
      </c>
      <c r="D65" s="6"/>
      <c r="E65" s="10"/>
      <c r="F65" s="8" t="s">
        <v>5</v>
      </c>
      <c r="G65" s="6"/>
      <c r="H65" s="10"/>
      <c r="I65" s="8" t="s">
        <v>5</v>
      </c>
      <c r="J65" s="6"/>
    </row>
    <row r="66" spans="1:10" s="4" customFormat="1" ht="130" customHeight="1" x14ac:dyDescent="0.15">
      <c r="A66" s="100"/>
      <c r="B66" s="10"/>
      <c r="C66" s="101" t="s">
        <v>3</v>
      </c>
      <c r="D66" s="98"/>
      <c r="E66" s="10"/>
      <c r="F66" s="97" t="s">
        <v>3</v>
      </c>
      <c r="G66" s="98"/>
      <c r="H66" s="10"/>
      <c r="I66" s="97" t="s">
        <v>3</v>
      </c>
      <c r="J66" s="98"/>
    </row>
    <row r="67" spans="1:10" s="4" customFormat="1" ht="20" customHeight="1" x14ac:dyDescent="0.15">
      <c r="A67" s="99" t="str">
        <f>PRODUCTDEMONSTRATIE!A25</f>
        <v>12.	Mate van keuze kleuren in stalenboek</v>
      </c>
      <c r="B67" s="10"/>
      <c r="C67" s="8" t="s">
        <v>5</v>
      </c>
      <c r="D67" s="6"/>
      <c r="E67" s="10"/>
      <c r="F67" s="8" t="s">
        <v>5</v>
      </c>
      <c r="G67" s="6"/>
      <c r="H67" s="10"/>
      <c r="I67" s="8" t="s">
        <v>5</v>
      </c>
      <c r="J67" s="6"/>
    </row>
    <row r="68" spans="1:10" s="4" customFormat="1" ht="130" customHeight="1" x14ac:dyDescent="0.15">
      <c r="A68" s="100"/>
      <c r="B68" s="10"/>
      <c r="C68" s="101" t="s">
        <v>3</v>
      </c>
      <c r="D68" s="98"/>
      <c r="E68" s="10"/>
      <c r="F68" s="97" t="s">
        <v>3</v>
      </c>
      <c r="G68" s="98"/>
      <c r="H68" s="10"/>
      <c r="I68" s="97" t="s">
        <v>3</v>
      </c>
      <c r="J68" s="98"/>
    </row>
    <row r="69" spans="1:10" s="4" customFormat="1" ht="20" customHeight="1" x14ac:dyDescent="0.15">
      <c r="A69" s="112" t="str">
        <f>PRODUCTDEMONSTRATIE!A26</f>
        <v>(3) Postvakken nr. 3 zonder opbergsysteem</v>
      </c>
      <c r="B69" s="113"/>
      <c r="C69" s="113"/>
      <c r="D69" s="113"/>
      <c r="E69" s="113"/>
      <c r="F69" s="113"/>
      <c r="G69" s="113"/>
      <c r="H69" s="113"/>
      <c r="I69" s="113"/>
      <c r="J69" s="114"/>
    </row>
    <row r="70" spans="1:10" s="4" customFormat="1" ht="20" customHeight="1" x14ac:dyDescent="0.15">
      <c r="A70" s="99" t="str">
        <f>PRODUCTDEMONSTRATIE!A27</f>
        <v>1.	Gebruiksvriendelijkheid</v>
      </c>
      <c r="B70" s="10"/>
      <c r="C70" s="8" t="s">
        <v>5</v>
      </c>
      <c r="D70" s="6"/>
      <c r="E70" s="10"/>
      <c r="F70" s="8" t="s">
        <v>5</v>
      </c>
      <c r="G70" s="6"/>
      <c r="H70" s="10"/>
      <c r="I70" s="8" t="s">
        <v>5</v>
      </c>
      <c r="J70" s="6"/>
    </row>
    <row r="71" spans="1:10" s="4" customFormat="1" ht="130" customHeight="1" x14ac:dyDescent="0.15">
      <c r="A71" s="100"/>
      <c r="B71" s="10"/>
      <c r="C71" s="101" t="s">
        <v>3</v>
      </c>
      <c r="D71" s="98"/>
      <c r="E71" s="10"/>
      <c r="F71" s="97" t="s">
        <v>3</v>
      </c>
      <c r="G71" s="98"/>
      <c r="H71" s="10"/>
      <c r="I71" s="97" t="s">
        <v>3</v>
      </c>
      <c r="J71" s="98"/>
    </row>
    <row r="72" spans="1:10" s="4" customFormat="1" ht="20" customHeight="1" x14ac:dyDescent="0.15">
      <c r="A72" s="99" t="str">
        <f>PRODUCTDEMONSTRATIE!A28</f>
        <v>2.	Gemak schoonmaken</v>
      </c>
      <c r="B72" s="10"/>
      <c r="C72" s="8" t="s">
        <v>5</v>
      </c>
      <c r="D72" s="6"/>
      <c r="E72" s="10"/>
      <c r="F72" s="8" t="s">
        <v>5</v>
      </c>
      <c r="G72" s="6"/>
      <c r="H72" s="10"/>
      <c r="I72" s="8" t="s">
        <v>5</v>
      </c>
      <c r="J72" s="6"/>
    </row>
    <row r="73" spans="1:10" s="4" customFormat="1" ht="130" customHeight="1" x14ac:dyDescent="0.15">
      <c r="A73" s="100"/>
      <c r="B73" s="10"/>
      <c r="C73" s="101" t="s">
        <v>3</v>
      </c>
      <c r="D73" s="98"/>
      <c r="E73" s="10"/>
      <c r="F73" s="97" t="s">
        <v>3</v>
      </c>
      <c r="G73" s="98"/>
      <c r="H73" s="10"/>
      <c r="I73" s="97" t="s">
        <v>3</v>
      </c>
      <c r="J73" s="98"/>
    </row>
    <row r="74" spans="1:10" s="4" customFormat="1" ht="20" customHeight="1" x14ac:dyDescent="0.15">
      <c r="A74" s="99" t="str">
        <f>PRODUCTDEMONSTRATIE!A29</f>
        <v>3.	Functionaliteit slot (sleutel)</v>
      </c>
      <c r="B74" s="10"/>
      <c r="C74" s="8" t="s">
        <v>5</v>
      </c>
      <c r="D74" s="6"/>
      <c r="E74" s="10"/>
      <c r="F74" s="8" t="s">
        <v>5</v>
      </c>
      <c r="G74" s="6"/>
      <c r="H74" s="10"/>
      <c r="I74" s="8" t="s">
        <v>5</v>
      </c>
      <c r="J74" s="6"/>
    </row>
    <row r="75" spans="1:10" s="4" customFormat="1" ht="130" customHeight="1" x14ac:dyDescent="0.15">
      <c r="A75" s="100"/>
      <c r="B75" s="10"/>
      <c r="C75" s="101" t="s">
        <v>3</v>
      </c>
      <c r="D75" s="98"/>
      <c r="E75" s="10"/>
      <c r="F75" s="97" t="s">
        <v>3</v>
      </c>
      <c r="G75" s="98"/>
      <c r="H75" s="10"/>
      <c r="I75" s="97" t="s">
        <v>3</v>
      </c>
      <c r="J75" s="98"/>
    </row>
    <row r="76" spans="1:10" s="4" customFormat="1" ht="20" customHeight="1" x14ac:dyDescent="0.15">
      <c r="A76" s="99" t="str">
        <f>PRODUCTDEMONSTRATIE!A30</f>
        <v>4.	Uitstraling/vormgeving</v>
      </c>
      <c r="B76" s="10"/>
      <c r="C76" s="8" t="s">
        <v>5</v>
      </c>
      <c r="D76" s="6"/>
      <c r="E76" s="10"/>
      <c r="F76" s="8" t="s">
        <v>5</v>
      </c>
      <c r="G76" s="6"/>
      <c r="H76" s="10"/>
      <c r="I76" s="8" t="s">
        <v>5</v>
      </c>
      <c r="J76" s="6"/>
    </row>
    <row r="77" spans="1:10" s="4" customFormat="1" ht="130" customHeight="1" x14ac:dyDescent="0.15">
      <c r="A77" s="100"/>
      <c r="B77" s="10"/>
      <c r="C77" s="101" t="s">
        <v>3</v>
      </c>
      <c r="D77" s="98"/>
      <c r="E77" s="10"/>
      <c r="F77" s="97" t="s">
        <v>3</v>
      </c>
      <c r="G77" s="98"/>
      <c r="H77" s="10"/>
      <c r="I77" s="97" t="s">
        <v>3</v>
      </c>
      <c r="J77" s="98"/>
    </row>
    <row r="78" spans="1:10" s="4" customFormat="1" ht="20" customHeight="1" x14ac:dyDescent="0.15">
      <c r="A78" s="99" t="str">
        <f>PRODUCTDEMONSTRATIE!A31</f>
        <v>5.	Afwerking/volledigheid</v>
      </c>
      <c r="B78" s="10"/>
      <c r="C78" s="8" t="s">
        <v>5</v>
      </c>
      <c r="D78" s="6"/>
      <c r="E78" s="10"/>
      <c r="F78" s="8" t="s">
        <v>5</v>
      </c>
      <c r="G78" s="6"/>
      <c r="H78" s="10"/>
      <c r="I78" s="8" t="s">
        <v>5</v>
      </c>
      <c r="J78" s="6"/>
    </row>
    <row r="79" spans="1:10" s="4" customFormat="1" ht="130" customHeight="1" x14ac:dyDescent="0.15">
      <c r="A79" s="100"/>
      <c r="B79" s="10"/>
      <c r="C79" s="101" t="s">
        <v>3</v>
      </c>
      <c r="D79" s="98"/>
      <c r="E79" s="10"/>
      <c r="F79" s="97" t="s">
        <v>3</v>
      </c>
      <c r="G79" s="98"/>
      <c r="H79" s="10"/>
      <c r="I79" s="97" t="s">
        <v>3</v>
      </c>
      <c r="J79" s="98"/>
    </row>
    <row r="80" spans="1:10" s="4" customFormat="1" ht="20" customHeight="1" x14ac:dyDescent="0.15">
      <c r="A80" s="99" t="str">
        <f>PRODUCTDEMONSTRATIE!A32</f>
        <v>6.	Stabiliteit/robuustheid voor een VO-organisatie</v>
      </c>
      <c r="B80" s="10"/>
      <c r="C80" s="8" t="s">
        <v>5</v>
      </c>
      <c r="D80" s="6"/>
      <c r="E80" s="10"/>
      <c r="F80" s="8" t="s">
        <v>5</v>
      </c>
      <c r="G80" s="6"/>
      <c r="H80" s="10"/>
      <c r="I80" s="8" t="s">
        <v>5</v>
      </c>
      <c r="J80" s="6"/>
    </row>
    <row r="81" spans="1:10" s="4" customFormat="1" ht="130" customHeight="1" x14ac:dyDescent="0.15">
      <c r="A81" s="100"/>
      <c r="B81" s="10"/>
      <c r="C81" s="101" t="s">
        <v>3</v>
      </c>
      <c r="D81" s="98"/>
      <c r="E81" s="10"/>
      <c r="F81" s="97" t="s">
        <v>3</v>
      </c>
      <c r="G81" s="98"/>
      <c r="H81" s="10"/>
      <c r="I81" s="97" t="s">
        <v>3</v>
      </c>
      <c r="J81" s="98"/>
    </row>
    <row r="82" spans="1:10" s="4" customFormat="1" ht="20" customHeight="1" x14ac:dyDescent="0.15">
      <c r="A82" s="99" t="str">
        <f>PRODUCTDEMONSTRATIE!A33</f>
        <v xml:space="preserve">7.	Kwaliteit sluiting </v>
      </c>
      <c r="B82" s="10"/>
      <c r="C82" s="8" t="s">
        <v>5</v>
      </c>
      <c r="D82" s="6"/>
      <c r="E82" s="10"/>
      <c r="F82" s="8" t="s">
        <v>5</v>
      </c>
      <c r="G82" s="6"/>
      <c r="H82" s="10"/>
      <c r="I82" s="8" t="s">
        <v>5</v>
      </c>
      <c r="J82" s="6"/>
    </row>
    <row r="83" spans="1:10" s="4" customFormat="1" ht="130" customHeight="1" x14ac:dyDescent="0.15">
      <c r="A83" s="100"/>
      <c r="B83" s="10"/>
      <c r="C83" s="101" t="s">
        <v>3</v>
      </c>
      <c r="D83" s="98"/>
      <c r="E83" s="10"/>
      <c r="F83" s="97" t="s">
        <v>3</v>
      </c>
      <c r="G83" s="98"/>
      <c r="H83" s="10"/>
      <c r="I83" s="97" t="s">
        <v>3</v>
      </c>
      <c r="J83" s="98"/>
    </row>
    <row r="84" spans="1:10" s="4" customFormat="1" ht="20" customHeight="1" x14ac:dyDescent="0.15">
      <c r="A84" s="99" t="str">
        <f>PRODUCTDEMONSTRATIE!A34</f>
        <v>8.	Kwaliteit scharnieren</v>
      </c>
      <c r="B84" s="10"/>
      <c r="C84" s="8" t="s">
        <v>5</v>
      </c>
      <c r="D84" s="6"/>
      <c r="E84" s="10"/>
      <c r="F84" s="8" t="s">
        <v>5</v>
      </c>
      <c r="G84" s="6"/>
      <c r="H84" s="10"/>
      <c r="I84" s="8" t="s">
        <v>5</v>
      </c>
      <c r="J84" s="6"/>
    </row>
    <row r="85" spans="1:10" s="4" customFormat="1" ht="130" customHeight="1" x14ac:dyDescent="0.15">
      <c r="A85" s="100"/>
      <c r="B85" s="10"/>
      <c r="C85" s="101" t="s">
        <v>3</v>
      </c>
      <c r="D85" s="98"/>
      <c r="E85" s="10"/>
      <c r="F85" s="97" t="s">
        <v>3</v>
      </c>
      <c r="G85" s="98"/>
      <c r="H85" s="10"/>
      <c r="I85" s="97" t="s">
        <v>3</v>
      </c>
      <c r="J85" s="98"/>
    </row>
    <row r="86" spans="1:10" s="4" customFormat="1" ht="20" customHeight="1" x14ac:dyDescent="0.15">
      <c r="A86" s="99" t="str">
        <f>PRODUCTDEMONSTRATIE!A35</f>
        <v>9.	Mate van keuze kleuren in stalenboek</v>
      </c>
      <c r="B86" s="10"/>
      <c r="C86" s="8" t="s">
        <v>5</v>
      </c>
      <c r="D86" s="6"/>
      <c r="E86" s="10"/>
      <c r="F86" s="8" t="s">
        <v>5</v>
      </c>
      <c r="G86" s="6"/>
      <c r="H86" s="10"/>
      <c r="I86" s="8" t="s">
        <v>5</v>
      </c>
      <c r="J86" s="6"/>
    </row>
    <row r="87" spans="1:10" s="4" customFormat="1" ht="130" customHeight="1" x14ac:dyDescent="0.15">
      <c r="A87" s="100"/>
      <c r="B87" s="10"/>
      <c r="C87" s="101" t="s">
        <v>3</v>
      </c>
      <c r="D87" s="98"/>
      <c r="E87" s="10"/>
      <c r="F87" s="97" t="s">
        <v>3</v>
      </c>
      <c r="G87" s="98"/>
      <c r="H87" s="10"/>
      <c r="I87" s="97" t="s">
        <v>3</v>
      </c>
      <c r="J87" s="98"/>
    </row>
    <row r="88" spans="1:10" s="4" customFormat="1" ht="20" customHeight="1" x14ac:dyDescent="0.15">
      <c r="A88" s="112" t="str">
        <f>PRODUCTDEMONSTRATIE!A36</f>
        <v>(4) Postvakken met locker nr. 4 met opbergsysteem</v>
      </c>
      <c r="B88" s="113"/>
      <c r="C88" s="113"/>
      <c r="D88" s="113"/>
      <c r="E88" s="113"/>
      <c r="F88" s="113"/>
      <c r="G88" s="113"/>
      <c r="H88" s="113"/>
      <c r="I88" s="113"/>
      <c r="J88" s="114"/>
    </row>
    <row r="89" spans="1:10" s="4" customFormat="1" ht="20" customHeight="1" x14ac:dyDescent="0.15">
      <c r="A89" s="99" t="str">
        <f>PRODUCTDEMONSTRATIE!A37</f>
        <v>1.	Gebruiksvriendelijkheid</v>
      </c>
      <c r="B89" s="10"/>
      <c r="C89" s="8" t="s">
        <v>5</v>
      </c>
      <c r="D89" s="6"/>
      <c r="E89" s="10"/>
      <c r="F89" s="8" t="s">
        <v>5</v>
      </c>
      <c r="G89" s="6"/>
      <c r="H89" s="10"/>
      <c r="I89" s="8" t="s">
        <v>5</v>
      </c>
      <c r="J89" s="6"/>
    </row>
    <row r="90" spans="1:10" s="4" customFormat="1" ht="130" customHeight="1" x14ac:dyDescent="0.15">
      <c r="A90" s="100"/>
      <c r="B90" s="10"/>
      <c r="C90" s="101" t="s">
        <v>3</v>
      </c>
      <c r="D90" s="98"/>
      <c r="E90" s="10"/>
      <c r="F90" s="97" t="s">
        <v>3</v>
      </c>
      <c r="G90" s="98"/>
      <c r="H90" s="10"/>
      <c r="I90" s="97" t="s">
        <v>3</v>
      </c>
      <c r="J90" s="98"/>
    </row>
    <row r="91" spans="1:10" s="4" customFormat="1" ht="20" customHeight="1" x14ac:dyDescent="0.15">
      <c r="A91" s="99" t="str">
        <f>PRODUCTDEMONSTRATIE!A38</f>
        <v>2.	Gemak schoonmaken</v>
      </c>
      <c r="B91" s="10"/>
      <c r="C91" s="8" t="s">
        <v>5</v>
      </c>
      <c r="D91" s="6"/>
      <c r="E91" s="10"/>
      <c r="F91" s="8" t="s">
        <v>5</v>
      </c>
      <c r="G91" s="6"/>
      <c r="H91" s="10"/>
      <c r="I91" s="8" t="s">
        <v>5</v>
      </c>
      <c r="J91" s="6"/>
    </row>
    <row r="92" spans="1:10" s="4" customFormat="1" ht="130" customHeight="1" x14ac:dyDescent="0.15">
      <c r="A92" s="100"/>
      <c r="B92" s="10"/>
      <c r="C92" s="101" t="s">
        <v>3</v>
      </c>
      <c r="D92" s="98"/>
      <c r="E92" s="10"/>
      <c r="F92" s="97" t="s">
        <v>3</v>
      </c>
      <c r="G92" s="98"/>
      <c r="H92" s="10"/>
      <c r="I92" s="97" t="s">
        <v>3</v>
      </c>
      <c r="J92" s="98"/>
    </row>
    <row r="93" spans="1:10" s="4" customFormat="1" ht="20" customHeight="1" x14ac:dyDescent="0.15">
      <c r="A93" s="99" t="str">
        <f>PRODUCTDEMONSTRATIE!A39</f>
        <v>3.	Functionaliteit slot (sleutel)</v>
      </c>
      <c r="B93" s="10"/>
      <c r="C93" s="8" t="s">
        <v>5</v>
      </c>
      <c r="D93" s="6"/>
      <c r="E93" s="10"/>
      <c r="F93" s="8" t="s">
        <v>5</v>
      </c>
      <c r="G93" s="6"/>
      <c r="H93" s="10"/>
      <c r="I93" s="8" t="s">
        <v>5</v>
      </c>
      <c r="J93" s="6"/>
    </row>
    <row r="94" spans="1:10" s="4" customFormat="1" ht="130" customHeight="1" x14ac:dyDescent="0.15">
      <c r="A94" s="100"/>
      <c r="B94" s="10"/>
      <c r="C94" s="101" t="s">
        <v>3</v>
      </c>
      <c r="D94" s="98"/>
      <c r="E94" s="10"/>
      <c r="F94" s="97" t="s">
        <v>3</v>
      </c>
      <c r="G94" s="98"/>
      <c r="H94" s="10"/>
      <c r="I94" s="97" t="s">
        <v>3</v>
      </c>
      <c r="J94" s="98"/>
    </row>
    <row r="95" spans="1:10" s="4" customFormat="1" ht="20" customHeight="1" x14ac:dyDescent="0.15">
      <c r="A95" s="99" t="str">
        <f>PRODUCTDEMONSTRATIE!A40</f>
        <v>4.	Uitstraling/vormgeving</v>
      </c>
      <c r="B95" s="10"/>
      <c r="C95" s="8" t="s">
        <v>5</v>
      </c>
      <c r="D95" s="6"/>
      <c r="E95" s="10"/>
      <c r="F95" s="8" t="s">
        <v>5</v>
      </c>
      <c r="G95" s="6"/>
      <c r="H95" s="10"/>
      <c r="I95" s="8" t="s">
        <v>5</v>
      </c>
      <c r="J95" s="6"/>
    </row>
    <row r="96" spans="1:10" s="4" customFormat="1" ht="130" customHeight="1" x14ac:dyDescent="0.15">
      <c r="A96" s="100"/>
      <c r="B96" s="10"/>
      <c r="C96" s="101" t="s">
        <v>3</v>
      </c>
      <c r="D96" s="98"/>
      <c r="E96" s="10"/>
      <c r="F96" s="97" t="s">
        <v>3</v>
      </c>
      <c r="G96" s="98"/>
      <c r="H96" s="10"/>
      <c r="I96" s="97" t="s">
        <v>3</v>
      </c>
      <c r="J96" s="98"/>
    </row>
    <row r="97" spans="1:10" s="4" customFormat="1" ht="20" customHeight="1" x14ac:dyDescent="0.15">
      <c r="A97" s="99" t="str">
        <f>PRODUCTDEMONSTRATIE!A41</f>
        <v>5.	Afwerking/volledigheid</v>
      </c>
      <c r="B97" s="10"/>
      <c r="C97" s="8" t="s">
        <v>5</v>
      </c>
      <c r="D97" s="6"/>
      <c r="E97" s="10"/>
      <c r="F97" s="8" t="s">
        <v>5</v>
      </c>
      <c r="G97" s="6"/>
      <c r="H97" s="10"/>
      <c r="I97" s="8" t="s">
        <v>5</v>
      </c>
      <c r="J97" s="6"/>
    </row>
    <row r="98" spans="1:10" s="4" customFormat="1" ht="130" customHeight="1" x14ac:dyDescent="0.15">
      <c r="A98" s="100"/>
      <c r="B98" s="10"/>
      <c r="C98" s="101" t="s">
        <v>3</v>
      </c>
      <c r="D98" s="98"/>
      <c r="E98" s="10"/>
      <c r="F98" s="97" t="s">
        <v>3</v>
      </c>
      <c r="G98" s="98"/>
      <c r="H98" s="10"/>
      <c r="I98" s="97" t="s">
        <v>3</v>
      </c>
      <c r="J98" s="98"/>
    </row>
    <row r="99" spans="1:10" s="4" customFormat="1" ht="20" customHeight="1" x14ac:dyDescent="0.15">
      <c r="A99" s="99" t="str">
        <f>PRODUCTDEMONSTRATIE!A42</f>
        <v>6.	Stabiliteit/robuustheid voor een VO-organisatie</v>
      </c>
      <c r="B99" s="10"/>
      <c r="C99" s="8" t="s">
        <v>5</v>
      </c>
      <c r="D99" s="6"/>
      <c r="E99" s="10"/>
      <c r="F99" s="8" t="s">
        <v>5</v>
      </c>
      <c r="G99" s="6"/>
      <c r="H99" s="10"/>
      <c r="I99" s="8" t="s">
        <v>5</v>
      </c>
      <c r="J99" s="6"/>
    </row>
    <row r="100" spans="1:10" s="4" customFormat="1" ht="130" customHeight="1" x14ac:dyDescent="0.15">
      <c r="A100" s="100"/>
      <c r="B100" s="10"/>
      <c r="C100" s="101" t="s">
        <v>3</v>
      </c>
      <c r="D100" s="98"/>
      <c r="E100" s="10"/>
      <c r="F100" s="97" t="s">
        <v>3</v>
      </c>
      <c r="G100" s="98"/>
      <c r="H100" s="10"/>
      <c r="I100" s="97" t="s">
        <v>3</v>
      </c>
      <c r="J100" s="98"/>
    </row>
    <row r="101" spans="1:10" s="4" customFormat="1" ht="20" customHeight="1" x14ac:dyDescent="0.15">
      <c r="A101" s="99" t="str">
        <f>PRODUCTDEMONSTRATIE!A43</f>
        <v xml:space="preserve">7.	Kwaliteit sluiting </v>
      </c>
      <c r="B101" s="10"/>
      <c r="C101" s="8" t="s">
        <v>5</v>
      </c>
      <c r="D101" s="6"/>
      <c r="E101" s="10"/>
      <c r="F101" s="8" t="s">
        <v>5</v>
      </c>
      <c r="G101" s="6"/>
      <c r="H101" s="10"/>
      <c r="I101" s="8" t="s">
        <v>5</v>
      </c>
      <c r="J101" s="6"/>
    </row>
    <row r="102" spans="1:10" s="4" customFormat="1" ht="130" customHeight="1" x14ac:dyDescent="0.15">
      <c r="A102" s="100"/>
      <c r="B102" s="10"/>
      <c r="C102" s="101" t="s">
        <v>3</v>
      </c>
      <c r="D102" s="98"/>
      <c r="E102" s="10"/>
      <c r="F102" s="97" t="s">
        <v>3</v>
      </c>
      <c r="G102" s="98"/>
      <c r="H102" s="10"/>
      <c r="I102" s="97" t="s">
        <v>3</v>
      </c>
      <c r="J102" s="98"/>
    </row>
    <row r="103" spans="1:10" s="4" customFormat="1" ht="20" customHeight="1" x14ac:dyDescent="0.15">
      <c r="A103" s="99" t="str">
        <f>PRODUCTDEMONSTRATIE!A44</f>
        <v>8.	Kwaliteit scharnieren</v>
      </c>
      <c r="B103" s="10"/>
      <c r="C103" s="8" t="s">
        <v>5</v>
      </c>
      <c r="D103" s="6"/>
      <c r="E103" s="10"/>
      <c r="F103" s="8" t="s">
        <v>5</v>
      </c>
      <c r="G103" s="6"/>
      <c r="H103" s="10"/>
      <c r="I103" s="8" t="s">
        <v>5</v>
      </c>
      <c r="J103" s="6"/>
    </row>
    <row r="104" spans="1:10" s="4" customFormat="1" ht="130" customHeight="1" x14ac:dyDescent="0.15">
      <c r="A104" s="100"/>
      <c r="B104" s="10"/>
      <c r="C104" s="101" t="s">
        <v>3</v>
      </c>
      <c r="D104" s="98"/>
      <c r="E104" s="10"/>
      <c r="F104" s="97" t="s">
        <v>3</v>
      </c>
      <c r="G104" s="98"/>
      <c r="H104" s="10"/>
      <c r="I104" s="97" t="s">
        <v>3</v>
      </c>
      <c r="J104" s="98"/>
    </row>
    <row r="105" spans="1:10" s="4" customFormat="1" ht="20" customHeight="1" x14ac:dyDescent="0.15">
      <c r="A105" s="99" t="str">
        <f>PRODUCTDEMONSTRATIE!A45</f>
        <v xml:space="preserve">9.	Kwaliteit postopening </v>
      </c>
      <c r="B105" s="10"/>
      <c r="C105" s="8" t="s">
        <v>5</v>
      </c>
      <c r="D105" s="6"/>
      <c r="E105" s="10"/>
      <c r="F105" s="8" t="s">
        <v>5</v>
      </c>
      <c r="G105" s="6"/>
      <c r="H105" s="10"/>
      <c r="I105" s="8" t="s">
        <v>5</v>
      </c>
      <c r="J105" s="6"/>
    </row>
    <row r="106" spans="1:10" s="4" customFormat="1" ht="130" customHeight="1" x14ac:dyDescent="0.15">
      <c r="A106" s="100"/>
      <c r="B106" s="10"/>
      <c r="C106" s="101" t="s">
        <v>3</v>
      </c>
      <c r="D106" s="98"/>
      <c r="E106" s="10"/>
      <c r="F106" s="97" t="s">
        <v>3</v>
      </c>
      <c r="G106" s="98"/>
      <c r="H106" s="10"/>
      <c r="I106" s="97" t="s">
        <v>3</v>
      </c>
      <c r="J106" s="98"/>
    </row>
    <row r="107" spans="1:10" s="4" customFormat="1" ht="20" customHeight="1" x14ac:dyDescent="0.15">
      <c r="A107" s="99" t="str">
        <f>PRODUCTDEMONSTRATIE!A46</f>
        <v>10.	Mate van keuze kleuren in stalenboek</v>
      </c>
      <c r="B107" s="10"/>
      <c r="C107" s="8" t="s">
        <v>5</v>
      </c>
      <c r="D107" s="6"/>
      <c r="E107" s="10"/>
      <c r="F107" s="8" t="s">
        <v>5</v>
      </c>
      <c r="G107" s="6"/>
      <c r="H107" s="10"/>
      <c r="I107" s="8" t="s">
        <v>5</v>
      </c>
      <c r="J107" s="6"/>
    </row>
    <row r="108" spans="1:10" s="4" customFormat="1" ht="130" customHeight="1" x14ac:dyDescent="0.15">
      <c r="A108" s="100"/>
      <c r="B108" s="10"/>
      <c r="C108" s="101" t="s">
        <v>3</v>
      </c>
      <c r="D108" s="98"/>
      <c r="E108" s="10"/>
      <c r="F108" s="97" t="s">
        <v>3</v>
      </c>
      <c r="G108" s="98"/>
      <c r="H108" s="10"/>
      <c r="I108" s="97" t="s">
        <v>3</v>
      </c>
      <c r="J108" s="98"/>
    </row>
    <row r="109" spans="1:10" s="4" customFormat="1" ht="20" customHeight="1" x14ac:dyDescent="0.15">
      <c r="A109" s="43"/>
      <c r="B109" s="11"/>
      <c r="C109" s="44"/>
      <c r="D109" s="44"/>
      <c r="E109" s="11"/>
      <c r="F109" s="44"/>
      <c r="G109" s="44"/>
      <c r="H109" s="11"/>
      <c r="I109" s="44"/>
      <c r="J109" s="45"/>
    </row>
  </sheetData>
  <sheetProtection algorithmName="SHA-512" hashValue="0mwC/tx+odUM0lK34XiLc6kCd3F9XtkLObkk2wFEauZjpDlIWv6ekOY+D5Nu051PTMOZGlzLnF6gTT3WNVwrcw==" saltValue="/3ZC7kbiyxd5opscUOZ8bw==" spinCount="100000" sheet="1" objects="1" scenarios="1"/>
  <mergeCells count="208">
    <mergeCell ref="A103:A104"/>
    <mergeCell ref="C104:D104"/>
    <mergeCell ref="F104:G104"/>
    <mergeCell ref="I104:J104"/>
    <mergeCell ref="A107:A108"/>
    <mergeCell ref="C108:D108"/>
    <mergeCell ref="F108:G108"/>
    <mergeCell ref="I108:J108"/>
    <mergeCell ref="A99:A100"/>
    <mergeCell ref="C100:D100"/>
    <mergeCell ref="F100:G100"/>
    <mergeCell ref="I100:J100"/>
    <mergeCell ref="A101:A102"/>
    <mergeCell ref="C102:D102"/>
    <mergeCell ref="F102:G102"/>
    <mergeCell ref="I102:J102"/>
    <mergeCell ref="A105:A106"/>
    <mergeCell ref="C106:D106"/>
    <mergeCell ref="F106:G106"/>
    <mergeCell ref="I106:J106"/>
    <mergeCell ref="A97:A98"/>
    <mergeCell ref="C98:D98"/>
    <mergeCell ref="F98:G98"/>
    <mergeCell ref="I98:J98"/>
    <mergeCell ref="A91:A92"/>
    <mergeCell ref="C92:D92"/>
    <mergeCell ref="F92:G92"/>
    <mergeCell ref="I92:J92"/>
    <mergeCell ref="A93:A94"/>
    <mergeCell ref="C94:D94"/>
    <mergeCell ref="F94:G94"/>
    <mergeCell ref="I94:J94"/>
    <mergeCell ref="A88:J88"/>
    <mergeCell ref="A89:A90"/>
    <mergeCell ref="C90:D90"/>
    <mergeCell ref="F90:G90"/>
    <mergeCell ref="I90:J90"/>
    <mergeCell ref="A95:A96"/>
    <mergeCell ref="C96:D96"/>
    <mergeCell ref="F96:G96"/>
    <mergeCell ref="I96:J96"/>
    <mergeCell ref="A86:A87"/>
    <mergeCell ref="C87:D87"/>
    <mergeCell ref="F87:G87"/>
    <mergeCell ref="I87:J87"/>
    <mergeCell ref="A76:A77"/>
    <mergeCell ref="C77:D77"/>
    <mergeCell ref="F77:G77"/>
    <mergeCell ref="I77:J77"/>
    <mergeCell ref="A78:A79"/>
    <mergeCell ref="C79:D79"/>
    <mergeCell ref="F79:G79"/>
    <mergeCell ref="I79:J79"/>
    <mergeCell ref="A80:A81"/>
    <mergeCell ref="C81:D81"/>
    <mergeCell ref="F81:G81"/>
    <mergeCell ref="I81:J81"/>
    <mergeCell ref="A82:A83"/>
    <mergeCell ref="C83:D83"/>
    <mergeCell ref="F83:G83"/>
    <mergeCell ref="I83:J83"/>
    <mergeCell ref="A84:A85"/>
    <mergeCell ref="C85:D85"/>
    <mergeCell ref="F85:G85"/>
    <mergeCell ref="I85:J85"/>
    <mergeCell ref="A72:A73"/>
    <mergeCell ref="C73:D73"/>
    <mergeCell ref="F73:G73"/>
    <mergeCell ref="I73:J73"/>
    <mergeCell ref="A74:A75"/>
    <mergeCell ref="C75:D75"/>
    <mergeCell ref="F75:G75"/>
    <mergeCell ref="I75:J75"/>
    <mergeCell ref="A69:J69"/>
    <mergeCell ref="A70:A71"/>
    <mergeCell ref="C71:D71"/>
    <mergeCell ref="F71:G71"/>
    <mergeCell ref="I71:J71"/>
    <mergeCell ref="A67:A68"/>
    <mergeCell ref="C68:D68"/>
    <mergeCell ref="F68:G68"/>
    <mergeCell ref="I68:J68"/>
    <mergeCell ref="A55:A56"/>
    <mergeCell ref="C56:D56"/>
    <mergeCell ref="F56:G56"/>
    <mergeCell ref="I56:J56"/>
    <mergeCell ref="A57:A58"/>
    <mergeCell ref="C58:D58"/>
    <mergeCell ref="F58:G58"/>
    <mergeCell ref="I58:J58"/>
    <mergeCell ref="A63:A64"/>
    <mergeCell ref="C64:D64"/>
    <mergeCell ref="F64:G64"/>
    <mergeCell ref="I64:J64"/>
    <mergeCell ref="A65:A66"/>
    <mergeCell ref="C66:D66"/>
    <mergeCell ref="F66:G66"/>
    <mergeCell ref="I66:J66"/>
    <mergeCell ref="I54:J54"/>
    <mergeCell ref="A47:A48"/>
    <mergeCell ref="C48:D48"/>
    <mergeCell ref="F48:G48"/>
    <mergeCell ref="I48:J48"/>
    <mergeCell ref="A49:A50"/>
    <mergeCell ref="C50:D50"/>
    <mergeCell ref="F50:G50"/>
    <mergeCell ref="I50:J50"/>
    <mergeCell ref="A42:A43"/>
    <mergeCell ref="C43:D43"/>
    <mergeCell ref="F43:G43"/>
    <mergeCell ref="I43:J43"/>
    <mergeCell ref="A59:A60"/>
    <mergeCell ref="C60:D60"/>
    <mergeCell ref="F60:G60"/>
    <mergeCell ref="I60:J60"/>
    <mergeCell ref="A61:A62"/>
    <mergeCell ref="C62:D62"/>
    <mergeCell ref="F62:G62"/>
    <mergeCell ref="I62:J62"/>
    <mergeCell ref="A44:J44"/>
    <mergeCell ref="A45:A46"/>
    <mergeCell ref="C46:D46"/>
    <mergeCell ref="F46:G46"/>
    <mergeCell ref="I46:J46"/>
    <mergeCell ref="A51:A52"/>
    <mergeCell ref="C52:D52"/>
    <mergeCell ref="F52:G52"/>
    <mergeCell ref="I52:J52"/>
    <mergeCell ref="A53:A54"/>
    <mergeCell ref="C54:D54"/>
    <mergeCell ref="F54:G54"/>
    <mergeCell ref="A36:A37"/>
    <mergeCell ref="C37:D37"/>
    <mergeCell ref="F37:G37"/>
    <mergeCell ref="I37:J37"/>
    <mergeCell ref="A38:A39"/>
    <mergeCell ref="C39:D39"/>
    <mergeCell ref="F39:G39"/>
    <mergeCell ref="I39:J39"/>
    <mergeCell ref="A40:A41"/>
    <mergeCell ref="C41:D41"/>
    <mergeCell ref="F41:G41"/>
    <mergeCell ref="I41:J41"/>
    <mergeCell ref="A32:A33"/>
    <mergeCell ref="C33:D33"/>
    <mergeCell ref="F33:G33"/>
    <mergeCell ref="I33:J33"/>
    <mergeCell ref="A34:A35"/>
    <mergeCell ref="C35:D35"/>
    <mergeCell ref="F35:G35"/>
    <mergeCell ref="I35:J35"/>
    <mergeCell ref="A28:A29"/>
    <mergeCell ref="C29:D29"/>
    <mergeCell ref="F29:G29"/>
    <mergeCell ref="I29:J29"/>
    <mergeCell ref="A30:A31"/>
    <mergeCell ref="C31:D31"/>
    <mergeCell ref="F31:G31"/>
    <mergeCell ref="I31:J31"/>
    <mergeCell ref="A15:A16"/>
    <mergeCell ref="C16:D16"/>
    <mergeCell ref="F16:G16"/>
    <mergeCell ref="I16:J16"/>
    <mergeCell ref="A17:A18"/>
    <mergeCell ref="C18:D18"/>
    <mergeCell ref="F18:G18"/>
    <mergeCell ref="I18:J18"/>
    <mergeCell ref="C12:D12"/>
    <mergeCell ref="F12:G12"/>
    <mergeCell ref="A13:A14"/>
    <mergeCell ref="C14:D14"/>
    <mergeCell ref="F14:G14"/>
    <mergeCell ref="I14:J14"/>
    <mergeCell ref="I12:J12"/>
    <mergeCell ref="A25:J25"/>
    <mergeCell ref="A26:A27"/>
    <mergeCell ref="C27:D27"/>
    <mergeCell ref="F27:G27"/>
    <mergeCell ref="I27:J27"/>
    <mergeCell ref="A19:A20"/>
    <mergeCell ref="C20:D20"/>
    <mergeCell ref="F20:G20"/>
    <mergeCell ref="I20:J20"/>
    <mergeCell ref="A21:A22"/>
    <mergeCell ref="C22:D22"/>
    <mergeCell ref="F22:G22"/>
    <mergeCell ref="I22:J22"/>
    <mergeCell ref="C24:D24"/>
    <mergeCell ref="F24:G24"/>
    <mergeCell ref="I24:J24"/>
    <mergeCell ref="C1:D1"/>
    <mergeCell ref="F1:G1"/>
    <mergeCell ref="I1:J1"/>
    <mergeCell ref="C2:D2"/>
    <mergeCell ref="F2:G2"/>
    <mergeCell ref="I2:J2"/>
    <mergeCell ref="C10:D10"/>
    <mergeCell ref="F10:G10"/>
    <mergeCell ref="I10:J10"/>
    <mergeCell ref="C4:D4"/>
    <mergeCell ref="F4:G4"/>
    <mergeCell ref="I4:J4"/>
    <mergeCell ref="C6:D6"/>
    <mergeCell ref="F6:G6"/>
    <mergeCell ref="I6:J6"/>
    <mergeCell ref="C8:D8"/>
    <mergeCell ref="F8:G8"/>
    <mergeCell ref="I8:J8"/>
  </mergeCells>
  <dataValidations count="3">
    <dataValidation type="list" errorStyle="warning" allowBlank="1" showErrorMessage="1" error="Voer juiste waarde in. " sqref="C38 F38 I38 C67 F67 I67 C86 F86 I86 I61 C107 I63 F107 I65 I107 C40 F40 I40 C42 F42 I42 C59 C61 C63 C65 F59 F61 F63 F65 I59" xr:uid="{A5162BD1-8D0C-0A4B-BE97-4EF15D925AB8}">
      <formula1>UGV</formula1>
    </dataValidation>
    <dataValidation type="list" errorStyle="warning" allowBlank="1" showErrorMessage="1" error="Voer juiste waarde in. " sqref="C26 F26 I26 I28 F28 C28 C30 F30 I30 I32 F32 C32 C34 F34 I34 I36 F36 C36 C45 C47 F45 F47 I45 I47 C49 C51 C53 C55 C57 F49 F51 F53 F55 F57 I49 I51 I53 I55 I57 C70 C72 C74 C76 C78 F70 F72 F74 F76 F78 I70 I72 I74 I76 I78 C89 C91 C93 C95 C97 C99 C101 F89 F91 F93 F95 F97 F99 F101 I89 I91 I93 I95 I97 I99 I101 C80 C82 C84 F80 F82 F84 I80 I82 I84 C103 F103 I103 C105 F105 I105" xr:uid="{71409A31-E9AB-8340-BC5D-F8C834190A77}">
      <formula1>UVO</formula1>
    </dataValidation>
    <dataValidation type="list" errorStyle="warning" allowBlank="1" showErrorMessage="1" error="Voer juiste waarde in. " sqref="C3 F3 I3 I5 F5 C5 C13 I19 F13 I13 F21 C21 C15 F15 I15 I17 F17 C17 C19 F19 I21 I7 F7 C7 I9 F9 C9" xr:uid="{33C6F3B9-4ADB-F941-A368-519E63C7336A}">
      <formula1>SCOREOV</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CBC95-6403-9E42-9477-CBA7357F4BC0}">
  <dimension ref="A1:K109"/>
  <sheetViews>
    <sheetView showGridLines="0" zoomScale="90" zoomScaleNormal="90" workbookViewId="0">
      <pane ySplit="1" topLeftCell="A103" activePane="bottomLeft" state="frozen"/>
      <selection pane="bottomLeft" activeCell="C1" sqref="C1:J1"/>
    </sheetView>
  </sheetViews>
  <sheetFormatPr baseColWidth="10" defaultRowHeight="15" x14ac:dyDescent="0.2"/>
  <cols>
    <col min="1" max="1" width="80.83203125" style="4" customWidth="1"/>
    <col min="2" max="2" width="2.83203125" style="7" customWidth="1"/>
    <col min="3" max="3" width="25.83203125" style="5" customWidth="1"/>
    <col min="4" max="4" width="3.83203125" style="5" customWidth="1"/>
    <col min="5" max="5" width="2.83203125" style="5" customWidth="1"/>
    <col min="6" max="6" width="25.83203125" style="5" customWidth="1"/>
    <col min="7" max="7" width="3.83203125" style="5" customWidth="1"/>
    <col min="8" max="8" width="2.83203125" style="5" customWidth="1"/>
    <col min="9" max="9" width="25.83203125" style="4" customWidth="1"/>
    <col min="10" max="10" width="3.83203125" style="4" customWidth="1"/>
  </cols>
  <sheetData>
    <row r="1" spans="1:11" s="4" customFormat="1" ht="50" customHeight="1" x14ac:dyDescent="0.2">
      <c r="A1" s="42" t="s">
        <v>10</v>
      </c>
      <c r="B1" s="12"/>
      <c r="C1" s="147" t="str">
        <f>'Beoordelaar 1'!C1</f>
        <v>Inschrijver 1</v>
      </c>
      <c r="D1" s="146"/>
      <c r="E1" s="12"/>
      <c r="F1" s="147" t="str">
        <f>'Beoordelaar 1'!F1</f>
        <v>Inschrijver 2</v>
      </c>
      <c r="G1" s="146"/>
      <c r="H1" s="12"/>
      <c r="I1" s="147" t="str">
        <f>'Beoordelaar 1'!I1</f>
        <v>Inschrijver 3</v>
      </c>
      <c r="J1" s="146"/>
      <c r="K1" s="3"/>
    </row>
    <row r="2" spans="1:11" s="4" customFormat="1" ht="40" customHeight="1" x14ac:dyDescent="0.15">
      <c r="A2" s="46" t="str">
        <f>'OPEN VRAGEN '!A1:A1</f>
        <v>1A. BEANTWOORDING OPEN VRAGEN</v>
      </c>
      <c r="B2" s="9"/>
      <c r="C2" s="115" t="s">
        <v>9</v>
      </c>
      <c r="D2" s="105"/>
      <c r="E2" s="9"/>
      <c r="F2" s="115" t="s">
        <v>9</v>
      </c>
      <c r="G2" s="105"/>
      <c r="H2" s="9"/>
      <c r="I2" s="115" t="s">
        <v>9</v>
      </c>
      <c r="J2" s="105"/>
    </row>
    <row r="3" spans="1:11" s="4" customFormat="1" ht="20" customHeight="1" x14ac:dyDescent="0.15">
      <c r="A3" s="61" t="str">
        <f>'OPEN VRAGEN '!A3</f>
        <v xml:space="preserve">1.1 Open vraag “veiligheid lockers/ software” </v>
      </c>
      <c r="B3" s="10"/>
      <c r="C3" s="8" t="s">
        <v>5</v>
      </c>
      <c r="D3" s="6"/>
      <c r="E3" s="10"/>
      <c r="F3" s="8" t="s">
        <v>5</v>
      </c>
      <c r="G3" s="6"/>
      <c r="H3" s="10"/>
      <c r="I3" s="8" t="s">
        <v>5</v>
      </c>
      <c r="J3" s="6"/>
    </row>
    <row r="4" spans="1:11" s="4" customFormat="1" ht="130" customHeight="1" x14ac:dyDescent="0.15">
      <c r="A4" s="62" t="str">
        <f>'OPEN VRAGEN '!A4</f>
        <v>Inschrijver beschrijft in maximaal 2 A4 pagina´s op welke wijze zij invulling gaat geven aan het maximaal beveiligen van de lockers en de daarvoor gebruikte software. Inschrijver beschrijft daarbij minimaal:
-	Welke risico’s er zijn bij hack-aanvallen van buitenaf en welke beheersmaatregelen inschrijver neemt tegen misbruik van zowel de lockers als de software;
-	Hoe kan voorkomen worden dat gebruikers onderling lockers elektronisch kunnen openen; 
-	Op welke wijze de veiligheid van bezittingen (in de lockers) en software gegarandeerd wordt.</v>
      </c>
      <c r="B4" s="10"/>
      <c r="C4" s="97" t="s">
        <v>3</v>
      </c>
      <c r="D4" s="98"/>
      <c r="E4" s="10"/>
      <c r="F4" s="97" t="s">
        <v>3</v>
      </c>
      <c r="G4" s="98"/>
      <c r="H4" s="10"/>
      <c r="I4" s="97" t="s">
        <v>3</v>
      </c>
      <c r="J4" s="98"/>
    </row>
    <row r="5" spans="1:11" s="4" customFormat="1" ht="20" customHeight="1" x14ac:dyDescent="0.15">
      <c r="A5" s="61" t="str">
        <f>'OPEN VRAGEN '!A5</f>
        <v>1.2 Open vraag “Serviceorganisatie Lockers bij stroomuitval”</v>
      </c>
      <c r="B5" s="10"/>
      <c r="C5" s="8" t="s">
        <v>5</v>
      </c>
      <c r="D5" s="6"/>
      <c r="E5" s="10"/>
      <c r="F5" s="8" t="s">
        <v>5</v>
      </c>
      <c r="G5" s="6"/>
      <c r="H5" s="10"/>
      <c r="I5" s="8" t="s">
        <v>5</v>
      </c>
      <c r="J5" s="6"/>
    </row>
    <row r="6" spans="1:11" s="4" customFormat="1" ht="130" customHeight="1" x14ac:dyDescent="0.15">
      <c r="A6" s="62" t="str">
        <f>'OPEN VRAGEN '!A6</f>
        <v xml:space="preserve">Inschrijver dient op maximaal 1 A4 pagina te beschrijven op welke wijze zij invulling gaat geven aan de volgende praktijksituatie: De stroom is om 12:00 uur uitgevallen en de lockers kunnen niet meer op afstand en handmatig geopend worden. Inschrijver beschrijft minimaal; Binnen welke termijn zij welke beheersmaatregelen kan treffen om dezelfde dag nog de lockers te kunnen openen. </v>
      </c>
      <c r="B6" s="10"/>
      <c r="C6" s="97" t="s">
        <v>3</v>
      </c>
      <c r="D6" s="98"/>
      <c r="E6" s="10"/>
      <c r="F6" s="97" t="s">
        <v>3</v>
      </c>
      <c r="G6" s="98"/>
      <c r="H6" s="10"/>
      <c r="I6" s="97" t="s">
        <v>3</v>
      </c>
      <c r="J6" s="98"/>
    </row>
    <row r="7" spans="1:11" s="4" customFormat="1" ht="20" customHeight="1" x14ac:dyDescent="0.15">
      <c r="A7" s="61" t="str">
        <f>'OPEN VRAGEN '!A7</f>
        <v>1.3 Open vraag “Serviceorganisatie lockers bij serveruitval”</v>
      </c>
      <c r="B7" s="10"/>
      <c r="C7" s="8" t="s">
        <v>5</v>
      </c>
      <c r="D7" s="6"/>
      <c r="E7" s="10"/>
      <c r="F7" s="8" t="s">
        <v>5</v>
      </c>
      <c r="G7" s="6"/>
      <c r="H7" s="10"/>
      <c r="I7" s="8" t="s">
        <v>5</v>
      </c>
      <c r="J7" s="6"/>
    </row>
    <row r="8" spans="1:11" s="4" customFormat="1" ht="130" customHeight="1" x14ac:dyDescent="0.15">
      <c r="A8" s="62" t="str">
        <f>'OPEN VRAGEN '!A8</f>
        <v>Inschrijver dient op maximaal 1 A4 pagina te beschrijven op welke wijze zij invulling gaat geven aan de volgende praktijksituatie: De server is om 12:00 uur uitgevallen en de lockers kunnen niet meer op afstand en handmatig geopend worden. Inschrijver beschrijft;
Binnen welke termijn zij welke beheersmaatregelen kan treffen om dezelfde dag nog de lockers te kunnen openen.</v>
      </c>
      <c r="B8" s="10"/>
      <c r="C8" s="97" t="s">
        <v>3</v>
      </c>
      <c r="D8" s="98"/>
      <c r="E8" s="10"/>
      <c r="F8" s="97" t="s">
        <v>3</v>
      </c>
      <c r="G8" s="98"/>
      <c r="H8" s="10"/>
      <c r="I8" s="97" t="s">
        <v>3</v>
      </c>
      <c r="J8" s="98"/>
    </row>
    <row r="9" spans="1:11" s="4" customFormat="1" ht="20" customHeight="1" x14ac:dyDescent="0.15">
      <c r="A9" s="62" t="str">
        <f>'OPEN VRAGEN '!A9</f>
        <v xml:space="preserve">1.4 Koppeling met Inepro vendormanagement Kuario </v>
      </c>
      <c r="B9" s="10"/>
      <c r="C9" s="8" t="s">
        <v>5</v>
      </c>
      <c r="D9" s="6"/>
      <c r="E9" s="10"/>
      <c r="F9" s="8" t="s">
        <v>5</v>
      </c>
      <c r="G9" s="6"/>
      <c r="H9" s="10"/>
      <c r="I9" s="8" t="s">
        <v>5</v>
      </c>
      <c r="J9" s="6"/>
    </row>
    <row r="10" spans="1:11" s="4" customFormat="1" ht="200" customHeight="1" x14ac:dyDescent="0.15">
      <c r="A10" s="62" t="str">
        <f>'OPEN VRAGEN '!A10</f>
        <v>ZAAM heeft de KUARIO oplossing van Inepro aangeschaft. Inschrijver beschrijft op maximaal 3 A4 op welke wijze zij de koppeling gaat realiseren met de vendor oplossing van Inepro; de KUARIO oplossing. Opdrachtgever heeft gekozen voor dit systeem waarbij leerlingen zowel met een pas als zonder pas kunnen betalen (minibetalingen), printen, lockers en deuren kunnen openen en andere betalingen (mediatheek/ drankenautomaten/ kantine/ etc.) kunnen verrichten. Het betreft een hybride oplossing, namelijk een kaartoplossing en een kaartloze oplossing (via een smartphone). Inschrijver beschrijft hierbij minimaal:
•	Welke inspanningen er van de opdrachtgever worden verwacht;
•	Op welke wijze zij het project invulling gaat geven (plan van aanpak) waarbij de opdrachtgever er van uit gaat dat de koppeling door inschrijver en Inepro verder gerealiseerd wordt;
•	Welke risico’s inschrijver hierbij ziet en hoe zij die denkt op te lossen;
•	Welke aandachtspunten er nog meer zijn.</v>
      </c>
      <c r="B10" s="10"/>
      <c r="C10" s="97" t="s">
        <v>3</v>
      </c>
      <c r="D10" s="98"/>
      <c r="E10" s="10"/>
      <c r="F10" s="97" t="s">
        <v>3</v>
      </c>
      <c r="G10" s="98"/>
      <c r="H10" s="10"/>
      <c r="I10" s="97" t="s">
        <v>3</v>
      </c>
      <c r="J10" s="98"/>
    </row>
    <row r="11" spans="1:11" s="4" customFormat="1" ht="20" customHeight="1" x14ac:dyDescent="0.15">
      <c r="A11" s="43"/>
      <c r="B11" s="11"/>
      <c r="C11" s="44"/>
      <c r="D11" s="44"/>
      <c r="E11" s="11"/>
      <c r="F11" s="44"/>
      <c r="G11" s="44"/>
      <c r="H11" s="11"/>
      <c r="I11" s="44"/>
      <c r="J11" s="45"/>
    </row>
    <row r="12" spans="1:11" s="4" customFormat="1" ht="40" customHeight="1" x14ac:dyDescent="0.15">
      <c r="A12" s="46" t="str">
        <f>INTERVIEW!A1</f>
        <v>2. INTERVIEW SLEUTELFUNCTIONARISSEN</v>
      </c>
      <c r="B12" s="9"/>
      <c r="C12" s="104" t="s">
        <v>9</v>
      </c>
      <c r="D12" s="105"/>
      <c r="E12" s="9"/>
      <c r="F12" s="104" t="s">
        <v>9</v>
      </c>
      <c r="G12" s="105"/>
      <c r="H12" s="9"/>
      <c r="I12" s="104" t="s">
        <v>9</v>
      </c>
      <c r="J12" s="105"/>
    </row>
    <row r="13" spans="1:11" s="4" customFormat="1" ht="20" customHeight="1" x14ac:dyDescent="0.15">
      <c r="A13" s="99" t="str">
        <f>INTERVIEW!A4</f>
        <v>Vraag 1</v>
      </c>
      <c r="B13" s="10"/>
      <c r="C13" s="8" t="s">
        <v>5</v>
      </c>
      <c r="D13" s="6"/>
      <c r="E13" s="10"/>
      <c r="F13" s="8" t="s">
        <v>5</v>
      </c>
      <c r="G13" s="6"/>
      <c r="H13" s="10"/>
      <c r="I13" s="8" t="s">
        <v>5</v>
      </c>
      <c r="J13" s="6"/>
    </row>
    <row r="14" spans="1:11" s="4" customFormat="1" ht="130" customHeight="1" x14ac:dyDescent="0.15">
      <c r="A14" s="100"/>
      <c r="B14" s="10"/>
      <c r="C14" s="101" t="s">
        <v>3</v>
      </c>
      <c r="D14" s="98"/>
      <c r="E14" s="10"/>
      <c r="F14" s="97" t="s">
        <v>3</v>
      </c>
      <c r="G14" s="98"/>
      <c r="H14" s="10"/>
      <c r="I14" s="97" t="s">
        <v>3</v>
      </c>
      <c r="J14" s="98"/>
    </row>
    <row r="15" spans="1:11" s="4" customFormat="1" ht="20" customHeight="1" x14ac:dyDescent="0.15">
      <c r="A15" s="99" t="str">
        <f>INTERVIEW!A5</f>
        <v>Vraag 2</v>
      </c>
      <c r="B15" s="10"/>
      <c r="C15" s="8" t="s">
        <v>5</v>
      </c>
      <c r="D15" s="6"/>
      <c r="E15" s="10"/>
      <c r="F15" s="8" t="s">
        <v>5</v>
      </c>
      <c r="G15" s="6"/>
      <c r="H15" s="10"/>
      <c r="I15" s="8" t="s">
        <v>5</v>
      </c>
      <c r="J15" s="6"/>
    </row>
    <row r="16" spans="1:11" s="4" customFormat="1" ht="130" customHeight="1" x14ac:dyDescent="0.15">
      <c r="A16" s="100"/>
      <c r="B16" s="10"/>
      <c r="C16" s="101" t="s">
        <v>3</v>
      </c>
      <c r="D16" s="98"/>
      <c r="E16" s="10"/>
      <c r="F16" s="97" t="s">
        <v>3</v>
      </c>
      <c r="G16" s="98"/>
      <c r="H16" s="10"/>
      <c r="I16" s="97" t="s">
        <v>3</v>
      </c>
      <c r="J16" s="98"/>
    </row>
    <row r="17" spans="1:10" s="4" customFormat="1" ht="20" customHeight="1" x14ac:dyDescent="0.15">
      <c r="A17" s="99" t="str">
        <f>INTERVIEW!A6</f>
        <v>Vraag 3</v>
      </c>
      <c r="B17" s="10"/>
      <c r="C17" s="8" t="s">
        <v>5</v>
      </c>
      <c r="D17" s="6"/>
      <c r="E17" s="10"/>
      <c r="F17" s="8" t="s">
        <v>5</v>
      </c>
      <c r="G17" s="6"/>
      <c r="H17" s="10"/>
      <c r="I17" s="8" t="s">
        <v>5</v>
      </c>
      <c r="J17" s="6"/>
    </row>
    <row r="18" spans="1:10" s="4" customFormat="1" ht="130" customHeight="1" x14ac:dyDescent="0.15">
      <c r="A18" s="100"/>
      <c r="B18" s="10"/>
      <c r="C18" s="101" t="s">
        <v>3</v>
      </c>
      <c r="D18" s="98"/>
      <c r="E18" s="10"/>
      <c r="F18" s="97" t="s">
        <v>3</v>
      </c>
      <c r="G18" s="98"/>
      <c r="H18" s="10"/>
      <c r="I18" s="97" t="s">
        <v>3</v>
      </c>
      <c r="J18" s="98"/>
    </row>
    <row r="19" spans="1:10" s="4" customFormat="1" ht="20" customHeight="1" x14ac:dyDescent="0.15">
      <c r="A19" s="99" t="str">
        <f>INTERVIEW!A7</f>
        <v>Vraag 4</v>
      </c>
      <c r="B19" s="10"/>
      <c r="C19" s="8" t="s">
        <v>5</v>
      </c>
      <c r="D19" s="6"/>
      <c r="E19" s="10"/>
      <c r="F19" s="8" t="s">
        <v>5</v>
      </c>
      <c r="G19" s="6"/>
      <c r="H19" s="10"/>
      <c r="I19" s="8" t="s">
        <v>5</v>
      </c>
      <c r="J19" s="6"/>
    </row>
    <row r="20" spans="1:10" s="4" customFormat="1" ht="130" customHeight="1" x14ac:dyDescent="0.15">
      <c r="A20" s="100"/>
      <c r="B20" s="10"/>
      <c r="C20" s="101" t="s">
        <v>3</v>
      </c>
      <c r="D20" s="98"/>
      <c r="E20" s="10"/>
      <c r="F20" s="97" t="s">
        <v>3</v>
      </c>
      <c r="G20" s="98"/>
      <c r="H20" s="10"/>
      <c r="I20" s="97" t="s">
        <v>3</v>
      </c>
      <c r="J20" s="98"/>
    </row>
    <row r="21" spans="1:10" s="4" customFormat="1" ht="20" customHeight="1" x14ac:dyDescent="0.15">
      <c r="A21" s="99" t="str">
        <f>INTERVIEW!A8</f>
        <v>Vraag 5</v>
      </c>
      <c r="B21" s="10"/>
      <c r="C21" s="8" t="s">
        <v>5</v>
      </c>
      <c r="D21" s="6"/>
      <c r="E21" s="10"/>
      <c r="F21" s="8" t="s">
        <v>5</v>
      </c>
      <c r="G21" s="6"/>
      <c r="H21" s="10"/>
      <c r="I21" s="8" t="s">
        <v>5</v>
      </c>
      <c r="J21" s="6"/>
    </row>
    <row r="22" spans="1:10" s="4" customFormat="1" ht="130" customHeight="1" x14ac:dyDescent="0.15">
      <c r="A22" s="100"/>
      <c r="B22" s="10"/>
      <c r="C22" s="101" t="s">
        <v>3</v>
      </c>
      <c r="D22" s="98"/>
      <c r="E22" s="10"/>
      <c r="F22" s="97" t="s">
        <v>3</v>
      </c>
      <c r="G22" s="98"/>
      <c r="H22" s="10"/>
      <c r="I22" s="97" t="s">
        <v>3</v>
      </c>
      <c r="J22" s="98"/>
    </row>
    <row r="23" spans="1:10" s="4" customFormat="1" ht="20" customHeight="1" x14ac:dyDescent="0.15">
      <c r="A23" s="43"/>
      <c r="B23" s="11"/>
      <c r="C23" s="44"/>
      <c r="D23" s="44"/>
      <c r="E23" s="11"/>
      <c r="F23" s="44"/>
      <c r="G23" s="44"/>
      <c r="H23" s="11"/>
      <c r="I23" s="44"/>
      <c r="J23" s="45"/>
    </row>
    <row r="24" spans="1:10" s="4" customFormat="1" ht="40" customHeight="1" x14ac:dyDescent="0.15">
      <c r="A24" s="46" t="str">
        <f>PRODUCTDEMONSTRATIE!A1:A1</f>
        <v>3. PRODUCTDEMONSTRATIE BIJ ZAAM</v>
      </c>
      <c r="B24" s="9"/>
      <c r="C24" s="104" t="s">
        <v>9</v>
      </c>
      <c r="D24" s="105"/>
      <c r="E24" s="9"/>
      <c r="F24" s="104" t="s">
        <v>9</v>
      </c>
      <c r="G24" s="105"/>
      <c r="H24" s="9"/>
      <c r="I24" s="104" t="s">
        <v>9</v>
      </c>
      <c r="J24" s="105"/>
    </row>
    <row r="25" spans="1:10" s="4" customFormat="1" ht="20" customHeight="1" x14ac:dyDescent="0.15">
      <c r="A25" s="112" t="str">
        <f>PRODUCTDEMONSTRATIE!A3</f>
        <v>(1) lockers met een sleutel sluitsysteem nr. 1</v>
      </c>
      <c r="B25" s="113"/>
      <c r="C25" s="113"/>
      <c r="D25" s="113"/>
      <c r="E25" s="113"/>
      <c r="F25" s="113"/>
      <c r="G25" s="113"/>
      <c r="H25" s="113"/>
      <c r="I25" s="113"/>
      <c r="J25" s="114"/>
    </row>
    <row r="26" spans="1:10" s="4" customFormat="1" ht="20" customHeight="1" x14ac:dyDescent="0.15">
      <c r="A26" s="99" t="str">
        <f>PRODUCTDEMONSTRATIE!A4:A4</f>
        <v>1.	Gebruiksvriendelijkheid</v>
      </c>
      <c r="B26" s="10"/>
      <c r="C26" s="8" t="s">
        <v>5</v>
      </c>
      <c r="D26" s="6"/>
      <c r="E26" s="10"/>
      <c r="F26" s="8" t="s">
        <v>5</v>
      </c>
      <c r="G26" s="6"/>
      <c r="H26" s="10"/>
      <c r="I26" s="8" t="s">
        <v>5</v>
      </c>
      <c r="J26" s="6"/>
    </row>
    <row r="27" spans="1:10" s="4" customFormat="1" ht="130" customHeight="1" x14ac:dyDescent="0.15">
      <c r="A27" s="100"/>
      <c r="B27" s="10"/>
      <c r="C27" s="101" t="s">
        <v>3</v>
      </c>
      <c r="D27" s="98"/>
      <c r="E27" s="10"/>
      <c r="F27" s="97" t="s">
        <v>3</v>
      </c>
      <c r="G27" s="98"/>
      <c r="H27" s="10"/>
      <c r="I27" s="97" t="s">
        <v>3</v>
      </c>
      <c r="J27" s="98"/>
    </row>
    <row r="28" spans="1:10" s="4" customFormat="1" ht="20" customHeight="1" x14ac:dyDescent="0.15">
      <c r="A28" s="99" t="str">
        <f>PRODUCTDEMONSTRATIE!A5:A5</f>
        <v>2.	Gemak schoonmaken</v>
      </c>
      <c r="B28" s="10"/>
      <c r="C28" s="8" t="s">
        <v>5</v>
      </c>
      <c r="D28" s="6"/>
      <c r="E28" s="10"/>
      <c r="F28" s="8" t="s">
        <v>5</v>
      </c>
      <c r="G28" s="6"/>
      <c r="H28" s="10"/>
      <c r="I28" s="8" t="s">
        <v>5</v>
      </c>
      <c r="J28" s="6"/>
    </row>
    <row r="29" spans="1:10" s="4" customFormat="1" ht="130" customHeight="1" x14ac:dyDescent="0.15">
      <c r="A29" s="100"/>
      <c r="B29" s="10"/>
      <c r="C29" s="101" t="s">
        <v>3</v>
      </c>
      <c r="D29" s="98"/>
      <c r="E29" s="10"/>
      <c r="F29" s="97" t="s">
        <v>3</v>
      </c>
      <c r="G29" s="98"/>
      <c r="H29" s="10"/>
      <c r="I29" s="97" t="s">
        <v>3</v>
      </c>
      <c r="J29" s="98"/>
    </row>
    <row r="30" spans="1:10" s="4" customFormat="1" ht="20" customHeight="1" x14ac:dyDescent="0.15">
      <c r="A30" s="99" t="str">
        <f>PRODUCTDEMONSTRATIE!A6:A6</f>
        <v>3.	Functionaliteit slot (sleutel)</v>
      </c>
      <c r="B30" s="10"/>
      <c r="C30" s="8" t="s">
        <v>5</v>
      </c>
      <c r="D30" s="6"/>
      <c r="E30" s="10"/>
      <c r="F30" s="8" t="s">
        <v>5</v>
      </c>
      <c r="G30" s="6"/>
      <c r="H30" s="10"/>
      <c r="I30" s="8" t="s">
        <v>5</v>
      </c>
      <c r="J30" s="6"/>
    </row>
    <row r="31" spans="1:10" s="4" customFormat="1" ht="130" customHeight="1" x14ac:dyDescent="0.15">
      <c r="A31" s="100"/>
      <c r="B31" s="10"/>
      <c r="C31" s="101" t="s">
        <v>3</v>
      </c>
      <c r="D31" s="98"/>
      <c r="E31" s="10"/>
      <c r="F31" s="97" t="s">
        <v>3</v>
      </c>
      <c r="G31" s="98"/>
      <c r="H31" s="10"/>
      <c r="I31" s="97" t="s">
        <v>3</v>
      </c>
      <c r="J31" s="98"/>
    </row>
    <row r="32" spans="1:10" s="4" customFormat="1" ht="20" customHeight="1" x14ac:dyDescent="0.15">
      <c r="A32" s="99" t="str">
        <f>PRODUCTDEMONSTRATIE!A7:A7</f>
        <v>4.	Uitstraling/vormgeving</v>
      </c>
      <c r="B32" s="10"/>
      <c r="C32" s="8" t="s">
        <v>5</v>
      </c>
      <c r="D32" s="6"/>
      <c r="E32" s="10"/>
      <c r="F32" s="8" t="s">
        <v>5</v>
      </c>
      <c r="G32" s="6"/>
      <c r="H32" s="10"/>
      <c r="I32" s="8" t="s">
        <v>5</v>
      </c>
      <c r="J32" s="6"/>
    </row>
    <row r="33" spans="1:10" s="4" customFormat="1" ht="130" customHeight="1" x14ac:dyDescent="0.15">
      <c r="A33" s="100"/>
      <c r="B33" s="10"/>
      <c r="C33" s="101" t="s">
        <v>3</v>
      </c>
      <c r="D33" s="98"/>
      <c r="E33" s="10"/>
      <c r="F33" s="97" t="s">
        <v>3</v>
      </c>
      <c r="G33" s="98"/>
      <c r="H33" s="10"/>
      <c r="I33" s="97" t="s">
        <v>3</v>
      </c>
      <c r="J33" s="98"/>
    </row>
    <row r="34" spans="1:10" s="4" customFormat="1" ht="20" customHeight="1" x14ac:dyDescent="0.15">
      <c r="A34" s="99" t="str">
        <f>PRODUCTDEMONSTRATIE!A8:A8</f>
        <v>5.	Afwerking/volledigheid</v>
      </c>
      <c r="B34" s="10"/>
      <c r="C34" s="8" t="s">
        <v>5</v>
      </c>
      <c r="D34" s="6"/>
      <c r="E34" s="10"/>
      <c r="F34" s="8" t="s">
        <v>5</v>
      </c>
      <c r="G34" s="6"/>
      <c r="H34" s="10"/>
      <c r="I34" s="8" t="s">
        <v>5</v>
      </c>
      <c r="J34" s="6"/>
    </row>
    <row r="35" spans="1:10" s="4" customFormat="1" ht="130" customHeight="1" x14ac:dyDescent="0.15">
      <c r="A35" s="100"/>
      <c r="B35" s="10"/>
      <c r="C35" s="101" t="s">
        <v>3</v>
      </c>
      <c r="D35" s="98"/>
      <c r="E35" s="10"/>
      <c r="F35" s="97" t="s">
        <v>3</v>
      </c>
      <c r="G35" s="98"/>
      <c r="H35" s="10"/>
      <c r="I35" s="97" t="s">
        <v>3</v>
      </c>
      <c r="J35" s="98"/>
    </row>
    <row r="36" spans="1:10" s="4" customFormat="1" ht="20" customHeight="1" x14ac:dyDescent="0.15">
      <c r="A36" s="99" t="str">
        <f>PRODUCTDEMONSTRATIE!A9:A9</f>
        <v>6.	Stabiliteit/robuustheid voor een VO-organisatie</v>
      </c>
      <c r="B36" s="10"/>
      <c r="C36" s="8" t="s">
        <v>5</v>
      </c>
      <c r="D36" s="6"/>
      <c r="E36" s="10"/>
      <c r="F36" s="8" t="s">
        <v>5</v>
      </c>
      <c r="G36" s="6"/>
      <c r="H36" s="10"/>
      <c r="I36" s="8" t="s">
        <v>5</v>
      </c>
      <c r="J36" s="6"/>
    </row>
    <row r="37" spans="1:10" s="4" customFormat="1" ht="130" customHeight="1" x14ac:dyDescent="0.15">
      <c r="A37" s="100"/>
      <c r="B37" s="10"/>
      <c r="C37" s="101" t="s">
        <v>3</v>
      </c>
      <c r="D37" s="98"/>
      <c r="E37" s="10"/>
      <c r="F37" s="97" t="s">
        <v>3</v>
      </c>
      <c r="G37" s="98"/>
      <c r="H37" s="10"/>
      <c r="I37" s="97" t="s">
        <v>3</v>
      </c>
      <c r="J37" s="98"/>
    </row>
    <row r="38" spans="1:10" s="4" customFormat="1" ht="20" customHeight="1" x14ac:dyDescent="0.15">
      <c r="A38" s="99" t="str">
        <f>PRODUCTDEMONSTRATIE!A10:A10</f>
        <v>7.	Kwaliteit sluiting</v>
      </c>
      <c r="B38" s="10"/>
      <c r="C38" s="8" t="s">
        <v>5</v>
      </c>
      <c r="D38" s="6"/>
      <c r="E38" s="10"/>
      <c r="F38" s="8" t="s">
        <v>5</v>
      </c>
      <c r="G38" s="6"/>
      <c r="H38" s="10"/>
      <c r="I38" s="8" t="s">
        <v>5</v>
      </c>
      <c r="J38" s="6"/>
    </row>
    <row r="39" spans="1:10" s="4" customFormat="1" ht="130" customHeight="1" x14ac:dyDescent="0.15">
      <c r="A39" s="100"/>
      <c r="B39" s="10"/>
      <c r="C39" s="101" t="s">
        <v>3</v>
      </c>
      <c r="D39" s="98"/>
      <c r="E39" s="10"/>
      <c r="F39" s="97" t="s">
        <v>3</v>
      </c>
      <c r="G39" s="98"/>
      <c r="H39" s="10"/>
      <c r="I39" s="97" t="s">
        <v>3</v>
      </c>
      <c r="J39" s="98"/>
    </row>
    <row r="40" spans="1:10" s="4" customFormat="1" ht="20" customHeight="1" x14ac:dyDescent="0.15">
      <c r="A40" s="99" t="str">
        <f>PRODUCTDEMONSTRATIE!A11:A11</f>
        <v>8.	Kwaliteit scharnieren</v>
      </c>
      <c r="B40" s="10"/>
      <c r="C40" s="8" t="s">
        <v>5</v>
      </c>
      <c r="D40" s="6"/>
      <c r="E40" s="10"/>
      <c r="F40" s="8" t="s">
        <v>5</v>
      </c>
      <c r="G40" s="6"/>
      <c r="H40" s="10"/>
      <c r="I40" s="8" t="s">
        <v>5</v>
      </c>
      <c r="J40" s="6"/>
    </row>
    <row r="41" spans="1:10" s="4" customFormat="1" ht="130" customHeight="1" x14ac:dyDescent="0.15">
      <c r="A41" s="100"/>
      <c r="B41" s="10"/>
      <c r="C41" s="101" t="s">
        <v>3</v>
      </c>
      <c r="D41" s="98"/>
      <c r="E41" s="10"/>
      <c r="F41" s="97" t="s">
        <v>3</v>
      </c>
      <c r="G41" s="98"/>
      <c r="H41" s="10"/>
      <c r="I41" s="97" t="s">
        <v>3</v>
      </c>
      <c r="J41" s="98"/>
    </row>
    <row r="42" spans="1:10" s="4" customFormat="1" ht="20" customHeight="1" x14ac:dyDescent="0.15">
      <c r="A42" s="99" t="str">
        <f>PRODUCTDEMONSTRATIE!A12:A12</f>
        <v>9.	Mate van keuze kleuren in stalenboek</v>
      </c>
      <c r="B42" s="10"/>
      <c r="C42" s="8" t="s">
        <v>5</v>
      </c>
      <c r="D42" s="6"/>
      <c r="E42" s="10"/>
      <c r="F42" s="8" t="s">
        <v>5</v>
      </c>
      <c r="G42" s="6"/>
      <c r="H42" s="10"/>
      <c r="I42" s="8" t="s">
        <v>5</v>
      </c>
      <c r="J42" s="6"/>
    </row>
    <row r="43" spans="1:10" s="4" customFormat="1" ht="130" customHeight="1" x14ac:dyDescent="0.15">
      <c r="A43" s="100"/>
      <c r="B43" s="10"/>
      <c r="C43" s="101" t="s">
        <v>3</v>
      </c>
      <c r="D43" s="98"/>
      <c r="E43" s="10"/>
      <c r="F43" s="97" t="s">
        <v>3</v>
      </c>
      <c r="G43" s="98"/>
      <c r="H43" s="10"/>
      <c r="I43" s="97" t="s">
        <v>3</v>
      </c>
      <c r="J43" s="98"/>
    </row>
    <row r="44" spans="1:10" s="4" customFormat="1" ht="20" customHeight="1" x14ac:dyDescent="0.15">
      <c r="A44" s="112" t="str">
        <f>PRODUCTDEMONSTRATIE!A13</f>
        <v>(2) lockers met een elektronisch sluitsysteem nr. 2</v>
      </c>
      <c r="B44" s="113"/>
      <c r="C44" s="113"/>
      <c r="D44" s="113"/>
      <c r="E44" s="113"/>
      <c r="F44" s="113"/>
      <c r="G44" s="113"/>
      <c r="H44" s="113"/>
      <c r="I44" s="113"/>
      <c r="J44" s="114"/>
    </row>
    <row r="45" spans="1:10" s="4" customFormat="1" ht="20" customHeight="1" x14ac:dyDescent="0.15">
      <c r="A45" s="99" t="str">
        <f>PRODUCTDEMONSTRATIE!A14</f>
        <v>1.	Gebruiksvriendelijkheid leerling (openen kluis met app)</v>
      </c>
      <c r="B45" s="10"/>
      <c r="C45" s="8" t="s">
        <v>5</v>
      </c>
      <c r="D45" s="6"/>
      <c r="E45" s="10"/>
      <c r="F45" s="8" t="s">
        <v>5</v>
      </c>
      <c r="G45" s="6"/>
      <c r="H45" s="10"/>
      <c r="I45" s="8" t="s">
        <v>5</v>
      </c>
      <c r="J45" s="6"/>
    </row>
    <row r="46" spans="1:10" s="4" customFormat="1" ht="130" customHeight="1" x14ac:dyDescent="0.15">
      <c r="A46" s="100"/>
      <c r="B46" s="10"/>
      <c r="C46" s="101" t="s">
        <v>3</v>
      </c>
      <c r="D46" s="98"/>
      <c r="E46" s="10"/>
      <c r="F46" s="97" t="s">
        <v>3</v>
      </c>
      <c r="G46" s="98"/>
      <c r="H46" s="10"/>
      <c r="I46" s="97" t="s">
        <v>3</v>
      </c>
      <c r="J46" s="98"/>
    </row>
    <row r="47" spans="1:10" s="4" customFormat="1" ht="20" customHeight="1" x14ac:dyDescent="0.15">
      <c r="A47" s="99" t="str">
        <f>PRODUCTDEMONSTRATIE!A15</f>
        <v>2.	Gebruiksvriendelijkheid beheerder (openen alle lockers in 1 handeling)</v>
      </c>
      <c r="B47" s="10"/>
      <c r="C47" s="8" t="s">
        <v>5</v>
      </c>
      <c r="D47" s="6"/>
      <c r="E47" s="10"/>
      <c r="F47" s="8" t="s">
        <v>5</v>
      </c>
      <c r="G47" s="6"/>
      <c r="H47" s="10"/>
      <c r="I47" s="8" t="s">
        <v>5</v>
      </c>
      <c r="J47" s="6"/>
    </row>
    <row r="48" spans="1:10" s="4" customFormat="1" ht="130" customHeight="1" x14ac:dyDescent="0.15">
      <c r="A48" s="100"/>
      <c r="B48" s="10"/>
      <c r="C48" s="101" t="s">
        <v>3</v>
      </c>
      <c r="D48" s="98"/>
      <c r="E48" s="10"/>
      <c r="F48" s="97" t="s">
        <v>3</v>
      </c>
      <c r="G48" s="98"/>
      <c r="H48" s="10"/>
      <c r="I48" s="97" t="s">
        <v>3</v>
      </c>
      <c r="J48" s="98"/>
    </row>
    <row r="49" spans="1:10" s="4" customFormat="1" ht="20" customHeight="1" x14ac:dyDescent="0.15">
      <c r="A49" s="99" t="str">
        <f>PRODUCTDEMONSTRATIE!A16</f>
        <v xml:space="preserve">3.	Gebruiksvriendelijkheid beheeraccount/beheersoftware </v>
      </c>
      <c r="B49" s="10"/>
      <c r="C49" s="8" t="s">
        <v>5</v>
      </c>
      <c r="D49" s="6"/>
      <c r="E49" s="10"/>
      <c r="F49" s="8" t="s">
        <v>5</v>
      </c>
      <c r="G49" s="6"/>
      <c r="H49" s="10"/>
      <c r="I49" s="8" t="s">
        <v>5</v>
      </c>
      <c r="J49" s="6"/>
    </row>
    <row r="50" spans="1:10" s="4" customFormat="1" ht="130" customHeight="1" x14ac:dyDescent="0.15">
      <c r="A50" s="100"/>
      <c r="B50" s="10"/>
      <c r="C50" s="101" t="s">
        <v>3</v>
      </c>
      <c r="D50" s="98"/>
      <c r="E50" s="10"/>
      <c r="F50" s="97" t="s">
        <v>3</v>
      </c>
      <c r="G50" s="98"/>
      <c r="H50" s="10"/>
      <c r="I50" s="97" t="s">
        <v>3</v>
      </c>
      <c r="J50" s="98"/>
    </row>
    <row r="51" spans="1:10" s="4" customFormat="1" ht="20" customHeight="1" x14ac:dyDescent="0.15">
      <c r="A51" s="99" t="str">
        <f>PRODUCTDEMONSTRATIE!A17</f>
        <v>4.	Gebruiksvriendelijkheid beheersdisplay</v>
      </c>
      <c r="B51" s="10"/>
      <c r="C51" s="8" t="s">
        <v>5</v>
      </c>
      <c r="D51" s="6"/>
      <c r="E51" s="10"/>
      <c r="F51" s="8" t="s">
        <v>5</v>
      </c>
      <c r="G51" s="6"/>
      <c r="H51" s="10"/>
      <c r="I51" s="8" t="s">
        <v>5</v>
      </c>
      <c r="J51" s="6"/>
    </row>
    <row r="52" spans="1:10" s="4" customFormat="1" ht="130" customHeight="1" x14ac:dyDescent="0.15">
      <c r="A52" s="100"/>
      <c r="B52" s="10"/>
      <c r="C52" s="101" t="s">
        <v>3</v>
      </c>
      <c r="D52" s="98"/>
      <c r="E52" s="10"/>
      <c r="F52" s="97" t="s">
        <v>3</v>
      </c>
      <c r="G52" s="98"/>
      <c r="H52" s="10"/>
      <c r="I52" s="97" t="s">
        <v>3</v>
      </c>
      <c r="J52" s="98"/>
    </row>
    <row r="53" spans="1:10" s="4" customFormat="1" ht="20" customHeight="1" x14ac:dyDescent="0.15">
      <c r="A53" s="99" t="str">
        <f>PRODUCTDEMONSTRATIE!A18</f>
        <v>5.	Gemak schoonmaken</v>
      </c>
      <c r="B53" s="10"/>
      <c r="C53" s="8" t="s">
        <v>5</v>
      </c>
      <c r="D53" s="6"/>
      <c r="E53" s="10"/>
      <c r="F53" s="8" t="s">
        <v>5</v>
      </c>
      <c r="G53" s="6"/>
      <c r="H53" s="10"/>
      <c r="I53" s="8" t="s">
        <v>5</v>
      </c>
      <c r="J53" s="6"/>
    </row>
    <row r="54" spans="1:10" s="4" customFormat="1" ht="130" customHeight="1" x14ac:dyDescent="0.15">
      <c r="A54" s="100"/>
      <c r="B54" s="10"/>
      <c r="C54" s="101" t="s">
        <v>3</v>
      </c>
      <c r="D54" s="98"/>
      <c r="E54" s="10"/>
      <c r="F54" s="97" t="s">
        <v>3</v>
      </c>
      <c r="G54" s="98"/>
      <c r="H54" s="10"/>
      <c r="I54" s="97" t="s">
        <v>3</v>
      </c>
      <c r="J54" s="98"/>
    </row>
    <row r="55" spans="1:10" s="4" customFormat="1" ht="20" customHeight="1" x14ac:dyDescent="0.15">
      <c r="A55" s="99" t="str">
        <f>PRODUCTDEMONSTRATIE!A19</f>
        <v>6.	Functionaliteit slot (sleutel)</v>
      </c>
      <c r="B55" s="10"/>
      <c r="C55" s="8" t="s">
        <v>5</v>
      </c>
      <c r="D55" s="6"/>
      <c r="E55" s="10"/>
      <c r="F55" s="8" t="s">
        <v>5</v>
      </c>
      <c r="G55" s="6"/>
      <c r="H55" s="10"/>
      <c r="I55" s="8" t="s">
        <v>5</v>
      </c>
      <c r="J55" s="6"/>
    </row>
    <row r="56" spans="1:10" s="4" customFormat="1" ht="130" customHeight="1" x14ac:dyDescent="0.15">
      <c r="A56" s="100"/>
      <c r="B56" s="10"/>
      <c r="C56" s="101" t="s">
        <v>3</v>
      </c>
      <c r="D56" s="98"/>
      <c r="E56" s="10"/>
      <c r="F56" s="97" t="s">
        <v>3</v>
      </c>
      <c r="G56" s="98"/>
      <c r="H56" s="10"/>
      <c r="I56" s="97" t="s">
        <v>3</v>
      </c>
      <c r="J56" s="98"/>
    </row>
    <row r="57" spans="1:10" s="4" customFormat="1" ht="20" customHeight="1" x14ac:dyDescent="0.15">
      <c r="A57" s="99" t="str">
        <f>PRODUCTDEMONSTRATIE!A20</f>
        <v>7.	Uitstraling/vormgeving</v>
      </c>
      <c r="B57" s="10"/>
      <c r="C57" s="8" t="s">
        <v>5</v>
      </c>
      <c r="D57" s="6"/>
      <c r="E57" s="10"/>
      <c r="F57" s="8" t="s">
        <v>5</v>
      </c>
      <c r="G57" s="6"/>
      <c r="H57" s="10"/>
      <c r="I57" s="8" t="s">
        <v>5</v>
      </c>
      <c r="J57" s="6"/>
    </row>
    <row r="58" spans="1:10" s="4" customFormat="1" ht="130" customHeight="1" x14ac:dyDescent="0.15">
      <c r="A58" s="100"/>
      <c r="B58" s="10"/>
      <c r="C58" s="101" t="s">
        <v>3</v>
      </c>
      <c r="D58" s="98"/>
      <c r="E58" s="10"/>
      <c r="F58" s="97" t="s">
        <v>3</v>
      </c>
      <c r="G58" s="98"/>
      <c r="H58" s="10"/>
      <c r="I58" s="97" t="s">
        <v>3</v>
      </c>
      <c r="J58" s="98"/>
    </row>
    <row r="59" spans="1:10" s="4" customFormat="1" ht="20" customHeight="1" x14ac:dyDescent="0.15">
      <c r="A59" s="99" t="str">
        <f>PRODUCTDEMONSTRATIE!A21</f>
        <v>8.	Afwerking/volledigheid</v>
      </c>
      <c r="B59" s="10"/>
      <c r="C59" s="8" t="s">
        <v>5</v>
      </c>
      <c r="D59" s="6"/>
      <c r="E59" s="10"/>
      <c r="F59" s="8" t="s">
        <v>5</v>
      </c>
      <c r="G59" s="6"/>
      <c r="H59" s="10"/>
      <c r="I59" s="8" t="s">
        <v>5</v>
      </c>
      <c r="J59" s="6"/>
    </row>
    <row r="60" spans="1:10" s="4" customFormat="1" ht="130" customHeight="1" x14ac:dyDescent="0.15">
      <c r="A60" s="100"/>
      <c r="B60" s="10"/>
      <c r="C60" s="101" t="s">
        <v>3</v>
      </c>
      <c r="D60" s="98"/>
      <c r="E60" s="10"/>
      <c r="F60" s="97" t="s">
        <v>3</v>
      </c>
      <c r="G60" s="98"/>
      <c r="H60" s="10"/>
      <c r="I60" s="97" t="s">
        <v>3</v>
      </c>
      <c r="J60" s="98"/>
    </row>
    <row r="61" spans="1:10" s="4" customFormat="1" ht="20" customHeight="1" x14ac:dyDescent="0.15">
      <c r="A61" s="99" t="str">
        <f>PRODUCTDEMONSTRATIE!A22</f>
        <v>9.	Stabiliteit/robuustheid voor een VO-organisatie</v>
      </c>
      <c r="B61" s="10"/>
      <c r="C61" s="8" t="s">
        <v>5</v>
      </c>
      <c r="D61" s="6"/>
      <c r="E61" s="10"/>
      <c r="F61" s="8" t="s">
        <v>5</v>
      </c>
      <c r="G61" s="6"/>
      <c r="H61" s="10"/>
      <c r="I61" s="8" t="s">
        <v>5</v>
      </c>
      <c r="J61" s="6"/>
    </row>
    <row r="62" spans="1:10" s="4" customFormat="1" ht="130" customHeight="1" x14ac:dyDescent="0.15">
      <c r="A62" s="100"/>
      <c r="B62" s="10"/>
      <c r="C62" s="101" t="s">
        <v>3</v>
      </c>
      <c r="D62" s="98"/>
      <c r="E62" s="10"/>
      <c r="F62" s="97" t="s">
        <v>3</v>
      </c>
      <c r="G62" s="98"/>
      <c r="H62" s="10"/>
      <c r="I62" s="97" t="s">
        <v>3</v>
      </c>
      <c r="J62" s="98"/>
    </row>
    <row r="63" spans="1:10" s="4" customFormat="1" ht="20" customHeight="1" x14ac:dyDescent="0.15">
      <c r="A63" s="99" t="str">
        <f>PRODUCTDEMONSTRATIE!A23</f>
        <v xml:space="preserve">10.	Kwaliteit sluiting </v>
      </c>
      <c r="B63" s="10"/>
      <c r="C63" s="8" t="s">
        <v>5</v>
      </c>
      <c r="D63" s="6"/>
      <c r="E63" s="10"/>
      <c r="F63" s="8" t="s">
        <v>5</v>
      </c>
      <c r="G63" s="6"/>
      <c r="H63" s="10"/>
      <c r="I63" s="8" t="s">
        <v>5</v>
      </c>
      <c r="J63" s="6"/>
    </row>
    <row r="64" spans="1:10" s="4" customFormat="1" ht="130" customHeight="1" x14ac:dyDescent="0.15">
      <c r="A64" s="100"/>
      <c r="B64" s="10"/>
      <c r="C64" s="101" t="s">
        <v>3</v>
      </c>
      <c r="D64" s="98"/>
      <c r="E64" s="10"/>
      <c r="F64" s="97" t="s">
        <v>3</v>
      </c>
      <c r="G64" s="98"/>
      <c r="H64" s="10"/>
      <c r="I64" s="97" t="s">
        <v>3</v>
      </c>
      <c r="J64" s="98"/>
    </row>
    <row r="65" spans="1:10" s="4" customFormat="1" ht="20" customHeight="1" x14ac:dyDescent="0.15">
      <c r="A65" s="99" t="str">
        <f>PRODUCTDEMONSTRATIE!A24</f>
        <v>11.	Kwaliteit scharnieren</v>
      </c>
      <c r="B65" s="10"/>
      <c r="C65" s="8" t="s">
        <v>5</v>
      </c>
      <c r="D65" s="6"/>
      <c r="E65" s="10"/>
      <c r="F65" s="8" t="s">
        <v>5</v>
      </c>
      <c r="G65" s="6"/>
      <c r="H65" s="10"/>
      <c r="I65" s="8" t="s">
        <v>5</v>
      </c>
      <c r="J65" s="6"/>
    </row>
    <row r="66" spans="1:10" s="4" customFormat="1" ht="130" customHeight="1" x14ac:dyDescent="0.15">
      <c r="A66" s="100"/>
      <c r="B66" s="10"/>
      <c r="C66" s="101" t="s">
        <v>3</v>
      </c>
      <c r="D66" s="98"/>
      <c r="E66" s="10"/>
      <c r="F66" s="97" t="s">
        <v>3</v>
      </c>
      <c r="G66" s="98"/>
      <c r="H66" s="10"/>
      <c r="I66" s="97" t="s">
        <v>3</v>
      </c>
      <c r="J66" s="98"/>
    </row>
    <row r="67" spans="1:10" s="4" customFormat="1" ht="20" customHeight="1" x14ac:dyDescent="0.15">
      <c r="A67" s="99" t="str">
        <f>PRODUCTDEMONSTRATIE!A25</f>
        <v>12.	Mate van keuze kleuren in stalenboek</v>
      </c>
      <c r="B67" s="10"/>
      <c r="C67" s="8" t="s">
        <v>5</v>
      </c>
      <c r="D67" s="6"/>
      <c r="E67" s="10"/>
      <c r="F67" s="8" t="s">
        <v>5</v>
      </c>
      <c r="G67" s="6"/>
      <c r="H67" s="10"/>
      <c r="I67" s="8" t="s">
        <v>5</v>
      </c>
      <c r="J67" s="6"/>
    </row>
    <row r="68" spans="1:10" s="4" customFormat="1" ht="130" customHeight="1" x14ac:dyDescent="0.15">
      <c r="A68" s="100"/>
      <c r="B68" s="10"/>
      <c r="C68" s="101" t="s">
        <v>3</v>
      </c>
      <c r="D68" s="98"/>
      <c r="E68" s="10"/>
      <c r="F68" s="97" t="s">
        <v>3</v>
      </c>
      <c r="G68" s="98"/>
      <c r="H68" s="10"/>
      <c r="I68" s="97" t="s">
        <v>3</v>
      </c>
      <c r="J68" s="98"/>
    </row>
    <row r="69" spans="1:10" s="4" customFormat="1" ht="20" customHeight="1" x14ac:dyDescent="0.15">
      <c r="A69" s="112" t="str">
        <f>PRODUCTDEMONSTRATIE!A26</f>
        <v>(3) Postvakken nr. 3 zonder opbergsysteem</v>
      </c>
      <c r="B69" s="113"/>
      <c r="C69" s="113"/>
      <c r="D69" s="113"/>
      <c r="E69" s="113"/>
      <c r="F69" s="113"/>
      <c r="G69" s="113"/>
      <c r="H69" s="113"/>
      <c r="I69" s="113"/>
      <c r="J69" s="114"/>
    </row>
    <row r="70" spans="1:10" s="4" customFormat="1" ht="20" customHeight="1" x14ac:dyDescent="0.15">
      <c r="A70" s="99" t="str">
        <f>PRODUCTDEMONSTRATIE!A27</f>
        <v>1.	Gebruiksvriendelijkheid</v>
      </c>
      <c r="B70" s="10"/>
      <c r="C70" s="8" t="s">
        <v>5</v>
      </c>
      <c r="D70" s="6"/>
      <c r="E70" s="10"/>
      <c r="F70" s="8" t="s">
        <v>5</v>
      </c>
      <c r="G70" s="6"/>
      <c r="H70" s="10"/>
      <c r="I70" s="8" t="s">
        <v>5</v>
      </c>
      <c r="J70" s="6"/>
    </row>
    <row r="71" spans="1:10" s="4" customFormat="1" ht="130" customHeight="1" x14ac:dyDescent="0.15">
      <c r="A71" s="100"/>
      <c r="B71" s="10"/>
      <c r="C71" s="101" t="s">
        <v>3</v>
      </c>
      <c r="D71" s="98"/>
      <c r="E71" s="10"/>
      <c r="F71" s="97" t="s">
        <v>3</v>
      </c>
      <c r="G71" s="98"/>
      <c r="H71" s="10"/>
      <c r="I71" s="97" t="s">
        <v>3</v>
      </c>
      <c r="J71" s="98"/>
    </row>
    <row r="72" spans="1:10" s="4" customFormat="1" ht="20" customHeight="1" x14ac:dyDescent="0.15">
      <c r="A72" s="99" t="str">
        <f>PRODUCTDEMONSTRATIE!A28</f>
        <v>2.	Gemak schoonmaken</v>
      </c>
      <c r="B72" s="10"/>
      <c r="C72" s="8" t="s">
        <v>5</v>
      </c>
      <c r="D72" s="6"/>
      <c r="E72" s="10"/>
      <c r="F72" s="8" t="s">
        <v>5</v>
      </c>
      <c r="G72" s="6"/>
      <c r="H72" s="10"/>
      <c r="I72" s="8" t="s">
        <v>5</v>
      </c>
      <c r="J72" s="6"/>
    </row>
    <row r="73" spans="1:10" s="4" customFormat="1" ht="130" customHeight="1" x14ac:dyDescent="0.15">
      <c r="A73" s="100"/>
      <c r="B73" s="10"/>
      <c r="C73" s="101" t="s">
        <v>3</v>
      </c>
      <c r="D73" s="98"/>
      <c r="E73" s="10"/>
      <c r="F73" s="97" t="s">
        <v>3</v>
      </c>
      <c r="G73" s="98"/>
      <c r="H73" s="10"/>
      <c r="I73" s="97" t="s">
        <v>3</v>
      </c>
      <c r="J73" s="98"/>
    </row>
    <row r="74" spans="1:10" s="4" customFormat="1" ht="20" customHeight="1" x14ac:dyDescent="0.15">
      <c r="A74" s="99" t="str">
        <f>PRODUCTDEMONSTRATIE!A29</f>
        <v>3.	Functionaliteit slot (sleutel)</v>
      </c>
      <c r="B74" s="10"/>
      <c r="C74" s="8" t="s">
        <v>5</v>
      </c>
      <c r="D74" s="6"/>
      <c r="E74" s="10"/>
      <c r="F74" s="8" t="s">
        <v>5</v>
      </c>
      <c r="G74" s="6"/>
      <c r="H74" s="10"/>
      <c r="I74" s="8" t="s">
        <v>5</v>
      </c>
      <c r="J74" s="6"/>
    </row>
    <row r="75" spans="1:10" s="4" customFormat="1" ht="130" customHeight="1" x14ac:dyDescent="0.15">
      <c r="A75" s="100"/>
      <c r="B75" s="10"/>
      <c r="C75" s="101" t="s">
        <v>3</v>
      </c>
      <c r="D75" s="98"/>
      <c r="E75" s="10"/>
      <c r="F75" s="97" t="s">
        <v>3</v>
      </c>
      <c r="G75" s="98"/>
      <c r="H75" s="10"/>
      <c r="I75" s="97" t="s">
        <v>3</v>
      </c>
      <c r="J75" s="98"/>
    </row>
    <row r="76" spans="1:10" s="4" customFormat="1" ht="20" customHeight="1" x14ac:dyDescent="0.15">
      <c r="A76" s="99" t="str">
        <f>PRODUCTDEMONSTRATIE!A30</f>
        <v>4.	Uitstraling/vormgeving</v>
      </c>
      <c r="B76" s="10"/>
      <c r="C76" s="8" t="s">
        <v>5</v>
      </c>
      <c r="D76" s="6"/>
      <c r="E76" s="10"/>
      <c r="F76" s="8" t="s">
        <v>5</v>
      </c>
      <c r="G76" s="6"/>
      <c r="H76" s="10"/>
      <c r="I76" s="8" t="s">
        <v>5</v>
      </c>
      <c r="J76" s="6"/>
    </row>
    <row r="77" spans="1:10" s="4" customFormat="1" ht="130" customHeight="1" x14ac:dyDescent="0.15">
      <c r="A77" s="100"/>
      <c r="B77" s="10"/>
      <c r="C77" s="101" t="s">
        <v>3</v>
      </c>
      <c r="D77" s="98"/>
      <c r="E77" s="10"/>
      <c r="F77" s="97" t="s">
        <v>3</v>
      </c>
      <c r="G77" s="98"/>
      <c r="H77" s="10"/>
      <c r="I77" s="97" t="s">
        <v>3</v>
      </c>
      <c r="J77" s="98"/>
    </row>
    <row r="78" spans="1:10" s="4" customFormat="1" ht="20" customHeight="1" x14ac:dyDescent="0.15">
      <c r="A78" s="99" t="str">
        <f>PRODUCTDEMONSTRATIE!A31</f>
        <v>5.	Afwerking/volledigheid</v>
      </c>
      <c r="B78" s="10"/>
      <c r="C78" s="8" t="s">
        <v>5</v>
      </c>
      <c r="D78" s="6"/>
      <c r="E78" s="10"/>
      <c r="F78" s="8" t="s">
        <v>5</v>
      </c>
      <c r="G78" s="6"/>
      <c r="H78" s="10"/>
      <c r="I78" s="8" t="s">
        <v>5</v>
      </c>
      <c r="J78" s="6"/>
    </row>
    <row r="79" spans="1:10" s="4" customFormat="1" ht="130" customHeight="1" x14ac:dyDescent="0.15">
      <c r="A79" s="100"/>
      <c r="B79" s="10"/>
      <c r="C79" s="101" t="s">
        <v>3</v>
      </c>
      <c r="D79" s="98"/>
      <c r="E79" s="10"/>
      <c r="F79" s="97" t="s">
        <v>3</v>
      </c>
      <c r="G79" s="98"/>
      <c r="H79" s="10"/>
      <c r="I79" s="97" t="s">
        <v>3</v>
      </c>
      <c r="J79" s="98"/>
    </row>
    <row r="80" spans="1:10" s="4" customFormat="1" ht="20" customHeight="1" x14ac:dyDescent="0.15">
      <c r="A80" s="99" t="str">
        <f>PRODUCTDEMONSTRATIE!A32</f>
        <v>6.	Stabiliteit/robuustheid voor een VO-organisatie</v>
      </c>
      <c r="B80" s="10"/>
      <c r="C80" s="8" t="s">
        <v>5</v>
      </c>
      <c r="D80" s="6"/>
      <c r="E80" s="10"/>
      <c r="F80" s="8" t="s">
        <v>5</v>
      </c>
      <c r="G80" s="6"/>
      <c r="H80" s="10"/>
      <c r="I80" s="8" t="s">
        <v>5</v>
      </c>
      <c r="J80" s="6"/>
    </row>
    <row r="81" spans="1:10" s="4" customFormat="1" ht="130" customHeight="1" x14ac:dyDescent="0.15">
      <c r="A81" s="100"/>
      <c r="B81" s="10"/>
      <c r="C81" s="101" t="s">
        <v>3</v>
      </c>
      <c r="D81" s="98"/>
      <c r="E81" s="10"/>
      <c r="F81" s="97" t="s">
        <v>3</v>
      </c>
      <c r="G81" s="98"/>
      <c r="H81" s="10"/>
      <c r="I81" s="97" t="s">
        <v>3</v>
      </c>
      <c r="J81" s="98"/>
    </row>
    <row r="82" spans="1:10" s="4" customFormat="1" ht="20" customHeight="1" x14ac:dyDescent="0.15">
      <c r="A82" s="99" t="str">
        <f>PRODUCTDEMONSTRATIE!A33</f>
        <v xml:space="preserve">7.	Kwaliteit sluiting </v>
      </c>
      <c r="B82" s="10"/>
      <c r="C82" s="8" t="s">
        <v>5</v>
      </c>
      <c r="D82" s="6"/>
      <c r="E82" s="10"/>
      <c r="F82" s="8" t="s">
        <v>5</v>
      </c>
      <c r="G82" s="6"/>
      <c r="H82" s="10"/>
      <c r="I82" s="8" t="s">
        <v>5</v>
      </c>
      <c r="J82" s="6"/>
    </row>
    <row r="83" spans="1:10" s="4" customFormat="1" ht="130" customHeight="1" x14ac:dyDescent="0.15">
      <c r="A83" s="100"/>
      <c r="B83" s="10"/>
      <c r="C83" s="101" t="s">
        <v>3</v>
      </c>
      <c r="D83" s="98"/>
      <c r="E83" s="10"/>
      <c r="F83" s="97" t="s">
        <v>3</v>
      </c>
      <c r="G83" s="98"/>
      <c r="H83" s="10"/>
      <c r="I83" s="97" t="s">
        <v>3</v>
      </c>
      <c r="J83" s="98"/>
    </row>
    <row r="84" spans="1:10" s="4" customFormat="1" ht="20" customHeight="1" x14ac:dyDescent="0.15">
      <c r="A84" s="99" t="str">
        <f>PRODUCTDEMONSTRATIE!A34</f>
        <v>8.	Kwaliteit scharnieren</v>
      </c>
      <c r="B84" s="10"/>
      <c r="C84" s="8" t="s">
        <v>5</v>
      </c>
      <c r="D84" s="6"/>
      <c r="E84" s="10"/>
      <c r="F84" s="8" t="s">
        <v>5</v>
      </c>
      <c r="G84" s="6"/>
      <c r="H84" s="10"/>
      <c r="I84" s="8" t="s">
        <v>5</v>
      </c>
      <c r="J84" s="6"/>
    </row>
    <row r="85" spans="1:10" s="4" customFormat="1" ht="130" customHeight="1" x14ac:dyDescent="0.15">
      <c r="A85" s="100"/>
      <c r="B85" s="10"/>
      <c r="C85" s="101" t="s">
        <v>3</v>
      </c>
      <c r="D85" s="98"/>
      <c r="E85" s="10"/>
      <c r="F85" s="97" t="s">
        <v>3</v>
      </c>
      <c r="G85" s="98"/>
      <c r="H85" s="10"/>
      <c r="I85" s="97" t="s">
        <v>3</v>
      </c>
      <c r="J85" s="98"/>
    </row>
    <row r="86" spans="1:10" s="4" customFormat="1" ht="20" customHeight="1" x14ac:dyDescent="0.15">
      <c r="A86" s="99" t="str">
        <f>PRODUCTDEMONSTRATIE!A35</f>
        <v>9.	Mate van keuze kleuren in stalenboek</v>
      </c>
      <c r="B86" s="10"/>
      <c r="C86" s="8" t="s">
        <v>5</v>
      </c>
      <c r="D86" s="6"/>
      <c r="E86" s="10"/>
      <c r="F86" s="8" t="s">
        <v>5</v>
      </c>
      <c r="G86" s="6"/>
      <c r="H86" s="10"/>
      <c r="I86" s="8" t="s">
        <v>5</v>
      </c>
      <c r="J86" s="6"/>
    </row>
    <row r="87" spans="1:10" s="4" customFormat="1" ht="130" customHeight="1" x14ac:dyDescent="0.15">
      <c r="A87" s="100"/>
      <c r="B87" s="10"/>
      <c r="C87" s="101" t="s">
        <v>3</v>
      </c>
      <c r="D87" s="98"/>
      <c r="E87" s="10"/>
      <c r="F87" s="97" t="s">
        <v>3</v>
      </c>
      <c r="G87" s="98"/>
      <c r="H87" s="10"/>
      <c r="I87" s="97" t="s">
        <v>3</v>
      </c>
      <c r="J87" s="98"/>
    </row>
    <row r="88" spans="1:10" s="4" customFormat="1" ht="20" customHeight="1" x14ac:dyDescent="0.15">
      <c r="A88" s="112" t="str">
        <f>PRODUCTDEMONSTRATIE!A36</f>
        <v>(4) Postvakken met locker nr. 4 met opbergsysteem</v>
      </c>
      <c r="B88" s="113"/>
      <c r="C88" s="113"/>
      <c r="D88" s="113"/>
      <c r="E88" s="113"/>
      <c r="F88" s="113"/>
      <c r="G88" s="113"/>
      <c r="H88" s="113"/>
      <c r="I88" s="113"/>
      <c r="J88" s="114"/>
    </row>
    <row r="89" spans="1:10" s="4" customFormat="1" ht="20" customHeight="1" x14ac:dyDescent="0.15">
      <c r="A89" s="99" t="str">
        <f>PRODUCTDEMONSTRATIE!A37</f>
        <v>1.	Gebruiksvriendelijkheid</v>
      </c>
      <c r="B89" s="10"/>
      <c r="C89" s="8" t="s">
        <v>5</v>
      </c>
      <c r="D89" s="6"/>
      <c r="E89" s="10"/>
      <c r="F89" s="8" t="s">
        <v>5</v>
      </c>
      <c r="G89" s="6"/>
      <c r="H89" s="10"/>
      <c r="I89" s="8" t="s">
        <v>5</v>
      </c>
      <c r="J89" s="6"/>
    </row>
    <row r="90" spans="1:10" s="4" customFormat="1" ht="130" customHeight="1" x14ac:dyDescent="0.15">
      <c r="A90" s="100"/>
      <c r="B90" s="10"/>
      <c r="C90" s="101" t="s">
        <v>3</v>
      </c>
      <c r="D90" s="98"/>
      <c r="E90" s="10"/>
      <c r="F90" s="97" t="s">
        <v>3</v>
      </c>
      <c r="G90" s="98"/>
      <c r="H90" s="10"/>
      <c r="I90" s="97" t="s">
        <v>3</v>
      </c>
      <c r="J90" s="98"/>
    </row>
    <row r="91" spans="1:10" s="4" customFormat="1" ht="20" customHeight="1" x14ac:dyDescent="0.15">
      <c r="A91" s="99" t="str">
        <f>PRODUCTDEMONSTRATIE!A38</f>
        <v>2.	Gemak schoonmaken</v>
      </c>
      <c r="B91" s="10"/>
      <c r="C91" s="8" t="s">
        <v>5</v>
      </c>
      <c r="D91" s="6"/>
      <c r="E91" s="10"/>
      <c r="F91" s="8" t="s">
        <v>5</v>
      </c>
      <c r="G91" s="6"/>
      <c r="H91" s="10"/>
      <c r="I91" s="8" t="s">
        <v>5</v>
      </c>
      <c r="J91" s="6"/>
    </row>
    <row r="92" spans="1:10" s="4" customFormat="1" ht="130" customHeight="1" x14ac:dyDescent="0.15">
      <c r="A92" s="100"/>
      <c r="B92" s="10"/>
      <c r="C92" s="101" t="s">
        <v>3</v>
      </c>
      <c r="D92" s="98"/>
      <c r="E92" s="10"/>
      <c r="F92" s="97" t="s">
        <v>3</v>
      </c>
      <c r="G92" s="98"/>
      <c r="H92" s="10"/>
      <c r="I92" s="97" t="s">
        <v>3</v>
      </c>
      <c r="J92" s="98"/>
    </row>
    <row r="93" spans="1:10" s="4" customFormat="1" ht="20" customHeight="1" x14ac:dyDescent="0.15">
      <c r="A93" s="99" t="str">
        <f>PRODUCTDEMONSTRATIE!A39</f>
        <v>3.	Functionaliteit slot (sleutel)</v>
      </c>
      <c r="B93" s="10"/>
      <c r="C93" s="8" t="s">
        <v>5</v>
      </c>
      <c r="D93" s="6"/>
      <c r="E93" s="10"/>
      <c r="F93" s="8" t="s">
        <v>5</v>
      </c>
      <c r="G93" s="6"/>
      <c r="H93" s="10"/>
      <c r="I93" s="8" t="s">
        <v>5</v>
      </c>
      <c r="J93" s="6"/>
    </row>
    <row r="94" spans="1:10" s="4" customFormat="1" ht="130" customHeight="1" x14ac:dyDescent="0.15">
      <c r="A94" s="100"/>
      <c r="B94" s="10"/>
      <c r="C94" s="101" t="s">
        <v>3</v>
      </c>
      <c r="D94" s="98"/>
      <c r="E94" s="10"/>
      <c r="F94" s="97" t="s">
        <v>3</v>
      </c>
      <c r="G94" s="98"/>
      <c r="H94" s="10"/>
      <c r="I94" s="97" t="s">
        <v>3</v>
      </c>
      <c r="J94" s="98"/>
    </row>
    <row r="95" spans="1:10" s="4" customFormat="1" ht="20" customHeight="1" x14ac:dyDescent="0.15">
      <c r="A95" s="99" t="str">
        <f>PRODUCTDEMONSTRATIE!A40</f>
        <v>4.	Uitstraling/vormgeving</v>
      </c>
      <c r="B95" s="10"/>
      <c r="C95" s="8" t="s">
        <v>5</v>
      </c>
      <c r="D95" s="6"/>
      <c r="E95" s="10"/>
      <c r="F95" s="8" t="s">
        <v>5</v>
      </c>
      <c r="G95" s="6"/>
      <c r="H95" s="10"/>
      <c r="I95" s="8" t="s">
        <v>5</v>
      </c>
      <c r="J95" s="6"/>
    </row>
    <row r="96" spans="1:10" s="4" customFormat="1" ht="130" customHeight="1" x14ac:dyDescent="0.15">
      <c r="A96" s="100"/>
      <c r="B96" s="10"/>
      <c r="C96" s="101" t="s">
        <v>3</v>
      </c>
      <c r="D96" s="98"/>
      <c r="E96" s="10"/>
      <c r="F96" s="97" t="s">
        <v>3</v>
      </c>
      <c r="G96" s="98"/>
      <c r="H96" s="10"/>
      <c r="I96" s="97" t="s">
        <v>3</v>
      </c>
      <c r="J96" s="98"/>
    </row>
    <row r="97" spans="1:10" s="4" customFormat="1" ht="20" customHeight="1" x14ac:dyDescent="0.15">
      <c r="A97" s="99" t="str">
        <f>PRODUCTDEMONSTRATIE!A41</f>
        <v>5.	Afwerking/volledigheid</v>
      </c>
      <c r="B97" s="10"/>
      <c r="C97" s="8" t="s">
        <v>5</v>
      </c>
      <c r="D97" s="6"/>
      <c r="E97" s="10"/>
      <c r="F97" s="8" t="s">
        <v>5</v>
      </c>
      <c r="G97" s="6"/>
      <c r="H97" s="10"/>
      <c r="I97" s="8" t="s">
        <v>5</v>
      </c>
      <c r="J97" s="6"/>
    </row>
    <row r="98" spans="1:10" s="4" customFormat="1" ht="130" customHeight="1" x14ac:dyDescent="0.15">
      <c r="A98" s="100"/>
      <c r="B98" s="10"/>
      <c r="C98" s="101" t="s">
        <v>3</v>
      </c>
      <c r="D98" s="98"/>
      <c r="E98" s="10"/>
      <c r="F98" s="97" t="s">
        <v>3</v>
      </c>
      <c r="G98" s="98"/>
      <c r="H98" s="10"/>
      <c r="I98" s="97" t="s">
        <v>3</v>
      </c>
      <c r="J98" s="98"/>
    </row>
    <row r="99" spans="1:10" s="4" customFormat="1" ht="20" customHeight="1" x14ac:dyDescent="0.15">
      <c r="A99" s="99" t="str">
        <f>PRODUCTDEMONSTRATIE!A42</f>
        <v>6.	Stabiliteit/robuustheid voor een VO-organisatie</v>
      </c>
      <c r="B99" s="10"/>
      <c r="C99" s="8" t="s">
        <v>5</v>
      </c>
      <c r="D99" s="6"/>
      <c r="E99" s="10"/>
      <c r="F99" s="8" t="s">
        <v>5</v>
      </c>
      <c r="G99" s="6"/>
      <c r="H99" s="10"/>
      <c r="I99" s="8" t="s">
        <v>5</v>
      </c>
      <c r="J99" s="6"/>
    </row>
    <row r="100" spans="1:10" s="4" customFormat="1" ht="130" customHeight="1" x14ac:dyDescent="0.15">
      <c r="A100" s="100"/>
      <c r="B100" s="10"/>
      <c r="C100" s="101" t="s">
        <v>3</v>
      </c>
      <c r="D100" s="98"/>
      <c r="E100" s="10"/>
      <c r="F100" s="97" t="s">
        <v>3</v>
      </c>
      <c r="G100" s="98"/>
      <c r="H100" s="10"/>
      <c r="I100" s="97" t="s">
        <v>3</v>
      </c>
      <c r="J100" s="98"/>
    </row>
    <row r="101" spans="1:10" s="4" customFormat="1" ht="20" customHeight="1" x14ac:dyDescent="0.15">
      <c r="A101" s="99" t="str">
        <f>PRODUCTDEMONSTRATIE!A43</f>
        <v xml:space="preserve">7.	Kwaliteit sluiting </v>
      </c>
      <c r="B101" s="10"/>
      <c r="C101" s="8" t="s">
        <v>5</v>
      </c>
      <c r="D101" s="6"/>
      <c r="E101" s="10"/>
      <c r="F101" s="8" t="s">
        <v>5</v>
      </c>
      <c r="G101" s="6"/>
      <c r="H101" s="10"/>
      <c r="I101" s="8" t="s">
        <v>5</v>
      </c>
      <c r="J101" s="6"/>
    </row>
    <row r="102" spans="1:10" s="4" customFormat="1" ht="130" customHeight="1" x14ac:dyDescent="0.15">
      <c r="A102" s="100"/>
      <c r="B102" s="10"/>
      <c r="C102" s="101" t="s">
        <v>3</v>
      </c>
      <c r="D102" s="98"/>
      <c r="E102" s="10"/>
      <c r="F102" s="97" t="s">
        <v>3</v>
      </c>
      <c r="G102" s="98"/>
      <c r="H102" s="10"/>
      <c r="I102" s="97" t="s">
        <v>3</v>
      </c>
      <c r="J102" s="98"/>
    </row>
    <row r="103" spans="1:10" s="4" customFormat="1" ht="20" customHeight="1" x14ac:dyDescent="0.15">
      <c r="A103" s="99" t="str">
        <f>PRODUCTDEMONSTRATIE!A44</f>
        <v>8.	Kwaliteit scharnieren</v>
      </c>
      <c r="B103" s="10"/>
      <c r="C103" s="8" t="s">
        <v>5</v>
      </c>
      <c r="D103" s="6"/>
      <c r="E103" s="10"/>
      <c r="F103" s="8" t="s">
        <v>5</v>
      </c>
      <c r="G103" s="6"/>
      <c r="H103" s="10"/>
      <c r="I103" s="8" t="s">
        <v>5</v>
      </c>
      <c r="J103" s="6"/>
    </row>
    <row r="104" spans="1:10" s="4" customFormat="1" ht="130" customHeight="1" x14ac:dyDescent="0.15">
      <c r="A104" s="100"/>
      <c r="B104" s="10"/>
      <c r="C104" s="101" t="s">
        <v>3</v>
      </c>
      <c r="D104" s="98"/>
      <c r="E104" s="10"/>
      <c r="F104" s="97" t="s">
        <v>3</v>
      </c>
      <c r="G104" s="98"/>
      <c r="H104" s="10"/>
      <c r="I104" s="97" t="s">
        <v>3</v>
      </c>
      <c r="J104" s="98"/>
    </row>
    <row r="105" spans="1:10" s="4" customFormat="1" ht="20" customHeight="1" x14ac:dyDescent="0.15">
      <c r="A105" s="99" t="str">
        <f>PRODUCTDEMONSTRATIE!A45</f>
        <v xml:space="preserve">9.	Kwaliteit postopening </v>
      </c>
      <c r="B105" s="10"/>
      <c r="C105" s="8" t="s">
        <v>5</v>
      </c>
      <c r="D105" s="6"/>
      <c r="E105" s="10"/>
      <c r="F105" s="8" t="s">
        <v>5</v>
      </c>
      <c r="G105" s="6"/>
      <c r="H105" s="10"/>
      <c r="I105" s="8" t="s">
        <v>5</v>
      </c>
      <c r="J105" s="6"/>
    </row>
    <row r="106" spans="1:10" s="4" customFormat="1" ht="130" customHeight="1" x14ac:dyDescent="0.15">
      <c r="A106" s="100"/>
      <c r="B106" s="10"/>
      <c r="C106" s="101" t="s">
        <v>3</v>
      </c>
      <c r="D106" s="98"/>
      <c r="E106" s="10"/>
      <c r="F106" s="97" t="s">
        <v>3</v>
      </c>
      <c r="G106" s="98"/>
      <c r="H106" s="10"/>
      <c r="I106" s="97" t="s">
        <v>3</v>
      </c>
      <c r="J106" s="98"/>
    </row>
    <row r="107" spans="1:10" s="4" customFormat="1" ht="20" customHeight="1" x14ac:dyDescent="0.15">
      <c r="A107" s="99" t="str">
        <f>PRODUCTDEMONSTRATIE!A46</f>
        <v>10.	Mate van keuze kleuren in stalenboek</v>
      </c>
      <c r="B107" s="10"/>
      <c r="C107" s="8" t="s">
        <v>5</v>
      </c>
      <c r="D107" s="6"/>
      <c r="E107" s="10"/>
      <c r="F107" s="8" t="s">
        <v>5</v>
      </c>
      <c r="G107" s="6"/>
      <c r="H107" s="10"/>
      <c r="I107" s="8" t="s">
        <v>5</v>
      </c>
      <c r="J107" s="6"/>
    </row>
    <row r="108" spans="1:10" s="4" customFormat="1" ht="130" customHeight="1" x14ac:dyDescent="0.15">
      <c r="A108" s="100"/>
      <c r="B108" s="10"/>
      <c r="C108" s="101" t="s">
        <v>3</v>
      </c>
      <c r="D108" s="98"/>
      <c r="E108" s="10"/>
      <c r="F108" s="97" t="s">
        <v>3</v>
      </c>
      <c r="G108" s="98"/>
      <c r="H108" s="10"/>
      <c r="I108" s="97" t="s">
        <v>3</v>
      </c>
      <c r="J108" s="98"/>
    </row>
    <row r="109" spans="1:10" s="4" customFormat="1" ht="20" customHeight="1" x14ac:dyDescent="0.15">
      <c r="A109" s="43"/>
      <c r="B109" s="11"/>
      <c r="C109" s="44"/>
      <c r="D109" s="44"/>
      <c r="E109" s="11"/>
      <c r="F109" s="44"/>
      <c r="G109" s="44"/>
      <c r="H109" s="11"/>
      <c r="I109" s="44"/>
      <c r="J109" s="45"/>
    </row>
  </sheetData>
  <sheetProtection algorithmName="SHA-512" hashValue="54Enj3twCnLSLkz1TTTheUSsM8psdpym9npdSv6KgQhyE1KFyxmdVVc5nO8EyjL+X5c1tRxeuzEZf4UI12TJLA==" saltValue="2RDD+pX0WDIYSwf59wCg/A==" spinCount="100000" sheet="1" objects="1" scenarios="1"/>
  <mergeCells count="208">
    <mergeCell ref="A103:A104"/>
    <mergeCell ref="C104:D104"/>
    <mergeCell ref="F104:G104"/>
    <mergeCell ref="I104:J104"/>
    <mergeCell ref="A107:A108"/>
    <mergeCell ref="C108:D108"/>
    <mergeCell ref="F108:G108"/>
    <mergeCell ref="I108:J108"/>
    <mergeCell ref="A99:A100"/>
    <mergeCell ref="C100:D100"/>
    <mergeCell ref="F100:G100"/>
    <mergeCell ref="I100:J100"/>
    <mergeCell ref="A101:A102"/>
    <mergeCell ref="C102:D102"/>
    <mergeCell ref="F102:G102"/>
    <mergeCell ref="I102:J102"/>
    <mergeCell ref="A105:A106"/>
    <mergeCell ref="C106:D106"/>
    <mergeCell ref="F106:G106"/>
    <mergeCell ref="I106:J106"/>
    <mergeCell ref="A97:A98"/>
    <mergeCell ref="C98:D98"/>
    <mergeCell ref="F98:G98"/>
    <mergeCell ref="I98:J98"/>
    <mergeCell ref="A91:A92"/>
    <mergeCell ref="C92:D92"/>
    <mergeCell ref="F92:G92"/>
    <mergeCell ref="I92:J92"/>
    <mergeCell ref="A93:A94"/>
    <mergeCell ref="C94:D94"/>
    <mergeCell ref="F94:G94"/>
    <mergeCell ref="I94:J94"/>
    <mergeCell ref="A88:J88"/>
    <mergeCell ref="A89:A90"/>
    <mergeCell ref="C90:D90"/>
    <mergeCell ref="F90:G90"/>
    <mergeCell ref="I90:J90"/>
    <mergeCell ref="A95:A96"/>
    <mergeCell ref="C96:D96"/>
    <mergeCell ref="F96:G96"/>
    <mergeCell ref="I96:J96"/>
    <mergeCell ref="A86:A87"/>
    <mergeCell ref="C87:D87"/>
    <mergeCell ref="F87:G87"/>
    <mergeCell ref="I87:J87"/>
    <mergeCell ref="A76:A77"/>
    <mergeCell ref="C77:D77"/>
    <mergeCell ref="F77:G77"/>
    <mergeCell ref="I77:J77"/>
    <mergeCell ref="A78:A79"/>
    <mergeCell ref="C79:D79"/>
    <mergeCell ref="F79:G79"/>
    <mergeCell ref="I79:J79"/>
    <mergeCell ref="A80:A81"/>
    <mergeCell ref="C81:D81"/>
    <mergeCell ref="F81:G81"/>
    <mergeCell ref="I81:J81"/>
    <mergeCell ref="A82:A83"/>
    <mergeCell ref="C83:D83"/>
    <mergeCell ref="F83:G83"/>
    <mergeCell ref="I83:J83"/>
    <mergeCell ref="A84:A85"/>
    <mergeCell ref="C85:D85"/>
    <mergeCell ref="F85:G85"/>
    <mergeCell ref="I85:J85"/>
    <mergeCell ref="A72:A73"/>
    <mergeCell ref="C73:D73"/>
    <mergeCell ref="F73:G73"/>
    <mergeCell ref="I73:J73"/>
    <mergeCell ref="A74:A75"/>
    <mergeCell ref="C75:D75"/>
    <mergeCell ref="F75:G75"/>
    <mergeCell ref="I75:J75"/>
    <mergeCell ref="A69:J69"/>
    <mergeCell ref="A70:A71"/>
    <mergeCell ref="C71:D71"/>
    <mergeCell ref="F71:G71"/>
    <mergeCell ref="I71:J71"/>
    <mergeCell ref="A67:A68"/>
    <mergeCell ref="C68:D68"/>
    <mergeCell ref="F68:G68"/>
    <mergeCell ref="I68:J68"/>
    <mergeCell ref="A55:A56"/>
    <mergeCell ref="C56:D56"/>
    <mergeCell ref="F56:G56"/>
    <mergeCell ref="I56:J56"/>
    <mergeCell ref="A57:A58"/>
    <mergeCell ref="C58:D58"/>
    <mergeCell ref="F58:G58"/>
    <mergeCell ref="I58:J58"/>
    <mergeCell ref="A63:A64"/>
    <mergeCell ref="C64:D64"/>
    <mergeCell ref="F64:G64"/>
    <mergeCell ref="I64:J64"/>
    <mergeCell ref="A65:A66"/>
    <mergeCell ref="C66:D66"/>
    <mergeCell ref="F66:G66"/>
    <mergeCell ref="I66:J66"/>
    <mergeCell ref="I54:J54"/>
    <mergeCell ref="A47:A48"/>
    <mergeCell ref="C48:D48"/>
    <mergeCell ref="F48:G48"/>
    <mergeCell ref="I48:J48"/>
    <mergeCell ref="A49:A50"/>
    <mergeCell ref="C50:D50"/>
    <mergeCell ref="F50:G50"/>
    <mergeCell ref="I50:J50"/>
    <mergeCell ref="A42:A43"/>
    <mergeCell ref="C43:D43"/>
    <mergeCell ref="F43:G43"/>
    <mergeCell ref="I43:J43"/>
    <mergeCell ref="A59:A60"/>
    <mergeCell ref="C60:D60"/>
    <mergeCell ref="F60:G60"/>
    <mergeCell ref="I60:J60"/>
    <mergeCell ref="A61:A62"/>
    <mergeCell ref="C62:D62"/>
    <mergeCell ref="F62:G62"/>
    <mergeCell ref="I62:J62"/>
    <mergeCell ref="A44:J44"/>
    <mergeCell ref="A45:A46"/>
    <mergeCell ref="C46:D46"/>
    <mergeCell ref="F46:G46"/>
    <mergeCell ref="I46:J46"/>
    <mergeCell ref="A51:A52"/>
    <mergeCell ref="C52:D52"/>
    <mergeCell ref="F52:G52"/>
    <mergeCell ref="I52:J52"/>
    <mergeCell ref="A53:A54"/>
    <mergeCell ref="C54:D54"/>
    <mergeCell ref="F54:G54"/>
    <mergeCell ref="A36:A37"/>
    <mergeCell ref="C37:D37"/>
    <mergeCell ref="F37:G37"/>
    <mergeCell ref="I37:J37"/>
    <mergeCell ref="A38:A39"/>
    <mergeCell ref="C39:D39"/>
    <mergeCell ref="F39:G39"/>
    <mergeCell ref="I39:J39"/>
    <mergeCell ref="A40:A41"/>
    <mergeCell ref="C41:D41"/>
    <mergeCell ref="F41:G41"/>
    <mergeCell ref="I41:J41"/>
    <mergeCell ref="A32:A33"/>
    <mergeCell ref="C33:D33"/>
    <mergeCell ref="F33:G33"/>
    <mergeCell ref="I33:J33"/>
    <mergeCell ref="A34:A35"/>
    <mergeCell ref="C35:D35"/>
    <mergeCell ref="F35:G35"/>
    <mergeCell ref="I35:J35"/>
    <mergeCell ref="A28:A29"/>
    <mergeCell ref="C29:D29"/>
    <mergeCell ref="F29:G29"/>
    <mergeCell ref="I29:J29"/>
    <mergeCell ref="A30:A31"/>
    <mergeCell ref="C31:D31"/>
    <mergeCell ref="F31:G31"/>
    <mergeCell ref="I31:J31"/>
    <mergeCell ref="A25:J25"/>
    <mergeCell ref="A26:A27"/>
    <mergeCell ref="C27:D27"/>
    <mergeCell ref="F27:G27"/>
    <mergeCell ref="I27:J27"/>
    <mergeCell ref="A19:A20"/>
    <mergeCell ref="C20:D20"/>
    <mergeCell ref="F20:G20"/>
    <mergeCell ref="I20:J20"/>
    <mergeCell ref="A21:A22"/>
    <mergeCell ref="C22:D22"/>
    <mergeCell ref="F22:G22"/>
    <mergeCell ref="I22:J22"/>
    <mergeCell ref="C24:D24"/>
    <mergeCell ref="F24:G24"/>
    <mergeCell ref="I24:J24"/>
    <mergeCell ref="A15:A16"/>
    <mergeCell ref="C16:D16"/>
    <mergeCell ref="F16:G16"/>
    <mergeCell ref="I16:J16"/>
    <mergeCell ref="A17:A18"/>
    <mergeCell ref="C18:D18"/>
    <mergeCell ref="F18:G18"/>
    <mergeCell ref="I18:J18"/>
    <mergeCell ref="C12:D12"/>
    <mergeCell ref="F12:G12"/>
    <mergeCell ref="I12:J12"/>
    <mergeCell ref="A13:A14"/>
    <mergeCell ref="C14:D14"/>
    <mergeCell ref="F14:G14"/>
    <mergeCell ref="I14:J14"/>
    <mergeCell ref="C1:D1"/>
    <mergeCell ref="F1:G1"/>
    <mergeCell ref="I1:J1"/>
    <mergeCell ref="C10:D10"/>
    <mergeCell ref="F10:G10"/>
    <mergeCell ref="I10:J10"/>
    <mergeCell ref="C2:D2"/>
    <mergeCell ref="F2:G2"/>
    <mergeCell ref="I2:J2"/>
    <mergeCell ref="C4:D4"/>
    <mergeCell ref="F4:G4"/>
    <mergeCell ref="I4:J4"/>
    <mergeCell ref="C6:D6"/>
    <mergeCell ref="F6:G6"/>
    <mergeCell ref="I6:J6"/>
    <mergeCell ref="C8:D8"/>
    <mergeCell ref="F8:G8"/>
    <mergeCell ref="I8:J8"/>
  </mergeCells>
  <dataValidations count="3">
    <dataValidation type="list" errorStyle="warning" allowBlank="1" showErrorMessage="1" error="Voer juiste waarde in. " sqref="C3 F3 I3 I5 F5 C5 C13 I19 F13 I13 F21 C21 C15 F15 I15 I17 F17 C17 C19 F19 I21 I7 F7 C7 I9 F9 C9" xr:uid="{DC75D273-9554-4249-91EF-BF2715474749}">
      <formula1>SCOREOV</formula1>
    </dataValidation>
    <dataValidation type="list" errorStyle="warning" allowBlank="1" showErrorMessage="1" error="Voer juiste waarde in. " sqref="C26 F26 I26 I28 F28 C28 C30 F30 I30 I32 F32 C32 C34 F34 I34 I36 F36 C36 C45 C47 F45 F47 I45 I47 C49 C51 C53 C55 C57 F49 F51 F53 F55 F57 I49 I51 I53 I55 I57 C70 C72 C74 C76 C78 F70 F72 F74 F76 F78 I70 I72 I74 I76 I78 C89 C91 C93 C95 C97 C99 C101 F89 F91 F93 F95 F97 F99 F101 I89 I91 I93 I95 I97 I99 I101 C103 F103 I103" xr:uid="{4D6D2E8C-CE92-AE4C-A1DE-2AF573E03E21}">
      <formula1>UVO</formula1>
    </dataValidation>
    <dataValidation type="list" errorStyle="warning" allowBlank="1" showErrorMessage="1" error="Voer juiste waarde in. " sqref="C38 F38 I38 C67 F67 I67 C86 F86 I86 I80 C107 I82 F107 I84 I107 C59 C61 C63 C65 F59 F61 F63 F65 I59 I61 I63 I65 C80 C82 C84 F80 F82 F84 C105 F105 I105" xr:uid="{D9B60257-D431-B645-94ED-F2D0CADC109A}">
      <formula1>UGV</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K364"/>
  <sheetViews>
    <sheetView showGridLines="0" zoomScale="80" zoomScaleNormal="80" workbookViewId="0">
      <pane ySplit="1" topLeftCell="A2" activePane="bottomLeft" state="frozen"/>
      <selection pane="bottomLeft" activeCell="H3" sqref="H3:H9"/>
    </sheetView>
  </sheetViews>
  <sheetFormatPr baseColWidth="10" defaultColWidth="8.83203125" defaultRowHeight="15" x14ac:dyDescent="0.2"/>
  <cols>
    <col min="1" max="1" width="80.83203125" customWidth="1"/>
    <col min="2" max="2" width="15.6640625" customWidth="1"/>
    <col min="3" max="3" width="2.83203125" style="7" customWidth="1"/>
    <col min="4" max="5" width="28.83203125" customWidth="1"/>
    <col min="6" max="6" width="2.83203125" style="7" customWidth="1"/>
    <col min="7" max="8" width="28.83203125" customWidth="1"/>
    <col min="9" max="9" width="2.83203125" style="7" customWidth="1"/>
    <col min="10" max="11" width="28.83203125" customWidth="1"/>
  </cols>
  <sheetData>
    <row r="1" spans="1:11" ht="40" customHeight="1" x14ac:dyDescent="0.2">
      <c r="A1" s="135" t="s">
        <v>11</v>
      </c>
      <c r="B1" s="136"/>
      <c r="C1" s="12"/>
      <c r="D1" s="129" t="str">
        <f>'Beoordelaar 1'!C1</f>
        <v>Inschrijver 1</v>
      </c>
      <c r="E1" s="131"/>
      <c r="F1" s="13"/>
      <c r="G1" s="129" t="str">
        <f>'Beoordelaar 1'!F1</f>
        <v>Inschrijver 2</v>
      </c>
      <c r="H1" s="131"/>
      <c r="I1" s="13"/>
      <c r="J1" s="129" t="str">
        <f>'Beoordelaar 1'!I1</f>
        <v>Inschrijver 3</v>
      </c>
      <c r="K1" s="130"/>
    </row>
    <row r="2" spans="1:11" ht="20" customHeight="1" x14ac:dyDescent="0.2">
      <c r="A2" s="34" t="s">
        <v>11</v>
      </c>
      <c r="B2" s="36"/>
      <c r="C2" s="9"/>
      <c r="D2" s="35"/>
      <c r="E2" s="39" t="s">
        <v>32</v>
      </c>
      <c r="F2" s="14"/>
      <c r="G2" s="35"/>
      <c r="H2" s="39" t="s">
        <v>32</v>
      </c>
      <c r="I2" s="14"/>
      <c r="J2" s="38"/>
      <c r="K2" s="39" t="s">
        <v>32</v>
      </c>
    </row>
    <row r="3" spans="1:11" ht="28" customHeight="1" x14ac:dyDescent="0.2">
      <c r="A3" s="116" t="str">
        <f>'OPEN VRAGEN '!A4:A4</f>
        <v>Inschrijver beschrijft in maximaal 2 A4 pagina´s op welke wijze zij invulling gaat geven aan het maximaal beveiligen van de lockers en de daarvoor gebruikte software. Inschrijver beschrijft daarbij minimaal:
-	Welke risico’s er zijn bij hack-aanvallen van buitenaf en welke beheersmaatregelen inschrijver neemt tegen misbruik van zowel de lockers als de software;
-	Hoe kan voorkomen worden dat gebruikers onderling lockers elektronisch kunnen openen; 
-	Op welke wijze de veiligheid van bezittingen (in de lockers) en software gegarandeerd wordt.</v>
      </c>
      <c r="B3" s="40" t="s">
        <v>6</v>
      </c>
      <c r="C3" s="10"/>
      <c r="D3" s="41" t="str">
        <f>'Beoordelaar 1'!C3</f>
        <v>SCORE</v>
      </c>
      <c r="E3" s="119" t="s">
        <v>3</v>
      </c>
      <c r="F3" s="10"/>
      <c r="G3" s="41" t="str">
        <f>'Beoordelaar 1'!F3</f>
        <v>SCORE</v>
      </c>
      <c r="H3" s="119" t="s">
        <v>3</v>
      </c>
      <c r="I3" s="10"/>
      <c r="J3" s="41" t="str">
        <f>'Beoordelaar 1'!I3</f>
        <v>SCORE</v>
      </c>
      <c r="K3" s="119" t="s">
        <v>3</v>
      </c>
    </row>
    <row r="4" spans="1:11" ht="28" customHeight="1" x14ac:dyDescent="0.2">
      <c r="A4" s="117"/>
      <c r="B4" s="40" t="s">
        <v>7</v>
      </c>
      <c r="C4" s="10"/>
      <c r="D4" s="41" t="str">
        <f>'Beoordelaar 2'!C3</f>
        <v>SCORE</v>
      </c>
      <c r="E4" s="119"/>
      <c r="F4" s="10"/>
      <c r="G4" s="41" t="str">
        <f>'Beoordelaar 2'!F3</f>
        <v>SCORE</v>
      </c>
      <c r="H4" s="119"/>
      <c r="I4" s="10"/>
      <c r="J4" s="41" t="str">
        <f>'Beoordelaar 2'!I3</f>
        <v>SCORE</v>
      </c>
      <c r="K4" s="119"/>
    </row>
    <row r="5" spans="1:11" ht="28" customHeight="1" x14ac:dyDescent="0.2">
      <c r="A5" s="117"/>
      <c r="B5" s="40" t="s">
        <v>8</v>
      </c>
      <c r="C5" s="10"/>
      <c r="D5" s="41" t="str">
        <f>'Beoordelaar 3'!C3</f>
        <v>SCORE</v>
      </c>
      <c r="E5" s="119"/>
      <c r="F5" s="10"/>
      <c r="G5" s="41" t="str">
        <f>'Beoordelaar 3'!F3</f>
        <v>SCORE</v>
      </c>
      <c r="H5" s="119"/>
      <c r="I5" s="10"/>
      <c r="J5" s="41" t="str">
        <f>'Beoordelaar 3'!I3</f>
        <v>SCORE</v>
      </c>
      <c r="K5" s="119"/>
    </row>
    <row r="6" spans="1:11" ht="28" customHeight="1" x14ac:dyDescent="0.2">
      <c r="A6" s="117"/>
      <c r="B6" s="40" t="s">
        <v>16</v>
      </c>
      <c r="C6" s="10"/>
      <c r="D6" s="41" t="str">
        <f>'Beoordelaar 4'!C3</f>
        <v>SCORE</v>
      </c>
      <c r="E6" s="119"/>
      <c r="F6" s="10"/>
      <c r="G6" s="41" t="str">
        <f>'Beoordelaar 4'!F3</f>
        <v>SCORE</v>
      </c>
      <c r="H6" s="119"/>
      <c r="I6" s="10"/>
      <c r="J6" s="41" t="str">
        <f>'Beoordelaar 4'!I3</f>
        <v>SCORE</v>
      </c>
      <c r="K6" s="119"/>
    </row>
    <row r="7" spans="1:11" ht="28" customHeight="1" x14ac:dyDescent="0.2">
      <c r="A7" s="118"/>
      <c r="B7" s="40" t="s">
        <v>17</v>
      </c>
      <c r="C7" s="10"/>
      <c r="D7" s="41" t="str">
        <f>'Beoordelaar 5'!C3</f>
        <v>SCORE</v>
      </c>
      <c r="E7" s="119"/>
      <c r="F7" s="10"/>
      <c r="G7" s="41" t="str">
        <f>'Beoordelaar 5'!F3</f>
        <v>SCORE</v>
      </c>
      <c r="H7" s="119"/>
      <c r="I7" s="10"/>
      <c r="J7" s="41" t="str">
        <f>'Beoordelaar 5'!I3</f>
        <v>SCORE</v>
      </c>
      <c r="K7" s="119"/>
    </row>
    <row r="8" spans="1:11" ht="20" customHeight="1" x14ac:dyDescent="0.2">
      <c r="A8" s="120" t="s">
        <v>4</v>
      </c>
      <c r="B8" s="120"/>
      <c r="C8" s="10"/>
      <c r="D8" s="37" t="s">
        <v>5</v>
      </c>
      <c r="E8" s="119"/>
      <c r="F8" s="10"/>
      <c r="G8" s="37" t="s">
        <v>5</v>
      </c>
      <c r="H8" s="119"/>
      <c r="I8" s="10"/>
      <c r="J8" s="37" t="s">
        <v>5</v>
      </c>
      <c r="K8" s="119"/>
    </row>
    <row r="9" spans="1:11" ht="20" customHeight="1" x14ac:dyDescent="0.2">
      <c r="A9" s="121"/>
      <c r="B9" s="121"/>
      <c r="C9" s="10"/>
      <c r="D9" s="33" t="str">
        <f>IF(D8="Uitmuntend","€ 3.000",IF(D8="Goed","€ 1.500",IF(D8="Voldoende","€ 750",IF(D8="Matig","€ 0",IF(D8="Onvoldoende","KO"," ")))))</f>
        <v xml:space="preserve"> </v>
      </c>
      <c r="E9" s="119"/>
      <c r="F9" s="10"/>
      <c r="G9" s="33" t="str">
        <f>IF(G8="Uitmuntend","€ 3.000",IF(G8="Goed","€ 1.500",IF(G8="Voldoende","€ 750",IF(G8="Matig","€ 0",IF(G8="Onvoldoende","KO"," ")))))</f>
        <v xml:space="preserve"> </v>
      </c>
      <c r="H9" s="119"/>
      <c r="I9" s="10"/>
      <c r="J9" s="33" t="str">
        <f>IF(J8="Uitmuntend","€ 3.000",IF(J8="Goed","€ 1.500",IF(J8="Voldoende","€ 750",IF(J8="Matig","€ 0",IF(J8="Onvoldoende","KO"," ")))))</f>
        <v xml:space="preserve"> </v>
      </c>
      <c r="K9" s="119"/>
    </row>
    <row r="10" spans="1:11" ht="28" customHeight="1" x14ac:dyDescent="0.2">
      <c r="A10" s="116" t="str">
        <f>'OPEN VRAGEN '!A6:A6</f>
        <v xml:space="preserve">Inschrijver dient op maximaal 1 A4 pagina te beschrijven op welke wijze zij invulling gaat geven aan de volgende praktijksituatie: De stroom is om 12:00 uur uitgevallen en de lockers kunnen niet meer op afstand en handmatig geopend worden. Inschrijver beschrijft minimaal; Binnen welke termijn zij welke beheersmaatregelen kan treffen om dezelfde dag nog de lockers te kunnen openen. </v>
      </c>
      <c r="B10" s="40" t="s">
        <v>6</v>
      </c>
      <c r="C10" s="10"/>
      <c r="D10" s="41" t="str">
        <f>'Beoordelaar 1'!C5</f>
        <v>SCORE</v>
      </c>
      <c r="E10" s="119" t="s">
        <v>3</v>
      </c>
      <c r="F10" s="10"/>
      <c r="G10" s="41" t="str">
        <f>'Beoordelaar 1'!F5</f>
        <v>SCORE</v>
      </c>
      <c r="H10" s="119" t="s">
        <v>3</v>
      </c>
      <c r="I10" s="10"/>
      <c r="J10" s="41" t="str">
        <f>'Beoordelaar 1'!I5</f>
        <v>SCORE</v>
      </c>
      <c r="K10" s="119" t="s">
        <v>3</v>
      </c>
    </row>
    <row r="11" spans="1:11" ht="28" customHeight="1" x14ac:dyDescent="0.2">
      <c r="A11" s="117"/>
      <c r="B11" s="40" t="s">
        <v>7</v>
      </c>
      <c r="C11" s="10"/>
      <c r="D11" s="41" t="str">
        <f>'Beoordelaar 2'!C5</f>
        <v>SCORE</v>
      </c>
      <c r="E11" s="119"/>
      <c r="F11" s="10"/>
      <c r="G11" s="41" t="str">
        <f>'Beoordelaar 2'!F5</f>
        <v>SCORE</v>
      </c>
      <c r="H11" s="119"/>
      <c r="I11" s="10"/>
      <c r="J11" s="41" t="str">
        <f>'Beoordelaar 2'!I5</f>
        <v>SCORE</v>
      </c>
      <c r="K11" s="119"/>
    </row>
    <row r="12" spans="1:11" ht="28" customHeight="1" x14ac:dyDescent="0.2">
      <c r="A12" s="117"/>
      <c r="B12" s="40" t="s">
        <v>8</v>
      </c>
      <c r="C12" s="10"/>
      <c r="D12" s="41" t="str">
        <f>'Beoordelaar 3'!C5</f>
        <v>SCORE</v>
      </c>
      <c r="E12" s="119"/>
      <c r="F12" s="10"/>
      <c r="G12" s="41" t="str">
        <f>'Beoordelaar 3'!F5</f>
        <v>SCORE</v>
      </c>
      <c r="H12" s="119"/>
      <c r="I12" s="10"/>
      <c r="J12" s="41" t="str">
        <f>'Beoordelaar 3'!I5</f>
        <v>SCORE</v>
      </c>
      <c r="K12" s="119"/>
    </row>
    <row r="13" spans="1:11" ht="28" customHeight="1" x14ac:dyDescent="0.2">
      <c r="A13" s="117"/>
      <c r="B13" s="40" t="s">
        <v>16</v>
      </c>
      <c r="C13" s="10"/>
      <c r="D13" s="41" t="str">
        <f>'Beoordelaar 4'!C5</f>
        <v>SCORE</v>
      </c>
      <c r="E13" s="119"/>
      <c r="F13" s="10"/>
      <c r="G13" s="41" t="str">
        <f>'Beoordelaar 4'!F5</f>
        <v>SCORE</v>
      </c>
      <c r="H13" s="119"/>
      <c r="I13" s="10"/>
      <c r="J13" s="41" t="str">
        <f>'Beoordelaar 4'!I5</f>
        <v>SCORE</v>
      </c>
      <c r="K13" s="119"/>
    </row>
    <row r="14" spans="1:11" ht="28" customHeight="1" x14ac:dyDescent="0.2">
      <c r="A14" s="118"/>
      <c r="B14" s="40" t="s">
        <v>17</v>
      </c>
      <c r="C14" s="10"/>
      <c r="D14" s="41" t="str">
        <f>'Beoordelaar 5'!C5</f>
        <v>SCORE</v>
      </c>
      <c r="E14" s="119"/>
      <c r="F14" s="10"/>
      <c r="G14" s="41" t="str">
        <f>'Beoordelaar 5'!F5</f>
        <v>SCORE</v>
      </c>
      <c r="H14" s="119"/>
      <c r="I14" s="10"/>
      <c r="J14" s="41" t="str">
        <f>'Beoordelaar 5'!I5</f>
        <v>SCORE</v>
      </c>
      <c r="K14" s="119"/>
    </row>
    <row r="15" spans="1:11" ht="20" customHeight="1" x14ac:dyDescent="0.2">
      <c r="A15" s="120" t="s">
        <v>4</v>
      </c>
      <c r="B15" s="120"/>
      <c r="C15" s="10"/>
      <c r="D15" s="37" t="s">
        <v>5</v>
      </c>
      <c r="E15" s="119"/>
      <c r="F15" s="10"/>
      <c r="G15" s="37" t="s">
        <v>5</v>
      </c>
      <c r="H15" s="119"/>
      <c r="I15" s="10"/>
      <c r="J15" s="37" t="s">
        <v>5</v>
      </c>
      <c r="K15" s="119"/>
    </row>
    <row r="16" spans="1:11" ht="20" customHeight="1" x14ac:dyDescent="0.2">
      <c r="A16" s="121"/>
      <c r="B16" s="121"/>
      <c r="C16" s="10"/>
      <c r="D16" s="33" t="str">
        <f>IF(D15="Uitmuntend","€ 5.000",IF(D15="Goed","€ 2.500",IF(D15="Voldoende","€ 1.000",IF(D15="Matig","€ 0",IF(D15="Onvoldoende","KO"," ")))))</f>
        <v xml:space="preserve"> </v>
      </c>
      <c r="E16" s="119"/>
      <c r="F16" s="10"/>
      <c r="G16" s="33" t="str">
        <f>IF(G15="Uitmuntend","€ 5.000",IF(G15="Goed","€ 2.500",IF(G15="Voldoende","€ 1.000",IF(G15="Matig","€ 0",IF(G15="Onvoldoende","KO"," ")))))</f>
        <v xml:space="preserve"> </v>
      </c>
      <c r="H16" s="119"/>
      <c r="I16" s="10"/>
      <c r="J16" s="33" t="str">
        <f>IF(J15="Uitmuntend","€ 5.000",IF(J15="Goed","€ 2.500",IF(J15="Voldoende","€ 1.000",IF(J15="Matig","€ 0",IF(J15="Onvoldoende","KO"," ")))))</f>
        <v xml:space="preserve"> </v>
      </c>
      <c r="K16" s="119"/>
    </row>
    <row r="17" spans="1:11" ht="28" customHeight="1" x14ac:dyDescent="0.2">
      <c r="A17" s="116" t="str">
        <f>'OPEN VRAGEN '!A8:A8</f>
        <v>Inschrijver dient op maximaal 1 A4 pagina te beschrijven op welke wijze zij invulling gaat geven aan de volgende praktijksituatie: De server is om 12:00 uur uitgevallen en de lockers kunnen niet meer op afstand en handmatig geopend worden. Inschrijver beschrijft;
Binnen welke termijn zij welke beheersmaatregelen kan treffen om dezelfde dag nog de lockers te kunnen openen.</v>
      </c>
      <c r="B17" s="72" t="s">
        <v>6</v>
      </c>
      <c r="C17" s="10"/>
      <c r="D17" s="41" t="str">
        <f>'Beoordelaar 1'!C7</f>
        <v>SCORE</v>
      </c>
      <c r="E17" s="119" t="s">
        <v>3</v>
      </c>
      <c r="F17" s="10"/>
      <c r="G17" s="41" t="str">
        <f>'Beoordelaar 1'!F7</f>
        <v>SCORE</v>
      </c>
      <c r="H17" s="119" t="s">
        <v>3</v>
      </c>
      <c r="I17" s="10"/>
      <c r="J17" s="41" t="str">
        <f>'Beoordelaar 1'!I7</f>
        <v>SCORE</v>
      </c>
      <c r="K17" s="119" t="s">
        <v>3</v>
      </c>
    </row>
    <row r="18" spans="1:11" ht="28" customHeight="1" x14ac:dyDescent="0.2">
      <c r="A18" s="117"/>
      <c r="B18" s="72" t="s">
        <v>7</v>
      </c>
      <c r="C18" s="10"/>
      <c r="D18" s="41" t="str">
        <f>'Beoordelaar 2'!C7</f>
        <v>SCORE</v>
      </c>
      <c r="E18" s="119"/>
      <c r="F18" s="10"/>
      <c r="G18" s="41" t="str">
        <f>'Beoordelaar 2'!F7</f>
        <v>SCORE</v>
      </c>
      <c r="H18" s="119"/>
      <c r="I18" s="10"/>
      <c r="J18" s="41" t="str">
        <f>'Beoordelaar 2'!I7</f>
        <v>SCORE</v>
      </c>
      <c r="K18" s="119"/>
    </row>
    <row r="19" spans="1:11" ht="28" customHeight="1" x14ac:dyDescent="0.2">
      <c r="A19" s="117"/>
      <c r="B19" s="72" t="s">
        <v>8</v>
      </c>
      <c r="C19" s="10"/>
      <c r="D19" s="41" t="str">
        <f>'Beoordelaar 3'!C7</f>
        <v>SCORE</v>
      </c>
      <c r="E19" s="119"/>
      <c r="F19" s="10"/>
      <c r="G19" s="41" t="str">
        <f>'Beoordelaar 3'!F7</f>
        <v>SCORE</v>
      </c>
      <c r="H19" s="119"/>
      <c r="I19" s="10"/>
      <c r="J19" s="41" t="str">
        <f>'Beoordelaar 3'!I7</f>
        <v>SCORE</v>
      </c>
      <c r="K19" s="119"/>
    </row>
    <row r="20" spans="1:11" ht="28" customHeight="1" x14ac:dyDescent="0.2">
      <c r="A20" s="117"/>
      <c r="B20" s="72" t="s">
        <v>16</v>
      </c>
      <c r="C20" s="10"/>
      <c r="D20" s="41" t="str">
        <f>'Beoordelaar 4'!C7</f>
        <v>SCORE</v>
      </c>
      <c r="E20" s="119"/>
      <c r="F20" s="10"/>
      <c r="G20" s="41" t="str">
        <f>'Beoordelaar 4'!F7</f>
        <v>SCORE</v>
      </c>
      <c r="H20" s="119"/>
      <c r="I20" s="10"/>
      <c r="J20" s="41" t="str">
        <f>'Beoordelaar 4'!I7</f>
        <v>SCORE</v>
      </c>
      <c r="K20" s="119"/>
    </row>
    <row r="21" spans="1:11" ht="28" customHeight="1" x14ac:dyDescent="0.2">
      <c r="A21" s="118"/>
      <c r="B21" s="72" t="s">
        <v>17</v>
      </c>
      <c r="C21" s="10"/>
      <c r="D21" s="41" t="str">
        <f>'Beoordelaar 5'!C7</f>
        <v>SCORE</v>
      </c>
      <c r="E21" s="119"/>
      <c r="F21" s="10"/>
      <c r="G21" s="41" t="str">
        <f>'Beoordelaar 5'!F7</f>
        <v>SCORE</v>
      </c>
      <c r="H21" s="119"/>
      <c r="I21" s="10"/>
      <c r="J21" s="41" t="str">
        <f>'Beoordelaar 5'!I7</f>
        <v>SCORE</v>
      </c>
      <c r="K21" s="119"/>
    </row>
    <row r="22" spans="1:11" ht="20" customHeight="1" x14ac:dyDescent="0.2">
      <c r="A22" s="120"/>
      <c r="B22" s="120"/>
      <c r="C22" s="10"/>
      <c r="D22" s="37" t="s">
        <v>5</v>
      </c>
      <c r="E22" s="119"/>
      <c r="F22" s="10"/>
      <c r="G22" s="37" t="s">
        <v>5</v>
      </c>
      <c r="H22" s="119"/>
      <c r="I22" s="10"/>
      <c r="J22" s="37" t="s">
        <v>5</v>
      </c>
      <c r="K22" s="119"/>
    </row>
    <row r="23" spans="1:11" ht="20" customHeight="1" x14ac:dyDescent="0.2">
      <c r="A23" s="121"/>
      <c r="B23" s="121"/>
      <c r="C23" s="10"/>
      <c r="D23" s="33" t="str">
        <f>IF(D22="Uitmuntend","€ 5.000",IF(D22="Goed","€ 2.500",IF(D22="Voldoende","€ 1.000",IF(D22="Matig","€ 0",IF(D22="Onvoldoende","KO"," ")))))</f>
        <v xml:space="preserve"> </v>
      </c>
      <c r="E23" s="119" t="s">
        <v>3</v>
      </c>
      <c r="F23" s="10"/>
      <c r="G23" s="33" t="str">
        <f>IF(G22="Uitmuntend","€ 5.000",IF(G22="Goed","€ 2.500",IF(G22="Voldoende","€ 1.000",IF(G22="Matig","€ 0",IF(G22="Onvoldoende","KO"," ")))))</f>
        <v xml:space="preserve"> </v>
      </c>
      <c r="H23" s="119" t="s">
        <v>3</v>
      </c>
      <c r="I23" s="10"/>
      <c r="J23" s="33" t="str">
        <f>IF(J22="Uitmuntend","€ 5.000",IF(J22="Goed","€ 2.500",IF(J22="Voldoende","€ 1.000",IF(J22="Matig","€ 0",IF(J22="Onvoldoende","KO"," ")))))</f>
        <v xml:space="preserve"> </v>
      </c>
      <c r="K23" s="119" t="s">
        <v>3</v>
      </c>
    </row>
    <row r="24" spans="1:11" ht="40" customHeight="1" x14ac:dyDescent="0.2">
      <c r="A24" s="116" t="str">
        <f>'OPEN VRAGEN '!A10:A10</f>
        <v>ZAAM heeft de KUARIO oplossing van Inepro aangeschaft. Inschrijver beschrijft op maximaal 3 A4 op welke wijze zij de koppeling gaat realiseren met de vendor oplossing van Inepro; de KUARIO oplossing. Opdrachtgever heeft gekozen voor dit systeem waarbij leerlingen zowel met een pas als zonder pas kunnen betalen (minibetalingen), printen, lockers en deuren kunnen openen en andere betalingen (mediatheek/ drankenautomaten/ kantine/ etc.) kunnen verrichten. Het betreft een hybride oplossing, namelijk een kaartoplossing en een kaartloze oplossing (via een smartphone). Inschrijver beschrijft hierbij minimaal:
•	Welke inspanningen er van de opdrachtgever worden verwacht;
•	Op welke wijze zij het project invulling gaat geven (plan van aanpak) waarbij de opdrachtgever er van uit gaat dat de koppeling door inschrijver en Inepro verder gerealiseerd wordt;
•	Welke risico’s inschrijver hierbij ziet en hoe zij die denkt op te lossen;
•	Welke aandachtspunten er nog meer zijn.</v>
      </c>
      <c r="B24" s="72" t="s">
        <v>6</v>
      </c>
      <c r="C24" s="10"/>
      <c r="D24" s="41" t="str">
        <f>'Beoordelaar 1'!C9</f>
        <v>SCORE</v>
      </c>
      <c r="E24" s="119" t="s">
        <v>3</v>
      </c>
      <c r="F24" s="10"/>
      <c r="G24" s="41" t="str">
        <f>'Beoordelaar 1'!F9</f>
        <v>SCORE</v>
      </c>
      <c r="H24" s="119" t="s">
        <v>3</v>
      </c>
      <c r="I24" s="10"/>
      <c r="J24" s="41" t="str">
        <f>'Beoordelaar 1'!I9</f>
        <v>SCORE</v>
      </c>
      <c r="K24" s="119" t="s">
        <v>3</v>
      </c>
    </row>
    <row r="25" spans="1:11" ht="40" customHeight="1" x14ac:dyDescent="0.2">
      <c r="A25" s="117" t="e">
        <f>'OPEN VRAGEN '!#REF!</f>
        <v>#REF!</v>
      </c>
      <c r="B25" s="72" t="s">
        <v>7</v>
      </c>
      <c r="C25" s="10"/>
      <c r="D25" s="41" t="str">
        <f>'Beoordelaar 2'!C9</f>
        <v>SCORE</v>
      </c>
      <c r="E25" s="119"/>
      <c r="F25" s="10"/>
      <c r="G25" s="41" t="str">
        <f>'Beoordelaar 2'!F9</f>
        <v>SCORE</v>
      </c>
      <c r="H25" s="119"/>
      <c r="I25" s="10"/>
      <c r="J25" s="41" t="str">
        <f>'Beoordelaar 2'!I9</f>
        <v>SCORE</v>
      </c>
      <c r="K25" s="119"/>
    </row>
    <row r="26" spans="1:11" ht="40" customHeight="1" x14ac:dyDescent="0.2">
      <c r="A26" s="117"/>
      <c r="B26" s="72" t="s">
        <v>8</v>
      </c>
      <c r="C26" s="10"/>
      <c r="D26" s="41" t="str">
        <f>'Beoordelaar 3'!C9</f>
        <v>SCORE</v>
      </c>
      <c r="E26" s="119"/>
      <c r="F26" s="10"/>
      <c r="G26" s="41" t="str">
        <f>'Beoordelaar 3'!F9</f>
        <v>SCORE</v>
      </c>
      <c r="H26" s="119"/>
      <c r="I26" s="10"/>
      <c r="J26" s="41" t="str">
        <f>'Beoordelaar 3'!I9</f>
        <v>SCORE</v>
      </c>
      <c r="K26" s="119"/>
    </row>
    <row r="27" spans="1:11" ht="40" customHeight="1" x14ac:dyDescent="0.2">
      <c r="A27" s="117"/>
      <c r="B27" s="72" t="s">
        <v>16</v>
      </c>
      <c r="C27" s="10"/>
      <c r="D27" s="41" t="str">
        <f>'Beoordelaar 4'!C9</f>
        <v>SCORE</v>
      </c>
      <c r="E27" s="119"/>
      <c r="F27" s="10"/>
      <c r="G27" s="41" t="str">
        <f>'Beoordelaar 4'!F9</f>
        <v>SCORE</v>
      </c>
      <c r="H27" s="119"/>
      <c r="I27" s="10"/>
      <c r="J27" s="41" t="str">
        <f>'Beoordelaar 4'!I9</f>
        <v>SCORE</v>
      </c>
      <c r="K27" s="119"/>
    </row>
    <row r="28" spans="1:11" ht="40" customHeight="1" x14ac:dyDescent="0.2">
      <c r="A28" s="118"/>
      <c r="B28" s="72" t="s">
        <v>17</v>
      </c>
      <c r="C28" s="10"/>
      <c r="D28" s="41" t="str">
        <f>'Beoordelaar 5'!C9</f>
        <v>SCORE</v>
      </c>
      <c r="E28" s="119"/>
      <c r="F28" s="10"/>
      <c r="G28" s="41" t="str">
        <f>'Beoordelaar 5'!F9</f>
        <v>SCORE</v>
      </c>
      <c r="H28" s="119"/>
      <c r="I28" s="10"/>
      <c r="J28" s="41" t="str">
        <f>'Beoordelaar 5'!I9</f>
        <v>SCORE</v>
      </c>
      <c r="K28" s="119"/>
    </row>
    <row r="29" spans="1:11" ht="20" customHeight="1" x14ac:dyDescent="0.2">
      <c r="A29" s="120"/>
      <c r="B29" s="120"/>
      <c r="C29" s="10"/>
      <c r="D29" s="37" t="s">
        <v>5</v>
      </c>
      <c r="E29" s="119"/>
      <c r="F29" s="10"/>
      <c r="G29" s="37" t="s">
        <v>5</v>
      </c>
      <c r="H29" s="119"/>
      <c r="I29" s="10"/>
      <c r="J29" s="37" t="s">
        <v>5</v>
      </c>
      <c r="K29" s="119"/>
    </row>
    <row r="30" spans="1:11" ht="20" customHeight="1" x14ac:dyDescent="0.2">
      <c r="A30" s="121"/>
      <c r="B30" s="121"/>
      <c r="C30" s="10"/>
      <c r="D30" s="33" t="str">
        <f>IF(D29="Uitmuntend","€ 7.000",IF(D29="Goed","€ 3.500",IF(D29="Voldoende","€ 1.500",IF(D29="Matig","€ 0",IF(D29="Onvoldoende","KO"," ")))))</f>
        <v xml:space="preserve"> </v>
      </c>
      <c r="E30" s="119" t="s">
        <v>3</v>
      </c>
      <c r="F30" s="10"/>
      <c r="G30" s="33" t="str">
        <f>IF(G29="Uitmuntend","€ 7.000",IF(G29="Goed","€ 3.500",IF(G29="Voldoende","€ 1.500",IF(G29="Matig","€ 0",IF(G29="Onvoldoende","KO"," ")))))</f>
        <v xml:space="preserve"> </v>
      </c>
      <c r="H30" s="119" t="s">
        <v>3</v>
      </c>
      <c r="I30" s="10"/>
      <c r="J30" s="33" t="str">
        <f>IF(J29="Uitmuntend","€ 7.000",IF(J29="Goed","€ 3.500",IF(J29="Voldoende","€ 1.500",IF(J29="Matig","€ 0",IF(J29="Onvoldoende","KO"," ")))))</f>
        <v xml:space="preserve"> </v>
      </c>
      <c r="K30" s="119" t="s">
        <v>3</v>
      </c>
    </row>
    <row r="31" spans="1:11" ht="20" customHeight="1" x14ac:dyDescent="0.2">
      <c r="C31"/>
      <c r="F31"/>
      <c r="I31"/>
    </row>
    <row r="32" spans="1:11" ht="30" customHeight="1" x14ac:dyDescent="0.2">
      <c r="A32" s="67"/>
      <c r="B32" s="70" t="s">
        <v>75</v>
      </c>
      <c r="C32" s="68"/>
      <c r="D32" s="132" t="e">
        <f>D9+D16+D23+D30</f>
        <v>#VALUE!</v>
      </c>
      <c r="E32" s="132"/>
      <c r="F32" s="69"/>
      <c r="G32" s="132" t="e">
        <f>G9+G16+G23+G30</f>
        <v>#VALUE!</v>
      </c>
      <c r="H32" s="132"/>
      <c r="I32" s="69"/>
      <c r="J32" s="132" t="e">
        <f>J9+J16+J23+J30</f>
        <v>#VALUE!</v>
      </c>
      <c r="K32" s="132"/>
    </row>
    <row r="33" spans="1:11" ht="15" customHeight="1" x14ac:dyDescent="0.2">
      <c r="A33" s="16"/>
      <c r="B33" s="16"/>
      <c r="C33" s="16"/>
      <c r="D33" s="16"/>
      <c r="E33" s="16"/>
      <c r="F33" s="16"/>
      <c r="G33" s="16"/>
      <c r="H33" s="16"/>
      <c r="I33" s="16"/>
      <c r="J33" s="16"/>
    </row>
    <row r="34" spans="1:11" ht="20" customHeight="1" x14ac:dyDescent="0.2">
      <c r="A34" s="34" t="str">
        <f>INTERVIEW!A1:A1</f>
        <v>2. INTERVIEW SLEUTELFUNCTIONARISSEN</v>
      </c>
      <c r="B34" s="36"/>
      <c r="C34" s="9"/>
      <c r="D34" s="35"/>
      <c r="E34" s="39" t="s">
        <v>32</v>
      </c>
      <c r="F34" s="14"/>
      <c r="G34" s="35"/>
      <c r="H34" s="39" t="s">
        <v>32</v>
      </c>
      <c r="I34" s="14"/>
      <c r="J34" s="35"/>
      <c r="K34" s="39" t="s">
        <v>32</v>
      </c>
    </row>
    <row r="35" spans="1:11" ht="20" customHeight="1" x14ac:dyDescent="0.2">
      <c r="A35" s="116" t="str">
        <f>INTERVIEW!A4</f>
        <v>Vraag 1</v>
      </c>
      <c r="B35" s="40" t="s">
        <v>6</v>
      </c>
      <c r="C35" s="10"/>
      <c r="D35" s="41" t="str">
        <f>'Beoordelaar 1'!C13</f>
        <v>SCORE</v>
      </c>
      <c r="E35" s="119" t="s">
        <v>3</v>
      </c>
      <c r="F35" s="10"/>
      <c r="G35" s="41" t="str">
        <f>'Beoordelaar 1'!F13</f>
        <v>SCORE</v>
      </c>
      <c r="H35" s="119" t="s">
        <v>3</v>
      </c>
      <c r="I35" s="10"/>
      <c r="J35" s="41" t="str">
        <f>'Beoordelaar 1'!I13</f>
        <v>SCORE</v>
      </c>
      <c r="K35" s="119" t="s">
        <v>3</v>
      </c>
    </row>
    <row r="36" spans="1:11" ht="20" customHeight="1" x14ac:dyDescent="0.2">
      <c r="A36" s="117"/>
      <c r="B36" s="40" t="s">
        <v>7</v>
      </c>
      <c r="C36" s="10"/>
      <c r="D36" s="41" t="str">
        <f>'Beoordelaar 2'!C13</f>
        <v>SCORE</v>
      </c>
      <c r="E36" s="119"/>
      <c r="F36" s="10"/>
      <c r="G36" s="41" t="str">
        <f>'Beoordelaar 2'!F13</f>
        <v>SCORE</v>
      </c>
      <c r="H36" s="119"/>
      <c r="I36" s="10"/>
      <c r="J36" s="41" t="str">
        <f>'Beoordelaar 2'!I13</f>
        <v>SCORE</v>
      </c>
      <c r="K36" s="119"/>
    </row>
    <row r="37" spans="1:11" ht="20" customHeight="1" x14ac:dyDescent="0.2">
      <c r="A37" s="117"/>
      <c r="B37" s="40" t="s">
        <v>8</v>
      </c>
      <c r="C37" s="10"/>
      <c r="D37" s="41" t="str">
        <f>'Beoordelaar 3'!C13</f>
        <v>SCORE</v>
      </c>
      <c r="E37" s="119"/>
      <c r="F37" s="10"/>
      <c r="G37" s="41" t="str">
        <f>'Beoordelaar 3'!F13</f>
        <v>SCORE</v>
      </c>
      <c r="H37" s="119"/>
      <c r="I37" s="10"/>
      <c r="J37" s="41" t="str">
        <f>'Beoordelaar 3'!I13</f>
        <v>SCORE</v>
      </c>
      <c r="K37" s="119"/>
    </row>
    <row r="38" spans="1:11" ht="20" customHeight="1" x14ac:dyDescent="0.2">
      <c r="A38" s="117"/>
      <c r="B38" s="40" t="s">
        <v>16</v>
      </c>
      <c r="C38" s="10"/>
      <c r="D38" s="41" t="str">
        <f>'Beoordelaar 4'!C13</f>
        <v>SCORE</v>
      </c>
      <c r="E38" s="119"/>
      <c r="F38" s="10"/>
      <c r="G38" s="41" t="str">
        <f>'Beoordelaar 4'!F13</f>
        <v>SCORE</v>
      </c>
      <c r="H38" s="119"/>
      <c r="I38" s="10"/>
      <c r="J38" s="41" t="str">
        <f>'Beoordelaar 4'!I13</f>
        <v>SCORE</v>
      </c>
      <c r="K38" s="119"/>
    </row>
    <row r="39" spans="1:11" ht="20" customHeight="1" x14ac:dyDescent="0.2">
      <c r="A39" s="118"/>
      <c r="B39" s="40" t="s">
        <v>17</v>
      </c>
      <c r="C39" s="10"/>
      <c r="D39" s="41" t="str">
        <f>'Beoordelaar 5'!C13</f>
        <v>SCORE</v>
      </c>
      <c r="E39" s="119"/>
      <c r="F39" s="10"/>
      <c r="G39" s="41" t="str">
        <f>'Beoordelaar 5'!F13</f>
        <v>SCORE</v>
      </c>
      <c r="H39" s="119"/>
      <c r="I39" s="10"/>
      <c r="J39" s="41" t="str">
        <f>'Beoordelaar 5'!I13</f>
        <v>SCORE</v>
      </c>
      <c r="K39" s="119"/>
    </row>
    <row r="40" spans="1:11" ht="20" customHeight="1" x14ac:dyDescent="0.2">
      <c r="A40" s="120" t="s">
        <v>4</v>
      </c>
      <c r="B40" s="120"/>
      <c r="C40" s="10"/>
      <c r="D40" s="37" t="s">
        <v>5</v>
      </c>
      <c r="E40" s="119"/>
      <c r="F40" s="10"/>
      <c r="G40" s="37" t="s">
        <v>5</v>
      </c>
      <c r="H40" s="119"/>
      <c r="I40" s="10"/>
      <c r="J40" s="37" t="s">
        <v>5</v>
      </c>
      <c r="K40" s="119"/>
    </row>
    <row r="41" spans="1:11" ht="20" customHeight="1" x14ac:dyDescent="0.2">
      <c r="A41" s="121"/>
      <c r="B41" s="121"/>
      <c r="C41" s="10"/>
      <c r="D41" s="33" t="str">
        <f>IF(D40="Uitmuntend","€ 3.000",IF(D40="Goed","€ 1.500",IF(D40="Voldoende","€ 750",IF(D40="Matig","€ 0",IF(D40="Onvoldoende","KO"," ")))))</f>
        <v xml:space="preserve"> </v>
      </c>
      <c r="E41" s="119"/>
      <c r="F41" s="10"/>
      <c r="G41" s="33" t="str">
        <f>IF(G40="Uitmuntend","€ 3.000",IF(G40="Goed","€ 1.500",IF(G40="Voldoende","€ 750",IF(G40="Matig","€ 0",IF(G40="Onvoldoende","KO"," ")))))</f>
        <v xml:space="preserve"> </v>
      </c>
      <c r="H41" s="119"/>
      <c r="I41" s="10"/>
      <c r="J41" s="33" t="str">
        <f>IF(J40="Uitmuntend","€ 3.000",IF(J40="Goed","€ 1.500",IF(J40="Voldoende","€ 750",IF(J40="Matig","€ 0",IF(J40="Onvoldoende","KO"," ")))))</f>
        <v xml:space="preserve"> </v>
      </c>
      <c r="K41" s="119"/>
    </row>
    <row r="42" spans="1:11" ht="20" customHeight="1" x14ac:dyDescent="0.2">
      <c r="A42" s="116" t="str">
        <f>INTERVIEW!A5</f>
        <v>Vraag 2</v>
      </c>
      <c r="B42" s="40" t="s">
        <v>6</v>
      </c>
      <c r="C42" s="10"/>
      <c r="D42" s="41" t="str">
        <f>'Beoordelaar 1'!C15</f>
        <v>SCORE</v>
      </c>
      <c r="E42" s="119" t="s">
        <v>3</v>
      </c>
      <c r="F42" s="10"/>
      <c r="G42" s="41" t="str">
        <f>'Beoordelaar 1'!F15</f>
        <v>SCORE</v>
      </c>
      <c r="H42" s="119" t="s">
        <v>3</v>
      </c>
      <c r="I42" s="10"/>
      <c r="J42" s="41" t="str">
        <f>'Beoordelaar 1'!I15</f>
        <v>SCORE</v>
      </c>
      <c r="K42" s="119" t="s">
        <v>3</v>
      </c>
    </row>
    <row r="43" spans="1:11" ht="20" customHeight="1" x14ac:dyDescent="0.2">
      <c r="A43" s="117"/>
      <c r="B43" s="40" t="s">
        <v>7</v>
      </c>
      <c r="C43" s="10"/>
      <c r="D43" s="41" t="str">
        <f>'Beoordelaar 2'!C15</f>
        <v>SCORE</v>
      </c>
      <c r="E43" s="119"/>
      <c r="F43" s="10"/>
      <c r="G43" s="41" t="str">
        <f>'Beoordelaar 2'!F15</f>
        <v>SCORE</v>
      </c>
      <c r="H43" s="119"/>
      <c r="I43" s="10"/>
      <c r="J43" s="41" t="str">
        <f>'Beoordelaar 2'!I15</f>
        <v>SCORE</v>
      </c>
      <c r="K43" s="119"/>
    </row>
    <row r="44" spans="1:11" ht="20" customHeight="1" x14ac:dyDescent="0.2">
      <c r="A44" s="117"/>
      <c r="B44" s="40" t="s">
        <v>8</v>
      </c>
      <c r="C44" s="10"/>
      <c r="D44" s="41" t="str">
        <f>'Beoordelaar 3'!C15</f>
        <v>SCORE</v>
      </c>
      <c r="E44" s="119"/>
      <c r="F44" s="10"/>
      <c r="G44" s="41" t="str">
        <f>'Beoordelaar 3'!F15</f>
        <v>SCORE</v>
      </c>
      <c r="H44" s="119"/>
      <c r="I44" s="10"/>
      <c r="J44" s="41" t="str">
        <f>'Beoordelaar 3'!I15</f>
        <v>SCORE</v>
      </c>
      <c r="K44" s="119"/>
    </row>
    <row r="45" spans="1:11" ht="20" customHeight="1" x14ac:dyDescent="0.2">
      <c r="A45" s="117"/>
      <c r="B45" s="40" t="s">
        <v>16</v>
      </c>
      <c r="C45" s="10"/>
      <c r="D45" s="41" t="str">
        <f>'Beoordelaar 4'!C15</f>
        <v>SCORE</v>
      </c>
      <c r="E45" s="119"/>
      <c r="F45" s="10"/>
      <c r="G45" s="41" t="str">
        <f>'Beoordelaar 4'!F15</f>
        <v>SCORE</v>
      </c>
      <c r="H45" s="119"/>
      <c r="I45" s="10"/>
      <c r="J45" s="41" t="str">
        <f>'Beoordelaar 4'!I15</f>
        <v>SCORE</v>
      </c>
      <c r="K45" s="119"/>
    </row>
    <row r="46" spans="1:11" ht="20" customHeight="1" x14ac:dyDescent="0.2">
      <c r="A46" s="118"/>
      <c r="B46" s="40" t="s">
        <v>17</v>
      </c>
      <c r="C46" s="10"/>
      <c r="D46" s="41" t="str">
        <f>'Beoordelaar 5'!C15</f>
        <v>SCORE</v>
      </c>
      <c r="E46" s="119"/>
      <c r="F46" s="10"/>
      <c r="G46" s="41" t="str">
        <f>'Beoordelaar 5'!F15</f>
        <v>SCORE</v>
      </c>
      <c r="H46" s="119"/>
      <c r="I46" s="10"/>
      <c r="J46" s="41" t="str">
        <f>'Beoordelaar 5'!I15</f>
        <v>SCORE</v>
      </c>
      <c r="K46" s="119"/>
    </row>
    <row r="47" spans="1:11" ht="20" customHeight="1" x14ac:dyDescent="0.2">
      <c r="A47" s="120" t="s">
        <v>4</v>
      </c>
      <c r="B47" s="120"/>
      <c r="C47" s="10"/>
      <c r="D47" s="37" t="s">
        <v>5</v>
      </c>
      <c r="E47" s="119"/>
      <c r="F47" s="10"/>
      <c r="G47" s="37" t="s">
        <v>5</v>
      </c>
      <c r="H47" s="119"/>
      <c r="I47" s="10"/>
      <c r="J47" s="37" t="s">
        <v>5</v>
      </c>
      <c r="K47" s="119"/>
    </row>
    <row r="48" spans="1:11" ht="20" customHeight="1" x14ac:dyDescent="0.2">
      <c r="A48" s="121"/>
      <c r="B48" s="121"/>
      <c r="C48" s="9"/>
      <c r="D48" s="33" t="str">
        <f>IF(D47="Uitmuntend","€ 7.000",IF(D47="Goed","€ 3.500",IF(D47="Voldoende","€ 1.500",IF(D47="Matig","€ 0",IF(D47="Onvoldoende","KO"," ")))))</f>
        <v xml:space="preserve"> </v>
      </c>
      <c r="E48" s="119"/>
      <c r="F48" s="10"/>
      <c r="G48" s="33" t="str">
        <f>IF(G47="Uitmuntend","€ 7.000",IF(G47="Goed","€ 3.500",IF(G47="Voldoende","€ 1.500",IF(G47="Matig","€ 0",IF(G47="Onvoldoende","KO"," ")))))</f>
        <v xml:space="preserve"> </v>
      </c>
      <c r="H48" s="119"/>
      <c r="I48" s="10"/>
      <c r="J48" s="33" t="str">
        <f>IF(J47="Uitmuntend","€ 7.000",IF(J47="Goed","€ 3.500",IF(J47="Voldoende","€ 1.500",IF(J47="Matig","€ 0",IF(J47="Onvoldoende","KO"," ")))))</f>
        <v xml:space="preserve"> </v>
      </c>
      <c r="K48" s="119"/>
    </row>
    <row r="49" spans="1:11" ht="20" customHeight="1" x14ac:dyDescent="0.2">
      <c r="A49" s="116" t="str">
        <f>INTERVIEW!A6</f>
        <v>Vraag 3</v>
      </c>
      <c r="B49" s="40" t="s">
        <v>6</v>
      </c>
      <c r="C49" s="10"/>
      <c r="D49" s="41" t="str">
        <f>'Beoordelaar 1'!C17</f>
        <v>SCORE</v>
      </c>
      <c r="E49" s="119" t="s">
        <v>3</v>
      </c>
      <c r="F49" s="10"/>
      <c r="G49" s="41" t="str">
        <f>'Beoordelaar 1'!F17</f>
        <v>SCORE</v>
      </c>
      <c r="H49" s="119" t="s">
        <v>3</v>
      </c>
      <c r="I49" s="10"/>
      <c r="J49" s="41" t="str">
        <f>'Beoordelaar 1'!I17</f>
        <v>SCORE</v>
      </c>
      <c r="K49" s="119" t="s">
        <v>3</v>
      </c>
    </row>
    <row r="50" spans="1:11" ht="20" customHeight="1" x14ac:dyDescent="0.2">
      <c r="A50" s="117"/>
      <c r="B50" s="40" t="s">
        <v>7</v>
      </c>
      <c r="C50" s="10"/>
      <c r="D50" s="41" t="str">
        <f>'Beoordelaar 2'!C17</f>
        <v>SCORE</v>
      </c>
      <c r="E50" s="119"/>
      <c r="F50" s="10"/>
      <c r="G50" s="41" t="str">
        <f>'Beoordelaar 2'!F17</f>
        <v>SCORE</v>
      </c>
      <c r="H50" s="119"/>
      <c r="I50" s="10"/>
      <c r="J50" s="41" t="str">
        <f>'Beoordelaar 2'!I17</f>
        <v>SCORE</v>
      </c>
      <c r="K50" s="119"/>
    </row>
    <row r="51" spans="1:11" ht="20" customHeight="1" x14ac:dyDescent="0.2">
      <c r="A51" s="117"/>
      <c r="B51" s="40" t="s">
        <v>8</v>
      </c>
      <c r="C51" s="10"/>
      <c r="D51" s="41" t="str">
        <f>'Beoordelaar 3'!C17</f>
        <v>SCORE</v>
      </c>
      <c r="E51" s="119"/>
      <c r="F51" s="10"/>
      <c r="G51" s="41" t="str">
        <f>'Beoordelaar 3'!F17</f>
        <v>SCORE</v>
      </c>
      <c r="H51" s="119"/>
      <c r="I51" s="10"/>
      <c r="J51" s="41" t="str">
        <f>'Beoordelaar 3'!I17</f>
        <v>SCORE</v>
      </c>
      <c r="K51" s="119"/>
    </row>
    <row r="52" spans="1:11" ht="20" customHeight="1" x14ac:dyDescent="0.2">
      <c r="A52" s="117"/>
      <c r="B52" s="40" t="s">
        <v>16</v>
      </c>
      <c r="C52" s="10"/>
      <c r="D52" s="41" t="str">
        <f>'Beoordelaar 4'!C17</f>
        <v>SCORE</v>
      </c>
      <c r="E52" s="119"/>
      <c r="F52" s="10"/>
      <c r="G52" s="41" t="str">
        <f>'Beoordelaar 4'!F17</f>
        <v>SCORE</v>
      </c>
      <c r="H52" s="119"/>
      <c r="I52" s="10"/>
      <c r="J52" s="41" t="str">
        <f>'Beoordelaar 4'!I17</f>
        <v>SCORE</v>
      </c>
      <c r="K52" s="119"/>
    </row>
    <row r="53" spans="1:11" ht="20" customHeight="1" x14ac:dyDescent="0.2">
      <c r="A53" s="118"/>
      <c r="B53" s="40" t="s">
        <v>17</v>
      </c>
      <c r="C53" s="10"/>
      <c r="D53" s="41" t="str">
        <f>'Beoordelaar 5'!C17</f>
        <v>SCORE</v>
      </c>
      <c r="E53" s="119"/>
      <c r="F53" s="10"/>
      <c r="G53" s="41" t="str">
        <f>'Beoordelaar 5'!F17</f>
        <v>SCORE</v>
      </c>
      <c r="H53" s="119"/>
      <c r="I53" s="10"/>
      <c r="J53" s="41" t="str">
        <f>'Beoordelaar 5'!I17</f>
        <v>SCORE</v>
      </c>
      <c r="K53" s="119"/>
    </row>
    <row r="54" spans="1:11" ht="20" customHeight="1" x14ac:dyDescent="0.2">
      <c r="A54" s="120" t="s">
        <v>4</v>
      </c>
      <c r="B54" s="120"/>
      <c r="C54" s="10"/>
      <c r="D54" s="37" t="s">
        <v>5</v>
      </c>
      <c r="E54" s="119"/>
      <c r="F54" s="10"/>
      <c r="G54" s="37" t="s">
        <v>5</v>
      </c>
      <c r="H54" s="119"/>
      <c r="I54" s="10"/>
      <c r="J54" s="37" t="s">
        <v>5</v>
      </c>
      <c r="K54" s="119"/>
    </row>
    <row r="55" spans="1:11" ht="20" customHeight="1" x14ac:dyDescent="0.2">
      <c r="A55" s="121"/>
      <c r="B55" s="121"/>
      <c r="C55" s="10"/>
      <c r="D55" s="33" t="str">
        <f>IF(D54="Uitmuntend","€ 5.000",IF(D54="Goed","€ 2.500",IF(D54="Voldoende","€ 1.000",IF(D54="Matig","€ 0",IF(D54="Onvoldoende","KO"," ")))))</f>
        <v xml:space="preserve"> </v>
      </c>
      <c r="E55" s="119"/>
      <c r="F55" s="10"/>
      <c r="G55" s="33" t="str">
        <f>IF(G54="Uitmuntend","€ 5.000",IF(G54="Goed","€ 2.500",IF(G54="Voldoende","€ 1.000",IF(G54="Matig","€ 0",IF(G54="Onvoldoende","KO"," ")))))</f>
        <v xml:space="preserve"> </v>
      </c>
      <c r="H55" s="119"/>
      <c r="I55" s="10"/>
      <c r="J55" s="33" t="str">
        <f>IF(J54="Uitmuntend","€ 5.000",IF(J54="Goed","€ 2.500",IF(J54="Voldoende","€ 1.000",IF(J54="Matig","€ 0",IF(J54="Onvoldoende","KO"," ")))))</f>
        <v xml:space="preserve"> </v>
      </c>
      <c r="K55" s="119"/>
    </row>
    <row r="56" spans="1:11" ht="20" customHeight="1" x14ac:dyDescent="0.2">
      <c r="A56" s="116" t="str">
        <f>INTERVIEW!A7</f>
        <v>Vraag 4</v>
      </c>
      <c r="B56" s="40" t="s">
        <v>6</v>
      </c>
      <c r="C56" s="10"/>
      <c r="D56" s="41" t="str">
        <f>'Beoordelaar 1'!C19</f>
        <v>SCORE</v>
      </c>
      <c r="E56" s="119" t="s">
        <v>3</v>
      </c>
      <c r="F56" s="10"/>
      <c r="G56" s="41" t="str">
        <f>'Beoordelaar 1'!F19</f>
        <v>SCORE</v>
      </c>
      <c r="H56" s="119" t="s">
        <v>3</v>
      </c>
      <c r="I56" s="10"/>
      <c r="J56" s="41" t="str">
        <f>'Beoordelaar 1'!I19</f>
        <v>SCORE</v>
      </c>
      <c r="K56" s="119" t="s">
        <v>3</v>
      </c>
    </row>
    <row r="57" spans="1:11" ht="20" customHeight="1" x14ac:dyDescent="0.2">
      <c r="A57" s="117"/>
      <c r="B57" s="40" t="s">
        <v>7</v>
      </c>
      <c r="C57" s="10"/>
      <c r="D57" s="41" t="str">
        <f>'Beoordelaar 2'!C19</f>
        <v>SCORE</v>
      </c>
      <c r="E57" s="119"/>
      <c r="F57" s="10"/>
      <c r="G57" s="41" t="str">
        <f>'Beoordelaar 2'!F19</f>
        <v>SCORE</v>
      </c>
      <c r="H57" s="119"/>
      <c r="I57" s="10"/>
      <c r="J57" s="41" t="str">
        <f>'Beoordelaar 2'!I19</f>
        <v>SCORE</v>
      </c>
      <c r="K57" s="119"/>
    </row>
    <row r="58" spans="1:11" ht="20" customHeight="1" x14ac:dyDescent="0.2">
      <c r="A58" s="117"/>
      <c r="B58" s="40" t="s">
        <v>8</v>
      </c>
      <c r="C58" s="10"/>
      <c r="D58" s="41" t="str">
        <f>'Beoordelaar 3'!C19</f>
        <v>SCORE</v>
      </c>
      <c r="E58" s="119"/>
      <c r="F58" s="10"/>
      <c r="G58" s="41" t="str">
        <f>'Beoordelaar 3'!F19</f>
        <v>SCORE</v>
      </c>
      <c r="H58" s="119"/>
      <c r="I58" s="10"/>
      <c r="J58" s="41" t="str">
        <f>'Beoordelaar 3'!I19</f>
        <v>SCORE</v>
      </c>
      <c r="K58" s="119"/>
    </row>
    <row r="59" spans="1:11" ht="20" customHeight="1" x14ac:dyDescent="0.2">
      <c r="A59" s="117"/>
      <c r="B59" s="40" t="s">
        <v>16</v>
      </c>
      <c r="C59" s="10"/>
      <c r="D59" s="41" t="str">
        <f>'Beoordelaar 4'!C19</f>
        <v>SCORE</v>
      </c>
      <c r="E59" s="119"/>
      <c r="F59" s="10"/>
      <c r="G59" s="41" t="str">
        <f>'Beoordelaar 4'!F19</f>
        <v>SCORE</v>
      </c>
      <c r="H59" s="119"/>
      <c r="I59" s="10"/>
      <c r="J59" s="41" t="str">
        <f>'Beoordelaar 4'!I19</f>
        <v>SCORE</v>
      </c>
      <c r="K59" s="119"/>
    </row>
    <row r="60" spans="1:11" ht="20" customHeight="1" x14ac:dyDescent="0.2">
      <c r="A60" s="118"/>
      <c r="B60" s="40" t="s">
        <v>17</v>
      </c>
      <c r="C60" s="10"/>
      <c r="D60" s="41" t="str">
        <f>'Beoordelaar 5'!C19</f>
        <v>SCORE</v>
      </c>
      <c r="E60" s="119"/>
      <c r="F60" s="10"/>
      <c r="G60" s="41" t="str">
        <f>'Beoordelaar 5'!F19</f>
        <v>SCORE</v>
      </c>
      <c r="H60" s="119"/>
      <c r="I60" s="10"/>
      <c r="J60" s="41" t="str">
        <f>'Beoordelaar 5'!I19</f>
        <v>SCORE</v>
      </c>
      <c r="K60" s="119"/>
    </row>
    <row r="61" spans="1:11" ht="20" customHeight="1" x14ac:dyDescent="0.2">
      <c r="A61" s="120" t="s">
        <v>4</v>
      </c>
      <c r="B61" s="120"/>
      <c r="C61" s="9"/>
      <c r="D61" s="37" t="s">
        <v>5</v>
      </c>
      <c r="E61" s="119"/>
      <c r="F61" s="9"/>
      <c r="G61" s="37" t="s">
        <v>5</v>
      </c>
      <c r="H61" s="119"/>
      <c r="I61" s="9"/>
      <c r="J61" s="37" t="s">
        <v>5</v>
      </c>
      <c r="K61" s="119"/>
    </row>
    <row r="62" spans="1:11" ht="20" customHeight="1" x14ac:dyDescent="0.2">
      <c r="A62" s="121"/>
      <c r="B62" s="121"/>
      <c r="C62" s="10"/>
      <c r="D62" s="33" t="str">
        <f>IF(D61="Uitmuntend","€ 5.000",IF(D61="Goed","€ 2.500",IF(D61="Voldoende","€ 1.000",IF(D61="Matig","€ 0",IF(D61="Onvoldoende","KO"," ")))))</f>
        <v xml:space="preserve"> </v>
      </c>
      <c r="E62" s="119"/>
      <c r="F62" s="10"/>
      <c r="G62" s="33" t="str">
        <f>IF(G61="Uitmuntend","€ 5.000",IF(G61="Goed","€ 2.500",IF(G61="Voldoende","€ 1.000",IF(G61="Matig","€ 0",IF(G61="Onvoldoende","KO"," ")))))</f>
        <v xml:space="preserve"> </v>
      </c>
      <c r="H62" s="119"/>
      <c r="I62" s="10"/>
      <c r="J62" s="33" t="str">
        <f>IF(J61="Uitmuntend","€ 5.000",IF(J61="Goed","€ 2.500",IF(J61="Voldoende","€ 1.000",IF(J61="Matig","€ 0",IF(J61="Onvoldoende","KO"," ")))))</f>
        <v xml:space="preserve"> </v>
      </c>
      <c r="K62" s="119"/>
    </row>
    <row r="63" spans="1:11" ht="20" customHeight="1" x14ac:dyDescent="0.2">
      <c r="A63" s="116" t="str">
        <f>INTERVIEW!A8</f>
        <v>Vraag 5</v>
      </c>
      <c r="B63" s="40" t="s">
        <v>6</v>
      </c>
      <c r="C63" s="10"/>
      <c r="D63" s="41" t="str">
        <f>'Beoordelaar 1'!C21</f>
        <v>SCORE</v>
      </c>
      <c r="E63" s="119" t="s">
        <v>3</v>
      </c>
      <c r="F63" s="10"/>
      <c r="G63" s="41" t="str">
        <f>'Beoordelaar 1'!F21</f>
        <v>SCORE</v>
      </c>
      <c r="H63" s="119" t="s">
        <v>3</v>
      </c>
      <c r="I63" s="10"/>
      <c r="J63" s="41" t="str">
        <f>'Beoordelaar 1'!I21</f>
        <v>SCORE</v>
      </c>
      <c r="K63" s="119" t="s">
        <v>3</v>
      </c>
    </row>
    <row r="64" spans="1:11" ht="20" customHeight="1" x14ac:dyDescent="0.2">
      <c r="A64" s="117"/>
      <c r="B64" s="40" t="s">
        <v>7</v>
      </c>
      <c r="C64" s="10"/>
      <c r="D64" s="41" t="str">
        <f>'Beoordelaar 2'!C21</f>
        <v>SCORE</v>
      </c>
      <c r="E64" s="119"/>
      <c r="F64" s="10"/>
      <c r="G64" s="41" t="str">
        <f>'Beoordelaar 2'!F21</f>
        <v>SCORE</v>
      </c>
      <c r="H64" s="119"/>
      <c r="I64" s="10"/>
      <c r="J64" s="41" t="str">
        <f>'Beoordelaar 2'!I21</f>
        <v>SCORE</v>
      </c>
      <c r="K64" s="119"/>
    </row>
    <row r="65" spans="1:11" ht="20" customHeight="1" x14ac:dyDescent="0.2">
      <c r="A65" s="117"/>
      <c r="B65" s="40" t="s">
        <v>8</v>
      </c>
      <c r="C65" s="10"/>
      <c r="D65" s="41" t="str">
        <f>'Beoordelaar 3'!C21</f>
        <v>SCORE</v>
      </c>
      <c r="E65" s="119"/>
      <c r="F65" s="10"/>
      <c r="G65" s="41" t="str">
        <f>'Beoordelaar 3'!F21</f>
        <v>SCORE</v>
      </c>
      <c r="H65" s="119"/>
      <c r="I65" s="10"/>
      <c r="J65" s="41" t="str">
        <f>'Beoordelaar 3'!I21</f>
        <v>SCORE</v>
      </c>
      <c r="K65" s="119"/>
    </row>
    <row r="66" spans="1:11" ht="20" customHeight="1" x14ac:dyDescent="0.2">
      <c r="A66" s="117"/>
      <c r="B66" s="40" t="s">
        <v>16</v>
      </c>
      <c r="C66" s="10"/>
      <c r="D66" s="41" t="str">
        <f>'Beoordelaar 4'!C21</f>
        <v>SCORE</v>
      </c>
      <c r="E66" s="119"/>
      <c r="F66" s="10"/>
      <c r="G66" s="41" t="str">
        <f>'Beoordelaar 4'!F21</f>
        <v>SCORE</v>
      </c>
      <c r="H66" s="119"/>
      <c r="I66" s="10"/>
      <c r="J66" s="41" t="str">
        <f>'Beoordelaar 4'!I21</f>
        <v>SCORE</v>
      </c>
      <c r="K66" s="119"/>
    </row>
    <row r="67" spans="1:11" ht="20" customHeight="1" x14ac:dyDescent="0.2">
      <c r="A67" s="118"/>
      <c r="B67" s="40" t="s">
        <v>17</v>
      </c>
      <c r="C67" s="10"/>
      <c r="D67" s="41" t="str">
        <f>'Beoordelaar 5'!C21</f>
        <v>SCORE</v>
      </c>
      <c r="E67" s="119"/>
      <c r="F67" s="10"/>
      <c r="G67" s="41" t="str">
        <f>'Beoordelaar 5'!F21</f>
        <v>SCORE</v>
      </c>
      <c r="H67" s="119"/>
      <c r="I67" s="10"/>
      <c r="J67" s="41" t="str">
        <f>'Beoordelaar 5'!I21</f>
        <v>SCORE</v>
      </c>
      <c r="K67" s="119"/>
    </row>
    <row r="68" spans="1:11" ht="20" customHeight="1" x14ac:dyDescent="0.2">
      <c r="A68" s="120" t="s">
        <v>4</v>
      </c>
      <c r="B68" s="120"/>
      <c r="C68" s="10"/>
      <c r="D68" s="37" t="s">
        <v>5</v>
      </c>
      <c r="E68" s="119"/>
      <c r="F68" s="10"/>
      <c r="G68" s="37" t="s">
        <v>5</v>
      </c>
      <c r="H68" s="119"/>
      <c r="I68" s="10"/>
      <c r="J68" s="37" t="s">
        <v>5</v>
      </c>
      <c r="K68" s="119"/>
    </row>
    <row r="69" spans="1:11" ht="20" customHeight="1" x14ac:dyDescent="0.2">
      <c r="A69" s="121"/>
      <c r="B69" s="121"/>
      <c r="C69" s="10"/>
      <c r="D69" s="33" t="str">
        <f>IF(D68="Uitmuntend","€ 5.000",IF(D68="Goed","€ 2.500",IF(D68="Voldoende","€ 1.000",IF(D68="Matig","€ 0",IF(D68="Onvoldoende","KO"," ")))))</f>
        <v xml:space="preserve"> </v>
      </c>
      <c r="E69" s="119"/>
      <c r="F69" s="10"/>
      <c r="G69" s="33" t="str">
        <f>IF(G68="Uitmuntend","€ 5.000",IF(G68="Goed","€ 2.500",IF(G68="Voldoende","€ 1.000",IF(G68="Matig","€ 0",IF(G68="Onvoldoende","KO"," ")))))</f>
        <v xml:space="preserve"> </v>
      </c>
      <c r="H69" s="119"/>
      <c r="I69" s="10"/>
      <c r="J69" s="33" t="str">
        <f>IF(J68="Uitmuntend","€ 5.000",IF(J68="Goed","€ 2.500",IF(J68="Voldoende","€ 1.000",IF(J68="Matig","€ 0",IF(J68="Onvoldoende","KO"," ")))))</f>
        <v xml:space="preserve"> </v>
      </c>
      <c r="K69" s="119"/>
    </row>
    <row r="70" spans="1:11" ht="20" customHeight="1" x14ac:dyDescent="0.2">
      <c r="C70"/>
      <c r="F70"/>
      <c r="I70"/>
    </row>
    <row r="71" spans="1:11" ht="30" customHeight="1" x14ac:dyDescent="0.2">
      <c r="A71" s="125" t="s">
        <v>57</v>
      </c>
      <c r="B71" s="125"/>
      <c r="C71" s="10"/>
      <c r="D71" s="133" t="e">
        <f>D41+D48+D55+D62+D69</f>
        <v>#VALUE!</v>
      </c>
      <c r="E71" s="134"/>
      <c r="F71" s="17"/>
      <c r="G71" s="133" t="e">
        <f>G41+G48+G55+G62+G69</f>
        <v>#VALUE!</v>
      </c>
      <c r="H71" s="134"/>
      <c r="I71" s="17"/>
      <c r="J71" s="133" t="e">
        <f>J41+J48+J55+J62+J69</f>
        <v>#VALUE!</v>
      </c>
      <c r="K71" s="134"/>
    </row>
    <row r="72" spans="1:11" ht="20" customHeight="1" x14ac:dyDescent="0.2">
      <c r="C72"/>
      <c r="F72"/>
      <c r="I72"/>
    </row>
    <row r="73" spans="1:11" ht="20" customHeight="1" x14ac:dyDescent="0.2">
      <c r="A73" s="76" t="str">
        <f>PRODUCTDEMONSTRATIE!A1:A1</f>
        <v>3. PRODUCTDEMONSTRATIE BIJ ZAAM</v>
      </c>
      <c r="B73" s="77"/>
      <c r="C73" s="9"/>
      <c r="D73" s="78"/>
      <c r="E73" s="79" t="s">
        <v>32</v>
      </c>
      <c r="F73" s="14"/>
      <c r="G73" s="78"/>
      <c r="H73" s="79" t="s">
        <v>32</v>
      </c>
      <c r="I73" s="14"/>
      <c r="J73" s="80"/>
      <c r="K73" s="79" t="s">
        <v>32</v>
      </c>
    </row>
    <row r="74" spans="1:11" ht="20" customHeight="1" x14ac:dyDescent="0.2">
      <c r="A74" s="126" t="str">
        <f>PRODUCTDEMONSTRATIE!A3</f>
        <v>(1) lockers met een sleutel sluitsysteem nr. 1</v>
      </c>
      <c r="B74" s="127"/>
      <c r="C74" s="127"/>
      <c r="D74" s="127"/>
      <c r="E74" s="127"/>
      <c r="F74" s="127"/>
      <c r="G74" s="127"/>
      <c r="H74" s="127"/>
      <c r="I74" s="127"/>
      <c r="J74" s="127"/>
      <c r="K74" s="128"/>
    </row>
    <row r="75" spans="1:11" ht="20" customHeight="1" x14ac:dyDescent="0.2">
      <c r="A75" s="117" t="str">
        <f>PRODUCTDEMONSTRATIE!A4:A4</f>
        <v>1.	Gebruiksvriendelijkheid</v>
      </c>
      <c r="B75" s="74" t="s">
        <v>6</v>
      </c>
      <c r="C75" s="10"/>
      <c r="D75" s="75" t="str">
        <f>'Beoordelaar 1'!C26</f>
        <v>SCORE</v>
      </c>
      <c r="E75" s="122" t="s">
        <v>3</v>
      </c>
      <c r="F75" s="10"/>
      <c r="G75" s="75" t="str">
        <f>'Beoordelaar 1'!F26</f>
        <v>SCORE</v>
      </c>
      <c r="H75" s="122" t="s">
        <v>3</v>
      </c>
      <c r="I75" s="10"/>
      <c r="J75" s="75" t="str">
        <f>'Beoordelaar 1'!I26</f>
        <v>SCORE</v>
      </c>
      <c r="K75" s="122" t="s">
        <v>3</v>
      </c>
    </row>
    <row r="76" spans="1:11" ht="20" customHeight="1" x14ac:dyDescent="0.2">
      <c r="A76" s="117"/>
      <c r="B76" s="40" t="s">
        <v>7</v>
      </c>
      <c r="C76" s="10"/>
      <c r="D76" s="41" t="str">
        <f>'Beoordelaar 2'!C26</f>
        <v>SCORE</v>
      </c>
      <c r="E76" s="119"/>
      <c r="F76" s="10"/>
      <c r="G76" s="41" t="str">
        <f>'Beoordelaar 2'!F26</f>
        <v>SCORE</v>
      </c>
      <c r="H76" s="119"/>
      <c r="I76" s="10"/>
      <c r="J76" s="41" t="str">
        <f>'Beoordelaar 2'!I26</f>
        <v>SCORE</v>
      </c>
      <c r="K76" s="119"/>
    </row>
    <row r="77" spans="1:11" ht="20" customHeight="1" x14ac:dyDescent="0.2">
      <c r="A77" s="117"/>
      <c r="B77" s="40" t="s">
        <v>8</v>
      </c>
      <c r="C77" s="10"/>
      <c r="D77" s="41" t="str">
        <f>'Beoordelaar 3'!C26</f>
        <v>SCORE</v>
      </c>
      <c r="E77" s="119"/>
      <c r="F77" s="10"/>
      <c r="G77" s="41" t="str">
        <f>'Beoordelaar 3'!F26</f>
        <v>SCORE</v>
      </c>
      <c r="H77" s="119"/>
      <c r="I77" s="10"/>
      <c r="J77" s="41" t="str">
        <f>'Beoordelaar 3'!I26</f>
        <v>SCORE</v>
      </c>
      <c r="K77" s="119"/>
    </row>
    <row r="78" spans="1:11" ht="20" customHeight="1" x14ac:dyDescent="0.2">
      <c r="A78" s="117"/>
      <c r="B78" s="40" t="s">
        <v>16</v>
      </c>
      <c r="C78" s="10"/>
      <c r="D78" s="41" t="str">
        <f>'Beoordelaar 4'!C26</f>
        <v>SCORE</v>
      </c>
      <c r="E78" s="119"/>
      <c r="F78" s="10"/>
      <c r="G78" s="41" t="str">
        <f>'Beoordelaar 4'!F26</f>
        <v>SCORE</v>
      </c>
      <c r="H78" s="119"/>
      <c r="I78" s="10"/>
      <c r="J78" s="41" t="str">
        <f>'Beoordelaar 4'!I26</f>
        <v>SCORE</v>
      </c>
      <c r="K78" s="119"/>
    </row>
    <row r="79" spans="1:11" ht="20" customHeight="1" x14ac:dyDescent="0.2">
      <c r="A79" s="118"/>
      <c r="B79" s="40" t="s">
        <v>17</v>
      </c>
      <c r="C79" s="10"/>
      <c r="D79" s="41" t="str">
        <f>'Beoordelaar 5'!C26</f>
        <v>SCORE</v>
      </c>
      <c r="E79" s="119"/>
      <c r="F79" s="10"/>
      <c r="G79" s="41" t="str">
        <f>'Beoordelaar 5'!F26</f>
        <v>SCORE</v>
      </c>
      <c r="H79" s="119"/>
      <c r="I79" s="10"/>
      <c r="J79" s="41" t="str">
        <f>'Beoordelaar 5'!I26</f>
        <v>SCORE</v>
      </c>
      <c r="K79" s="119"/>
    </row>
    <row r="80" spans="1:11" ht="20" customHeight="1" x14ac:dyDescent="0.2">
      <c r="A80" s="120" t="s">
        <v>4</v>
      </c>
      <c r="B80" s="120"/>
      <c r="C80" s="10"/>
      <c r="D80" s="37" t="s">
        <v>5</v>
      </c>
      <c r="E80" s="119"/>
      <c r="F80" s="10"/>
      <c r="G80" s="37" t="s">
        <v>5</v>
      </c>
      <c r="H80" s="119"/>
      <c r="I80" s="10"/>
      <c r="J80" s="37" t="s">
        <v>5</v>
      </c>
      <c r="K80" s="119"/>
    </row>
    <row r="81" spans="1:11" ht="20" customHeight="1" x14ac:dyDescent="0.2">
      <c r="A81" s="121"/>
      <c r="B81" s="121"/>
      <c r="C81" s="10"/>
      <c r="D81" s="33" t="str">
        <f>IF(D80="Uitmuntend","€ 1.000",IF(D80="Voldoende","€ 500",IF(D80="Onvoldoende","KO"," ")))</f>
        <v xml:space="preserve"> </v>
      </c>
      <c r="E81" s="119"/>
      <c r="F81" s="10"/>
      <c r="G81" s="33" t="str">
        <f>IF(G80="Uitmuntend","€ 1.000",IF(G80="Voldoende","€ 500",IF(G80="Onvoldoende","KO"," ")))</f>
        <v xml:space="preserve"> </v>
      </c>
      <c r="H81" s="119"/>
      <c r="I81" s="10"/>
      <c r="J81" s="33" t="str">
        <f>IF(J80="Uitmuntend","€ 1.000",IF(J80="Voldoende","€ 500",IF(J80="Onvoldoende","KO"," ")))</f>
        <v xml:space="preserve"> </v>
      </c>
      <c r="K81" s="119"/>
    </row>
    <row r="82" spans="1:11" ht="20" customHeight="1" x14ac:dyDescent="0.2">
      <c r="A82" s="116" t="str">
        <f>PRODUCTDEMONSTRATIE!A5:A5</f>
        <v>2.	Gemak schoonmaken</v>
      </c>
      <c r="B82" s="40" t="s">
        <v>6</v>
      </c>
      <c r="C82" s="10"/>
      <c r="D82" s="41" t="str">
        <f>'Beoordelaar 1'!C28</f>
        <v>SCORE</v>
      </c>
      <c r="E82" s="119" t="s">
        <v>3</v>
      </c>
      <c r="F82" s="10"/>
      <c r="G82" s="41" t="str">
        <f>'Beoordelaar 1'!F28</f>
        <v>SCORE</v>
      </c>
      <c r="H82" s="119" t="s">
        <v>3</v>
      </c>
      <c r="I82" s="10"/>
      <c r="J82" s="41" t="str">
        <f>'Beoordelaar 1'!I28</f>
        <v>SCORE</v>
      </c>
      <c r="K82" s="119" t="s">
        <v>3</v>
      </c>
    </row>
    <row r="83" spans="1:11" ht="20" customHeight="1" x14ac:dyDescent="0.2">
      <c r="A83" s="117"/>
      <c r="B83" s="40" t="s">
        <v>7</v>
      </c>
      <c r="C83" s="10"/>
      <c r="D83" s="41" t="str">
        <f>'Beoordelaar 2'!C28</f>
        <v>SCORE</v>
      </c>
      <c r="E83" s="119"/>
      <c r="F83" s="10"/>
      <c r="G83" s="41" t="str">
        <f>'Beoordelaar 2'!F28</f>
        <v>SCORE</v>
      </c>
      <c r="H83" s="119"/>
      <c r="I83" s="10"/>
      <c r="J83" s="41" t="str">
        <f>'Beoordelaar 2'!I28</f>
        <v>SCORE</v>
      </c>
      <c r="K83" s="119"/>
    </row>
    <row r="84" spans="1:11" ht="20" customHeight="1" x14ac:dyDescent="0.2">
      <c r="A84" s="117"/>
      <c r="B84" s="40" t="s">
        <v>8</v>
      </c>
      <c r="C84" s="10"/>
      <c r="D84" s="41" t="str">
        <f>'Beoordelaar 3'!C28</f>
        <v>SCORE</v>
      </c>
      <c r="E84" s="119"/>
      <c r="F84" s="10"/>
      <c r="G84" s="41" t="str">
        <f>'Beoordelaar 3'!F28</f>
        <v>SCORE</v>
      </c>
      <c r="H84" s="119"/>
      <c r="I84" s="10"/>
      <c r="J84" s="41" t="str">
        <f>'Beoordelaar 3'!I28</f>
        <v>SCORE</v>
      </c>
      <c r="K84" s="119"/>
    </row>
    <row r="85" spans="1:11" ht="20" customHeight="1" x14ac:dyDescent="0.2">
      <c r="A85" s="117"/>
      <c r="B85" s="40" t="s">
        <v>16</v>
      </c>
      <c r="C85" s="10"/>
      <c r="D85" s="41" t="str">
        <f>'Beoordelaar 4'!C28</f>
        <v>SCORE</v>
      </c>
      <c r="E85" s="119"/>
      <c r="F85" s="10"/>
      <c r="G85" s="41" t="str">
        <f>'Beoordelaar 4'!F28</f>
        <v>SCORE</v>
      </c>
      <c r="H85" s="119"/>
      <c r="I85" s="10"/>
      <c r="J85" s="41" t="str">
        <f>'Beoordelaar 4'!I28</f>
        <v>SCORE</v>
      </c>
      <c r="K85" s="119"/>
    </row>
    <row r="86" spans="1:11" ht="20" customHeight="1" x14ac:dyDescent="0.2">
      <c r="A86" s="118"/>
      <c r="B86" s="40" t="s">
        <v>17</v>
      </c>
      <c r="C86" s="10"/>
      <c r="D86" s="41" t="str">
        <f>'Beoordelaar 5'!C28</f>
        <v>SCORE</v>
      </c>
      <c r="E86" s="119"/>
      <c r="F86" s="10"/>
      <c r="G86" s="41" t="str">
        <f>'Beoordelaar 5'!F28</f>
        <v>SCORE</v>
      </c>
      <c r="H86" s="119"/>
      <c r="I86" s="10"/>
      <c r="J86" s="41" t="str">
        <f>'Beoordelaar 5'!I28</f>
        <v>SCORE</v>
      </c>
      <c r="K86" s="119"/>
    </row>
    <row r="87" spans="1:11" ht="20" customHeight="1" x14ac:dyDescent="0.2">
      <c r="A87" s="120" t="s">
        <v>4</v>
      </c>
      <c r="B87" s="120"/>
      <c r="C87" s="10"/>
      <c r="D87" s="37" t="s">
        <v>5</v>
      </c>
      <c r="E87" s="119"/>
      <c r="F87" s="10"/>
      <c r="G87" s="37" t="s">
        <v>5</v>
      </c>
      <c r="H87" s="119"/>
      <c r="I87" s="10"/>
      <c r="J87" s="37" t="s">
        <v>5</v>
      </c>
      <c r="K87" s="119"/>
    </row>
    <row r="88" spans="1:11" ht="20" customHeight="1" x14ac:dyDescent="0.2">
      <c r="A88" s="121"/>
      <c r="B88" s="121"/>
      <c r="C88" s="10"/>
      <c r="D88" s="33" t="str">
        <f>IF(D87="Uitmuntend","€ 1.000",IF(D87="Voldoende","€ 500",IF(D87="Onvoldoende","KO"," ")))</f>
        <v xml:space="preserve"> </v>
      </c>
      <c r="E88" s="119"/>
      <c r="F88" s="10"/>
      <c r="G88" s="33" t="str">
        <f>IF(G87="Uitmuntend","€ 1.000",IF(G87="Voldoende","€ 500",IF(G87="Onvoldoende","KO"," ")))</f>
        <v xml:space="preserve"> </v>
      </c>
      <c r="H88" s="119"/>
      <c r="I88" s="10"/>
      <c r="J88" s="33" t="str">
        <f>IF(J87="Uitmuntend","€ 1.000",IF(J87="Voldoende","€ 500",IF(J87="Onvoldoende","KO"," ")))</f>
        <v xml:space="preserve"> </v>
      </c>
      <c r="K88" s="119"/>
    </row>
    <row r="89" spans="1:11" ht="20" customHeight="1" x14ac:dyDescent="0.2">
      <c r="A89" s="116" t="str">
        <f>PRODUCTDEMONSTRATIE!A6:A6</f>
        <v>3.	Functionaliteit slot (sleutel)</v>
      </c>
      <c r="B89" s="40" t="s">
        <v>6</v>
      </c>
      <c r="C89" s="10"/>
      <c r="D89" s="41" t="str">
        <f>'Beoordelaar 1'!C30</f>
        <v>SCORE</v>
      </c>
      <c r="E89" s="119" t="s">
        <v>3</v>
      </c>
      <c r="F89" s="10"/>
      <c r="G89" s="41" t="str">
        <f>'Beoordelaar 1'!F30</f>
        <v>SCORE</v>
      </c>
      <c r="H89" s="119" t="s">
        <v>3</v>
      </c>
      <c r="I89" s="10"/>
      <c r="J89" s="41" t="str">
        <f>'Beoordelaar 1'!I30</f>
        <v>SCORE</v>
      </c>
      <c r="K89" s="119" t="s">
        <v>3</v>
      </c>
    </row>
    <row r="90" spans="1:11" ht="20" customHeight="1" x14ac:dyDescent="0.2">
      <c r="A90" s="117"/>
      <c r="B90" s="40" t="s">
        <v>7</v>
      </c>
      <c r="C90" s="10"/>
      <c r="D90" s="41" t="str">
        <f>'Beoordelaar 2'!C30</f>
        <v>SCORE</v>
      </c>
      <c r="E90" s="119"/>
      <c r="F90" s="10"/>
      <c r="G90" s="41" t="str">
        <f>'Beoordelaar 2'!F30</f>
        <v>SCORE</v>
      </c>
      <c r="H90" s="119"/>
      <c r="I90" s="10"/>
      <c r="J90" s="41" t="str">
        <f>'Beoordelaar 2'!I30</f>
        <v>SCORE</v>
      </c>
      <c r="K90" s="119"/>
    </row>
    <row r="91" spans="1:11" ht="20" customHeight="1" x14ac:dyDescent="0.2">
      <c r="A91" s="117"/>
      <c r="B91" s="40" t="s">
        <v>8</v>
      </c>
      <c r="C91" s="10"/>
      <c r="D91" s="41" t="str">
        <f>'Beoordelaar 3'!C30</f>
        <v>SCORE</v>
      </c>
      <c r="E91" s="119"/>
      <c r="F91" s="10"/>
      <c r="G91" s="41" t="str">
        <f>'Beoordelaar 3'!F30</f>
        <v>SCORE</v>
      </c>
      <c r="H91" s="119"/>
      <c r="I91" s="10"/>
      <c r="J91" s="41" t="str">
        <f>'Beoordelaar 3'!I30</f>
        <v>SCORE</v>
      </c>
      <c r="K91" s="119"/>
    </row>
    <row r="92" spans="1:11" ht="20" customHeight="1" x14ac:dyDescent="0.2">
      <c r="A92" s="117"/>
      <c r="B92" s="40" t="s">
        <v>16</v>
      </c>
      <c r="C92" s="10"/>
      <c r="D92" s="41" t="str">
        <f>'Beoordelaar 4'!C30</f>
        <v>SCORE</v>
      </c>
      <c r="E92" s="119"/>
      <c r="F92" s="10"/>
      <c r="G92" s="41" t="str">
        <f>'Beoordelaar 4'!F30</f>
        <v>SCORE</v>
      </c>
      <c r="H92" s="119"/>
      <c r="I92" s="10"/>
      <c r="J92" s="41" t="str">
        <f>'Beoordelaar 4'!I30</f>
        <v>SCORE</v>
      </c>
      <c r="K92" s="119"/>
    </row>
    <row r="93" spans="1:11" ht="20" customHeight="1" x14ac:dyDescent="0.2">
      <c r="A93" s="118"/>
      <c r="B93" s="40" t="s">
        <v>17</v>
      </c>
      <c r="C93" s="10"/>
      <c r="D93" s="41" t="str">
        <f>'Beoordelaar 5'!C30</f>
        <v>SCORE</v>
      </c>
      <c r="E93" s="119"/>
      <c r="F93" s="10"/>
      <c r="G93" s="41" t="str">
        <f>'Beoordelaar 5'!F30</f>
        <v>SCORE</v>
      </c>
      <c r="H93" s="119"/>
      <c r="I93" s="10"/>
      <c r="J93" s="41" t="str">
        <f>'Beoordelaar 5'!I30</f>
        <v>SCORE</v>
      </c>
      <c r="K93" s="119"/>
    </row>
    <row r="94" spans="1:11" ht="20" customHeight="1" x14ac:dyDescent="0.2">
      <c r="A94" s="120" t="s">
        <v>4</v>
      </c>
      <c r="B94" s="120"/>
      <c r="C94" s="10"/>
      <c r="D94" s="37" t="s">
        <v>5</v>
      </c>
      <c r="E94" s="119"/>
      <c r="F94" s="10"/>
      <c r="G94" s="37" t="s">
        <v>5</v>
      </c>
      <c r="H94" s="119"/>
      <c r="I94" s="10"/>
      <c r="J94" s="37" t="s">
        <v>5</v>
      </c>
      <c r="K94" s="119"/>
    </row>
    <row r="95" spans="1:11" ht="20" customHeight="1" x14ac:dyDescent="0.2">
      <c r="A95" s="121"/>
      <c r="B95" s="121"/>
      <c r="C95" s="10"/>
      <c r="D95" s="33" t="str">
        <f>IF(D94="Uitmuntend","€ 1.000",IF(D94="Voldoende","€ 500",IF(D94="Onvoldoende","KO"," ")))</f>
        <v xml:space="preserve"> </v>
      </c>
      <c r="E95" s="119"/>
      <c r="F95" s="10"/>
      <c r="G95" s="33" t="str">
        <f>IF(G94="Uitmuntend","€ 1.000",IF(G94="Voldoende","€ 500",IF(G94="Onvoldoende","KO"," ")))</f>
        <v xml:space="preserve"> </v>
      </c>
      <c r="H95" s="119"/>
      <c r="I95" s="10"/>
      <c r="J95" s="33" t="str">
        <f>IF(J94="Uitmuntend","€ 1.000",IF(J94="Voldoende","€ 500",IF(J94="Onvoldoende","KO"," ")))</f>
        <v xml:space="preserve"> </v>
      </c>
      <c r="K95" s="119"/>
    </row>
    <row r="96" spans="1:11" ht="20" customHeight="1" x14ac:dyDescent="0.2">
      <c r="A96" s="116" t="str">
        <f>PRODUCTDEMONSTRATIE!A7:A7</f>
        <v>4.	Uitstraling/vormgeving</v>
      </c>
      <c r="B96" s="40" t="s">
        <v>6</v>
      </c>
      <c r="C96" s="10"/>
      <c r="D96" s="41" t="str">
        <f>'Beoordelaar 1'!C32</f>
        <v>SCORE</v>
      </c>
      <c r="E96" s="119" t="s">
        <v>3</v>
      </c>
      <c r="F96" s="10"/>
      <c r="G96" s="41" t="str">
        <f>'Beoordelaar 1'!F32</f>
        <v>SCORE</v>
      </c>
      <c r="H96" s="119" t="s">
        <v>3</v>
      </c>
      <c r="I96" s="10"/>
      <c r="J96" s="41" t="str">
        <f>'Beoordelaar 1'!I32</f>
        <v>SCORE</v>
      </c>
      <c r="K96" s="119" t="s">
        <v>3</v>
      </c>
    </row>
    <row r="97" spans="1:11" ht="20" customHeight="1" x14ac:dyDescent="0.2">
      <c r="A97" s="117"/>
      <c r="B97" s="40" t="s">
        <v>7</v>
      </c>
      <c r="C97" s="10"/>
      <c r="D97" s="41" t="str">
        <f>'Beoordelaar 2'!C32</f>
        <v>SCORE</v>
      </c>
      <c r="E97" s="119"/>
      <c r="F97" s="10"/>
      <c r="G97" s="41" t="str">
        <f>'Beoordelaar 2'!F32</f>
        <v>SCORE</v>
      </c>
      <c r="H97" s="119"/>
      <c r="I97" s="10"/>
      <c r="J97" s="41" t="str">
        <f>'Beoordelaar 2'!I32</f>
        <v>SCORE</v>
      </c>
      <c r="K97" s="119"/>
    </row>
    <row r="98" spans="1:11" ht="20" customHeight="1" x14ac:dyDescent="0.2">
      <c r="A98" s="117"/>
      <c r="B98" s="40" t="s">
        <v>8</v>
      </c>
      <c r="C98" s="10"/>
      <c r="D98" s="41" t="str">
        <f>'Beoordelaar 3'!C32</f>
        <v>SCORE</v>
      </c>
      <c r="E98" s="119"/>
      <c r="F98" s="10"/>
      <c r="G98" s="41" t="str">
        <f>'Beoordelaar 3'!F32</f>
        <v>SCORE</v>
      </c>
      <c r="H98" s="119"/>
      <c r="I98" s="10"/>
      <c r="J98" s="41" t="str">
        <f>'Beoordelaar 3'!I32</f>
        <v>SCORE</v>
      </c>
      <c r="K98" s="119"/>
    </row>
    <row r="99" spans="1:11" ht="20" customHeight="1" x14ac:dyDescent="0.2">
      <c r="A99" s="117"/>
      <c r="B99" s="40" t="s">
        <v>16</v>
      </c>
      <c r="C99" s="10"/>
      <c r="D99" s="41" t="str">
        <f>'Beoordelaar 4'!C32</f>
        <v>SCORE</v>
      </c>
      <c r="E99" s="119"/>
      <c r="F99" s="10"/>
      <c r="G99" s="41" t="str">
        <f>'Beoordelaar 4'!F32</f>
        <v>SCORE</v>
      </c>
      <c r="H99" s="119"/>
      <c r="I99" s="10"/>
      <c r="J99" s="41" t="str">
        <f>'Beoordelaar 4'!I32</f>
        <v>SCORE</v>
      </c>
      <c r="K99" s="119"/>
    </row>
    <row r="100" spans="1:11" ht="20" customHeight="1" x14ac:dyDescent="0.2">
      <c r="A100" s="118"/>
      <c r="B100" s="40" t="s">
        <v>17</v>
      </c>
      <c r="C100" s="10"/>
      <c r="D100" s="41" t="str">
        <f>'Beoordelaar 5'!C32</f>
        <v>SCORE</v>
      </c>
      <c r="E100" s="119"/>
      <c r="F100" s="10"/>
      <c r="G100" s="41" t="str">
        <f>'Beoordelaar 5'!F32</f>
        <v>SCORE</v>
      </c>
      <c r="H100" s="119"/>
      <c r="I100" s="10"/>
      <c r="J100" s="41" t="str">
        <f>'Beoordelaar 5'!I32</f>
        <v>SCORE</v>
      </c>
      <c r="K100" s="119"/>
    </row>
    <row r="101" spans="1:11" ht="20" customHeight="1" x14ac:dyDescent="0.2">
      <c r="A101" s="120" t="s">
        <v>4</v>
      </c>
      <c r="B101" s="120"/>
      <c r="C101" s="10"/>
      <c r="D101" s="37" t="s">
        <v>5</v>
      </c>
      <c r="E101" s="119"/>
      <c r="F101" s="10"/>
      <c r="G101" s="37" t="s">
        <v>5</v>
      </c>
      <c r="H101" s="119"/>
      <c r="I101" s="10"/>
      <c r="J101" s="37" t="s">
        <v>5</v>
      </c>
      <c r="K101" s="119"/>
    </row>
    <row r="102" spans="1:11" ht="20" customHeight="1" x14ac:dyDescent="0.2">
      <c r="A102" s="121"/>
      <c r="B102" s="121"/>
      <c r="C102" s="10"/>
      <c r="D102" s="33" t="str">
        <f>IF(D101="Uitmuntend","€ 1.000",IF(D101="Voldoende","€ 500",IF(D101="Onvoldoende","KO"," ")))</f>
        <v xml:space="preserve"> </v>
      </c>
      <c r="E102" s="119"/>
      <c r="F102" s="10"/>
      <c r="G102" s="33" t="str">
        <f>IF(G101="Uitmuntend","€ 1.000",IF(G101="Voldoende","€ 500",IF(G101="Onvoldoende","KO"," ")))</f>
        <v xml:space="preserve"> </v>
      </c>
      <c r="H102" s="119"/>
      <c r="I102" s="10"/>
      <c r="J102" s="33" t="str">
        <f>IF(J101="Uitmuntend","€ 1.000",IF(J101="Voldoende","€ 500",IF(J101="Onvoldoende","KO"," ")))</f>
        <v xml:space="preserve"> </v>
      </c>
      <c r="K102" s="119"/>
    </row>
    <row r="103" spans="1:11" ht="20" customHeight="1" x14ac:dyDescent="0.2">
      <c r="A103" s="116" t="str">
        <f>PRODUCTDEMONSTRATIE!A8:A8</f>
        <v>5.	Afwerking/volledigheid</v>
      </c>
      <c r="B103" s="40" t="s">
        <v>6</v>
      </c>
      <c r="C103" s="10"/>
      <c r="D103" s="41" t="str">
        <f>'Beoordelaar 1'!C34</f>
        <v>SCORE</v>
      </c>
      <c r="E103" s="119" t="s">
        <v>3</v>
      </c>
      <c r="F103" s="10"/>
      <c r="G103" s="41" t="str">
        <f>'Beoordelaar 1'!F34</f>
        <v>SCORE</v>
      </c>
      <c r="H103" s="119" t="s">
        <v>3</v>
      </c>
      <c r="I103" s="10"/>
      <c r="J103" s="41" t="str">
        <f>'Beoordelaar 1'!I34</f>
        <v>SCORE</v>
      </c>
      <c r="K103" s="119" t="s">
        <v>3</v>
      </c>
    </row>
    <row r="104" spans="1:11" ht="20" customHeight="1" x14ac:dyDescent="0.2">
      <c r="A104" s="117"/>
      <c r="B104" s="40" t="s">
        <v>7</v>
      </c>
      <c r="C104" s="10"/>
      <c r="D104" s="41" t="str">
        <f>'Beoordelaar 2'!C34</f>
        <v>SCORE</v>
      </c>
      <c r="E104" s="119"/>
      <c r="F104" s="10"/>
      <c r="G104" s="41" t="str">
        <f>'Beoordelaar 2'!F34</f>
        <v>SCORE</v>
      </c>
      <c r="H104" s="119"/>
      <c r="I104" s="10"/>
      <c r="J104" s="41" t="str">
        <f>'Beoordelaar 2'!I34</f>
        <v>SCORE</v>
      </c>
      <c r="K104" s="119"/>
    </row>
    <row r="105" spans="1:11" ht="20" customHeight="1" x14ac:dyDescent="0.2">
      <c r="A105" s="117"/>
      <c r="B105" s="40" t="s">
        <v>8</v>
      </c>
      <c r="C105" s="10"/>
      <c r="D105" s="41" t="str">
        <f>'Beoordelaar 3'!C34</f>
        <v>SCORE</v>
      </c>
      <c r="E105" s="119"/>
      <c r="F105" s="10"/>
      <c r="G105" s="41" t="str">
        <f>'Beoordelaar 3'!F34</f>
        <v>SCORE</v>
      </c>
      <c r="H105" s="119"/>
      <c r="I105" s="10"/>
      <c r="J105" s="41" t="str">
        <f>'Beoordelaar 3'!I34</f>
        <v>SCORE</v>
      </c>
      <c r="K105" s="119"/>
    </row>
    <row r="106" spans="1:11" ht="20" customHeight="1" x14ac:dyDescent="0.2">
      <c r="A106" s="117"/>
      <c r="B106" s="40" t="s">
        <v>16</v>
      </c>
      <c r="C106" s="10"/>
      <c r="D106" s="41" t="str">
        <f>'Beoordelaar 4'!C34</f>
        <v>SCORE</v>
      </c>
      <c r="E106" s="119"/>
      <c r="F106" s="10"/>
      <c r="G106" s="41" t="str">
        <f>'Beoordelaar 4'!F34</f>
        <v>SCORE</v>
      </c>
      <c r="H106" s="119"/>
      <c r="I106" s="10"/>
      <c r="J106" s="41" t="str">
        <f>'Beoordelaar 4'!I34</f>
        <v>SCORE</v>
      </c>
      <c r="K106" s="119"/>
    </row>
    <row r="107" spans="1:11" ht="20" customHeight="1" x14ac:dyDescent="0.2">
      <c r="A107" s="118"/>
      <c r="B107" s="40" t="s">
        <v>17</v>
      </c>
      <c r="C107" s="10"/>
      <c r="D107" s="41" t="str">
        <f>'Beoordelaar 5'!C34</f>
        <v>SCORE</v>
      </c>
      <c r="E107" s="119"/>
      <c r="F107" s="10"/>
      <c r="G107" s="41" t="str">
        <f>'Beoordelaar 5'!F34</f>
        <v>SCORE</v>
      </c>
      <c r="H107" s="119"/>
      <c r="I107" s="10"/>
      <c r="J107" s="41" t="str">
        <f>'Beoordelaar 5'!I34</f>
        <v>SCORE</v>
      </c>
      <c r="K107" s="119"/>
    </row>
    <row r="108" spans="1:11" ht="20" customHeight="1" x14ac:dyDescent="0.2">
      <c r="A108" s="120" t="s">
        <v>4</v>
      </c>
      <c r="B108" s="120"/>
      <c r="C108" s="10"/>
      <c r="D108" s="37" t="s">
        <v>5</v>
      </c>
      <c r="E108" s="119"/>
      <c r="F108" s="10"/>
      <c r="G108" s="37" t="s">
        <v>5</v>
      </c>
      <c r="H108" s="119"/>
      <c r="I108" s="10"/>
      <c r="J108" s="37" t="s">
        <v>5</v>
      </c>
      <c r="K108" s="119"/>
    </row>
    <row r="109" spans="1:11" ht="20" customHeight="1" x14ac:dyDescent="0.2">
      <c r="A109" s="121"/>
      <c r="B109" s="121"/>
      <c r="C109" s="10"/>
      <c r="D109" s="33" t="str">
        <f>IF(D108="Uitmuntend","€ 1.000",IF(D108="Voldoende","€ 500",IF(D108="Onvoldoende","KO"," ")))</f>
        <v xml:space="preserve"> </v>
      </c>
      <c r="E109" s="119"/>
      <c r="F109" s="10"/>
      <c r="G109" s="33" t="str">
        <f>IF(G108="Uitmuntend","€ 1.000",IF(G108="Voldoende","€ 500",IF(G108="Onvoldoende","KO"," ")))</f>
        <v xml:space="preserve"> </v>
      </c>
      <c r="H109" s="119"/>
      <c r="I109" s="10"/>
      <c r="J109" s="33" t="str">
        <f>IF(J108="Uitmuntend","€ 1.000",IF(J108="Voldoende","€ 500",IF(J108="Onvoldoende","KO"," ")))</f>
        <v xml:space="preserve"> </v>
      </c>
      <c r="K109" s="119"/>
    </row>
    <row r="110" spans="1:11" ht="20" customHeight="1" x14ac:dyDescent="0.2">
      <c r="A110" s="116" t="str">
        <f>PRODUCTDEMONSTRATIE!A9:A9</f>
        <v>6.	Stabiliteit/robuustheid voor een VO-organisatie</v>
      </c>
      <c r="B110" s="40" t="s">
        <v>6</v>
      </c>
      <c r="C110" s="10"/>
      <c r="D110" s="41" t="str">
        <f>'Beoordelaar 1'!C36</f>
        <v>SCORE</v>
      </c>
      <c r="E110" s="119" t="s">
        <v>3</v>
      </c>
      <c r="F110" s="10"/>
      <c r="G110" s="41" t="str">
        <f>'Beoordelaar 1'!F36</f>
        <v>SCORE</v>
      </c>
      <c r="H110" s="119" t="s">
        <v>3</v>
      </c>
      <c r="I110" s="10"/>
      <c r="J110" s="41" t="str">
        <f>'Beoordelaar 1'!I36</f>
        <v>SCORE</v>
      </c>
      <c r="K110" s="119" t="s">
        <v>3</v>
      </c>
    </row>
    <row r="111" spans="1:11" ht="20" customHeight="1" x14ac:dyDescent="0.2">
      <c r="A111" s="117"/>
      <c r="B111" s="40" t="s">
        <v>7</v>
      </c>
      <c r="C111" s="10"/>
      <c r="D111" s="41" t="str">
        <f>'Beoordelaar 2'!C36</f>
        <v>SCORE</v>
      </c>
      <c r="E111" s="119"/>
      <c r="F111" s="10"/>
      <c r="G111" s="41" t="str">
        <f>'Beoordelaar 2'!F36</f>
        <v>SCORE</v>
      </c>
      <c r="H111" s="119"/>
      <c r="I111" s="10"/>
      <c r="J111" s="41" t="str">
        <f>'Beoordelaar 2'!I36</f>
        <v>SCORE</v>
      </c>
      <c r="K111" s="119"/>
    </row>
    <row r="112" spans="1:11" ht="20" customHeight="1" x14ac:dyDescent="0.2">
      <c r="A112" s="117"/>
      <c r="B112" s="40" t="s">
        <v>8</v>
      </c>
      <c r="C112" s="10"/>
      <c r="D112" s="41" t="str">
        <f>'Beoordelaar 3'!C36</f>
        <v>SCORE</v>
      </c>
      <c r="E112" s="119"/>
      <c r="F112" s="10"/>
      <c r="G112" s="41" t="str">
        <f>'Beoordelaar 3'!F36</f>
        <v>SCORE</v>
      </c>
      <c r="H112" s="119"/>
      <c r="I112" s="10"/>
      <c r="J112" s="41" t="str">
        <f>'Beoordelaar 3'!I36</f>
        <v>SCORE</v>
      </c>
      <c r="K112" s="119"/>
    </row>
    <row r="113" spans="1:11" ht="20" customHeight="1" x14ac:dyDescent="0.2">
      <c r="A113" s="117"/>
      <c r="B113" s="40" t="s">
        <v>16</v>
      </c>
      <c r="C113" s="10"/>
      <c r="D113" s="41" t="str">
        <f>'Beoordelaar 4'!C36</f>
        <v>SCORE</v>
      </c>
      <c r="E113" s="119"/>
      <c r="F113" s="10"/>
      <c r="G113" s="41" t="str">
        <f>'Beoordelaar 4'!F36</f>
        <v>SCORE</v>
      </c>
      <c r="H113" s="119"/>
      <c r="I113" s="10"/>
      <c r="J113" s="41" t="str">
        <f>'Beoordelaar 4'!I36</f>
        <v>SCORE</v>
      </c>
      <c r="K113" s="119"/>
    </row>
    <row r="114" spans="1:11" ht="20" customHeight="1" x14ac:dyDescent="0.2">
      <c r="A114" s="118"/>
      <c r="B114" s="40" t="s">
        <v>17</v>
      </c>
      <c r="C114" s="10"/>
      <c r="D114" s="41" t="str">
        <f>'Beoordelaar 5'!C36</f>
        <v>SCORE</v>
      </c>
      <c r="E114" s="119"/>
      <c r="F114" s="10"/>
      <c r="G114" s="41" t="str">
        <f>'Beoordelaar 5'!F36</f>
        <v>SCORE</v>
      </c>
      <c r="H114" s="119"/>
      <c r="I114" s="10"/>
      <c r="J114" s="41" t="str">
        <f>'Beoordelaar 5'!I36</f>
        <v>SCORE</v>
      </c>
      <c r="K114" s="119"/>
    </row>
    <row r="115" spans="1:11" ht="20" customHeight="1" x14ac:dyDescent="0.2">
      <c r="A115" s="120" t="s">
        <v>4</v>
      </c>
      <c r="B115" s="120"/>
      <c r="C115" s="10"/>
      <c r="D115" s="37" t="s">
        <v>5</v>
      </c>
      <c r="E115" s="119"/>
      <c r="F115" s="10"/>
      <c r="G115" s="37" t="s">
        <v>5</v>
      </c>
      <c r="H115" s="119"/>
      <c r="I115" s="10"/>
      <c r="J115" s="37" t="s">
        <v>5</v>
      </c>
      <c r="K115" s="119"/>
    </row>
    <row r="116" spans="1:11" ht="20" customHeight="1" x14ac:dyDescent="0.2">
      <c r="A116" s="121"/>
      <c r="B116" s="121"/>
      <c r="C116" s="10"/>
      <c r="D116" s="33" t="str">
        <f>IF(D115="Uitmuntend","€ 1.000",IF(D115="Voldoende","€ 500",IF(D115="Onvoldoende","KO"," ")))</f>
        <v xml:space="preserve"> </v>
      </c>
      <c r="E116" s="119"/>
      <c r="F116" s="10"/>
      <c r="G116" s="33" t="str">
        <f>IF(G115="Uitmuntend","€ 1.000",IF(G115="Voldoende","€ 500",IF(G115="Onvoldoende","KO"," ")))</f>
        <v xml:space="preserve"> </v>
      </c>
      <c r="H116" s="119"/>
      <c r="I116" s="10"/>
      <c r="J116" s="33" t="str">
        <f>IF(J115="Uitmuntend","€ 1.000",IF(J115="Voldoende","€ 500",IF(J115="Onvoldoende","KO"," ")))</f>
        <v xml:space="preserve"> </v>
      </c>
      <c r="K116" s="119"/>
    </row>
    <row r="117" spans="1:11" ht="20" customHeight="1" x14ac:dyDescent="0.2">
      <c r="A117" s="116" t="str">
        <f>PRODUCTDEMONSTRATIE!A10:A10</f>
        <v>7.	Kwaliteit sluiting</v>
      </c>
      <c r="B117" s="40" t="s">
        <v>6</v>
      </c>
      <c r="C117" s="10"/>
      <c r="D117" s="41" t="str">
        <f>'Beoordelaar 1'!C38</f>
        <v>SCORE</v>
      </c>
      <c r="E117" s="119" t="s">
        <v>3</v>
      </c>
      <c r="F117" s="10"/>
      <c r="G117" s="41" t="str">
        <f>'Beoordelaar 1'!F38</f>
        <v>SCORE</v>
      </c>
      <c r="H117" s="119" t="s">
        <v>3</v>
      </c>
      <c r="I117" s="10"/>
      <c r="J117" s="41" t="str">
        <f>'Beoordelaar 1'!I38</f>
        <v>SCORE</v>
      </c>
      <c r="K117" s="119" t="s">
        <v>3</v>
      </c>
    </row>
    <row r="118" spans="1:11" ht="20" customHeight="1" x14ac:dyDescent="0.2">
      <c r="A118" s="117"/>
      <c r="B118" s="40" t="s">
        <v>7</v>
      </c>
      <c r="C118" s="10"/>
      <c r="D118" s="41" t="str">
        <f>'Beoordelaar 2'!C38</f>
        <v>SCORE</v>
      </c>
      <c r="E118" s="119"/>
      <c r="F118" s="10"/>
      <c r="G118" s="41" t="str">
        <f>'Beoordelaar 2'!F38</f>
        <v>SCORE</v>
      </c>
      <c r="H118" s="119"/>
      <c r="I118" s="10"/>
      <c r="J118" s="41" t="str">
        <f>'Beoordelaar 2'!I38</f>
        <v>SCORE</v>
      </c>
      <c r="K118" s="119"/>
    </row>
    <row r="119" spans="1:11" ht="20" customHeight="1" x14ac:dyDescent="0.2">
      <c r="A119" s="117"/>
      <c r="B119" s="40" t="s">
        <v>8</v>
      </c>
      <c r="C119" s="10"/>
      <c r="D119" s="41" t="str">
        <f>'Beoordelaar 3'!C38</f>
        <v>SCORE</v>
      </c>
      <c r="E119" s="119"/>
      <c r="F119" s="10"/>
      <c r="G119" s="41" t="str">
        <f>'Beoordelaar 3'!F38</f>
        <v>SCORE</v>
      </c>
      <c r="H119" s="119"/>
      <c r="I119" s="10"/>
      <c r="J119" s="41" t="str">
        <f>'Beoordelaar 3'!I38</f>
        <v>SCORE</v>
      </c>
      <c r="K119" s="119"/>
    </row>
    <row r="120" spans="1:11" ht="20" customHeight="1" x14ac:dyDescent="0.2">
      <c r="A120" s="117"/>
      <c r="B120" s="40" t="s">
        <v>16</v>
      </c>
      <c r="C120" s="10"/>
      <c r="D120" s="41" t="str">
        <f>'Beoordelaar 4'!C38</f>
        <v>SCORE</v>
      </c>
      <c r="E120" s="119"/>
      <c r="F120" s="10"/>
      <c r="G120" s="41" t="str">
        <f>'Beoordelaar 4'!F38</f>
        <v>SCORE</v>
      </c>
      <c r="H120" s="119"/>
      <c r="I120" s="10"/>
      <c r="J120" s="41" t="str">
        <f>'Beoordelaar 4'!I38</f>
        <v>SCORE</v>
      </c>
      <c r="K120" s="119"/>
    </row>
    <row r="121" spans="1:11" ht="20" customHeight="1" x14ac:dyDescent="0.2">
      <c r="A121" s="118"/>
      <c r="B121" s="40" t="s">
        <v>17</v>
      </c>
      <c r="C121" s="10"/>
      <c r="D121" s="41" t="str">
        <f>'Beoordelaar 5'!C38</f>
        <v>SCORE</v>
      </c>
      <c r="E121" s="119"/>
      <c r="F121" s="10"/>
      <c r="G121" s="41" t="str">
        <f>'Beoordelaar 5'!F38</f>
        <v>SCORE</v>
      </c>
      <c r="H121" s="119"/>
      <c r="I121" s="10"/>
      <c r="J121" s="41" t="str">
        <f>'Beoordelaar 5'!I38</f>
        <v>SCORE</v>
      </c>
      <c r="K121" s="119"/>
    </row>
    <row r="122" spans="1:11" ht="20" customHeight="1" x14ac:dyDescent="0.2">
      <c r="A122" s="120" t="s">
        <v>4</v>
      </c>
      <c r="B122" s="120"/>
      <c r="C122" s="10"/>
      <c r="D122" s="37" t="s">
        <v>5</v>
      </c>
      <c r="E122" s="119"/>
      <c r="F122" s="10"/>
      <c r="G122" s="37" t="s">
        <v>5</v>
      </c>
      <c r="H122" s="119"/>
      <c r="I122" s="10"/>
      <c r="J122" s="37" t="s">
        <v>5</v>
      </c>
      <c r="K122" s="119"/>
    </row>
    <row r="123" spans="1:11" ht="20" customHeight="1" x14ac:dyDescent="0.2">
      <c r="A123" s="121"/>
      <c r="B123" s="121"/>
      <c r="C123" s="10"/>
      <c r="D123" s="33" t="str">
        <f>IF(D122="Uitmuntend","€ 1.000",IF(D122="Voldoende","€ 500",IF(D122="Onvoldoende","KO"," ")))</f>
        <v xml:space="preserve"> </v>
      </c>
      <c r="E123" s="119"/>
      <c r="F123" s="10"/>
      <c r="G123" s="33" t="str">
        <f>IF(G122="Uitmuntend","€ 1.000",IF(G122="Voldoende","€ 500",IF(G122="Onvoldoende","KO"," ")))</f>
        <v xml:space="preserve"> </v>
      </c>
      <c r="H123" s="119"/>
      <c r="I123" s="10"/>
      <c r="J123" s="33" t="str">
        <f>IF(J122="Uitmuntend","€ 1.000",IF(J122="Voldoende","€ 500",IF(J122="Onvoldoende","KO"," ")))</f>
        <v xml:space="preserve"> </v>
      </c>
      <c r="K123" s="119"/>
    </row>
    <row r="124" spans="1:11" ht="20" customHeight="1" x14ac:dyDescent="0.2">
      <c r="A124" s="116" t="str">
        <f>PRODUCTDEMONSTRATIE!A11:A11</f>
        <v>8.	Kwaliteit scharnieren</v>
      </c>
      <c r="B124" s="72" t="s">
        <v>6</v>
      </c>
      <c r="C124" s="10"/>
      <c r="D124" s="41" t="str">
        <f>'Beoordelaar 1'!C40</f>
        <v>SCORE</v>
      </c>
      <c r="E124" s="119" t="s">
        <v>3</v>
      </c>
      <c r="F124" s="10"/>
      <c r="G124" s="41" t="str">
        <f>'Beoordelaar 1'!F40</f>
        <v>SCORE</v>
      </c>
      <c r="H124" s="119" t="s">
        <v>3</v>
      </c>
      <c r="I124" s="10"/>
      <c r="J124" s="41" t="str">
        <f>'Beoordelaar 1'!I40</f>
        <v>SCORE</v>
      </c>
      <c r="K124" s="119" t="s">
        <v>3</v>
      </c>
    </row>
    <row r="125" spans="1:11" ht="20" customHeight="1" x14ac:dyDescent="0.2">
      <c r="A125" s="117"/>
      <c r="B125" s="72" t="s">
        <v>7</v>
      </c>
      <c r="C125" s="10"/>
      <c r="D125" s="41" t="str">
        <f>'Beoordelaar 2'!C40</f>
        <v>SCORE</v>
      </c>
      <c r="E125" s="119"/>
      <c r="F125" s="10"/>
      <c r="G125" s="41" t="str">
        <f>'Beoordelaar 2'!F40</f>
        <v>SCORE</v>
      </c>
      <c r="H125" s="119"/>
      <c r="I125" s="10"/>
      <c r="J125" s="41" t="str">
        <f>'Beoordelaar 2'!I40</f>
        <v>SCORE</v>
      </c>
      <c r="K125" s="119"/>
    </row>
    <row r="126" spans="1:11" ht="20" customHeight="1" x14ac:dyDescent="0.2">
      <c r="A126" s="117"/>
      <c r="B126" s="72" t="s">
        <v>8</v>
      </c>
      <c r="C126" s="10"/>
      <c r="D126" s="41" t="str">
        <f>'Beoordelaar 3'!C40</f>
        <v>SCORE</v>
      </c>
      <c r="E126" s="119"/>
      <c r="F126" s="10"/>
      <c r="G126" s="41" t="str">
        <f>'Beoordelaar 3'!F40</f>
        <v>SCORE</v>
      </c>
      <c r="H126" s="119"/>
      <c r="I126" s="10"/>
      <c r="J126" s="41" t="str">
        <f>'Beoordelaar 3'!I40</f>
        <v>SCORE</v>
      </c>
      <c r="K126" s="119"/>
    </row>
    <row r="127" spans="1:11" ht="20" customHeight="1" x14ac:dyDescent="0.2">
      <c r="A127" s="117"/>
      <c r="B127" s="72" t="s">
        <v>16</v>
      </c>
      <c r="C127" s="10"/>
      <c r="D127" s="41" t="str">
        <f>'Beoordelaar 4'!C40</f>
        <v>SCORE</v>
      </c>
      <c r="E127" s="119"/>
      <c r="F127" s="10"/>
      <c r="G127" s="41" t="str">
        <f>'Beoordelaar 4'!F40</f>
        <v>SCORE</v>
      </c>
      <c r="H127" s="119"/>
      <c r="I127" s="10"/>
      <c r="J127" s="41" t="str">
        <f>'Beoordelaar 4'!I40</f>
        <v>SCORE</v>
      </c>
      <c r="K127" s="119"/>
    </row>
    <row r="128" spans="1:11" ht="20" customHeight="1" x14ac:dyDescent="0.2">
      <c r="A128" s="118"/>
      <c r="B128" s="72" t="s">
        <v>17</v>
      </c>
      <c r="C128" s="10"/>
      <c r="D128" s="41" t="str">
        <f>'Beoordelaar 5'!C40</f>
        <v>SCORE</v>
      </c>
      <c r="E128" s="119"/>
      <c r="F128" s="10"/>
      <c r="G128" s="41" t="str">
        <f>'Beoordelaar 5'!F40</f>
        <v>SCORE</v>
      </c>
      <c r="H128" s="119"/>
      <c r="I128" s="10"/>
      <c r="J128" s="41" t="str">
        <f>'Beoordelaar 5'!I40</f>
        <v>SCORE</v>
      </c>
      <c r="K128" s="119"/>
    </row>
    <row r="129" spans="1:11" ht="20" customHeight="1" x14ac:dyDescent="0.2">
      <c r="A129" s="120" t="s">
        <v>4</v>
      </c>
      <c r="B129" s="120"/>
      <c r="C129" s="10"/>
      <c r="D129" s="37" t="s">
        <v>5</v>
      </c>
      <c r="E129" s="119"/>
      <c r="F129" s="10"/>
      <c r="G129" s="37" t="s">
        <v>5</v>
      </c>
      <c r="H129" s="119"/>
      <c r="I129" s="10"/>
      <c r="J129" s="37" t="s">
        <v>5</v>
      </c>
      <c r="K129" s="119"/>
    </row>
    <row r="130" spans="1:11" ht="20" customHeight="1" x14ac:dyDescent="0.2">
      <c r="A130" s="121"/>
      <c r="B130" s="121"/>
      <c r="C130" s="10"/>
      <c r="D130" s="33" t="str">
        <f>IF(D129="Uitmuntend","€ 1.000",IF(D129="Voldoende","€ 500",IF(D129="Onvoldoende","KO"," ")))</f>
        <v xml:space="preserve"> </v>
      </c>
      <c r="E130" s="119"/>
      <c r="F130" s="10"/>
      <c r="G130" s="33" t="str">
        <f>IF(G129="Uitmuntend","€ 1.000",IF(G129="Voldoende","€ 500",IF(G129="Onvoldoende","KO"," ")))</f>
        <v xml:space="preserve"> </v>
      </c>
      <c r="H130" s="119"/>
      <c r="I130" s="10"/>
      <c r="J130" s="33" t="str">
        <f>IF(J129="Uitmuntend","€ 1.000",IF(J129="Voldoende","€ 500",IF(J129="Onvoldoende","KO"," ")))</f>
        <v xml:space="preserve"> </v>
      </c>
      <c r="K130" s="119"/>
    </row>
    <row r="131" spans="1:11" ht="20" customHeight="1" x14ac:dyDescent="0.2">
      <c r="A131" s="116" t="str">
        <f>PRODUCTDEMONSTRATIE!A12:A12</f>
        <v>9.	Mate van keuze kleuren in stalenboek</v>
      </c>
      <c r="B131" s="72" t="s">
        <v>6</v>
      </c>
      <c r="C131" s="10"/>
      <c r="D131" s="41" t="str">
        <f>'Beoordelaar 1'!C42</f>
        <v>SCORE</v>
      </c>
      <c r="E131" s="119" t="s">
        <v>3</v>
      </c>
      <c r="F131" s="10"/>
      <c r="G131" s="41" t="str">
        <f>'Beoordelaar 1'!F42</f>
        <v>SCORE</v>
      </c>
      <c r="H131" s="119" t="s">
        <v>3</v>
      </c>
      <c r="I131" s="10"/>
      <c r="J131" s="41" t="str">
        <f>'Beoordelaar 1'!I42</f>
        <v>SCORE</v>
      </c>
      <c r="K131" s="119" t="s">
        <v>3</v>
      </c>
    </row>
    <row r="132" spans="1:11" ht="20" customHeight="1" x14ac:dyDescent="0.2">
      <c r="A132" s="117"/>
      <c r="B132" s="72" t="s">
        <v>7</v>
      </c>
      <c r="C132" s="10"/>
      <c r="D132" s="41" t="str">
        <f>'Beoordelaar 2'!C42</f>
        <v>SCORE</v>
      </c>
      <c r="E132" s="119"/>
      <c r="F132" s="10"/>
      <c r="G132" s="41" t="str">
        <f>'Beoordelaar 2'!F42</f>
        <v>SCORE</v>
      </c>
      <c r="H132" s="119"/>
      <c r="I132" s="10"/>
      <c r="J132" s="41" t="str">
        <f>'Beoordelaar 2'!I42</f>
        <v>SCORE</v>
      </c>
      <c r="K132" s="119"/>
    </row>
    <row r="133" spans="1:11" ht="20" customHeight="1" x14ac:dyDescent="0.2">
      <c r="A133" s="117"/>
      <c r="B133" s="72" t="s">
        <v>8</v>
      </c>
      <c r="C133" s="10"/>
      <c r="D133" s="41" t="str">
        <f>'Beoordelaar 3'!C42</f>
        <v>SCORE</v>
      </c>
      <c r="E133" s="119"/>
      <c r="F133" s="10"/>
      <c r="G133" s="41" t="str">
        <f>'Beoordelaar 3'!F42</f>
        <v>SCORE</v>
      </c>
      <c r="H133" s="119"/>
      <c r="I133" s="10"/>
      <c r="J133" s="41" t="str">
        <f>'Beoordelaar 3'!I42</f>
        <v>SCORE</v>
      </c>
      <c r="K133" s="119"/>
    </row>
    <row r="134" spans="1:11" ht="20" customHeight="1" x14ac:dyDescent="0.2">
      <c r="A134" s="117"/>
      <c r="B134" s="72" t="s">
        <v>16</v>
      </c>
      <c r="C134" s="10"/>
      <c r="D134" s="41" t="str">
        <f>'Beoordelaar 4'!C42</f>
        <v>SCORE</v>
      </c>
      <c r="E134" s="119"/>
      <c r="F134" s="10"/>
      <c r="G134" s="41" t="str">
        <f>'Beoordelaar 4'!F42</f>
        <v>SCORE</v>
      </c>
      <c r="H134" s="119"/>
      <c r="I134" s="10"/>
      <c r="J134" s="41" t="str">
        <f>'Beoordelaar 4'!I42</f>
        <v>SCORE</v>
      </c>
      <c r="K134" s="119"/>
    </row>
    <row r="135" spans="1:11" ht="20" customHeight="1" x14ac:dyDescent="0.2">
      <c r="A135" s="118"/>
      <c r="B135" s="72" t="s">
        <v>17</v>
      </c>
      <c r="C135" s="10"/>
      <c r="D135" s="41" t="str">
        <f>'Beoordelaar 5'!C42</f>
        <v>SCORE</v>
      </c>
      <c r="E135" s="119"/>
      <c r="F135" s="10"/>
      <c r="G135" s="41" t="str">
        <f>'Beoordelaar 5'!F42</f>
        <v>SCORE</v>
      </c>
      <c r="H135" s="119"/>
      <c r="I135" s="10"/>
      <c r="J135" s="41" t="str">
        <f>'Beoordelaar 5'!I42</f>
        <v>SCORE</v>
      </c>
      <c r="K135" s="119"/>
    </row>
    <row r="136" spans="1:11" ht="20" customHeight="1" x14ac:dyDescent="0.2">
      <c r="A136" s="120" t="s">
        <v>4</v>
      </c>
      <c r="B136" s="120"/>
      <c r="C136" s="10"/>
      <c r="D136" s="37" t="s">
        <v>5</v>
      </c>
      <c r="E136" s="119"/>
      <c r="F136" s="10"/>
      <c r="G136" s="37" t="s">
        <v>5</v>
      </c>
      <c r="H136" s="119"/>
      <c r="I136" s="10"/>
      <c r="J136" s="37" t="s">
        <v>5</v>
      </c>
      <c r="K136" s="119"/>
    </row>
    <row r="137" spans="1:11" ht="20" customHeight="1" x14ac:dyDescent="0.2">
      <c r="A137" s="121"/>
      <c r="B137" s="121"/>
      <c r="C137" s="10"/>
      <c r="D137" s="33" t="str">
        <f>IF(D136="Uitmuntend","€ 1.000",IF(D136="Goed","€ 500",IF(D136="Voldoende","€ 0"," ")))</f>
        <v xml:space="preserve"> </v>
      </c>
      <c r="E137" s="119"/>
      <c r="F137" s="10"/>
      <c r="G137" s="33" t="str">
        <f>IF(G136="Uitmuntend","€ 1.000",IF(G136="Goed","€ 500",IF(G136="Voldoende","€ 0"," ")))</f>
        <v xml:space="preserve"> </v>
      </c>
      <c r="H137" s="119"/>
      <c r="I137" s="10"/>
      <c r="J137" s="33" t="str">
        <f>IF(J136="Uitmuntend","€ 1.000",IF(J136="Goed","€ 500",IF(J136="Voldoende","€ 0"," ")))</f>
        <v xml:space="preserve"> </v>
      </c>
      <c r="K137" s="119"/>
    </row>
    <row r="138" spans="1:11" ht="20" customHeight="1" x14ac:dyDescent="0.2">
      <c r="A138" s="139" t="s">
        <v>58</v>
      </c>
      <c r="B138" s="140"/>
      <c r="C138" s="68"/>
      <c r="D138" s="137" t="e">
        <f>D81+D88+D95+D102+D109+D116+D123+D130+D137</f>
        <v>#VALUE!</v>
      </c>
      <c r="E138" s="138"/>
      <c r="F138" s="69"/>
      <c r="G138" s="137" t="e">
        <f>G81+G88+G95+G102+G109+G116+G123+G130+G137</f>
        <v>#VALUE!</v>
      </c>
      <c r="H138" s="138"/>
      <c r="I138" s="69"/>
      <c r="J138" s="137" t="e">
        <f>J81+J88+J95+J102+J109+J116+J123+J130+J137</f>
        <v>#VALUE!</v>
      </c>
      <c r="K138" s="138"/>
    </row>
    <row r="139" spans="1:11" ht="20" customHeight="1" x14ac:dyDescent="0.2">
      <c r="A139" s="126" t="str">
        <f>PRODUCTDEMONSTRATIE!A13</f>
        <v>(2) lockers met een elektronisch sluitsysteem nr. 2</v>
      </c>
      <c r="B139" s="127"/>
      <c r="C139" s="127"/>
      <c r="D139" s="127"/>
      <c r="E139" s="127"/>
      <c r="F139" s="127"/>
      <c r="G139" s="127"/>
      <c r="H139" s="127"/>
      <c r="I139" s="127"/>
      <c r="J139" s="127"/>
      <c r="K139" s="128"/>
    </row>
    <row r="140" spans="1:11" ht="20" customHeight="1" x14ac:dyDescent="0.2">
      <c r="A140" s="117" t="str">
        <f>PRODUCTDEMONSTRATIE!A14</f>
        <v>1.	Gebruiksvriendelijkheid leerling (openen kluis met app)</v>
      </c>
      <c r="B140" s="74" t="s">
        <v>6</v>
      </c>
      <c r="C140" s="10"/>
      <c r="D140" s="75" t="str">
        <f>'Beoordelaar 1'!C45</f>
        <v>SCORE</v>
      </c>
      <c r="E140" s="122" t="s">
        <v>3</v>
      </c>
      <c r="F140" s="10"/>
      <c r="G140" s="75" t="str">
        <f>'Beoordelaar 1'!F45</f>
        <v>SCORE</v>
      </c>
      <c r="H140" s="122" t="s">
        <v>3</v>
      </c>
      <c r="I140" s="10"/>
      <c r="J140" s="75" t="str">
        <f>'Beoordelaar 1'!I45</f>
        <v>SCORE</v>
      </c>
      <c r="K140" s="122" t="s">
        <v>3</v>
      </c>
    </row>
    <row r="141" spans="1:11" ht="20" customHeight="1" x14ac:dyDescent="0.2">
      <c r="A141" s="117"/>
      <c r="B141" s="40" t="s">
        <v>7</v>
      </c>
      <c r="C141" s="10"/>
      <c r="D141" s="41" t="str">
        <f>'Beoordelaar 2'!C45</f>
        <v>SCORE</v>
      </c>
      <c r="E141" s="119"/>
      <c r="F141" s="10"/>
      <c r="G141" s="41" t="str">
        <f>'Beoordelaar 2'!F45</f>
        <v>SCORE</v>
      </c>
      <c r="H141" s="119"/>
      <c r="I141" s="10"/>
      <c r="J141" s="41" t="str">
        <f>'Beoordelaar 2'!I45</f>
        <v>SCORE</v>
      </c>
      <c r="K141" s="119"/>
    </row>
    <row r="142" spans="1:11" ht="20" customHeight="1" x14ac:dyDescent="0.2">
      <c r="A142" s="117"/>
      <c r="B142" s="40" t="s">
        <v>8</v>
      </c>
      <c r="C142" s="10"/>
      <c r="D142" s="41" t="str">
        <f>'Beoordelaar 3'!C45</f>
        <v>SCORE</v>
      </c>
      <c r="E142" s="119"/>
      <c r="F142" s="10"/>
      <c r="G142" s="41" t="str">
        <f>'Beoordelaar 3'!F45</f>
        <v>SCORE</v>
      </c>
      <c r="H142" s="119"/>
      <c r="I142" s="10"/>
      <c r="J142" s="41" t="str">
        <f>'Beoordelaar 3'!I45</f>
        <v>SCORE</v>
      </c>
      <c r="K142" s="119"/>
    </row>
    <row r="143" spans="1:11" ht="20" customHeight="1" x14ac:dyDescent="0.2">
      <c r="A143" s="117"/>
      <c r="B143" s="40" t="s">
        <v>16</v>
      </c>
      <c r="C143" s="10"/>
      <c r="D143" s="41" t="str">
        <f>'Beoordelaar 4'!C45</f>
        <v>SCORE</v>
      </c>
      <c r="E143" s="119"/>
      <c r="F143" s="10"/>
      <c r="G143" s="41" t="str">
        <f>'Beoordelaar 4'!F45</f>
        <v>SCORE</v>
      </c>
      <c r="H143" s="119"/>
      <c r="I143" s="10"/>
      <c r="J143" s="41" t="str">
        <f>'Beoordelaar 4'!I45</f>
        <v>SCORE</v>
      </c>
      <c r="K143" s="119"/>
    </row>
    <row r="144" spans="1:11" ht="20" customHeight="1" x14ac:dyDescent="0.2">
      <c r="A144" s="118"/>
      <c r="B144" s="40" t="s">
        <v>17</v>
      </c>
      <c r="C144" s="10"/>
      <c r="D144" s="41" t="str">
        <f>'Beoordelaar 5'!C45</f>
        <v>SCORE</v>
      </c>
      <c r="E144" s="119"/>
      <c r="F144" s="10"/>
      <c r="G144" s="41" t="str">
        <f>'Beoordelaar 5'!F45</f>
        <v>SCORE</v>
      </c>
      <c r="H144" s="119"/>
      <c r="I144" s="10"/>
      <c r="J144" s="41" t="str">
        <f>'Beoordelaar 5'!I45</f>
        <v>SCORE</v>
      </c>
      <c r="K144" s="119"/>
    </row>
    <row r="145" spans="1:11" ht="20" customHeight="1" x14ac:dyDescent="0.2">
      <c r="A145" s="120" t="s">
        <v>4</v>
      </c>
      <c r="B145" s="120"/>
      <c r="C145" s="10"/>
      <c r="D145" s="37" t="s">
        <v>5</v>
      </c>
      <c r="E145" s="119"/>
      <c r="F145" s="10"/>
      <c r="G145" s="37" t="s">
        <v>5</v>
      </c>
      <c r="H145" s="119"/>
      <c r="I145" s="10"/>
      <c r="J145" s="37" t="s">
        <v>5</v>
      </c>
      <c r="K145" s="119"/>
    </row>
    <row r="146" spans="1:11" ht="20" customHeight="1" x14ac:dyDescent="0.2">
      <c r="A146" s="121"/>
      <c r="B146" s="121"/>
      <c r="C146" s="10"/>
      <c r="D146" s="33" t="str">
        <f>IF(D145="Uitmuntend","€ 1.000",IF(D145="Voldoende","€ 500",IF(D145="Onvoldoende","KO"," ")))</f>
        <v xml:space="preserve"> </v>
      </c>
      <c r="E146" s="119"/>
      <c r="F146" s="10"/>
      <c r="G146" s="33" t="str">
        <f>IF(G145="Uitmuntend","€ 1.000",IF(G145="Voldoende","€ 500",IF(G145="Onvoldoende","KO"," ")))</f>
        <v xml:space="preserve"> </v>
      </c>
      <c r="H146" s="119"/>
      <c r="I146" s="10"/>
      <c r="J146" s="33" t="str">
        <f>IF(J145="Uitmuntend","€ 1.000",IF(J145="Voldoende","€ 500",IF(J145="Onvoldoende","KO"," ")))</f>
        <v xml:space="preserve"> </v>
      </c>
      <c r="K146" s="119"/>
    </row>
    <row r="147" spans="1:11" ht="20" customHeight="1" x14ac:dyDescent="0.2">
      <c r="A147" s="116" t="str">
        <f>PRODUCTDEMONSTRATIE!A15</f>
        <v>2.	Gebruiksvriendelijkheid beheerder (openen alle lockers in 1 handeling)</v>
      </c>
      <c r="B147" s="40" t="s">
        <v>6</v>
      </c>
      <c r="C147" s="10"/>
      <c r="D147" s="41" t="str">
        <f>'Beoordelaar 1'!C47</f>
        <v>SCORE</v>
      </c>
      <c r="E147" s="119" t="s">
        <v>3</v>
      </c>
      <c r="F147" s="10"/>
      <c r="G147" s="41" t="str">
        <f>'Beoordelaar 1'!F47</f>
        <v>SCORE</v>
      </c>
      <c r="H147" s="119" t="s">
        <v>3</v>
      </c>
      <c r="I147" s="10"/>
      <c r="J147" s="41" t="str">
        <f>'Beoordelaar 1'!I47</f>
        <v>SCORE</v>
      </c>
      <c r="K147" s="119" t="s">
        <v>3</v>
      </c>
    </row>
    <row r="148" spans="1:11" ht="20" customHeight="1" x14ac:dyDescent="0.2">
      <c r="A148" s="117"/>
      <c r="B148" s="40" t="s">
        <v>7</v>
      </c>
      <c r="C148" s="10"/>
      <c r="D148" s="41" t="str">
        <f>'Beoordelaar 2'!C47</f>
        <v>SCORE</v>
      </c>
      <c r="E148" s="119"/>
      <c r="F148" s="10"/>
      <c r="G148" s="41" t="str">
        <f>'Beoordelaar 2'!F47</f>
        <v>SCORE</v>
      </c>
      <c r="H148" s="119"/>
      <c r="I148" s="10"/>
      <c r="J148" s="41" t="str">
        <f>'Beoordelaar 2'!I47</f>
        <v>SCORE</v>
      </c>
      <c r="K148" s="119"/>
    </row>
    <row r="149" spans="1:11" ht="20" customHeight="1" x14ac:dyDescent="0.2">
      <c r="A149" s="117"/>
      <c r="B149" s="40" t="s">
        <v>8</v>
      </c>
      <c r="C149" s="10"/>
      <c r="D149" s="41" t="str">
        <f>'Beoordelaar 3'!C47</f>
        <v>SCORE</v>
      </c>
      <c r="E149" s="119"/>
      <c r="F149" s="10"/>
      <c r="G149" s="41" t="str">
        <f>'Beoordelaar 3'!F47</f>
        <v>SCORE</v>
      </c>
      <c r="H149" s="119"/>
      <c r="I149" s="10"/>
      <c r="J149" s="41" t="str">
        <f>'Beoordelaar 3'!I47</f>
        <v>SCORE</v>
      </c>
      <c r="K149" s="119"/>
    </row>
    <row r="150" spans="1:11" ht="20" customHeight="1" x14ac:dyDescent="0.2">
      <c r="A150" s="117"/>
      <c r="B150" s="40" t="s">
        <v>16</v>
      </c>
      <c r="C150" s="10"/>
      <c r="D150" s="41" t="str">
        <f>'Beoordelaar 4'!C47</f>
        <v>SCORE</v>
      </c>
      <c r="E150" s="119"/>
      <c r="F150" s="10"/>
      <c r="G150" s="41" t="str">
        <f>'Beoordelaar 4'!F47</f>
        <v>SCORE</v>
      </c>
      <c r="H150" s="119"/>
      <c r="I150" s="10"/>
      <c r="J150" s="41" t="str">
        <f>'Beoordelaar 4'!I47</f>
        <v>SCORE</v>
      </c>
      <c r="K150" s="119"/>
    </row>
    <row r="151" spans="1:11" ht="20" customHeight="1" x14ac:dyDescent="0.2">
      <c r="A151" s="118"/>
      <c r="B151" s="40" t="s">
        <v>17</v>
      </c>
      <c r="C151" s="10"/>
      <c r="D151" s="41" t="str">
        <f>'Beoordelaar 5'!C47</f>
        <v>SCORE</v>
      </c>
      <c r="E151" s="119"/>
      <c r="F151" s="10"/>
      <c r="G151" s="41" t="str">
        <f>'Beoordelaar 5'!F47</f>
        <v>SCORE</v>
      </c>
      <c r="H151" s="119"/>
      <c r="I151" s="10"/>
      <c r="J151" s="41" t="str">
        <f>'Beoordelaar 5'!I47</f>
        <v>SCORE</v>
      </c>
      <c r="K151" s="119"/>
    </row>
    <row r="152" spans="1:11" ht="20" customHeight="1" x14ac:dyDescent="0.2">
      <c r="A152" s="120" t="s">
        <v>4</v>
      </c>
      <c r="B152" s="120"/>
      <c r="C152" s="10"/>
      <c r="D152" s="37" t="s">
        <v>5</v>
      </c>
      <c r="E152" s="119"/>
      <c r="F152" s="10"/>
      <c r="G152" s="37" t="s">
        <v>5</v>
      </c>
      <c r="H152" s="119"/>
      <c r="I152" s="10"/>
      <c r="J152" s="37" t="s">
        <v>5</v>
      </c>
      <c r="K152" s="119"/>
    </row>
    <row r="153" spans="1:11" ht="20" customHeight="1" x14ac:dyDescent="0.2">
      <c r="A153" s="121"/>
      <c r="B153" s="121"/>
      <c r="C153" s="10"/>
      <c r="D153" s="33" t="str">
        <f>IF(D152="Uitmuntend","€ 1.000",IF(D152="Voldoende","€ 500",IF(D152="Onvoldoende","KO"," ")))</f>
        <v xml:space="preserve"> </v>
      </c>
      <c r="E153" s="119"/>
      <c r="F153" s="10"/>
      <c r="G153" s="33" t="str">
        <f>IF(G152="Uitmuntend","€ 1.000",IF(G152="Voldoende","€ 500",IF(G152="Onvoldoende","KO"," ")))</f>
        <v xml:space="preserve"> </v>
      </c>
      <c r="H153" s="119"/>
      <c r="I153" s="10"/>
      <c r="J153" s="33" t="str">
        <f>IF(J152="Uitmuntend","€ 1.000",IF(J152="Voldoende","€ 500",IF(J152="Onvoldoende","KO"," ")))</f>
        <v xml:space="preserve"> </v>
      </c>
      <c r="K153" s="119"/>
    </row>
    <row r="154" spans="1:11" ht="20" customHeight="1" x14ac:dyDescent="0.2">
      <c r="A154" s="116" t="str">
        <f>PRODUCTDEMONSTRATIE!A16</f>
        <v xml:space="preserve">3.	Gebruiksvriendelijkheid beheeraccount/beheersoftware </v>
      </c>
      <c r="B154" s="40" t="s">
        <v>6</v>
      </c>
      <c r="C154" s="10"/>
      <c r="D154" s="41" t="str">
        <f>'Beoordelaar 1'!C49</f>
        <v>SCORE</v>
      </c>
      <c r="E154" s="119" t="s">
        <v>3</v>
      </c>
      <c r="F154" s="10"/>
      <c r="G154" s="41" t="str">
        <f>'Beoordelaar 1'!F49</f>
        <v>SCORE</v>
      </c>
      <c r="H154" s="119" t="s">
        <v>3</v>
      </c>
      <c r="I154" s="10"/>
      <c r="J154" s="41" t="str">
        <f>'Beoordelaar 1'!I49</f>
        <v>SCORE</v>
      </c>
      <c r="K154" s="119" t="s">
        <v>3</v>
      </c>
    </row>
    <row r="155" spans="1:11" ht="20" customHeight="1" x14ac:dyDescent="0.2">
      <c r="A155" s="117"/>
      <c r="B155" s="40" t="s">
        <v>7</v>
      </c>
      <c r="C155" s="10"/>
      <c r="D155" s="41" t="str">
        <f>'Beoordelaar 2'!C49</f>
        <v>SCORE</v>
      </c>
      <c r="E155" s="119"/>
      <c r="F155" s="10"/>
      <c r="G155" s="41" t="str">
        <f>'Beoordelaar 2'!F49</f>
        <v>SCORE</v>
      </c>
      <c r="H155" s="119"/>
      <c r="I155" s="10"/>
      <c r="J155" s="41" t="str">
        <f>'Beoordelaar 2'!I49</f>
        <v>SCORE</v>
      </c>
      <c r="K155" s="119"/>
    </row>
    <row r="156" spans="1:11" ht="20" customHeight="1" x14ac:dyDescent="0.2">
      <c r="A156" s="117"/>
      <c r="B156" s="40" t="s">
        <v>8</v>
      </c>
      <c r="C156" s="10"/>
      <c r="D156" s="41" t="str">
        <f>'Beoordelaar 3'!C49</f>
        <v>SCORE</v>
      </c>
      <c r="E156" s="119"/>
      <c r="F156" s="10"/>
      <c r="G156" s="41" t="str">
        <f>'Beoordelaar 3'!F49</f>
        <v>SCORE</v>
      </c>
      <c r="H156" s="119"/>
      <c r="I156" s="10"/>
      <c r="J156" s="41" t="str">
        <f>'Beoordelaar 3'!I49</f>
        <v>SCORE</v>
      </c>
      <c r="K156" s="119"/>
    </row>
    <row r="157" spans="1:11" ht="20" customHeight="1" x14ac:dyDescent="0.2">
      <c r="A157" s="117"/>
      <c r="B157" s="40" t="s">
        <v>16</v>
      </c>
      <c r="C157" s="10"/>
      <c r="D157" s="41" t="str">
        <f>'Beoordelaar 4'!C49</f>
        <v>SCORE</v>
      </c>
      <c r="E157" s="119"/>
      <c r="F157" s="10"/>
      <c r="G157" s="41" t="str">
        <f>'Beoordelaar 4'!F49</f>
        <v>SCORE</v>
      </c>
      <c r="H157" s="119"/>
      <c r="I157" s="10"/>
      <c r="J157" s="41" t="str">
        <f>'Beoordelaar 4'!I49</f>
        <v>SCORE</v>
      </c>
      <c r="K157" s="119"/>
    </row>
    <row r="158" spans="1:11" ht="20" customHeight="1" x14ac:dyDescent="0.2">
      <c r="A158" s="118"/>
      <c r="B158" s="40" t="s">
        <v>17</v>
      </c>
      <c r="C158" s="10"/>
      <c r="D158" s="41" t="str">
        <f>'Beoordelaar 5'!C49</f>
        <v>SCORE</v>
      </c>
      <c r="E158" s="119"/>
      <c r="F158" s="10"/>
      <c r="G158" s="41" t="str">
        <f>'Beoordelaar 5'!F49</f>
        <v>SCORE</v>
      </c>
      <c r="H158" s="119"/>
      <c r="I158" s="10"/>
      <c r="J158" s="41" t="str">
        <f>'Beoordelaar 5'!I49</f>
        <v>SCORE</v>
      </c>
      <c r="K158" s="119"/>
    </row>
    <row r="159" spans="1:11" ht="20" customHeight="1" x14ac:dyDescent="0.2">
      <c r="A159" s="120" t="s">
        <v>4</v>
      </c>
      <c r="B159" s="120"/>
      <c r="C159" s="10"/>
      <c r="D159" s="37" t="s">
        <v>5</v>
      </c>
      <c r="E159" s="119"/>
      <c r="F159" s="10"/>
      <c r="G159" s="37" t="s">
        <v>5</v>
      </c>
      <c r="H159" s="119"/>
      <c r="I159" s="10"/>
      <c r="J159" s="37" t="s">
        <v>5</v>
      </c>
      <c r="K159" s="119"/>
    </row>
    <row r="160" spans="1:11" ht="20" customHeight="1" x14ac:dyDescent="0.2">
      <c r="A160" s="121"/>
      <c r="B160" s="121"/>
      <c r="C160" s="10"/>
      <c r="D160" s="33" t="str">
        <f>IF(D159="Uitmuntend","€ 1.000",IF(D159="Voldoende","€ 500",IF(D159="Onvoldoende","KO"," ")))</f>
        <v xml:space="preserve"> </v>
      </c>
      <c r="E160" s="119"/>
      <c r="F160" s="10"/>
      <c r="G160" s="33" t="str">
        <f>IF(G159="Uitmuntend","€ 1.000",IF(G159="Voldoende","€ 500",IF(G159="Onvoldoende","KO"," ")))</f>
        <v xml:space="preserve"> </v>
      </c>
      <c r="H160" s="119"/>
      <c r="I160" s="10"/>
      <c r="J160" s="33" t="str">
        <f>IF(J159="Uitmuntend","€ 1.000",IF(J159="Voldoende","€ 500",IF(J159="Onvoldoende","KO"," ")))</f>
        <v xml:space="preserve"> </v>
      </c>
      <c r="K160" s="119"/>
    </row>
    <row r="161" spans="1:11" ht="20" customHeight="1" x14ac:dyDescent="0.2">
      <c r="A161" s="116" t="str">
        <f>PRODUCTDEMONSTRATIE!A17</f>
        <v>4.	Gebruiksvriendelijkheid beheersdisplay</v>
      </c>
      <c r="B161" s="40" t="s">
        <v>6</v>
      </c>
      <c r="C161" s="10"/>
      <c r="D161" s="41" t="str">
        <f>'Beoordelaar 1'!C51</f>
        <v>SCORE</v>
      </c>
      <c r="E161" s="119" t="s">
        <v>3</v>
      </c>
      <c r="F161" s="10"/>
      <c r="G161" s="41" t="str">
        <f>'Beoordelaar 1'!F51</f>
        <v>SCORE</v>
      </c>
      <c r="H161" s="119" t="s">
        <v>3</v>
      </c>
      <c r="I161" s="10"/>
      <c r="J161" s="41" t="str">
        <f>'Beoordelaar 1'!I51</f>
        <v>SCORE</v>
      </c>
      <c r="K161" s="119" t="s">
        <v>3</v>
      </c>
    </row>
    <row r="162" spans="1:11" ht="20" customHeight="1" x14ac:dyDescent="0.2">
      <c r="A162" s="117"/>
      <c r="B162" s="40" t="s">
        <v>7</v>
      </c>
      <c r="C162" s="10"/>
      <c r="D162" s="41" t="str">
        <f>'Beoordelaar 2'!C51</f>
        <v>SCORE</v>
      </c>
      <c r="E162" s="119"/>
      <c r="F162" s="10"/>
      <c r="G162" s="41" t="str">
        <f>'Beoordelaar 2'!F51</f>
        <v>SCORE</v>
      </c>
      <c r="H162" s="119"/>
      <c r="I162" s="10"/>
      <c r="J162" s="41" t="str">
        <f>'Beoordelaar 2'!I51</f>
        <v>SCORE</v>
      </c>
      <c r="K162" s="119"/>
    </row>
    <row r="163" spans="1:11" ht="20" customHeight="1" x14ac:dyDescent="0.2">
      <c r="A163" s="117"/>
      <c r="B163" s="40" t="s">
        <v>8</v>
      </c>
      <c r="C163" s="10"/>
      <c r="D163" s="41" t="str">
        <f>'Beoordelaar 3'!C51</f>
        <v>SCORE</v>
      </c>
      <c r="E163" s="119"/>
      <c r="F163" s="10"/>
      <c r="G163" s="41" t="str">
        <f>'Beoordelaar 3'!F51</f>
        <v>SCORE</v>
      </c>
      <c r="H163" s="119"/>
      <c r="I163" s="10"/>
      <c r="J163" s="41" t="str">
        <f>'Beoordelaar 3'!I51</f>
        <v>SCORE</v>
      </c>
      <c r="K163" s="119"/>
    </row>
    <row r="164" spans="1:11" ht="20" customHeight="1" x14ac:dyDescent="0.2">
      <c r="A164" s="117"/>
      <c r="B164" s="40" t="s">
        <v>16</v>
      </c>
      <c r="C164" s="10"/>
      <c r="D164" s="41" t="str">
        <f>'Beoordelaar 4'!C51</f>
        <v>SCORE</v>
      </c>
      <c r="E164" s="119"/>
      <c r="F164" s="10"/>
      <c r="G164" s="41" t="str">
        <f>'Beoordelaar 4'!F51</f>
        <v>SCORE</v>
      </c>
      <c r="H164" s="119"/>
      <c r="I164" s="10"/>
      <c r="J164" s="41" t="str">
        <f>'Beoordelaar 4'!I51</f>
        <v>SCORE</v>
      </c>
      <c r="K164" s="119"/>
    </row>
    <row r="165" spans="1:11" ht="20" customHeight="1" x14ac:dyDescent="0.2">
      <c r="A165" s="118"/>
      <c r="B165" s="40" t="s">
        <v>17</v>
      </c>
      <c r="C165" s="10"/>
      <c r="D165" s="41" t="str">
        <f>'Beoordelaar 5'!C51</f>
        <v>SCORE</v>
      </c>
      <c r="E165" s="119"/>
      <c r="F165" s="10"/>
      <c r="G165" s="41" t="str">
        <f>'Beoordelaar 5'!F51</f>
        <v>SCORE</v>
      </c>
      <c r="H165" s="119"/>
      <c r="I165" s="10"/>
      <c r="J165" s="41" t="str">
        <f>'Beoordelaar 5'!I51</f>
        <v>SCORE</v>
      </c>
      <c r="K165" s="119"/>
    </row>
    <row r="166" spans="1:11" ht="20" customHeight="1" x14ac:dyDescent="0.2">
      <c r="A166" s="120" t="s">
        <v>4</v>
      </c>
      <c r="B166" s="120"/>
      <c r="C166" s="10"/>
      <c r="D166" s="37" t="s">
        <v>5</v>
      </c>
      <c r="E166" s="119"/>
      <c r="F166" s="10"/>
      <c r="G166" s="37" t="s">
        <v>5</v>
      </c>
      <c r="H166" s="119"/>
      <c r="I166" s="10"/>
      <c r="J166" s="37" t="s">
        <v>5</v>
      </c>
      <c r="K166" s="119"/>
    </row>
    <row r="167" spans="1:11" ht="20" customHeight="1" x14ac:dyDescent="0.2">
      <c r="A167" s="121"/>
      <c r="B167" s="121"/>
      <c r="C167" s="10"/>
      <c r="D167" s="33" t="str">
        <f>IF(D166="Uitmuntend","€ 1.000",IF(D166="Voldoende","€ 500",IF(D166="Onvoldoende","KO"," ")))</f>
        <v xml:space="preserve"> </v>
      </c>
      <c r="E167" s="119"/>
      <c r="F167" s="10"/>
      <c r="G167" s="33" t="str">
        <f>IF(G166="Uitmuntend","€ 1.000",IF(G166="Voldoende","€ 500",IF(G166="Onvoldoende","KO"," ")))</f>
        <v xml:space="preserve"> </v>
      </c>
      <c r="H167" s="119"/>
      <c r="I167" s="10"/>
      <c r="J167" s="33" t="str">
        <f>IF(J166="Uitmuntend","€ 1.000",IF(J166="Voldoende","€ 500",IF(J166="Onvoldoende","KO"," ")))</f>
        <v xml:space="preserve"> </v>
      </c>
      <c r="K167" s="119"/>
    </row>
    <row r="168" spans="1:11" ht="20" customHeight="1" x14ac:dyDescent="0.2">
      <c r="A168" s="116" t="str">
        <f>PRODUCTDEMONSTRATIE!A18</f>
        <v>5.	Gemak schoonmaken</v>
      </c>
      <c r="B168" s="40" t="s">
        <v>6</v>
      </c>
      <c r="C168" s="10"/>
      <c r="D168" s="41" t="str">
        <f>'Beoordelaar 1'!C53</f>
        <v>SCORE</v>
      </c>
      <c r="E168" s="119" t="s">
        <v>3</v>
      </c>
      <c r="F168" s="10"/>
      <c r="G168" s="41" t="str">
        <f>'Beoordelaar 1'!F53</f>
        <v>SCORE</v>
      </c>
      <c r="H168" s="119" t="s">
        <v>3</v>
      </c>
      <c r="I168" s="10"/>
      <c r="J168" s="41" t="str">
        <f>'Beoordelaar 1'!I53</f>
        <v>SCORE</v>
      </c>
      <c r="K168" s="119" t="s">
        <v>3</v>
      </c>
    </row>
    <row r="169" spans="1:11" ht="20" customHeight="1" x14ac:dyDescent="0.2">
      <c r="A169" s="117"/>
      <c r="B169" s="40" t="s">
        <v>7</v>
      </c>
      <c r="C169" s="10"/>
      <c r="D169" s="41" t="str">
        <f>'Beoordelaar 2'!C53</f>
        <v>SCORE</v>
      </c>
      <c r="E169" s="119"/>
      <c r="F169" s="10"/>
      <c r="G169" s="41" t="str">
        <f>'Beoordelaar 2'!F53</f>
        <v>SCORE</v>
      </c>
      <c r="H169" s="119"/>
      <c r="I169" s="10"/>
      <c r="J169" s="41" t="str">
        <f>'Beoordelaar 2'!I53</f>
        <v>SCORE</v>
      </c>
      <c r="K169" s="119"/>
    </row>
    <row r="170" spans="1:11" ht="20" customHeight="1" x14ac:dyDescent="0.2">
      <c r="A170" s="117"/>
      <c r="B170" s="40" t="s">
        <v>8</v>
      </c>
      <c r="C170" s="10"/>
      <c r="D170" s="41" t="str">
        <f>'Beoordelaar 3'!C53</f>
        <v>SCORE</v>
      </c>
      <c r="E170" s="119"/>
      <c r="F170" s="10"/>
      <c r="G170" s="41" t="str">
        <f>'Beoordelaar 3'!F53</f>
        <v>SCORE</v>
      </c>
      <c r="H170" s="119"/>
      <c r="I170" s="10"/>
      <c r="J170" s="41" t="str">
        <f>'Beoordelaar 3'!I53</f>
        <v>SCORE</v>
      </c>
      <c r="K170" s="119"/>
    </row>
    <row r="171" spans="1:11" ht="20" customHeight="1" x14ac:dyDescent="0.2">
      <c r="A171" s="117"/>
      <c r="B171" s="40" t="s">
        <v>16</v>
      </c>
      <c r="C171" s="10"/>
      <c r="D171" s="41" t="str">
        <f>'Beoordelaar 4'!C53</f>
        <v>SCORE</v>
      </c>
      <c r="E171" s="119"/>
      <c r="F171" s="10"/>
      <c r="G171" s="41" t="str">
        <f>'Beoordelaar 4'!F53</f>
        <v>SCORE</v>
      </c>
      <c r="H171" s="119"/>
      <c r="I171" s="10"/>
      <c r="J171" s="41" t="str">
        <f>'Beoordelaar 4'!I53</f>
        <v>SCORE</v>
      </c>
      <c r="K171" s="119"/>
    </row>
    <row r="172" spans="1:11" ht="20" customHeight="1" x14ac:dyDescent="0.2">
      <c r="A172" s="118"/>
      <c r="B172" s="40" t="s">
        <v>17</v>
      </c>
      <c r="C172" s="10"/>
      <c r="D172" s="41" t="str">
        <f>'Beoordelaar 5'!C53</f>
        <v>SCORE</v>
      </c>
      <c r="E172" s="119"/>
      <c r="F172" s="10"/>
      <c r="G172" s="41" t="str">
        <f>'Beoordelaar 5'!F53</f>
        <v>SCORE</v>
      </c>
      <c r="H172" s="119"/>
      <c r="I172" s="10"/>
      <c r="J172" s="41" t="str">
        <f>'Beoordelaar 5'!I53</f>
        <v>SCORE</v>
      </c>
      <c r="K172" s="119"/>
    </row>
    <row r="173" spans="1:11" ht="20" customHeight="1" x14ac:dyDescent="0.2">
      <c r="A173" s="120" t="s">
        <v>4</v>
      </c>
      <c r="B173" s="120"/>
      <c r="C173" s="10"/>
      <c r="D173" s="37" t="s">
        <v>5</v>
      </c>
      <c r="E173" s="119"/>
      <c r="F173" s="10"/>
      <c r="G173" s="37" t="s">
        <v>5</v>
      </c>
      <c r="H173" s="119"/>
      <c r="I173" s="10"/>
      <c r="J173" s="37" t="s">
        <v>5</v>
      </c>
      <c r="K173" s="119"/>
    </row>
    <row r="174" spans="1:11" ht="20" customHeight="1" x14ac:dyDescent="0.2">
      <c r="A174" s="121"/>
      <c r="B174" s="121"/>
      <c r="C174" s="10"/>
      <c r="D174" s="33" t="str">
        <f>IF(D173="Uitmuntend","€ 1.000",IF(D173="Voldoende","€ 500",IF(D173="Onvoldoende","KO"," ")))</f>
        <v xml:space="preserve"> </v>
      </c>
      <c r="E174" s="119"/>
      <c r="F174" s="10"/>
      <c r="G174" s="33" t="str">
        <f>IF(G173="Uitmuntend","€ 1.000",IF(G173="Voldoende","€ 500",IF(G173="Onvoldoende","KO"," ")))</f>
        <v xml:space="preserve"> </v>
      </c>
      <c r="H174" s="119"/>
      <c r="I174" s="10"/>
      <c r="J174" s="33" t="str">
        <f>IF(J173="Uitmuntend","€ 1.000",IF(J173="Voldoende","€ 500",IF(J173="Onvoldoende","KO"," ")))</f>
        <v xml:space="preserve"> </v>
      </c>
      <c r="K174" s="119"/>
    </row>
    <row r="175" spans="1:11" ht="20" customHeight="1" x14ac:dyDescent="0.2">
      <c r="A175" s="116" t="str">
        <f>PRODUCTDEMONSTRATIE!A19</f>
        <v>6.	Functionaliteit slot (sleutel)</v>
      </c>
      <c r="B175" s="40" t="s">
        <v>6</v>
      </c>
      <c r="C175" s="10"/>
      <c r="D175" s="41" t="str">
        <f>'Beoordelaar 1'!C55</f>
        <v>SCORE</v>
      </c>
      <c r="E175" s="119" t="s">
        <v>3</v>
      </c>
      <c r="F175" s="10"/>
      <c r="G175" s="41" t="str">
        <f>'Beoordelaar 1'!F55</f>
        <v>SCORE</v>
      </c>
      <c r="H175" s="119" t="s">
        <v>3</v>
      </c>
      <c r="I175" s="10"/>
      <c r="J175" s="41" t="str">
        <f>'Beoordelaar 1'!I55</f>
        <v>SCORE</v>
      </c>
      <c r="K175" s="119" t="s">
        <v>3</v>
      </c>
    </row>
    <row r="176" spans="1:11" ht="20" customHeight="1" x14ac:dyDescent="0.2">
      <c r="A176" s="117"/>
      <c r="B176" s="40" t="s">
        <v>7</v>
      </c>
      <c r="C176" s="10"/>
      <c r="D176" s="41" t="str">
        <f>'Beoordelaar 2'!C55</f>
        <v>SCORE</v>
      </c>
      <c r="E176" s="119"/>
      <c r="F176" s="10"/>
      <c r="G176" s="41" t="str">
        <f>'Beoordelaar 2'!F55</f>
        <v>SCORE</v>
      </c>
      <c r="H176" s="119"/>
      <c r="I176" s="10"/>
      <c r="J176" s="41" t="str">
        <f>'Beoordelaar 2'!I55</f>
        <v>SCORE</v>
      </c>
      <c r="K176" s="119"/>
    </row>
    <row r="177" spans="1:11" ht="20" customHeight="1" x14ac:dyDescent="0.2">
      <c r="A177" s="117"/>
      <c r="B177" s="40" t="s">
        <v>8</v>
      </c>
      <c r="C177" s="10"/>
      <c r="D177" s="41" t="str">
        <f>'Beoordelaar 3'!C55</f>
        <v>SCORE</v>
      </c>
      <c r="E177" s="119"/>
      <c r="F177" s="10"/>
      <c r="G177" s="41" t="str">
        <f>'Beoordelaar 3'!F55</f>
        <v>SCORE</v>
      </c>
      <c r="H177" s="119"/>
      <c r="I177" s="10"/>
      <c r="J177" s="41" t="str">
        <f>'Beoordelaar 3'!I55</f>
        <v>SCORE</v>
      </c>
      <c r="K177" s="119"/>
    </row>
    <row r="178" spans="1:11" ht="20" customHeight="1" x14ac:dyDescent="0.2">
      <c r="A178" s="117"/>
      <c r="B178" s="40" t="s">
        <v>16</v>
      </c>
      <c r="C178" s="10"/>
      <c r="D178" s="41" t="str">
        <f>'Beoordelaar 4'!C55</f>
        <v>SCORE</v>
      </c>
      <c r="E178" s="119"/>
      <c r="F178" s="10"/>
      <c r="G178" s="41" t="str">
        <f>'Beoordelaar 4'!F55</f>
        <v>SCORE</v>
      </c>
      <c r="H178" s="119"/>
      <c r="I178" s="10"/>
      <c r="J178" s="41" t="str">
        <f>'Beoordelaar 4'!I55</f>
        <v>SCORE</v>
      </c>
      <c r="K178" s="119"/>
    </row>
    <row r="179" spans="1:11" ht="20" customHeight="1" x14ac:dyDescent="0.2">
      <c r="A179" s="118"/>
      <c r="B179" s="40" t="s">
        <v>17</v>
      </c>
      <c r="C179" s="10"/>
      <c r="D179" s="41" t="str">
        <f>'Beoordelaar 5'!C55</f>
        <v>SCORE</v>
      </c>
      <c r="E179" s="119"/>
      <c r="F179" s="10"/>
      <c r="G179" s="41" t="str">
        <f>'Beoordelaar 5'!F55</f>
        <v>SCORE</v>
      </c>
      <c r="H179" s="119"/>
      <c r="I179" s="10"/>
      <c r="J179" s="41" t="str">
        <f>'Beoordelaar 5'!I55</f>
        <v>SCORE</v>
      </c>
      <c r="K179" s="119"/>
    </row>
    <row r="180" spans="1:11" ht="20" customHeight="1" x14ac:dyDescent="0.2">
      <c r="A180" s="120" t="s">
        <v>4</v>
      </c>
      <c r="B180" s="120"/>
      <c r="C180" s="10"/>
      <c r="D180" s="37" t="s">
        <v>5</v>
      </c>
      <c r="E180" s="119"/>
      <c r="F180" s="10"/>
      <c r="G180" s="37" t="s">
        <v>5</v>
      </c>
      <c r="H180" s="119"/>
      <c r="I180" s="10"/>
      <c r="J180" s="37" t="s">
        <v>5</v>
      </c>
      <c r="K180" s="119"/>
    </row>
    <row r="181" spans="1:11" ht="20" customHeight="1" x14ac:dyDescent="0.2">
      <c r="A181" s="121"/>
      <c r="B181" s="121"/>
      <c r="C181" s="10"/>
      <c r="D181" s="33" t="str">
        <f>IF(D180="Uitmuntend","€ 1.000",IF(D180="Voldoende","€ 500",IF(D180="Onvoldoende","KO"," ")))</f>
        <v xml:space="preserve"> </v>
      </c>
      <c r="E181" s="119"/>
      <c r="F181" s="10"/>
      <c r="G181" s="33" t="str">
        <f>IF(G180="Uitmuntend","€ 1.000",IF(G180="Voldoende","€ 500",IF(G180="Onvoldoende","KO"," ")))</f>
        <v xml:space="preserve"> </v>
      </c>
      <c r="H181" s="119"/>
      <c r="I181" s="10"/>
      <c r="J181" s="33" t="str">
        <f>IF(J180="Uitmuntend","€ 1.000",IF(J180="Voldoende","€ 500",IF(J180="Onvoldoende","KO"," ")))</f>
        <v xml:space="preserve"> </v>
      </c>
      <c r="K181" s="119"/>
    </row>
    <row r="182" spans="1:11" ht="20" customHeight="1" x14ac:dyDescent="0.2">
      <c r="A182" s="116" t="str">
        <f>PRODUCTDEMONSTRATIE!A20</f>
        <v>7.	Uitstraling/vormgeving</v>
      </c>
      <c r="B182" s="40" t="s">
        <v>6</v>
      </c>
      <c r="C182" s="10"/>
      <c r="D182" s="41" t="str">
        <f>'Beoordelaar 1'!C57</f>
        <v>SCORE</v>
      </c>
      <c r="E182" s="119" t="s">
        <v>3</v>
      </c>
      <c r="F182" s="10"/>
      <c r="G182" s="41" t="str">
        <f>'Beoordelaar 1'!F57</f>
        <v>SCORE</v>
      </c>
      <c r="H182" s="119" t="s">
        <v>3</v>
      </c>
      <c r="I182" s="10"/>
      <c r="J182" s="41" t="str">
        <f>'Beoordelaar 1'!I57</f>
        <v>SCORE</v>
      </c>
      <c r="K182" s="119" t="s">
        <v>3</v>
      </c>
    </row>
    <row r="183" spans="1:11" ht="20" customHeight="1" x14ac:dyDescent="0.2">
      <c r="A183" s="117"/>
      <c r="B183" s="40" t="s">
        <v>7</v>
      </c>
      <c r="C183" s="10"/>
      <c r="D183" s="41" t="str">
        <f>'Beoordelaar 2'!C57</f>
        <v>SCORE</v>
      </c>
      <c r="E183" s="119"/>
      <c r="F183" s="10"/>
      <c r="G183" s="41" t="str">
        <f>'Beoordelaar 2'!F57</f>
        <v>SCORE</v>
      </c>
      <c r="H183" s="119"/>
      <c r="I183" s="10"/>
      <c r="J183" s="41" t="str">
        <f>'Beoordelaar 2'!I57</f>
        <v>SCORE</v>
      </c>
      <c r="K183" s="119"/>
    </row>
    <row r="184" spans="1:11" ht="20" customHeight="1" x14ac:dyDescent="0.2">
      <c r="A184" s="117"/>
      <c r="B184" s="40" t="s">
        <v>8</v>
      </c>
      <c r="C184" s="10"/>
      <c r="D184" s="41" t="str">
        <f>'Beoordelaar 3'!C57</f>
        <v>SCORE</v>
      </c>
      <c r="E184" s="119"/>
      <c r="F184" s="10"/>
      <c r="G184" s="41" t="str">
        <f>'Beoordelaar 3'!F57</f>
        <v>SCORE</v>
      </c>
      <c r="H184" s="119"/>
      <c r="I184" s="10"/>
      <c r="J184" s="41" t="str">
        <f>'Beoordelaar 3'!I57</f>
        <v>SCORE</v>
      </c>
      <c r="K184" s="119"/>
    </row>
    <row r="185" spans="1:11" ht="20" customHeight="1" x14ac:dyDescent="0.2">
      <c r="A185" s="117"/>
      <c r="B185" s="40" t="s">
        <v>16</v>
      </c>
      <c r="C185" s="10"/>
      <c r="D185" s="41" t="str">
        <f>'Beoordelaar 4'!C57</f>
        <v>SCORE</v>
      </c>
      <c r="E185" s="119"/>
      <c r="F185" s="10"/>
      <c r="G185" s="41" t="str">
        <f>'Beoordelaar 4'!F57</f>
        <v>SCORE</v>
      </c>
      <c r="H185" s="119"/>
      <c r="I185" s="10"/>
      <c r="J185" s="41" t="str">
        <f>'Beoordelaar 4'!I57</f>
        <v>SCORE</v>
      </c>
      <c r="K185" s="119"/>
    </row>
    <row r="186" spans="1:11" ht="20" customHeight="1" x14ac:dyDescent="0.2">
      <c r="A186" s="118"/>
      <c r="B186" s="40" t="s">
        <v>17</v>
      </c>
      <c r="C186" s="10"/>
      <c r="D186" s="41" t="str">
        <f>'Beoordelaar 5'!C57</f>
        <v>SCORE</v>
      </c>
      <c r="E186" s="119"/>
      <c r="F186" s="10"/>
      <c r="G186" s="41" t="str">
        <f>'Beoordelaar 5'!F57</f>
        <v>SCORE</v>
      </c>
      <c r="H186" s="119"/>
      <c r="I186" s="10"/>
      <c r="J186" s="41" t="str">
        <f>'Beoordelaar 5'!I57</f>
        <v>SCORE</v>
      </c>
      <c r="K186" s="119"/>
    </row>
    <row r="187" spans="1:11" ht="20" customHeight="1" x14ac:dyDescent="0.2">
      <c r="A187" s="120" t="s">
        <v>4</v>
      </c>
      <c r="B187" s="120"/>
      <c r="C187" s="10"/>
      <c r="D187" s="37" t="s">
        <v>5</v>
      </c>
      <c r="E187" s="119"/>
      <c r="F187" s="10"/>
      <c r="G187" s="37" t="s">
        <v>5</v>
      </c>
      <c r="H187" s="119"/>
      <c r="I187" s="10"/>
      <c r="J187" s="37" t="s">
        <v>5</v>
      </c>
      <c r="K187" s="119"/>
    </row>
    <row r="188" spans="1:11" ht="20" customHeight="1" x14ac:dyDescent="0.2">
      <c r="A188" s="121"/>
      <c r="B188" s="121"/>
      <c r="C188" s="10"/>
      <c r="D188" s="33" t="str">
        <f>IF(D187="Uitmuntend","€ 1.000",IF(D187="Voldoende","€ 500",IF(D187="Onvoldoende","KO"," ")))</f>
        <v xml:space="preserve"> </v>
      </c>
      <c r="E188" s="119"/>
      <c r="F188" s="10"/>
      <c r="G188" s="33" t="str">
        <f>IF(G187="Uitmuntend","€ 1.000",IF(G187="Voldoende","€ 500",IF(G187="Onvoldoende","KO"," ")))</f>
        <v xml:space="preserve"> </v>
      </c>
      <c r="H188" s="119"/>
      <c r="I188" s="10"/>
      <c r="J188" s="33" t="str">
        <f>IF(J187="Uitmuntend","€ 1.000",IF(J187="Voldoende","€ 500",IF(J187="Onvoldoende","KO"," ")))</f>
        <v xml:space="preserve"> </v>
      </c>
      <c r="K188" s="119"/>
    </row>
    <row r="189" spans="1:11" ht="20" customHeight="1" x14ac:dyDescent="0.2">
      <c r="A189" s="116" t="str">
        <f>PRODUCTDEMONSTRATIE!A21</f>
        <v>8.	Afwerking/volledigheid</v>
      </c>
      <c r="B189" s="72" t="s">
        <v>6</v>
      </c>
      <c r="C189" s="10"/>
      <c r="D189" s="41" t="str">
        <f>'Beoordelaar 1'!C59</f>
        <v>SCORE</v>
      </c>
      <c r="E189" s="119" t="s">
        <v>3</v>
      </c>
      <c r="F189" s="10"/>
      <c r="G189" s="41" t="str">
        <f>'Beoordelaar 1'!F59</f>
        <v>SCORE</v>
      </c>
      <c r="H189" s="119" t="s">
        <v>3</v>
      </c>
      <c r="I189" s="10"/>
      <c r="J189" s="41" t="str">
        <f>'Beoordelaar 1'!I59</f>
        <v>SCORE</v>
      </c>
      <c r="K189" s="119" t="s">
        <v>3</v>
      </c>
    </row>
    <row r="190" spans="1:11" ht="20" customHeight="1" x14ac:dyDescent="0.2">
      <c r="A190" s="117"/>
      <c r="B190" s="72" t="s">
        <v>7</v>
      </c>
      <c r="C190" s="10"/>
      <c r="D190" s="41" t="str">
        <f>'Beoordelaar 2'!C59</f>
        <v>SCORE</v>
      </c>
      <c r="E190" s="119"/>
      <c r="F190" s="10"/>
      <c r="G190" s="41" t="str">
        <f>'Beoordelaar 2'!F59</f>
        <v>SCORE</v>
      </c>
      <c r="H190" s="119"/>
      <c r="I190" s="10"/>
      <c r="J190" s="41" t="str">
        <f>'Beoordelaar 2'!I59</f>
        <v>SCORE</v>
      </c>
      <c r="K190" s="119"/>
    </row>
    <row r="191" spans="1:11" ht="20" customHeight="1" x14ac:dyDescent="0.2">
      <c r="A191" s="117"/>
      <c r="B191" s="72" t="s">
        <v>8</v>
      </c>
      <c r="C191" s="10"/>
      <c r="D191" s="41" t="str">
        <f>'Beoordelaar 3'!C59</f>
        <v>SCORE</v>
      </c>
      <c r="E191" s="119"/>
      <c r="F191" s="10"/>
      <c r="G191" s="41" t="str">
        <f>'Beoordelaar 3'!F59</f>
        <v>SCORE</v>
      </c>
      <c r="H191" s="119"/>
      <c r="I191" s="10"/>
      <c r="J191" s="41" t="str">
        <f>'Beoordelaar 3'!I59</f>
        <v>SCORE</v>
      </c>
      <c r="K191" s="119"/>
    </row>
    <row r="192" spans="1:11" ht="20" customHeight="1" x14ac:dyDescent="0.2">
      <c r="A192" s="117"/>
      <c r="B192" s="72" t="s">
        <v>16</v>
      </c>
      <c r="C192" s="10"/>
      <c r="D192" s="41" t="str">
        <f>'Beoordelaar 4'!C59</f>
        <v>SCORE</v>
      </c>
      <c r="E192" s="119"/>
      <c r="F192" s="10"/>
      <c r="G192" s="41" t="str">
        <f>'Beoordelaar 4'!F59</f>
        <v>SCORE</v>
      </c>
      <c r="H192" s="119"/>
      <c r="I192" s="10"/>
      <c r="J192" s="41" t="str">
        <f>'Beoordelaar 4'!I59</f>
        <v>SCORE</v>
      </c>
      <c r="K192" s="119"/>
    </row>
    <row r="193" spans="1:11" ht="20" customHeight="1" x14ac:dyDescent="0.2">
      <c r="A193" s="118"/>
      <c r="B193" s="72" t="s">
        <v>17</v>
      </c>
      <c r="C193" s="10"/>
      <c r="D193" s="41" t="str">
        <f>'Beoordelaar 5'!C59</f>
        <v>SCORE</v>
      </c>
      <c r="E193" s="119"/>
      <c r="F193" s="10"/>
      <c r="G193" s="41" t="str">
        <f>'Beoordelaar 5'!F59</f>
        <v>SCORE</v>
      </c>
      <c r="H193" s="119"/>
      <c r="I193" s="10"/>
      <c r="J193" s="41" t="str">
        <f>'Beoordelaar 5'!I59</f>
        <v>SCORE</v>
      </c>
      <c r="K193" s="119"/>
    </row>
    <row r="194" spans="1:11" ht="20" customHeight="1" x14ac:dyDescent="0.2">
      <c r="A194" s="120" t="s">
        <v>4</v>
      </c>
      <c r="B194" s="120"/>
      <c r="C194" s="10"/>
      <c r="D194" s="37" t="s">
        <v>5</v>
      </c>
      <c r="E194" s="119"/>
      <c r="F194" s="10"/>
      <c r="G194" s="37" t="s">
        <v>5</v>
      </c>
      <c r="H194" s="119"/>
      <c r="I194" s="10"/>
      <c r="J194" s="37" t="s">
        <v>5</v>
      </c>
      <c r="K194" s="119"/>
    </row>
    <row r="195" spans="1:11" ht="20" customHeight="1" x14ac:dyDescent="0.2">
      <c r="A195" s="121"/>
      <c r="B195" s="121"/>
      <c r="C195" s="10"/>
      <c r="D195" s="33" t="str">
        <f>IF(D194="Uitmuntend","€ 1.000",IF(D194="Voldoende","€ 500",IF(D194="Onvoldoende","KO"," ")))</f>
        <v xml:space="preserve"> </v>
      </c>
      <c r="E195" s="119"/>
      <c r="F195" s="10"/>
      <c r="G195" s="33" t="str">
        <f>IF(G194="Uitmuntend","€ 1.000",IF(G194="Voldoende","€ 500",IF(G194="Onvoldoende","KO"," ")))</f>
        <v xml:space="preserve"> </v>
      </c>
      <c r="H195" s="119"/>
      <c r="I195" s="10"/>
      <c r="J195" s="33" t="str">
        <f>IF(J194="Uitmuntend","€ 1.000",IF(J194="Voldoende","€ 500",IF(J194="Onvoldoende","KO"," ")))</f>
        <v xml:space="preserve"> </v>
      </c>
      <c r="K195" s="119"/>
    </row>
    <row r="196" spans="1:11" ht="20" customHeight="1" x14ac:dyDescent="0.2">
      <c r="A196" s="116" t="str">
        <f>PRODUCTDEMONSTRATIE!A22</f>
        <v>9.	Stabiliteit/robuustheid voor een VO-organisatie</v>
      </c>
      <c r="B196" s="72" t="s">
        <v>6</v>
      </c>
      <c r="C196" s="10"/>
      <c r="D196" s="41" t="str">
        <f>'Beoordelaar 1'!C61</f>
        <v>SCORE</v>
      </c>
      <c r="E196" s="119" t="s">
        <v>3</v>
      </c>
      <c r="F196" s="10"/>
      <c r="G196" s="41" t="str">
        <f>'Beoordelaar 1'!F61</f>
        <v>SCORE</v>
      </c>
      <c r="H196" s="119" t="s">
        <v>3</v>
      </c>
      <c r="I196" s="10"/>
      <c r="J196" s="41" t="str">
        <f>'Beoordelaar 1'!I61</f>
        <v>SCORE</v>
      </c>
      <c r="K196" s="119" t="s">
        <v>3</v>
      </c>
    </row>
    <row r="197" spans="1:11" ht="20" customHeight="1" x14ac:dyDescent="0.2">
      <c r="A197" s="117"/>
      <c r="B197" s="72" t="s">
        <v>7</v>
      </c>
      <c r="C197" s="10"/>
      <c r="D197" s="41" t="str">
        <f>'Beoordelaar 2'!C61</f>
        <v>SCORE</v>
      </c>
      <c r="E197" s="119"/>
      <c r="F197" s="10"/>
      <c r="G197" s="41" t="str">
        <f>'Beoordelaar 2'!F61</f>
        <v>SCORE</v>
      </c>
      <c r="H197" s="119"/>
      <c r="I197" s="10"/>
      <c r="J197" s="41" t="str">
        <f>'Beoordelaar 2'!I61</f>
        <v>SCORE</v>
      </c>
      <c r="K197" s="119"/>
    </row>
    <row r="198" spans="1:11" ht="20" customHeight="1" x14ac:dyDescent="0.2">
      <c r="A198" s="117"/>
      <c r="B198" s="72" t="s">
        <v>8</v>
      </c>
      <c r="C198" s="10"/>
      <c r="D198" s="41" t="str">
        <f>'Beoordelaar 3'!C61</f>
        <v>SCORE</v>
      </c>
      <c r="E198" s="119"/>
      <c r="F198" s="10"/>
      <c r="G198" s="41" t="str">
        <f>'Beoordelaar 3'!F61</f>
        <v>SCORE</v>
      </c>
      <c r="H198" s="119"/>
      <c r="I198" s="10"/>
      <c r="J198" s="41" t="str">
        <f>'Beoordelaar 3'!I61</f>
        <v>SCORE</v>
      </c>
      <c r="K198" s="119"/>
    </row>
    <row r="199" spans="1:11" ht="20" customHeight="1" x14ac:dyDescent="0.2">
      <c r="A199" s="117"/>
      <c r="B199" s="72" t="s">
        <v>16</v>
      </c>
      <c r="C199" s="10"/>
      <c r="D199" s="41" t="str">
        <f>'Beoordelaar 4'!C61</f>
        <v>SCORE</v>
      </c>
      <c r="E199" s="119"/>
      <c r="F199" s="10"/>
      <c r="G199" s="41" t="str">
        <f>'Beoordelaar 4'!F61</f>
        <v>SCORE</v>
      </c>
      <c r="H199" s="119"/>
      <c r="I199" s="10"/>
      <c r="J199" s="41" t="str">
        <f>'Beoordelaar 4'!I61</f>
        <v>SCORE</v>
      </c>
      <c r="K199" s="119"/>
    </row>
    <row r="200" spans="1:11" ht="20" customHeight="1" x14ac:dyDescent="0.2">
      <c r="A200" s="118"/>
      <c r="B200" s="72" t="s">
        <v>17</v>
      </c>
      <c r="C200" s="10"/>
      <c r="D200" s="41" t="str">
        <f>'Beoordelaar 5'!C61</f>
        <v>SCORE</v>
      </c>
      <c r="E200" s="119"/>
      <c r="F200" s="10"/>
      <c r="G200" s="41" t="str">
        <f>'Beoordelaar 5'!F61</f>
        <v>SCORE</v>
      </c>
      <c r="H200" s="119"/>
      <c r="I200" s="10"/>
      <c r="J200" s="41" t="str">
        <f>'Beoordelaar 5'!I61</f>
        <v>SCORE</v>
      </c>
      <c r="K200" s="119"/>
    </row>
    <row r="201" spans="1:11" ht="20" customHeight="1" x14ac:dyDescent="0.2">
      <c r="A201" s="120" t="s">
        <v>4</v>
      </c>
      <c r="B201" s="120"/>
      <c r="C201" s="10"/>
      <c r="D201" s="37" t="s">
        <v>5</v>
      </c>
      <c r="E201" s="119"/>
      <c r="F201" s="10"/>
      <c r="G201" s="37" t="s">
        <v>5</v>
      </c>
      <c r="H201" s="119"/>
      <c r="I201" s="10"/>
      <c r="J201" s="37" t="s">
        <v>5</v>
      </c>
      <c r="K201" s="119"/>
    </row>
    <row r="202" spans="1:11" ht="20" customHeight="1" x14ac:dyDescent="0.2">
      <c r="A202" s="121"/>
      <c r="B202" s="121"/>
      <c r="C202" s="10"/>
      <c r="D202" s="33" t="str">
        <f>IF(D201="Uitmuntend","€ 1.000",IF(D201="Voldoende","€ 500",IF(D201="Onvoldoende","KO"," ")))</f>
        <v xml:space="preserve"> </v>
      </c>
      <c r="E202" s="119"/>
      <c r="F202" s="10"/>
      <c r="G202" s="33" t="str">
        <f>IF(G201="Uitmuntend","€ 1.000",IF(G201="Voldoende","€ 500",IF(G201="Onvoldoende","KO"," ")))</f>
        <v xml:space="preserve"> </v>
      </c>
      <c r="H202" s="119"/>
      <c r="I202" s="10"/>
      <c r="J202" s="33" t="str">
        <f>IF(J201="Uitmuntend","€ 1.000",IF(J201="Voldoende","€ 500",IF(J201="Onvoldoende","KO"," ")))</f>
        <v xml:space="preserve"> </v>
      </c>
      <c r="K202" s="119"/>
    </row>
    <row r="203" spans="1:11" ht="20" customHeight="1" x14ac:dyDescent="0.2">
      <c r="A203" s="116" t="str">
        <f>PRODUCTDEMONSTRATIE!A23</f>
        <v xml:space="preserve">10.	Kwaliteit sluiting </v>
      </c>
      <c r="B203" s="72" t="s">
        <v>6</v>
      </c>
      <c r="C203" s="10"/>
      <c r="D203" s="41" t="str">
        <f>'Beoordelaar 1'!C63</f>
        <v>SCORE</v>
      </c>
      <c r="E203" s="119" t="s">
        <v>3</v>
      </c>
      <c r="F203" s="10"/>
      <c r="G203" s="41" t="str">
        <f>'Beoordelaar 1'!F63</f>
        <v>SCORE</v>
      </c>
      <c r="H203" s="119" t="s">
        <v>3</v>
      </c>
      <c r="I203" s="10"/>
      <c r="J203" s="41" t="str">
        <f>'Beoordelaar 1'!I63</f>
        <v>SCORE</v>
      </c>
      <c r="K203" s="119" t="s">
        <v>3</v>
      </c>
    </row>
    <row r="204" spans="1:11" ht="20" customHeight="1" x14ac:dyDescent="0.2">
      <c r="A204" s="117"/>
      <c r="B204" s="72" t="s">
        <v>7</v>
      </c>
      <c r="C204" s="10"/>
      <c r="D204" s="41" t="str">
        <f>'Beoordelaar 2'!C63</f>
        <v>SCORE</v>
      </c>
      <c r="E204" s="119"/>
      <c r="F204" s="10"/>
      <c r="G204" s="41" t="str">
        <f>'Beoordelaar 2'!F63</f>
        <v>SCORE</v>
      </c>
      <c r="H204" s="119"/>
      <c r="I204" s="10"/>
      <c r="J204" s="41" t="str">
        <f>'Beoordelaar 2'!I63</f>
        <v>SCORE</v>
      </c>
      <c r="K204" s="119"/>
    </row>
    <row r="205" spans="1:11" ht="20" customHeight="1" x14ac:dyDescent="0.2">
      <c r="A205" s="117"/>
      <c r="B205" s="72" t="s">
        <v>8</v>
      </c>
      <c r="C205" s="10"/>
      <c r="D205" s="41" t="str">
        <f>'Beoordelaar 3'!C63</f>
        <v>SCORE</v>
      </c>
      <c r="E205" s="119"/>
      <c r="F205" s="10"/>
      <c r="G205" s="41" t="str">
        <f>'Beoordelaar 3'!F63</f>
        <v>SCORE</v>
      </c>
      <c r="H205" s="119"/>
      <c r="I205" s="10"/>
      <c r="J205" s="41" t="str">
        <f>'Beoordelaar 3'!I63</f>
        <v>SCORE</v>
      </c>
      <c r="K205" s="119"/>
    </row>
    <row r="206" spans="1:11" ht="20" customHeight="1" x14ac:dyDescent="0.2">
      <c r="A206" s="117"/>
      <c r="B206" s="72" t="s">
        <v>16</v>
      </c>
      <c r="C206" s="10"/>
      <c r="D206" s="41" t="str">
        <f>'Beoordelaar 4'!C63</f>
        <v>SCORE</v>
      </c>
      <c r="E206" s="119"/>
      <c r="F206" s="10"/>
      <c r="G206" s="41" t="str">
        <f>'Beoordelaar 4'!F63</f>
        <v>SCORE</v>
      </c>
      <c r="H206" s="119"/>
      <c r="I206" s="10"/>
      <c r="J206" s="41" t="str">
        <f>'Beoordelaar 4'!I63</f>
        <v>SCORE</v>
      </c>
      <c r="K206" s="119"/>
    </row>
    <row r="207" spans="1:11" ht="20" customHeight="1" x14ac:dyDescent="0.2">
      <c r="A207" s="118"/>
      <c r="B207" s="72" t="s">
        <v>17</v>
      </c>
      <c r="C207" s="10"/>
      <c r="D207" s="41" t="str">
        <f>'Beoordelaar 5'!C63</f>
        <v>SCORE</v>
      </c>
      <c r="E207" s="119"/>
      <c r="F207" s="10"/>
      <c r="G207" s="41" t="str">
        <f>'Beoordelaar 5'!F63</f>
        <v>SCORE</v>
      </c>
      <c r="H207" s="119"/>
      <c r="I207" s="10"/>
      <c r="J207" s="41" t="str">
        <f>'Beoordelaar 5'!I63</f>
        <v>SCORE</v>
      </c>
      <c r="K207" s="119"/>
    </row>
    <row r="208" spans="1:11" ht="20" customHeight="1" x14ac:dyDescent="0.2">
      <c r="A208" s="120" t="s">
        <v>4</v>
      </c>
      <c r="B208" s="120"/>
      <c r="C208" s="10"/>
      <c r="D208" s="37" t="s">
        <v>5</v>
      </c>
      <c r="E208" s="119"/>
      <c r="F208" s="10"/>
      <c r="G208" s="37" t="s">
        <v>5</v>
      </c>
      <c r="H208" s="119"/>
      <c r="I208" s="10"/>
      <c r="J208" s="37" t="s">
        <v>5</v>
      </c>
      <c r="K208" s="119"/>
    </row>
    <row r="209" spans="1:11" ht="20" customHeight="1" x14ac:dyDescent="0.2">
      <c r="A209" s="121"/>
      <c r="B209" s="121"/>
      <c r="C209" s="10"/>
      <c r="D209" s="33" t="str">
        <f>IF(D208="Uitmuntend","€ 1.000",IF(D208="Voldoende","€ 500",IF(D208="Onvoldoende","KO"," ")))</f>
        <v xml:space="preserve"> </v>
      </c>
      <c r="E209" s="119"/>
      <c r="F209" s="10"/>
      <c r="G209" s="33" t="str">
        <f>IF(G208="Uitmuntend","€ 1.000",IF(G208="Voldoende","€ 500",IF(G208="Onvoldoende","KO"," ")))</f>
        <v xml:space="preserve"> </v>
      </c>
      <c r="H209" s="119"/>
      <c r="I209" s="10"/>
      <c r="J209" s="33" t="str">
        <f>IF(J208="Uitmuntend","€ 1.000",IF(J208="Voldoende","€ 500",IF(J208="Onvoldoende","KO"," ")))</f>
        <v xml:space="preserve"> </v>
      </c>
      <c r="K209" s="119"/>
    </row>
    <row r="210" spans="1:11" ht="20" customHeight="1" x14ac:dyDescent="0.2">
      <c r="A210" s="116" t="str">
        <f>PRODUCTDEMONSTRATIE!A24</f>
        <v>11.	Kwaliteit scharnieren</v>
      </c>
      <c r="B210" s="72" t="s">
        <v>6</v>
      </c>
      <c r="C210" s="10"/>
      <c r="D210" s="41" t="str">
        <f>'Beoordelaar 1'!C65</f>
        <v>SCORE</v>
      </c>
      <c r="E210" s="119" t="s">
        <v>3</v>
      </c>
      <c r="F210" s="10"/>
      <c r="G210" s="41" t="str">
        <f>'Beoordelaar 1'!F65</f>
        <v>SCORE</v>
      </c>
      <c r="H210" s="119" t="s">
        <v>3</v>
      </c>
      <c r="I210" s="10"/>
      <c r="J210" s="41" t="str">
        <f>'Beoordelaar 1'!I65</f>
        <v>SCORE</v>
      </c>
      <c r="K210" s="119" t="s">
        <v>3</v>
      </c>
    </row>
    <row r="211" spans="1:11" ht="20" customHeight="1" x14ac:dyDescent="0.2">
      <c r="A211" s="117"/>
      <c r="B211" s="72" t="s">
        <v>7</v>
      </c>
      <c r="C211" s="10"/>
      <c r="D211" s="41" t="str">
        <f>'Beoordelaar 2'!C65</f>
        <v>SCORE</v>
      </c>
      <c r="E211" s="119"/>
      <c r="F211" s="10"/>
      <c r="G211" s="41" t="str">
        <f>'Beoordelaar 2'!F65</f>
        <v>SCORE</v>
      </c>
      <c r="H211" s="119"/>
      <c r="I211" s="10"/>
      <c r="J211" s="41" t="str">
        <f>'Beoordelaar 2'!I65</f>
        <v>SCORE</v>
      </c>
      <c r="K211" s="119"/>
    </row>
    <row r="212" spans="1:11" ht="20" customHeight="1" x14ac:dyDescent="0.2">
      <c r="A212" s="117"/>
      <c r="B212" s="72" t="s">
        <v>8</v>
      </c>
      <c r="C212" s="10"/>
      <c r="D212" s="41" t="str">
        <f>'Beoordelaar 3'!C65</f>
        <v>SCORE</v>
      </c>
      <c r="E212" s="119"/>
      <c r="F212" s="10"/>
      <c r="G212" s="41" t="str">
        <f>'Beoordelaar 3'!F65</f>
        <v>SCORE</v>
      </c>
      <c r="H212" s="119"/>
      <c r="I212" s="10"/>
      <c r="J212" s="41" t="str">
        <f>'Beoordelaar 3'!I65</f>
        <v>SCORE</v>
      </c>
      <c r="K212" s="119"/>
    </row>
    <row r="213" spans="1:11" ht="20" customHeight="1" x14ac:dyDescent="0.2">
      <c r="A213" s="117"/>
      <c r="B213" s="72" t="s">
        <v>16</v>
      </c>
      <c r="C213" s="10"/>
      <c r="D213" s="41" t="str">
        <f>'Beoordelaar 4'!C65</f>
        <v>SCORE</v>
      </c>
      <c r="E213" s="119"/>
      <c r="F213" s="10"/>
      <c r="G213" s="41" t="str">
        <f>'Beoordelaar 4'!F65</f>
        <v>SCORE</v>
      </c>
      <c r="H213" s="119"/>
      <c r="I213" s="10"/>
      <c r="J213" s="41" t="str">
        <f>'Beoordelaar 4'!I65</f>
        <v>SCORE</v>
      </c>
      <c r="K213" s="119"/>
    </row>
    <row r="214" spans="1:11" ht="20" customHeight="1" x14ac:dyDescent="0.2">
      <c r="A214" s="118"/>
      <c r="B214" s="72" t="s">
        <v>17</v>
      </c>
      <c r="C214" s="10"/>
      <c r="D214" s="41" t="str">
        <f>'Beoordelaar 5'!C65</f>
        <v>SCORE</v>
      </c>
      <c r="E214" s="119"/>
      <c r="F214" s="10"/>
      <c r="G214" s="41" t="str">
        <f>'Beoordelaar 5'!F65</f>
        <v>SCORE</v>
      </c>
      <c r="H214" s="119"/>
      <c r="I214" s="10"/>
      <c r="J214" s="41" t="str">
        <f>'Beoordelaar 5'!I65</f>
        <v>SCORE</v>
      </c>
      <c r="K214" s="119"/>
    </row>
    <row r="215" spans="1:11" ht="20" customHeight="1" x14ac:dyDescent="0.2">
      <c r="A215" s="120" t="s">
        <v>4</v>
      </c>
      <c r="B215" s="120"/>
      <c r="C215" s="10"/>
      <c r="D215" s="37" t="s">
        <v>5</v>
      </c>
      <c r="E215" s="119"/>
      <c r="F215" s="10"/>
      <c r="G215" s="37" t="s">
        <v>5</v>
      </c>
      <c r="H215" s="119"/>
      <c r="I215" s="10"/>
      <c r="J215" s="37" t="s">
        <v>5</v>
      </c>
      <c r="K215" s="119"/>
    </row>
    <row r="216" spans="1:11" ht="20" customHeight="1" x14ac:dyDescent="0.2">
      <c r="A216" s="121"/>
      <c r="B216" s="121"/>
      <c r="C216" s="10"/>
      <c r="D216" s="33" t="str">
        <f>IF(D215="Uitmuntend","€ 1.000",IF(D215="Voldoende","€ 500",IF(D215="Onvoldoende","KO"," ")))</f>
        <v xml:space="preserve"> </v>
      </c>
      <c r="E216" s="119"/>
      <c r="F216" s="10"/>
      <c r="G216" s="33" t="str">
        <f>IF(G215="Uitmuntend","€ 1.000",IF(G215="Voldoende","€ 500",IF(G215="Onvoldoende","KO"," ")))</f>
        <v xml:space="preserve"> </v>
      </c>
      <c r="H216" s="119"/>
      <c r="I216" s="10"/>
      <c r="J216" s="33" t="str">
        <f>IF(J215="Uitmuntend","€ 1.000",IF(J215="Voldoende","€ 500",IF(J215="Onvoldoende","KO"," ")))</f>
        <v xml:space="preserve"> </v>
      </c>
      <c r="K216" s="119"/>
    </row>
    <row r="217" spans="1:11" ht="20" customHeight="1" x14ac:dyDescent="0.2">
      <c r="A217" s="116" t="str">
        <f>PRODUCTDEMONSTRATIE!A25</f>
        <v>12.	Mate van keuze kleuren in stalenboek</v>
      </c>
      <c r="B217" s="40" t="s">
        <v>6</v>
      </c>
      <c r="C217" s="10"/>
      <c r="D217" s="41" t="str">
        <f>'Beoordelaar 1'!C67</f>
        <v>SCORE</v>
      </c>
      <c r="E217" s="119" t="s">
        <v>3</v>
      </c>
      <c r="F217" s="10"/>
      <c r="G217" s="41" t="str">
        <f>'Beoordelaar 1'!F67</f>
        <v>SCORE</v>
      </c>
      <c r="H217" s="119" t="s">
        <v>3</v>
      </c>
      <c r="I217" s="10"/>
      <c r="J217" s="41" t="str">
        <f>'Beoordelaar 1'!I67</f>
        <v>SCORE</v>
      </c>
      <c r="K217" s="119" t="s">
        <v>3</v>
      </c>
    </row>
    <row r="218" spans="1:11" ht="20" customHeight="1" x14ac:dyDescent="0.2">
      <c r="A218" s="117"/>
      <c r="B218" s="40" t="s">
        <v>7</v>
      </c>
      <c r="C218" s="10"/>
      <c r="D218" s="41" t="str">
        <f>'Beoordelaar 2'!C67</f>
        <v>SCORE</v>
      </c>
      <c r="E218" s="119"/>
      <c r="F218" s="10"/>
      <c r="G218" s="41" t="str">
        <f>'Beoordelaar 2'!F67</f>
        <v>SCORE</v>
      </c>
      <c r="H218" s="119"/>
      <c r="I218" s="10"/>
      <c r="J218" s="41" t="str">
        <f>'Beoordelaar 2'!I67</f>
        <v>SCORE</v>
      </c>
      <c r="K218" s="119"/>
    </row>
    <row r="219" spans="1:11" ht="20" customHeight="1" x14ac:dyDescent="0.2">
      <c r="A219" s="117"/>
      <c r="B219" s="40" t="s">
        <v>8</v>
      </c>
      <c r="C219" s="10"/>
      <c r="D219" s="41" t="str">
        <f>'Beoordelaar 3'!C67</f>
        <v>SCORE</v>
      </c>
      <c r="E219" s="119"/>
      <c r="F219" s="10"/>
      <c r="G219" s="41" t="str">
        <f>'Beoordelaar 3'!F67</f>
        <v>SCORE</v>
      </c>
      <c r="H219" s="119"/>
      <c r="I219" s="10"/>
      <c r="J219" s="41" t="str">
        <f>'Beoordelaar 3'!I67</f>
        <v>SCORE</v>
      </c>
      <c r="K219" s="119"/>
    </row>
    <row r="220" spans="1:11" ht="20" customHeight="1" x14ac:dyDescent="0.2">
      <c r="A220" s="117"/>
      <c r="B220" s="40" t="s">
        <v>16</v>
      </c>
      <c r="C220" s="10"/>
      <c r="D220" s="41" t="str">
        <f>'Beoordelaar 4'!C67</f>
        <v>SCORE</v>
      </c>
      <c r="E220" s="119"/>
      <c r="F220" s="10"/>
      <c r="G220" s="41" t="str">
        <f>'Beoordelaar 4'!F67</f>
        <v>SCORE</v>
      </c>
      <c r="H220" s="119"/>
      <c r="I220" s="10"/>
      <c r="J220" s="41" t="str">
        <f>'Beoordelaar 4'!I67</f>
        <v>SCORE</v>
      </c>
      <c r="K220" s="119"/>
    </row>
    <row r="221" spans="1:11" ht="20" customHeight="1" x14ac:dyDescent="0.2">
      <c r="A221" s="118"/>
      <c r="B221" s="40" t="s">
        <v>17</v>
      </c>
      <c r="C221" s="10"/>
      <c r="D221" s="41" t="str">
        <f>'Beoordelaar 5'!C67</f>
        <v>SCORE</v>
      </c>
      <c r="E221" s="119"/>
      <c r="F221" s="10"/>
      <c r="G221" s="41" t="str">
        <f>'Beoordelaar 5'!F67</f>
        <v>SCORE</v>
      </c>
      <c r="H221" s="119"/>
      <c r="I221" s="10"/>
      <c r="J221" s="41" t="str">
        <f>'Beoordelaar 5'!I67</f>
        <v>SCORE</v>
      </c>
      <c r="K221" s="119"/>
    </row>
    <row r="222" spans="1:11" ht="20" customHeight="1" x14ac:dyDescent="0.2">
      <c r="A222" s="120" t="s">
        <v>4</v>
      </c>
      <c r="B222" s="120"/>
      <c r="C222" s="10"/>
      <c r="D222" s="37" t="s">
        <v>5</v>
      </c>
      <c r="E222" s="119"/>
      <c r="F222" s="10"/>
      <c r="G222" s="37" t="s">
        <v>5</v>
      </c>
      <c r="H222" s="119"/>
      <c r="I222" s="10"/>
      <c r="J222" s="37" t="s">
        <v>5</v>
      </c>
      <c r="K222" s="119"/>
    </row>
    <row r="223" spans="1:11" ht="20" customHeight="1" x14ac:dyDescent="0.2">
      <c r="A223" s="121"/>
      <c r="B223" s="121"/>
      <c r="C223" s="10"/>
      <c r="D223" s="33" t="str">
        <f>IF(D222="Uitmuntend","€ 1.000",IF(D222="Goed","€ 500",IF(D222="Voldoende","€ 0"," ")))</f>
        <v xml:space="preserve"> </v>
      </c>
      <c r="E223" s="119"/>
      <c r="F223" s="10"/>
      <c r="G223" s="33" t="str">
        <f>IF(G222="Uitmuntend","€ 1.000",IF(G222="Goed","€ 500",IF(G222="Voldoende","€ 0"," ")))</f>
        <v xml:space="preserve"> </v>
      </c>
      <c r="H223" s="119"/>
      <c r="I223" s="10"/>
      <c r="J223" s="33" t="str">
        <f>IF(J222="Uitmuntend","€ 1.000",IF(J222="Goed","€ 500",IF(J222="Voldoende","€ 0"," ")))</f>
        <v xml:space="preserve"> </v>
      </c>
      <c r="K223" s="119"/>
    </row>
    <row r="224" spans="1:11" ht="20" customHeight="1" x14ac:dyDescent="0.2">
      <c r="A224" s="139" t="s">
        <v>59</v>
      </c>
      <c r="B224" s="140"/>
      <c r="C224" s="68"/>
      <c r="D224" s="137" t="e">
        <f>D146+D153+D160+D167+D174+D181+D188+D195+D202+D209+D216+D223</f>
        <v>#VALUE!</v>
      </c>
      <c r="E224" s="138"/>
      <c r="F224" s="69"/>
      <c r="G224" s="137" t="e">
        <f>G146+G153+G160+G167+G174+G181+G188+G195+G202+G209+G216+G223</f>
        <v>#VALUE!</v>
      </c>
      <c r="H224" s="138"/>
      <c r="I224" s="69"/>
      <c r="J224" s="137" t="e">
        <f>J146+J153+J160+J167+J174+J181+J188+J195+J202+J209+J216+J223</f>
        <v>#VALUE!</v>
      </c>
      <c r="K224" s="138"/>
    </row>
    <row r="225" spans="1:11" ht="20" customHeight="1" x14ac:dyDescent="0.2">
      <c r="A225" s="126" t="str">
        <f>PRODUCTDEMONSTRATIE!A26</f>
        <v>(3) Postvakken nr. 3 zonder opbergsysteem</v>
      </c>
      <c r="B225" s="127"/>
      <c r="C225" s="127"/>
      <c r="D225" s="127"/>
      <c r="E225" s="127"/>
      <c r="F225" s="127"/>
      <c r="G225" s="127"/>
      <c r="H225" s="127"/>
      <c r="I225" s="127"/>
      <c r="J225" s="127"/>
      <c r="K225" s="128"/>
    </row>
    <row r="226" spans="1:11" ht="20" customHeight="1" x14ac:dyDescent="0.2">
      <c r="A226" s="117" t="str">
        <f>PRODUCTDEMONSTRATIE!A27</f>
        <v>1.	Gebruiksvriendelijkheid</v>
      </c>
      <c r="B226" s="74" t="s">
        <v>6</v>
      </c>
      <c r="C226" s="10"/>
      <c r="D226" s="75" t="str">
        <f>'Beoordelaar 1'!C70</f>
        <v>SCORE</v>
      </c>
      <c r="E226" s="122" t="s">
        <v>3</v>
      </c>
      <c r="F226" s="10"/>
      <c r="G226" s="75" t="str">
        <f>'Beoordelaar 1'!F70</f>
        <v>SCORE</v>
      </c>
      <c r="H226" s="122" t="s">
        <v>3</v>
      </c>
      <c r="I226" s="10"/>
      <c r="J226" s="75" t="str">
        <f>'Beoordelaar 1'!I70</f>
        <v>SCORE</v>
      </c>
      <c r="K226" s="122" t="s">
        <v>3</v>
      </c>
    </row>
    <row r="227" spans="1:11" ht="20" customHeight="1" x14ac:dyDescent="0.2">
      <c r="A227" s="117"/>
      <c r="B227" s="40" t="s">
        <v>7</v>
      </c>
      <c r="C227" s="10"/>
      <c r="D227" s="41" t="str">
        <f>'Beoordelaar 2'!C70</f>
        <v>SCORE</v>
      </c>
      <c r="E227" s="119"/>
      <c r="F227" s="10"/>
      <c r="G227" s="41" t="str">
        <f>'Beoordelaar 2'!F70</f>
        <v>SCORE</v>
      </c>
      <c r="H227" s="119"/>
      <c r="I227" s="10"/>
      <c r="J227" s="41" t="str">
        <f>'Beoordelaar 2'!I70</f>
        <v>SCORE</v>
      </c>
      <c r="K227" s="119"/>
    </row>
    <row r="228" spans="1:11" ht="20" customHeight="1" x14ac:dyDescent="0.2">
      <c r="A228" s="117"/>
      <c r="B228" s="40" t="s">
        <v>8</v>
      </c>
      <c r="C228" s="10"/>
      <c r="D228" s="41" t="str">
        <f>'Beoordelaar 3'!C70</f>
        <v>SCORE</v>
      </c>
      <c r="E228" s="119"/>
      <c r="F228" s="10"/>
      <c r="G228" s="41" t="str">
        <f>'Beoordelaar 3'!F70</f>
        <v>SCORE</v>
      </c>
      <c r="H228" s="119"/>
      <c r="I228" s="10"/>
      <c r="J228" s="41" t="str">
        <f>'Beoordelaar 3'!I70</f>
        <v>SCORE</v>
      </c>
      <c r="K228" s="119"/>
    </row>
    <row r="229" spans="1:11" ht="20" customHeight="1" x14ac:dyDescent="0.2">
      <c r="A229" s="117"/>
      <c r="B229" s="40" t="s">
        <v>16</v>
      </c>
      <c r="C229" s="10"/>
      <c r="D229" s="41" t="str">
        <f>'Beoordelaar 4'!C70</f>
        <v>SCORE</v>
      </c>
      <c r="E229" s="119"/>
      <c r="F229" s="10"/>
      <c r="G229" s="41" t="str">
        <f>'Beoordelaar 4'!F70</f>
        <v>SCORE</v>
      </c>
      <c r="H229" s="119"/>
      <c r="I229" s="10"/>
      <c r="J229" s="41" t="str">
        <f>'Beoordelaar 4'!I70</f>
        <v>SCORE</v>
      </c>
      <c r="K229" s="119"/>
    </row>
    <row r="230" spans="1:11" ht="20" customHeight="1" x14ac:dyDescent="0.2">
      <c r="A230" s="118"/>
      <c r="B230" s="40" t="s">
        <v>17</v>
      </c>
      <c r="C230" s="10"/>
      <c r="D230" s="41" t="str">
        <f>'Beoordelaar 5'!C70</f>
        <v>SCORE</v>
      </c>
      <c r="E230" s="119"/>
      <c r="F230" s="10"/>
      <c r="G230" s="41" t="str">
        <f>'Beoordelaar 5'!F70</f>
        <v>SCORE</v>
      </c>
      <c r="H230" s="119"/>
      <c r="I230" s="10"/>
      <c r="J230" s="41" t="str">
        <f>'Beoordelaar 5'!I70</f>
        <v>SCORE</v>
      </c>
      <c r="K230" s="119"/>
    </row>
    <row r="231" spans="1:11" ht="20" customHeight="1" x14ac:dyDescent="0.2">
      <c r="A231" s="120" t="s">
        <v>4</v>
      </c>
      <c r="B231" s="120"/>
      <c r="C231" s="10"/>
      <c r="D231" s="37" t="s">
        <v>5</v>
      </c>
      <c r="E231" s="119"/>
      <c r="F231" s="10"/>
      <c r="G231" s="37" t="s">
        <v>5</v>
      </c>
      <c r="H231" s="119"/>
      <c r="I231" s="10"/>
      <c r="J231" s="37" t="s">
        <v>5</v>
      </c>
      <c r="K231" s="119"/>
    </row>
    <row r="232" spans="1:11" ht="20" customHeight="1" x14ac:dyDescent="0.2">
      <c r="A232" s="121"/>
      <c r="B232" s="121"/>
      <c r="C232" s="10"/>
      <c r="D232" s="33" t="str">
        <f>IF(D231="Uitmuntend","€ 1.000",IF(D231="Voldoende","€ 500",IF(D231="Onvoldoende","KO"," ")))</f>
        <v xml:space="preserve"> </v>
      </c>
      <c r="E232" s="119"/>
      <c r="F232" s="10"/>
      <c r="G232" s="33" t="str">
        <f>IF(G231="Uitmuntend","€ 1.000",IF(G231="Voldoende","€ 500",IF(G231="Onvoldoende","KO"," ")))</f>
        <v xml:space="preserve"> </v>
      </c>
      <c r="H232" s="119"/>
      <c r="I232" s="10"/>
      <c r="J232" s="33" t="str">
        <f>IF(J231="Uitmuntend","€ 1.000",IF(J231="Voldoende","€ 500",IF(J231="Onvoldoende","KO"," ")))</f>
        <v xml:space="preserve"> </v>
      </c>
      <c r="K232" s="119"/>
    </row>
    <row r="233" spans="1:11" ht="20" customHeight="1" x14ac:dyDescent="0.2">
      <c r="A233" s="116" t="str">
        <f>PRODUCTDEMONSTRATIE!A28</f>
        <v>2.	Gemak schoonmaken</v>
      </c>
      <c r="B233" s="40" t="s">
        <v>6</v>
      </c>
      <c r="C233" s="10"/>
      <c r="D233" s="41" t="str">
        <f>'Beoordelaar 1'!C72</f>
        <v>SCORE</v>
      </c>
      <c r="E233" s="119" t="s">
        <v>3</v>
      </c>
      <c r="F233" s="10"/>
      <c r="G233" s="41" t="str">
        <f>'Beoordelaar 1'!F72</f>
        <v>SCORE</v>
      </c>
      <c r="H233" s="119" t="s">
        <v>3</v>
      </c>
      <c r="I233" s="10"/>
      <c r="J233" s="41" t="str">
        <f>'Beoordelaar 1'!I72</f>
        <v>SCORE</v>
      </c>
      <c r="K233" s="119" t="s">
        <v>3</v>
      </c>
    </row>
    <row r="234" spans="1:11" ht="20" customHeight="1" x14ac:dyDescent="0.2">
      <c r="A234" s="117"/>
      <c r="B234" s="40" t="s">
        <v>7</v>
      </c>
      <c r="C234" s="10"/>
      <c r="D234" s="41" t="str">
        <f>'Beoordelaar 2'!C72</f>
        <v>SCORE</v>
      </c>
      <c r="E234" s="119"/>
      <c r="F234" s="10"/>
      <c r="G234" s="41" t="str">
        <f>'Beoordelaar 2'!F72</f>
        <v>SCORE</v>
      </c>
      <c r="H234" s="119"/>
      <c r="I234" s="10"/>
      <c r="J234" s="41" t="str">
        <f>'Beoordelaar 2'!I72</f>
        <v>SCORE</v>
      </c>
      <c r="K234" s="119"/>
    </row>
    <row r="235" spans="1:11" ht="20" customHeight="1" x14ac:dyDescent="0.2">
      <c r="A235" s="117"/>
      <c r="B235" s="40" t="s">
        <v>8</v>
      </c>
      <c r="C235" s="10"/>
      <c r="D235" s="41" t="str">
        <f>'Beoordelaar 3'!C72</f>
        <v>SCORE</v>
      </c>
      <c r="E235" s="119"/>
      <c r="F235" s="10"/>
      <c r="G235" s="41" t="str">
        <f>'Beoordelaar 3'!F72</f>
        <v>SCORE</v>
      </c>
      <c r="H235" s="119"/>
      <c r="I235" s="10"/>
      <c r="J235" s="41" t="str">
        <f>'Beoordelaar 3'!I72</f>
        <v>SCORE</v>
      </c>
      <c r="K235" s="119"/>
    </row>
    <row r="236" spans="1:11" ht="20" customHeight="1" x14ac:dyDescent="0.2">
      <c r="A236" s="117"/>
      <c r="B236" s="40" t="s">
        <v>16</v>
      </c>
      <c r="C236" s="10"/>
      <c r="D236" s="41" t="str">
        <f>'Beoordelaar 4'!C72</f>
        <v>SCORE</v>
      </c>
      <c r="E236" s="119"/>
      <c r="F236" s="10"/>
      <c r="G236" s="41" t="str">
        <f>'Beoordelaar 4'!F72</f>
        <v>SCORE</v>
      </c>
      <c r="H236" s="119"/>
      <c r="I236" s="10"/>
      <c r="J236" s="41" t="str">
        <f>'Beoordelaar 4'!I72</f>
        <v>SCORE</v>
      </c>
      <c r="K236" s="119"/>
    </row>
    <row r="237" spans="1:11" ht="20" customHeight="1" x14ac:dyDescent="0.2">
      <c r="A237" s="118"/>
      <c r="B237" s="40" t="s">
        <v>17</v>
      </c>
      <c r="C237" s="10"/>
      <c r="D237" s="41" t="str">
        <f>'Beoordelaar 5'!C72</f>
        <v>SCORE</v>
      </c>
      <c r="E237" s="119"/>
      <c r="F237" s="10"/>
      <c r="G237" s="41" t="str">
        <f>'Beoordelaar 5'!F72</f>
        <v>SCORE</v>
      </c>
      <c r="H237" s="119"/>
      <c r="I237" s="10"/>
      <c r="J237" s="41" t="str">
        <f>'Beoordelaar 5'!I72</f>
        <v>SCORE</v>
      </c>
      <c r="K237" s="119"/>
    </row>
    <row r="238" spans="1:11" ht="20" customHeight="1" x14ac:dyDescent="0.2">
      <c r="A238" s="120" t="s">
        <v>4</v>
      </c>
      <c r="B238" s="120"/>
      <c r="C238" s="10"/>
      <c r="D238" s="37" t="s">
        <v>5</v>
      </c>
      <c r="E238" s="119"/>
      <c r="F238" s="10"/>
      <c r="G238" s="37" t="s">
        <v>5</v>
      </c>
      <c r="H238" s="119"/>
      <c r="I238" s="10"/>
      <c r="J238" s="37" t="s">
        <v>5</v>
      </c>
      <c r="K238" s="119"/>
    </row>
    <row r="239" spans="1:11" ht="20" customHeight="1" x14ac:dyDescent="0.2">
      <c r="A239" s="121"/>
      <c r="B239" s="121"/>
      <c r="C239" s="10"/>
      <c r="D239" s="33" t="str">
        <f>IF(D238="Uitmuntend","€ 1.000",IF(D238="Voldoende","€ 500",IF(D238="Onvoldoende","KO"," ")))</f>
        <v xml:space="preserve"> </v>
      </c>
      <c r="E239" s="119"/>
      <c r="F239" s="10"/>
      <c r="G239" s="33" t="str">
        <f>IF(G238="Uitmuntend","€ 1.000",IF(G238="Voldoende","€ 500",IF(G238="Onvoldoende","KO"," ")))</f>
        <v xml:space="preserve"> </v>
      </c>
      <c r="H239" s="119"/>
      <c r="I239" s="10"/>
      <c r="J239" s="33" t="str">
        <f>IF(J238="Uitmuntend","€ 1.000",IF(J238="Voldoende","€ 500",IF(J238="Onvoldoende","KO"," ")))</f>
        <v xml:space="preserve"> </v>
      </c>
      <c r="K239" s="119"/>
    </row>
    <row r="240" spans="1:11" ht="20" customHeight="1" x14ac:dyDescent="0.2">
      <c r="A240" s="116" t="str">
        <f>PRODUCTDEMONSTRATIE!A29</f>
        <v>3.	Functionaliteit slot (sleutel)</v>
      </c>
      <c r="B240" s="40" t="s">
        <v>6</v>
      </c>
      <c r="C240" s="10"/>
      <c r="D240" s="41" t="str">
        <f>'Beoordelaar 1'!C74</f>
        <v>SCORE</v>
      </c>
      <c r="E240" s="119" t="s">
        <v>3</v>
      </c>
      <c r="F240" s="10"/>
      <c r="G240" s="41" t="str">
        <f>'Beoordelaar 1'!F74</f>
        <v>SCORE</v>
      </c>
      <c r="H240" s="119" t="s">
        <v>3</v>
      </c>
      <c r="I240" s="10"/>
      <c r="J240" s="41" t="str">
        <f>'Beoordelaar 1'!I74</f>
        <v>SCORE</v>
      </c>
      <c r="K240" s="119" t="s">
        <v>3</v>
      </c>
    </row>
    <row r="241" spans="1:11" ht="20" customHeight="1" x14ac:dyDescent="0.2">
      <c r="A241" s="117"/>
      <c r="B241" s="40" t="s">
        <v>7</v>
      </c>
      <c r="C241" s="10"/>
      <c r="D241" s="41" t="str">
        <f>'Beoordelaar 2'!C74</f>
        <v>SCORE</v>
      </c>
      <c r="E241" s="119"/>
      <c r="F241" s="10"/>
      <c r="G241" s="41" t="str">
        <f>'Beoordelaar 2'!F74</f>
        <v>SCORE</v>
      </c>
      <c r="H241" s="119"/>
      <c r="I241" s="10"/>
      <c r="J241" s="41" t="str">
        <f>'Beoordelaar 2'!I74</f>
        <v>SCORE</v>
      </c>
      <c r="K241" s="119"/>
    </row>
    <row r="242" spans="1:11" ht="20" customHeight="1" x14ac:dyDescent="0.2">
      <c r="A242" s="117"/>
      <c r="B242" s="40" t="s">
        <v>8</v>
      </c>
      <c r="C242" s="10"/>
      <c r="D242" s="41" t="str">
        <f>'Beoordelaar 3'!C74</f>
        <v>SCORE</v>
      </c>
      <c r="E242" s="119"/>
      <c r="F242" s="10"/>
      <c r="G242" s="41" t="str">
        <f>'Beoordelaar 3'!F74</f>
        <v>SCORE</v>
      </c>
      <c r="H242" s="119"/>
      <c r="I242" s="10"/>
      <c r="J242" s="41" t="str">
        <f>'Beoordelaar 3'!I74</f>
        <v>SCORE</v>
      </c>
      <c r="K242" s="119"/>
    </row>
    <row r="243" spans="1:11" ht="20" customHeight="1" x14ac:dyDescent="0.2">
      <c r="A243" s="117"/>
      <c r="B243" s="40" t="s">
        <v>16</v>
      </c>
      <c r="C243" s="10"/>
      <c r="D243" s="41" t="str">
        <f>'Beoordelaar 4'!C74</f>
        <v>SCORE</v>
      </c>
      <c r="E243" s="119"/>
      <c r="F243" s="10"/>
      <c r="G243" s="41" t="str">
        <f>'Beoordelaar 4'!F74</f>
        <v>SCORE</v>
      </c>
      <c r="H243" s="119"/>
      <c r="I243" s="10"/>
      <c r="J243" s="41" t="str">
        <f>'Beoordelaar 4'!I74</f>
        <v>SCORE</v>
      </c>
      <c r="K243" s="119"/>
    </row>
    <row r="244" spans="1:11" ht="20" customHeight="1" x14ac:dyDescent="0.2">
      <c r="A244" s="118"/>
      <c r="B244" s="40" t="s">
        <v>17</v>
      </c>
      <c r="C244" s="10"/>
      <c r="D244" s="41" t="str">
        <f>'Beoordelaar 5'!C74</f>
        <v>SCORE</v>
      </c>
      <c r="E244" s="119"/>
      <c r="F244" s="10"/>
      <c r="G244" s="41" t="str">
        <f>'Beoordelaar 5'!F74</f>
        <v>SCORE</v>
      </c>
      <c r="H244" s="119"/>
      <c r="I244" s="10"/>
      <c r="J244" s="41" t="str">
        <f>'Beoordelaar 5'!I74</f>
        <v>SCORE</v>
      </c>
      <c r="K244" s="119"/>
    </row>
    <row r="245" spans="1:11" ht="20" customHeight="1" x14ac:dyDescent="0.2">
      <c r="A245" s="120" t="s">
        <v>4</v>
      </c>
      <c r="B245" s="120"/>
      <c r="C245" s="10"/>
      <c r="D245" s="37" t="s">
        <v>5</v>
      </c>
      <c r="E245" s="119"/>
      <c r="F245" s="10"/>
      <c r="G245" s="37" t="s">
        <v>5</v>
      </c>
      <c r="H245" s="119"/>
      <c r="I245" s="10"/>
      <c r="J245" s="37" t="s">
        <v>5</v>
      </c>
      <c r="K245" s="119"/>
    </row>
    <row r="246" spans="1:11" ht="20" customHeight="1" x14ac:dyDescent="0.2">
      <c r="A246" s="121"/>
      <c r="B246" s="121"/>
      <c r="C246" s="10"/>
      <c r="D246" s="33" t="str">
        <f>IF(D245="Uitmuntend","€ 1.000",IF(D245="Voldoende","€ 500",IF(D245="Onvoldoende","KO"," ")))</f>
        <v xml:space="preserve"> </v>
      </c>
      <c r="E246" s="119"/>
      <c r="F246" s="10"/>
      <c r="G246" s="33" t="str">
        <f>IF(G245="Uitmuntend","€ 1.000",IF(G245="Voldoende","€ 500",IF(G245="Onvoldoende","KO"," ")))</f>
        <v xml:space="preserve"> </v>
      </c>
      <c r="H246" s="119"/>
      <c r="I246" s="10"/>
      <c r="J246" s="33" t="str">
        <f>IF(J245="Uitmuntend","€ 1.000",IF(J245="Voldoende","€ 500",IF(J245="Onvoldoende","KO"," ")))</f>
        <v xml:space="preserve"> </v>
      </c>
      <c r="K246" s="119"/>
    </row>
    <row r="247" spans="1:11" ht="20" customHeight="1" x14ac:dyDescent="0.2">
      <c r="A247" s="116" t="str">
        <f>PRODUCTDEMONSTRATIE!A30</f>
        <v>4.	Uitstraling/vormgeving</v>
      </c>
      <c r="B247" s="40" t="s">
        <v>6</v>
      </c>
      <c r="C247" s="10"/>
      <c r="D247" s="41" t="str">
        <f>'Beoordelaar 1'!C76</f>
        <v>SCORE</v>
      </c>
      <c r="E247" s="119" t="s">
        <v>3</v>
      </c>
      <c r="F247" s="10"/>
      <c r="G247" s="41" t="str">
        <f>'Beoordelaar 1'!F76</f>
        <v>SCORE</v>
      </c>
      <c r="H247" s="119" t="s">
        <v>3</v>
      </c>
      <c r="I247" s="10"/>
      <c r="J247" s="41" t="str">
        <f>'Beoordelaar 1'!I76</f>
        <v>SCORE</v>
      </c>
      <c r="K247" s="119" t="s">
        <v>3</v>
      </c>
    </row>
    <row r="248" spans="1:11" ht="20" customHeight="1" x14ac:dyDescent="0.2">
      <c r="A248" s="117"/>
      <c r="B248" s="40" t="s">
        <v>7</v>
      </c>
      <c r="C248" s="10"/>
      <c r="D248" s="41" t="str">
        <f>'Beoordelaar 2'!C76</f>
        <v>SCORE</v>
      </c>
      <c r="E248" s="119"/>
      <c r="F248" s="10"/>
      <c r="G248" s="41" t="str">
        <f>'Beoordelaar 2'!F76</f>
        <v>SCORE</v>
      </c>
      <c r="H248" s="119"/>
      <c r="I248" s="10"/>
      <c r="J248" s="41" t="str">
        <f>'Beoordelaar 2'!I76</f>
        <v>SCORE</v>
      </c>
      <c r="K248" s="119"/>
    </row>
    <row r="249" spans="1:11" ht="20" customHeight="1" x14ac:dyDescent="0.2">
      <c r="A249" s="117"/>
      <c r="B249" s="40" t="s">
        <v>8</v>
      </c>
      <c r="C249" s="10"/>
      <c r="D249" s="41" t="str">
        <f>'Beoordelaar 3'!C76</f>
        <v>SCORE</v>
      </c>
      <c r="E249" s="119"/>
      <c r="F249" s="10"/>
      <c r="G249" s="41" t="str">
        <f>'Beoordelaar 3'!F76</f>
        <v>SCORE</v>
      </c>
      <c r="H249" s="119"/>
      <c r="I249" s="10"/>
      <c r="J249" s="41" t="str">
        <f>'Beoordelaar 3'!I76</f>
        <v>SCORE</v>
      </c>
      <c r="K249" s="119"/>
    </row>
    <row r="250" spans="1:11" ht="20" customHeight="1" x14ac:dyDescent="0.2">
      <c r="A250" s="117"/>
      <c r="B250" s="40" t="s">
        <v>16</v>
      </c>
      <c r="C250" s="10"/>
      <c r="D250" s="41" t="str">
        <f>'Beoordelaar 4'!C76</f>
        <v>SCORE</v>
      </c>
      <c r="E250" s="119"/>
      <c r="F250" s="10"/>
      <c r="G250" s="41" t="str">
        <f>'Beoordelaar 4'!F76</f>
        <v>SCORE</v>
      </c>
      <c r="H250" s="119"/>
      <c r="I250" s="10"/>
      <c r="J250" s="41" t="str">
        <f>'Beoordelaar 4'!I76</f>
        <v>SCORE</v>
      </c>
      <c r="K250" s="119"/>
    </row>
    <row r="251" spans="1:11" ht="20" customHeight="1" x14ac:dyDescent="0.2">
      <c r="A251" s="118"/>
      <c r="B251" s="40" t="s">
        <v>17</v>
      </c>
      <c r="C251" s="10"/>
      <c r="D251" s="41" t="str">
        <f>'Beoordelaar 5'!C76</f>
        <v>SCORE</v>
      </c>
      <c r="E251" s="119"/>
      <c r="F251" s="10"/>
      <c r="G251" s="41" t="str">
        <f>'Beoordelaar 5'!F76</f>
        <v>SCORE</v>
      </c>
      <c r="H251" s="119"/>
      <c r="I251" s="10"/>
      <c r="J251" s="41" t="str">
        <f>'Beoordelaar 5'!I76</f>
        <v>SCORE</v>
      </c>
      <c r="K251" s="119"/>
    </row>
    <row r="252" spans="1:11" ht="20" customHeight="1" x14ac:dyDescent="0.2">
      <c r="A252" s="120" t="s">
        <v>4</v>
      </c>
      <c r="B252" s="120"/>
      <c r="C252" s="10"/>
      <c r="D252" s="37" t="s">
        <v>5</v>
      </c>
      <c r="E252" s="119"/>
      <c r="F252" s="10"/>
      <c r="G252" s="37" t="s">
        <v>5</v>
      </c>
      <c r="H252" s="119"/>
      <c r="I252" s="10"/>
      <c r="J252" s="37" t="s">
        <v>5</v>
      </c>
      <c r="K252" s="119"/>
    </row>
    <row r="253" spans="1:11" ht="20" customHeight="1" x14ac:dyDescent="0.2">
      <c r="A253" s="121"/>
      <c r="B253" s="121"/>
      <c r="C253" s="10"/>
      <c r="D253" s="33" t="str">
        <f>IF(D252="Uitmuntend","€ 1.000",IF(D252="Voldoende","€ 500",IF(D252="Onvoldoende","KO"," ")))</f>
        <v xml:space="preserve"> </v>
      </c>
      <c r="E253" s="119"/>
      <c r="F253" s="10"/>
      <c r="G253" s="33" t="str">
        <f>IF(G252="Uitmuntend","€ 1.000",IF(G252="Voldoende","€ 500",IF(G252="Onvoldoende","KO"," ")))</f>
        <v xml:space="preserve"> </v>
      </c>
      <c r="H253" s="119"/>
      <c r="I253" s="10"/>
      <c r="J253" s="33" t="str">
        <f>IF(J252="Uitmuntend","€ 1.000",IF(J252="Voldoende","€ 500",IF(J252="Onvoldoende","KO"," ")))</f>
        <v xml:space="preserve"> </v>
      </c>
      <c r="K253" s="119"/>
    </row>
    <row r="254" spans="1:11" ht="20" customHeight="1" x14ac:dyDescent="0.2">
      <c r="A254" s="116" t="str">
        <f>PRODUCTDEMONSTRATIE!A31</f>
        <v>5.	Afwerking/volledigheid</v>
      </c>
      <c r="B254" s="40" t="s">
        <v>6</v>
      </c>
      <c r="C254" s="10"/>
      <c r="D254" s="41" t="str">
        <f>'Beoordelaar 1'!C78</f>
        <v>SCORE</v>
      </c>
      <c r="E254" s="119" t="s">
        <v>3</v>
      </c>
      <c r="F254" s="10"/>
      <c r="G254" s="41" t="str">
        <f>'Beoordelaar 1'!F78</f>
        <v>SCORE</v>
      </c>
      <c r="H254" s="119" t="s">
        <v>3</v>
      </c>
      <c r="I254" s="10"/>
      <c r="J254" s="41" t="str">
        <f>'Beoordelaar 1'!I78</f>
        <v>SCORE</v>
      </c>
      <c r="K254" s="119" t="s">
        <v>3</v>
      </c>
    </row>
    <row r="255" spans="1:11" ht="20" customHeight="1" x14ac:dyDescent="0.2">
      <c r="A255" s="117"/>
      <c r="B255" s="40" t="s">
        <v>7</v>
      </c>
      <c r="C255" s="10"/>
      <c r="D255" s="41" t="str">
        <f>'Beoordelaar 2'!C78</f>
        <v>SCORE</v>
      </c>
      <c r="E255" s="119"/>
      <c r="F255" s="10"/>
      <c r="G255" s="41" t="str">
        <f>'Beoordelaar 2'!F78</f>
        <v>SCORE</v>
      </c>
      <c r="H255" s="119"/>
      <c r="I255" s="10"/>
      <c r="J255" s="41" t="str">
        <f>'Beoordelaar 2'!I78</f>
        <v>SCORE</v>
      </c>
      <c r="K255" s="119"/>
    </row>
    <row r="256" spans="1:11" ht="20" customHeight="1" x14ac:dyDescent="0.2">
      <c r="A256" s="117"/>
      <c r="B256" s="40" t="s">
        <v>8</v>
      </c>
      <c r="C256" s="10"/>
      <c r="D256" s="41" t="str">
        <f>'Beoordelaar 3'!C78</f>
        <v>SCORE</v>
      </c>
      <c r="E256" s="119"/>
      <c r="F256" s="10"/>
      <c r="G256" s="41" t="str">
        <f>'Beoordelaar 3'!F78</f>
        <v>SCORE</v>
      </c>
      <c r="H256" s="119"/>
      <c r="I256" s="10"/>
      <c r="J256" s="41" t="str">
        <f>'Beoordelaar 3'!I78</f>
        <v>SCORE</v>
      </c>
      <c r="K256" s="119"/>
    </row>
    <row r="257" spans="1:11" ht="20" customHeight="1" x14ac:dyDescent="0.2">
      <c r="A257" s="117"/>
      <c r="B257" s="40" t="s">
        <v>16</v>
      </c>
      <c r="C257" s="10"/>
      <c r="D257" s="41" t="str">
        <f>'Beoordelaar 4'!C78</f>
        <v>SCORE</v>
      </c>
      <c r="E257" s="119"/>
      <c r="F257" s="10"/>
      <c r="G257" s="41" t="str">
        <f>'Beoordelaar 4'!F78</f>
        <v>SCORE</v>
      </c>
      <c r="H257" s="119"/>
      <c r="I257" s="10"/>
      <c r="J257" s="41" t="str">
        <f>'Beoordelaar 4'!I78</f>
        <v>SCORE</v>
      </c>
      <c r="K257" s="119"/>
    </row>
    <row r="258" spans="1:11" ht="20" customHeight="1" x14ac:dyDescent="0.2">
      <c r="A258" s="118"/>
      <c r="B258" s="40" t="s">
        <v>17</v>
      </c>
      <c r="C258" s="10"/>
      <c r="D258" s="41" t="str">
        <f>'Beoordelaar 5'!C78</f>
        <v>SCORE</v>
      </c>
      <c r="E258" s="119"/>
      <c r="F258" s="10"/>
      <c r="G258" s="41" t="str">
        <f>'Beoordelaar 5'!F78</f>
        <v>SCORE</v>
      </c>
      <c r="H258" s="119"/>
      <c r="I258" s="10"/>
      <c r="J258" s="41" t="str">
        <f>'Beoordelaar 5'!I78</f>
        <v>SCORE</v>
      </c>
      <c r="K258" s="119"/>
    </row>
    <row r="259" spans="1:11" ht="20" customHeight="1" x14ac:dyDescent="0.2">
      <c r="A259" s="120" t="s">
        <v>4</v>
      </c>
      <c r="B259" s="120"/>
      <c r="C259" s="10"/>
      <c r="D259" s="37" t="s">
        <v>5</v>
      </c>
      <c r="E259" s="119"/>
      <c r="F259" s="10"/>
      <c r="G259" s="37" t="s">
        <v>5</v>
      </c>
      <c r="H259" s="119"/>
      <c r="I259" s="10"/>
      <c r="J259" s="37" t="s">
        <v>5</v>
      </c>
      <c r="K259" s="119"/>
    </row>
    <row r="260" spans="1:11" ht="20" customHeight="1" x14ac:dyDescent="0.2">
      <c r="A260" s="121"/>
      <c r="B260" s="121"/>
      <c r="C260" s="10"/>
      <c r="D260" s="33" t="str">
        <f>IF(D259="Uitmuntend","€ 1.000",IF(D259="Voldoende","€ 500",IF(D259="Onvoldoende","KO"," ")))</f>
        <v xml:space="preserve"> </v>
      </c>
      <c r="E260" s="119"/>
      <c r="F260" s="10"/>
      <c r="G260" s="33" t="str">
        <f>IF(G259="Uitmuntend","€ 1.000",IF(G259="Voldoende","€ 500",IF(G259="Onvoldoende","KO"," ")))</f>
        <v xml:space="preserve"> </v>
      </c>
      <c r="H260" s="119"/>
      <c r="I260" s="10"/>
      <c r="J260" s="33" t="str">
        <f>IF(J259="Uitmuntend","€ 1.000",IF(J259="Voldoende","€ 500",IF(J259="Onvoldoende","KO"," ")))</f>
        <v xml:space="preserve"> </v>
      </c>
      <c r="K260" s="119"/>
    </row>
    <row r="261" spans="1:11" ht="20" customHeight="1" x14ac:dyDescent="0.2">
      <c r="A261" s="116" t="str">
        <f>PRODUCTDEMONSTRATIE!A32</f>
        <v>6.	Stabiliteit/robuustheid voor een VO-organisatie</v>
      </c>
      <c r="B261" s="72" t="s">
        <v>6</v>
      </c>
      <c r="C261" s="10"/>
      <c r="D261" s="41" t="str">
        <f>'Beoordelaar 1'!C80</f>
        <v>SCORE</v>
      </c>
      <c r="E261" s="119" t="s">
        <v>3</v>
      </c>
      <c r="F261" s="10"/>
      <c r="G261" s="41" t="str">
        <f>'Beoordelaar 1'!F80</f>
        <v>SCORE</v>
      </c>
      <c r="H261" s="119" t="s">
        <v>3</v>
      </c>
      <c r="I261" s="10"/>
      <c r="J261" s="41" t="str">
        <f>'Beoordelaar 1'!I80</f>
        <v>SCORE</v>
      </c>
      <c r="K261" s="119" t="s">
        <v>3</v>
      </c>
    </row>
    <row r="262" spans="1:11" ht="20" customHeight="1" x14ac:dyDescent="0.2">
      <c r="A262" s="117"/>
      <c r="B262" s="72" t="s">
        <v>7</v>
      </c>
      <c r="C262" s="10"/>
      <c r="D262" s="41" t="str">
        <f>'Beoordelaar 2'!C80</f>
        <v>SCORE</v>
      </c>
      <c r="E262" s="119"/>
      <c r="F262" s="10"/>
      <c r="G262" s="41" t="str">
        <f>'Beoordelaar 2'!F80</f>
        <v>SCORE</v>
      </c>
      <c r="H262" s="119"/>
      <c r="I262" s="10"/>
      <c r="J262" s="41" t="str">
        <f>'Beoordelaar 2'!I80</f>
        <v>SCORE</v>
      </c>
      <c r="K262" s="119"/>
    </row>
    <row r="263" spans="1:11" ht="20" customHeight="1" x14ac:dyDescent="0.2">
      <c r="A263" s="117"/>
      <c r="B263" s="72" t="s">
        <v>8</v>
      </c>
      <c r="C263" s="10"/>
      <c r="D263" s="41" t="str">
        <f>'Beoordelaar 3'!C80</f>
        <v>SCORE</v>
      </c>
      <c r="E263" s="119"/>
      <c r="F263" s="10"/>
      <c r="G263" s="41" t="str">
        <f>'Beoordelaar 3'!F80</f>
        <v>SCORE</v>
      </c>
      <c r="H263" s="119"/>
      <c r="I263" s="10"/>
      <c r="J263" s="41" t="str">
        <f>'Beoordelaar 3'!I80</f>
        <v>SCORE</v>
      </c>
      <c r="K263" s="119"/>
    </row>
    <row r="264" spans="1:11" ht="20" customHeight="1" x14ac:dyDescent="0.2">
      <c r="A264" s="117"/>
      <c r="B264" s="72" t="s">
        <v>16</v>
      </c>
      <c r="C264" s="10"/>
      <c r="D264" s="41" t="str">
        <f>'Beoordelaar 4'!C80</f>
        <v>SCORE</v>
      </c>
      <c r="E264" s="119"/>
      <c r="F264" s="10"/>
      <c r="G264" s="41" t="str">
        <f>'Beoordelaar 4'!F80</f>
        <v>SCORE</v>
      </c>
      <c r="H264" s="119"/>
      <c r="I264" s="10"/>
      <c r="J264" s="41" t="str">
        <f>'Beoordelaar 4'!I80</f>
        <v>SCORE</v>
      </c>
      <c r="K264" s="119"/>
    </row>
    <row r="265" spans="1:11" ht="20" customHeight="1" x14ac:dyDescent="0.2">
      <c r="A265" s="118"/>
      <c r="B265" s="72" t="s">
        <v>17</v>
      </c>
      <c r="C265" s="10"/>
      <c r="D265" s="41" t="str">
        <f>'Beoordelaar 5'!C80</f>
        <v>SCORE</v>
      </c>
      <c r="E265" s="119"/>
      <c r="F265" s="10"/>
      <c r="G265" s="41" t="str">
        <f>'Beoordelaar 5'!F80</f>
        <v>SCORE</v>
      </c>
      <c r="H265" s="119"/>
      <c r="I265" s="10"/>
      <c r="J265" s="41" t="str">
        <f>'Beoordelaar 5'!I80</f>
        <v>SCORE</v>
      </c>
      <c r="K265" s="119"/>
    </row>
    <row r="266" spans="1:11" ht="20" customHeight="1" x14ac:dyDescent="0.2">
      <c r="A266" s="120" t="s">
        <v>4</v>
      </c>
      <c r="B266" s="120"/>
      <c r="C266" s="10"/>
      <c r="D266" s="37" t="s">
        <v>5</v>
      </c>
      <c r="E266" s="119"/>
      <c r="F266" s="10"/>
      <c r="G266" s="37" t="s">
        <v>5</v>
      </c>
      <c r="H266" s="119"/>
      <c r="I266" s="10"/>
      <c r="J266" s="37" t="s">
        <v>5</v>
      </c>
      <c r="K266" s="119"/>
    </row>
    <row r="267" spans="1:11" ht="20" customHeight="1" x14ac:dyDescent="0.2">
      <c r="A267" s="121"/>
      <c r="B267" s="121"/>
      <c r="C267" s="10"/>
      <c r="D267" s="33" t="str">
        <f>IF(D266="Uitmuntend","€ 1.000",IF(D266="Voldoende","€ 500",IF(D266="Onvoldoende","KO"," ")))</f>
        <v xml:space="preserve"> </v>
      </c>
      <c r="E267" s="119"/>
      <c r="F267" s="10"/>
      <c r="G267" s="33" t="str">
        <f>IF(G266="Uitmuntend","€ 1.000",IF(G266="Voldoende","€ 500",IF(G266="Onvoldoende","KO"," ")))</f>
        <v xml:space="preserve"> </v>
      </c>
      <c r="H267" s="119"/>
      <c r="I267" s="10"/>
      <c r="J267" s="33" t="str">
        <f>IF(J266="Uitmuntend","€ 1.000",IF(J266="Voldoende","€ 500",IF(J266="Onvoldoende","KO"," ")))</f>
        <v xml:space="preserve"> </v>
      </c>
      <c r="K267" s="119"/>
    </row>
    <row r="268" spans="1:11" ht="20" customHeight="1" x14ac:dyDescent="0.2">
      <c r="A268" s="116" t="str">
        <f>PRODUCTDEMONSTRATIE!A33</f>
        <v xml:space="preserve">7.	Kwaliteit sluiting </v>
      </c>
      <c r="B268" s="72" t="s">
        <v>6</v>
      </c>
      <c r="C268" s="10"/>
      <c r="D268" s="41" t="str">
        <f>'Beoordelaar 1'!C82</f>
        <v>SCORE</v>
      </c>
      <c r="E268" s="119" t="s">
        <v>3</v>
      </c>
      <c r="F268" s="10"/>
      <c r="G268" s="41" t="str">
        <f>'Beoordelaar 1'!F82</f>
        <v>SCORE</v>
      </c>
      <c r="H268" s="119" t="s">
        <v>3</v>
      </c>
      <c r="I268" s="10"/>
      <c r="J268" s="41" t="str">
        <f>'Beoordelaar 1'!I82</f>
        <v>SCORE</v>
      </c>
      <c r="K268" s="119" t="s">
        <v>3</v>
      </c>
    </row>
    <row r="269" spans="1:11" ht="20" customHeight="1" x14ac:dyDescent="0.2">
      <c r="A269" s="117"/>
      <c r="B269" s="72" t="s">
        <v>7</v>
      </c>
      <c r="C269" s="10"/>
      <c r="D269" s="41" t="str">
        <f>'Beoordelaar 2'!C82</f>
        <v>SCORE</v>
      </c>
      <c r="E269" s="119"/>
      <c r="F269" s="10"/>
      <c r="G269" s="41" t="str">
        <f>'Beoordelaar 2'!F82</f>
        <v>SCORE</v>
      </c>
      <c r="H269" s="119"/>
      <c r="I269" s="10"/>
      <c r="J269" s="41" t="str">
        <f>'Beoordelaar 2'!I82</f>
        <v>SCORE</v>
      </c>
      <c r="K269" s="119"/>
    </row>
    <row r="270" spans="1:11" ht="20" customHeight="1" x14ac:dyDescent="0.2">
      <c r="A270" s="117"/>
      <c r="B270" s="72" t="s">
        <v>8</v>
      </c>
      <c r="C270" s="10"/>
      <c r="D270" s="41" t="str">
        <f>'Beoordelaar 3'!C82</f>
        <v>SCORE</v>
      </c>
      <c r="E270" s="119"/>
      <c r="F270" s="10"/>
      <c r="G270" s="41" t="str">
        <f>'Beoordelaar 3'!F82</f>
        <v>SCORE</v>
      </c>
      <c r="H270" s="119"/>
      <c r="I270" s="10"/>
      <c r="J270" s="41" t="str">
        <f>'Beoordelaar 3'!I82</f>
        <v>SCORE</v>
      </c>
      <c r="K270" s="119"/>
    </row>
    <row r="271" spans="1:11" ht="20" customHeight="1" x14ac:dyDescent="0.2">
      <c r="A271" s="117"/>
      <c r="B271" s="72" t="s">
        <v>16</v>
      </c>
      <c r="C271" s="10"/>
      <c r="D271" s="41" t="str">
        <f>'Beoordelaar 4'!C82</f>
        <v>SCORE</v>
      </c>
      <c r="E271" s="119"/>
      <c r="F271" s="10"/>
      <c r="G271" s="41" t="str">
        <f>'Beoordelaar 4'!F82</f>
        <v>SCORE</v>
      </c>
      <c r="H271" s="119"/>
      <c r="I271" s="10"/>
      <c r="J271" s="41" t="str">
        <f>'Beoordelaar 4'!I82</f>
        <v>SCORE</v>
      </c>
      <c r="K271" s="119"/>
    </row>
    <row r="272" spans="1:11" ht="20" customHeight="1" x14ac:dyDescent="0.2">
      <c r="A272" s="118"/>
      <c r="B272" s="72" t="s">
        <v>17</v>
      </c>
      <c r="C272" s="10"/>
      <c r="D272" s="41" t="str">
        <f>'Beoordelaar 5'!C82</f>
        <v>SCORE</v>
      </c>
      <c r="E272" s="119"/>
      <c r="F272" s="10"/>
      <c r="G272" s="41" t="str">
        <f>'Beoordelaar 5'!F82</f>
        <v>SCORE</v>
      </c>
      <c r="H272" s="119"/>
      <c r="I272" s="10"/>
      <c r="J272" s="41" t="str">
        <f>'Beoordelaar 5'!I82</f>
        <v>SCORE</v>
      </c>
      <c r="K272" s="119"/>
    </row>
    <row r="273" spans="1:11" ht="20" customHeight="1" x14ac:dyDescent="0.2">
      <c r="A273" s="120" t="s">
        <v>4</v>
      </c>
      <c r="B273" s="120"/>
      <c r="C273" s="10"/>
      <c r="D273" s="37" t="s">
        <v>5</v>
      </c>
      <c r="E273" s="119"/>
      <c r="F273" s="10"/>
      <c r="G273" s="37" t="s">
        <v>5</v>
      </c>
      <c r="H273" s="119"/>
      <c r="I273" s="10"/>
      <c r="J273" s="37" t="s">
        <v>5</v>
      </c>
      <c r="K273" s="119"/>
    </row>
    <row r="274" spans="1:11" ht="20" customHeight="1" x14ac:dyDescent="0.2">
      <c r="A274" s="121"/>
      <c r="B274" s="121"/>
      <c r="C274" s="10"/>
      <c r="D274" s="33" t="str">
        <f>IF(D273="Uitmuntend","€ 1.000",IF(D273="Voldoende","€ 500",IF(D273="Onvoldoende","KO"," ")))</f>
        <v xml:space="preserve"> </v>
      </c>
      <c r="E274" s="119"/>
      <c r="F274" s="10"/>
      <c r="G274" s="33" t="str">
        <f>IF(G273="Uitmuntend","€ 1.000",IF(G273="Voldoende","€ 500",IF(G273="Onvoldoende","KO"," ")))</f>
        <v xml:space="preserve"> </v>
      </c>
      <c r="H274" s="119"/>
      <c r="I274" s="10"/>
      <c r="J274" s="33" t="str">
        <f>IF(J273="Uitmuntend","€ 1.000",IF(J273="Voldoende","€ 500",IF(J273="Onvoldoende","KO"," ")))</f>
        <v xml:space="preserve"> </v>
      </c>
      <c r="K274" s="119"/>
    </row>
    <row r="275" spans="1:11" ht="20" customHeight="1" x14ac:dyDescent="0.2">
      <c r="A275" s="116" t="str">
        <f>PRODUCTDEMONSTRATIE!A34</f>
        <v>8.	Kwaliteit scharnieren</v>
      </c>
      <c r="B275" s="72" t="s">
        <v>6</v>
      </c>
      <c r="C275" s="10"/>
      <c r="D275" s="41" t="str">
        <f>'Beoordelaar 1'!C84</f>
        <v>SCORE</v>
      </c>
      <c r="E275" s="119" t="s">
        <v>3</v>
      </c>
      <c r="F275" s="10"/>
      <c r="G275" s="41" t="str">
        <f>'Beoordelaar 1'!F84</f>
        <v>SCORE</v>
      </c>
      <c r="H275" s="119" t="s">
        <v>3</v>
      </c>
      <c r="I275" s="10"/>
      <c r="J275" s="41" t="str">
        <f>'Beoordelaar 1'!I84</f>
        <v>SCORE</v>
      </c>
      <c r="K275" s="119" t="s">
        <v>3</v>
      </c>
    </row>
    <row r="276" spans="1:11" ht="20" customHeight="1" x14ac:dyDescent="0.2">
      <c r="A276" s="117"/>
      <c r="B276" s="72" t="s">
        <v>7</v>
      </c>
      <c r="C276" s="10"/>
      <c r="D276" s="41" t="str">
        <f>'Beoordelaar 2'!C84</f>
        <v>SCORE</v>
      </c>
      <c r="E276" s="119"/>
      <c r="F276" s="10"/>
      <c r="G276" s="41" t="str">
        <f>'Beoordelaar 2'!F84</f>
        <v>SCORE</v>
      </c>
      <c r="H276" s="119"/>
      <c r="I276" s="10"/>
      <c r="J276" s="41" t="str">
        <f>'Beoordelaar 2'!I84</f>
        <v>SCORE</v>
      </c>
      <c r="K276" s="119"/>
    </row>
    <row r="277" spans="1:11" ht="20" customHeight="1" x14ac:dyDescent="0.2">
      <c r="A277" s="117"/>
      <c r="B277" s="72" t="s">
        <v>8</v>
      </c>
      <c r="C277" s="10"/>
      <c r="D277" s="41" t="str">
        <f>'Beoordelaar 3'!C84</f>
        <v>SCORE</v>
      </c>
      <c r="E277" s="119"/>
      <c r="F277" s="10"/>
      <c r="G277" s="41" t="str">
        <f>'Beoordelaar 3'!F84</f>
        <v>SCORE</v>
      </c>
      <c r="H277" s="119"/>
      <c r="I277" s="10"/>
      <c r="J277" s="41" t="str">
        <f>'Beoordelaar 3'!I84</f>
        <v>SCORE</v>
      </c>
      <c r="K277" s="119"/>
    </row>
    <row r="278" spans="1:11" ht="20" customHeight="1" x14ac:dyDescent="0.2">
      <c r="A278" s="117"/>
      <c r="B278" s="72" t="s">
        <v>16</v>
      </c>
      <c r="C278" s="10"/>
      <c r="D278" s="41" t="str">
        <f>'Beoordelaar 4'!C84</f>
        <v>SCORE</v>
      </c>
      <c r="E278" s="119"/>
      <c r="F278" s="10"/>
      <c r="G278" s="41" t="str">
        <f>'Beoordelaar 4'!F84</f>
        <v>SCORE</v>
      </c>
      <c r="H278" s="119"/>
      <c r="I278" s="10"/>
      <c r="J278" s="41" t="str">
        <f>'Beoordelaar 4'!I84</f>
        <v>SCORE</v>
      </c>
      <c r="K278" s="119"/>
    </row>
    <row r="279" spans="1:11" ht="20" customHeight="1" x14ac:dyDescent="0.2">
      <c r="A279" s="118"/>
      <c r="B279" s="72" t="s">
        <v>17</v>
      </c>
      <c r="C279" s="10"/>
      <c r="D279" s="41" t="str">
        <f>'Beoordelaar 5'!C84</f>
        <v>SCORE</v>
      </c>
      <c r="E279" s="119"/>
      <c r="F279" s="10"/>
      <c r="G279" s="41" t="str">
        <f>'Beoordelaar 5'!F84</f>
        <v>SCORE</v>
      </c>
      <c r="H279" s="119"/>
      <c r="I279" s="10"/>
      <c r="J279" s="41" t="str">
        <f>'Beoordelaar 5'!I84</f>
        <v>SCORE</v>
      </c>
      <c r="K279" s="119"/>
    </row>
    <row r="280" spans="1:11" ht="20" customHeight="1" x14ac:dyDescent="0.2">
      <c r="A280" s="120" t="s">
        <v>4</v>
      </c>
      <c r="B280" s="120"/>
      <c r="C280" s="10"/>
      <c r="D280" s="37" t="s">
        <v>5</v>
      </c>
      <c r="E280" s="119"/>
      <c r="F280" s="10"/>
      <c r="G280" s="37" t="s">
        <v>5</v>
      </c>
      <c r="H280" s="119"/>
      <c r="I280" s="10"/>
      <c r="J280" s="37" t="s">
        <v>5</v>
      </c>
      <c r="K280" s="119"/>
    </row>
    <row r="281" spans="1:11" ht="20" customHeight="1" x14ac:dyDescent="0.2">
      <c r="A281" s="121"/>
      <c r="B281" s="121"/>
      <c r="C281" s="10"/>
      <c r="D281" s="33" t="str">
        <f>IF(D280="Uitmuntend","€ 1.000",IF(D280="Voldoende","€ 500",IF(D280="Onvoldoende","KO"," ")))</f>
        <v xml:space="preserve"> </v>
      </c>
      <c r="E281" s="119"/>
      <c r="F281" s="10"/>
      <c r="G281" s="33" t="str">
        <f>IF(G280="Uitmuntend","€ 1.000",IF(G280="Voldoende","€ 500",IF(G280="Onvoldoende","KO"," ")))</f>
        <v xml:space="preserve"> </v>
      </c>
      <c r="H281" s="119"/>
      <c r="I281" s="10"/>
      <c r="J281" s="33" t="str">
        <f>IF(J280="Uitmuntend","€ 1.000",IF(J280="Voldoende","€ 500",IF(J280="Onvoldoende","KO"," ")))</f>
        <v xml:space="preserve"> </v>
      </c>
      <c r="K281" s="119"/>
    </row>
    <row r="282" spans="1:11" ht="20" customHeight="1" x14ac:dyDescent="0.2">
      <c r="A282" s="116" t="str">
        <f>PRODUCTDEMONSTRATIE!A35</f>
        <v>9.	Mate van keuze kleuren in stalenboek</v>
      </c>
      <c r="B282" s="40" t="s">
        <v>6</v>
      </c>
      <c r="C282" s="10"/>
      <c r="D282" s="41" t="str">
        <f>'Beoordelaar 1'!C86</f>
        <v>SCORE</v>
      </c>
      <c r="E282" s="119" t="s">
        <v>3</v>
      </c>
      <c r="F282" s="10"/>
      <c r="G282" s="41" t="str">
        <f>'Beoordelaar 1'!F86</f>
        <v>SCORE</v>
      </c>
      <c r="H282" s="119" t="s">
        <v>3</v>
      </c>
      <c r="I282" s="10"/>
      <c r="J282" s="41" t="str">
        <f>'Beoordelaar 1'!I86</f>
        <v>SCORE</v>
      </c>
      <c r="K282" s="119" t="s">
        <v>3</v>
      </c>
    </row>
    <row r="283" spans="1:11" ht="20" customHeight="1" x14ac:dyDescent="0.2">
      <c r="A283" s="117"/>
      <c r="B283" s="40" t="s">
        <v>7</v>
      </c>
      <c r="C283" s="10"/>
      <c r="D283" s="41" t="str">
        <f>'Beoordelaar 2'!C86</f>
        <v>SCORE</v>
      </c>
      <c r="E283" s="119"/>
      <c r="F283" s="10"/>
      <c r="G283" s="41" t="str">
        <f>'Beoordelaar 2'!F86</f>
        <v>SCORE</v>
      </c>
      <c r="H283" s="119"/>
      <c r="I283" s="10"/>
      <c r="J283" s="41" t="str">
        <f>'Beoordelaar 2'!I86</f>
        <v>SCORE</v>
      </c>
      <c r="K283" s="119"/>
    </row>
    <row r="284" spans="1:11" ht="20" customHeight="1" x14ac:dyDescent="0.2">
      <c r="A284" s="117"/>
      <c r="B284" s="40" t="s">
        <v>8</v>
      </c>
      <c r="C284" s="10"/>
      <c r="D284" s="41" t="str">
        <f>'Beoordelaar 3'!C86</f>
        <v>SCORE</v>
      </c>
      <c r="E284" s="119"/>
      <c r="F284" s="10"/>
      <c r="G284" s="41" t="str">
        <f>'Beoordelaar 3'!F86</f>
        <v>SCORE</v>
      </c>
      <c r="H284" s="119"/>
      <c r="I284" s="10"/>
      <c r="J284" s="41" t="str">
        <f>'Beoordelaar 3'!I86</f>
        <v>SCORE</v>
      </c>
      <c r="K284" s="119"/>
    </row>
    <row r="285" spans="1:11" ht="20" customHeight="1" x14ac:dyDescent="0.2">
      <c r="A285" s="117"/>
      <c r="B285" s="40" t="s">
        <v>16</v>
      </c>
      <c r="C285" s="10"/>
      <c r="D285" s="41" t="str">
        <f>'Beoordelaar 4'!C86</f>
        <v>SCORE</v>
      </c>
      <c r="E285" s="119"/>
      <c r="F285" s="10"/>
      <c r="G285" s="41" t="str">
        <f>'Beoordelaar 4'!F86</f>
        <v>SCORE</v>
      </c>
      <c r="H285" s="119"/>
      <c r="I285" s="10"/>
      <c r="J285" s="41" t="str">
        <f>'Beoordelaar 4'!I86</f>
        <v>SCORE</v>
      </c>
      <c r="K285" s="119"/>
    </row>
    <row r="286" spans="1:11" ht="20" customHeight="1" x14ac:dyDescent="0.2">
      <c r="A286" s="118"/>
      <c r="B286" s="40" t="s">
        <v>17</v>
      </c>
      <c r="C286" s="10"/>
      <c r="D286" s="41" t="str">
        <f>'Beoordelaar 5'!C86</f>
        <v>SCORE</v>
      </c>
      <c r="E286" s="119"/>
      <c r="F286" s="10"/>
      <c r="G286" s="41" t="str">
        <f>'Beoordelaar 5'!F86</f>
        <v>SCORE</v>
      </c>
      <c r="H286" s="119"/>
      <c r="I286" s="10"/>
      <c r="J286" s="41" t="str">
        <f>'Beoordelaar 5'!I86</f>
        <v>SCORE</v>
      </c>
      <c r="K286" s="119"/>
    </row>
    <row r="287" spans="1:11" ht="20" customHeight="1" x14ac:dyDescent="0.2">
      <c r="A287" s="120" t="s">
        <v>4</v>
      </c>
      <c r="B287" s="120"/>
      <c r="C287" s="10"/>
      <c r="D287" s="37" t="s">
        <v>5</v>
      </c>
      <c r="E287" s="119"/>
      <c r="F287" s="10"/>
      <c r="G287" s="37" t="s">
        <v>5</v>
      </c>
      <c r="H287" s="119"/>
      <c r="I287" s="10"/>
      <c r="J287" s="37" t="s">
        <v>5</v>
      </c>
      <c r="K287" s="119"/>
    </row>
    <row r="288" spans="1:11" ht="20" customHeight="1" x14ac:dyDescent="0.2">
      <c r="A288" s="121"/>
      <c r="B288" s="121"/>
      <c r="C288" s="10"/>
      <c r="D288" s="33" t="str">
        <f>IF(D287="Uitmuntend","€ 1.000",IF(D287="Goed","€ 500",IF(D287="Voldoende","€ 0"," ")))</f>
        <v xml:space="preserve"> </v>
      </c>
      <c r="E288" s="119"/>
      <c r="F288" s="10"/>
      <c r="G288" s="33" t="str">
        <f>IF(G287="Uitmuntend","€ 1.000",IF(G287="Goed","€ 500",IF(G287="Voldoende","€ 0"," ")))</f>
        <v xml:space="preserve"> </v>
      </c>
      <c r="H288" s="119"/>
      <c r="I288" s="10"/>
      <c r="J288" s="33" t="str">
        <f>IF(J287="Uitmuntend","€ 1.000",IF(J287="Goed","€ 500",IF(J287="Voldoende","€ 0"," ")))</f>
        <v xml:space="preserve"> </v>
      </c>
      <c r="K288" s="119"/>
    </row>
    <row r="289" spans="1:11" ht="20" customHeight="1" x14ac:dyDescent="0.2">
      <c r="A289" s="139" t="s">
        <v>60</v>
      </c>
      <c r="B289" s="140"/>
      <c r="C289" s="68"/>
      <c r="D289" s="137" t="e">
        <f>D232+D239+D246+D253+D260+D267+D274+D281+D288</f>
        <v>#VALUE!</v>
      </c>
      <c r="E289" s="138"/>
      <c r="F289" s="69"/>
      <c r="G289" s="137" t="e">
        <f>G232+G239+G246+G253+G260+G267+G274+G281+G288</f>
        <v>#VALUE!</v>
      </c>
      <c r="H289" s="138"/>
      <c r="I289" s="69"/>
      <c r="J289" s="137" t="e">
        <f>J232+J239+J246+J253+J260+J267+J274+J281+J288</f>
        <v>#VALUE!</v>
      </c>
      <c r="K289" s="138"/>
    </row>
    <row r="290" spans="1:11" ht="20" customHeight="1" x14ac:dyDescent="0.2">
      <c r="A290" s="126" t="str">
        <f>PRODUCTDEMONSTRATIE!A36</f>
        <v>(4) Postvakken met locker nr. 4 met opbergsysteem</v>
      </c>
      <c r="B290" s="127"/>
      <c r="C290" s="127"/>
      <c r="D290" s="127"/>
      <c r="E290" s="127"/>
      <c r="F290" s="127"/>
      <c r="G290" s="127"/>
      <c r="H290" s="127"/>
      <c r="I290" s="127"/>
      <c r="J290" s="127"/>
      <c r="K290" s="128"/>
    </row>
    <row r="291" spans="1:11" ht="20" customHeight="1" x14ac:dyDescent="0.2">
      <c r="A291" s="117" t="str">
        <f>PRODUCTDEMONSTRATIE!A37</f>
        <v>1.	Gebruiksvriendelijkheid</v>
      </c>
      <c r="B291" s="74" t="s">
        <v>6</v>
      </c>
      <c r="C291" s="10"/>
      <c r="D291" s="75" t="str">
        <f>'Beoordelaar 1'!C89</f>
        <v>SCORE</v>
      </c>
      <c r="E291" s="122" t="s">
        <v>3</v>
      </c>
      <c r="F291" s="10"/>
      <c r="G291" s="75" t="str">
        <f>'Beoordelaar 1'!F89</f>
        <v>SCORE</v>
      </c>
      <c r="H291" s="122" t="s">
        <v>3</v>
      </c>
      <c r="I291" s="10"/>
      <c r="J291" s="75" t="str">
        <f>'Beoordelaar 1'!I89</f>
        <v>SCORE</v>
      </c>
      <c r="K291" s="122" t="s">
        <v>3</v>
      </c>
    </row>
    <row r="292" spans="1:11" ht="20" customHeight="1" x14ac:dyDescent="0.2">
      <c r="A292" s="117"/>
      <c r="B292" s="51" t="s">
        <v>7</v>
      </c>
      <c r="C292" s="10"/>
      <c r="D292" s="41" t="str">
        <f>'Beoordelaar 2'!C89</f>
        <v>SCORE</v>
      </c>
      <c r="E292" s="119"/>
      <c r="F292" s="10"/>
      <c r="G292" s="41" t="str">
        <f>'Beoordelaar 2'!F89</f>
        <v>SCORE</v>
      </c>
      <c r="H292" s="119"/>
      <c r="I292" s="10"/>
      <c r="J292" s="41" t="str">
        <f>'Beoordelaar 2'!I89</f>
        <v>SCORE</v>
      </c>
      <c r="K292" s="119"/>
    </row>
    <row r="293" spans="1:11" ht="20" customHeight="1" x14ac:dyDescent="0.2">
      <c r="A293" s="117"/>
      <c r="B293" s="51" t="s">
        <v>8</v>
      </c>
      <c r="C293" s="10"/>
      <c r="D293" s="41" t="str">
        <f>'Beoordelaar 3'!C89</f>
        <v>SCORE</v>
      </c>
      <c r="E293" s="119"/>
      <c r="F293" s="10"/>
      <c r="G293" s="41" t="str">
        <f>'Beoordelaar 3'!F89</f>
        <v>SCORE</v>
      </c>
      <c r="H293" s="119"/>
      <c r="I293" s="10"/>
      <c r="J293" s="41" t="str">
        <f>'Beoordelaar 3'!I89</f>
        <v>SCORE</v>
      </c>
      <c r="K293" s="119"/>
    </row>
    <row r="294" spans="1:11" ht="20" customHeight="1" x14ac:dyDescent="0.2">
      <c r="A294" s="117"/>
      <c r="B294" s="51" t="s">
        <v>16</v>
      </c>
      <c r="C294" s="10"/>
      <c r="D294" s="41" t="str">
        <f>'Beoordelaar 4'!C89</f>
        <v>SCORE</v>
      </c>
      <c r="E294" s="119"/>
      <c r="F294" s="10"/>
      <c r="G294" s="41" t="str">
        <f>'Beoordelaar 4'!F89</f>
        <v>SCORE</v>
      </c>
      <c r="H294" s="119"/>
      <c r="I294" s="10"/>
      <c r="J294" s="41" t="str">
        <f>'Beoordelaar 4'!I89</f>
        <v>SCORE</v>
      </c>
      <c r="K294" s="119"/>
    </row>
    <row r="295" spans="1:11" ht="20" customHeight="1" x14ac:dyDescent="0.2">
      <c r="A295" s="118"/>
      <c r="B295" s="51" t="s">
        <v>17</v>
      </c>
      <c r="C295" s="10"/>
      <c r="D295" s="41" t="str">
        <f>'Beoordelaar 5'!C89</f>
        <v>SCORE</v>
      </c>
      <c r="E295" s="119"/>
      <c r="F295" s="10"/>
      <c r="G295" s="41" t="str">
        <f>'Beoordelaar 5'!F89</f>
        <v>SCORE</v>
      </c>
      <c r="H295" s="119"/>
      <c r="I295" s="10"/>
      <c r="J295" s="41" t="str">
        <f>'Beoordelaar 5'!I89</f>
        <v>SCORE</v>
      </c>
      <c r="K295" s="119"/>
    </row>
    <row r="296" spans="1:11" ht="20" customHeight="1" x14ac:dyDescent="0.2">
      <c r="A296" s="120" t="s">
        <v>4</v>
      </c>
      <c r="B296" s="120"/>
      <c r="C296" s="10"/>
      <c r="D296" s="37" t="s">
        <v>5</v>
      </c>
      <c r="E296" s="119"/>
      <c r="F296" s="10"/>
      <c r="G296" s="37" t="s">
        <v>5</v>
      </c>
      <c r="H296" s="119"/>
      <c r="I296" s="10"/>
      <c r="J296" s="37" t="s">
        <v>5</v>
      </c>
      <c r="K296" s="119"/>
    </row>
    <row r="297" spans="1:11" ht="20" customHeight="1" x14ac:dyDescent="0.2">
      <c r="A297" s="121"/>
      <c r="B297" s="121"/>
      <c r="C297" s="10"/>
      <c r="D297" s="33" t="str">
        <f>IF(D296="Uitmuntend","€ 1.000",IF(D296="Voldoende","€ 500",IF(D296="Onvoldoende","KO"," ")))</f>
        <v xml:space="preserve"> </v>
      </c>
      <c r="E297" s="119"/>
      <c r="F297" s="10"/>
      <c r="G297" s="33" t="str">
        <f>IF(G296="Uitmuntend","€ 1.000",IF(G296="Voldoende","€ 500",IF(G296="Onvoldoende","KO"," ")))</f>
        <v xml:space="preserve"> </v>
      </c>
      <c r="H297" s="119"/>
      <c r="I297" s="10"/>
      <c r="J297" s="33" t="str">
        <f>IF(J296="Uitmuntend","€ 1.000",IF(J296="Voldoende","€ 500",IF(J296="Onvoldoende","KO"," ")))</f>
        <v xml:space="preserve"> </v>
      </c>
      <c r="K297" s="119"/>
    </row>
    <row r="298" spans="1:11" ht="20" customHeight="1" x14ac:dyDescent="0.2">
      <c r="A298" s="116" t="str">
        <f>PRODUCTDEMONSTRATIE!A38</f>
        <v>2.	Gemak schoonmaken</v>
      </c>
      <c r="B298" s="51" t="s">
        <v>6</v>
      </c>
      <c r="C298" s="10"/>
      <c r="D298" s="41" t="str">
        <f>'Beoordelaar 1'!C91</f>
        <v>SCORE</v>
      </c>
      <c r="E298" s="119" t="s">
        <v>3</v>
      </c>
      <c r="F298" s="10"/>
      <c r="G298" s="41" t="str">
        <f>'Beoordelaar 1'!F91</f>
        <v>SCORE</v>
      </c>
      <c r="H298" s="119" t="s">
        <v>3</v>
      </c>
      <c r="I298" s="10"/>
      <c r="J298" s="41" t="str">
        <f>'Beoordelaar 1'!I91</f>
        <v>SCORE</v>
      </c>
      <c r="K298" s="119" t="s">
        <v>3</v>
      </c>
    </row>
    <row r="299" spans="1:11" ht="20" customHeight="1" x14ac:dyDescent="0.2">
      <c r="A299" s="117"/>
      <c r="B299" s="51" t="s">
        <v>7</v>
      </c>
      <c r="C299" s="10"/>
      <c r="D299" s="41" t="str">
        <f>'Beoordelaar 2'!C91</f>
        <v>SCORE</v>
      </c>
      <c r="E299" s="119"/>
      <c r="F299" s="10"/>
      <c r="G299" s="41" t="str">
        <f>'Beoordelaar 2'!F91</f>
        <v>SCORE</v>
      </c>
      <c r="H299" s="119"/>
      <c r="I299" s="10"/>
      <c r="J299" s="41" t="str">
        <f>'Beoordelaar 2'!I91</f>
        <v>SCORE</v>
      </c>
      <c r="K299" s="119"/>
    </row>
    <row r="300" spans="1:11" ht="20" customHeight="1" x14ac:dyDescent="0.2">
      <c r="A300" s="117"/>
      <c r="B300" s="51" t="s">
        <v>8</v>
      </c>
      <c r="C300" s="10"/>
      <c r="D300" s="41" t="str">
        <f>'Beoordelaar 3'!C91</f>
        <v>SCORE</v>
      </c>
      <c r="E300" s="119"/>
      <c r="F300" s="10"/>
      <c r="G300" s="41" t="str">
        <f>'Beoordelaar 3'!F91</f>
        <v>SCORE</v>
      </c>
      <c r="H300" s="119"/>
      <c r="I300" s="10"/>
      <c r="J300" s="41" t="str">
        <f>'Beoordelaar 3'!I91</f>
        <v>SCORE</v>
      </c>
      <c r="K300" s="119"/>
    </row>
    <row r="301" spans="1:11" ht="20" customHeight="1" x14ac:dyDescent="0.2">
      <c r="A301" s="117"/>
      <c r="B301" s="51" t="s">
        <v>16</v>
      </c>
      <c r="C301" s="10"/>
      <c r="D301" s="41" t="str">
        <f>'Beoordelaar 4'!C91</f>
        <v>SCORE</v>
      </c>
      <c r="E301" s="119"/>
      <c r="F301" s="10"/>
      <c r="G301" s="41" t="str">
        <f>'Beoordelaar 4'!F91</f>
        <v>SCORE</v>
      </c>
      <c r="H301" s="119"/>
      <c r="I301" s="10"/>
      <c r="J301" s="41" t="str">
        <f>'Beoordelaar 4'!I91</f>
        <v>SCORE</v>
      </c>
      <c r="K301" s="119"/>
    </row>
    <row r="302" spans="1:11" ht="20" customHeight="1" x14ac:dyDescent="0.2">
      <c r="A302" s="118"/>
      <c r="B302" s="51" t="s">
        <v>17</v>
      </c>
      <c r="C302" s="10"/>
      <c r="D302" s="41" t="str">
        <f>'Beoordelaar 5'!C91</f>
        <v>SCORE</v>
      </c>
      <c r="E302" s="119"/>
      <c r="F302" s="10"/>
      <c r="G302" s="41" t="str">
        <f>'Beoordelaar 5'!F91</f>
        <v>SCORE</v>
      </c>
      <c r="H302" s="119"/>
      <c r="I302" s="10"/>
      <c r="J302" s="41" t="str">
        <f>'Beoordelaar 5'!I91</f>
        <v>SCORE</v>
      </c>
      <c r="K302" s="119"/>
    </row>
    <row r="303" spans="1:11" ht="20" customHeight="1" x14ac:dyDescent="0.2">
      <c r="A303" s="120" t="s">
        <v>4</v>
      </c>
      <c r="B303" s="120"/>
      <c r="C303" s="10"/>
      <c r="D303" s="37" t="s">
        <v>5</v>
      </c>
      <c r="E303" s="119"/>
      <c r="F303" s="10"/>
      <c r="G303" s="37" t="s">
        <v>5</v>
      </c>
      <c r="H303" s="119"/>
      <c r="I303" s="10"/>
      <c r="J303" s="37" t="s">
        <v>5</v>
      </c>
      <c r="K303" s="119"/>
    </row>
    <row r="304" spans="1:11" ht="20" customHeight="1" x14ac:dyDescent="0.2">
      <c r="A304" s="121"/>
      <c r="B304" s="121"/>
      <c r="C304" s="10"/>
      <c r="D304" s="33" t="str">
        <f>IF(D303="Uitmuntend","€ 1.000",IF(D303="Voldoende","€ 500",IF(D303="Onvoldoende","KO"," ")))</f>
        <v xml:space="preserve"> </v>
      </c>
      <c r="E304" s="119"/>
      <c r="F304" s="10"/>
      <c r="G304" s="33" t="str">
        <f>IF(G303="Uitmuntend","€ 1.000",IF(G303="Voldoende","€ 500",IF(G303="Onvoldoende","KO"," ")))</f>
        <v xml:space="preserve"> </v>
      </c>
      <c r="H304" s="119"/>
      <c r="I304" s="10"/>
      <c r="J304" s="33" t="str">
        <f>IF(J303="Uitmuntend","€ 1.000",IF(J303="Voldoende","€ 500",IF(J303="Onvoldoende","KO"," ")))</f>
        <v xml:space="preserve"> </v>
      </c>
      <c r="K304" s="119"/>
    </row>
    <row r="305" spans="1:11" ht="20" customHeight="1" x14ac:dyDescent="0.2">
      <c r="A305" s="116" t="str">
        <f>PRODUCTDEMONSTRATIE!A39</f>
        <v>3.	Functionaliteit slot (sleutel)</v>
      </c>
      <c r="B305" s="51" t="s">
        <v>6</v>
      </c>
      <c r="C305" s="10"/>
      <c r="D305" s="41" t="str">
        <f>'Beoordelaar 1'!C93</f>
        <v>SCORE</v>
      </c>
      <c r="E305" s="119" t="s">
        <v>3</v>
      </c>
      <c r="F305" s="10"/>
      <c r="G305" s="41" t="str">
        <f>'Beoordelaar 1'!F93</f>
        <v>SCORE</v>
      </c>
      <c r="H305" s="119" t="s">
        <v>3</v>
      </c>
      <c r="I305" s="10"/>
      <c r="J305" s="41" t="str">
        <f>'Beoordelaar 1'!I93</f>
        <v>SCORE</v>
      </c>
      <c r="K305" s="119" t="s">
        <v>3</v>
      </c>
    </row>
    <row r="306" spans="1:11" ht="20" customHeight="1" x14ac:dyDescent="0.2">
      <c r="A306" s="117"/>
      <c r="B306" s="51" t="s">
        <v>7</v>
      </c>
      <c r="C306" s="10"/>
      <c r="D306" s="41" t="str">
        <f>'Beoordelaar 2'!C93</f>
        <v>SCORE</v>
      </c>
      <c r="E306" s="119"/>
      <c r="F306" s="10"/>
      <c r="G306" s="41" t="str">
        <f>'Beoordelaar 2'!F93</f>
        <v>SCORE</v>
      </c>
      <c r="H306" s="119"/>
      <c r="I306" s="10"/>
      <c r="J306" s="41" t="str">
        <f>'Beoordelaar 2'!I93</f>
        <v>SCORE</v>
      </c>
      <c r="K306" s="119"/>
    </row>
    <row r="307" spans="1:11" ht="20" customHeight="1" x14ac:dyDescent="0.2">
      <c r="A307" s="117"/>
      <c r="B307" s="51" t="s">
        <v>8</v>
      </c>
      <c r="C307" s="10"/>
      <c r="D307" s="41" t="str">
        <f>'Beoordelaar 3'!C93</f>
        <v>SCORE</v>
      </c>
      <c r="E307" s="119"/>
      <c r="F307" s="10"/>
      <c r="G307" s="41" t="str">
        <f>'Beoordelaar 3'!F93</f>
        <v>SCORE</v>
      </c>
      <c r="H307" s="119"/>
      <c r="I307" s="10"/>
      <c r="J307" s="41" t="str">
        <f>'Beoordelaar 3'!I93</f>
        <v>SCORE</v>
      </c>
      <c r="K307" s="119"/>
    </row>
    <row r="308" spans="1:11" ht="20" customHeight="1" x14ac:dyDescent="0.2">
      <c r="A308" s="117"/>
      <c r="B308" s="51" t="s">
        <v>16</v>
      </c>
      <c r="C308" s="10"/>
      <c r="D308" s="41" t="str">
        <f>'Beoordelaar 4'!C93</f>
        <v>SCORE</v>
      </c>
      <c r="E308" s="119"/>
      <c r="F308" s="10"/>
      <c r="G308" s="41" t="str">
        <f>'Beoordelaar 4'!F93</f>
        <v>SCORE</v>
      </c>
      <c r="H308" s="119"/>
      <c r="I308" s="10"/>
      <c r="J308" s="41" t="str">
        <f>'Beoordelaar 4'!I93</f>
        <v>SCORE</v>
      </c>
      <c r="K308" s="119"/>
    </row>
    <row r="309" spans="1:11" ht="20" customHeight="1" x14ac:dyDescent="0.2">
      <c r="A309" s="118"/>
      <c r="B309" s="51" t="s">
        <v>17</v>
      </c>
      <c r="C309" s="10"/>
      <c r="D309" s="41" t="str">
        <f>'Beoordelaar 5'!C93</f>
        <v>SCORE</v>
      </c>
      <c r="E309" s="119"/>
      <c r="F309" s="10"/>
      <c r="G309" s="41" t="str">
        <f>'Beoordelaar 5'!F93</f>
        <v>SCORE</v>
      </c>
      <c r="H309" s="119"/>
      <c r="I309" s="10"/>
      <c r="J309" s="41" t="str">
        <f>'Beoordelaar 5'!I93</f>
        <v>SCORE</v>
      </c>
      <c r="K309" s="119"/>
    </row>
    <row r="310" spans="1:11" ht="20" customHeight="1" x14ac:dyDescent="0.2">
      <c r="A310" s="120" t="s">
        <v>4</v>
      </c>
      <c r="B310" s="120"/>
      <c r="C310" s="10"/>
      <c r="D310" s="37" t="s">
        <v>5</v>
      </c>
      <c r="E310" s="119"/>
      <c r="F310" s="10"/>
      <c r="G310" s="37" t="s">
        <v>5</v>
      </c>
      <c r="H310" s="119"/>
      <c r="I310" s="10"/>
      <c r="J310" s="37" t="s">
        <v>5</v>
      </c>
      <c r="K310" s="119"/>
    </row>
    <row r="311" spans="1:11" ht="20" customHeight="1" x14ac:dyDescent="0.2">
      <c r="A311" s="121"/>
      <c r="B311" s="121"/>
      <c r="C311" s="10"/>
      <c r="D311" s="33" t="str">
        <f>IF(D310="Uitmuntend","€ 1.000",IF(D310="Voldoende","€ 500",IF(D310="Onvoldoende","KO"," ")))</f>
        <v xml:space="preserve"> </v>
      </c>
      <c r="E311" s="119"/>
      <c r="F311" s="10"/>
      <c r="G311" s="33" t="str">
        <f>IF(G310="Uitmuntend","€ 1.000",IF(G310="Voldoende","€ 500",IF(G310="Onvoldoende","KO"," ")))</f>
        <v xml:space="preserve"> </v>
      </c>
      <c r="H311" s="119"/>
      <c r="I311" s="10"/>
      <c r="J311" s="33" t="str">
        <f>IF(J310="Uitmuntend","€ 1.000",IF(J310="Voldoende","€ 500",IF(J310="Onvoldoende","KO"," ")))</f>
        <v xml:space="preserve"> </v>
      </c>
      <c r="K311" s="119"/>
    </row>
    <row r="312" spans="1:11" ht="20" customHeight="1" x14ac:dyDescent="0.2">
      <c r="A312" s="116" t="str">
        <f>PRODUCTDEMONSTRATIE!A40</f>
        <v>4.	Uitstraling/vormgeving</v>
      </c>
      <c r="B312" s="51" t="s">
        <v>6</v>
      </c>
      <c r="C312" s="10"/>
      <c r="D312" s="41" t="str">
        <f>'Beoordelaar 1'!C95</f>
        <v>SCORE</v>
      </c>
      <c r="E312" s="119" t="s">
        <v>3</v>
      </c>
      <c r="F312" s="10"/>
      <c r="G312" s="41" t="str">
        <f>'Beoordelaar 1'!F95</f>
        <v>SCORE</v>
      </c>
      <c r="H312" s="119" t="s">
        <v>3</v>
      </c>
      <c r="I312" s="10"/>
      <c r="J312" s="41" t="str">
        <f>'Beoordelaar 1'!I95</f>
        <v>SCORE</v>
      </c>
      <c r="K312" s="119" t="s">
        <v>3</v>
      </c>
    </row>
    <row r="313" spans="1:11" ht="20" customHeight="1" x14ac:dyDescent="0.2">
      <c r="A313" s="117"/>
      <c r="B313" s="51" t="s">
        <v>7</v>
      </c>
      <c r="C313" s="10"/>
      <c r="D313" s="41" t="str">
        <f>'Beoordelaar 2'!C95</f>
        <v>SCORE</v>
      </c>
      <c r="E313" s="119"/>
      <c r="F313" s="10"/>
      <c r="G313" s="41" t="str">
        <f>'Beoordelaar 2'!F95</f>
        <v>SCORE</v>
      </c>
      <c r="H313" s="119"/>
      <c r="I313" s="10"/>
      <c r="J313" s="41" t="str">
        <f>'Beoordelaar 2'!I95</f>
        <v>SCORE</v>
      </c>
      <c r="K313" s="119"/>
    </row>
    <row r="314" spans="1:11" ht="20" customHeight="1" x14ac:dyDescent="0.2">
      <c r="A314" s="117"/>
      <c r="B314" s="51" t="s">
        <v>8</v>
      </c>
      <c r="C314" s="10"/>
      <c r="D314" s="41" t="str">
        <f>'Beoordelaar 3'!C95</f>
        <v>SCORE</v>
      </c>
      <c r="E314" s="119"/>
      <c r="F314" s="10"/>
      <c r="G314" s="41" t="str">
        <f>'Beoordelaar 3'!F95</f>
        <v>SCORE</v>
      </c>
      <c r="H314" s="119"/>
      <c r="I314" s="10"/>
      <c r="J314" s="41" t="str">
        <f>'Beoordelaar 3'!I95</f>
        <v>SCORE</v>
      </c>
      <c r="K314" s="119"/>
    </row>
    <row r="315" spans="1:11" ht="20" customHeight="1" x14ac:dyDescent="0.2">
      <c r="A315" s="117"/>
      <c r="B315" s="51" t="s">
        <v>16</v>
      </c>
      <c r="C315" s="10"/>
      <c r="D315" s="41" t="str">
        <f>'Beoordelaar 4'!C95</f>
        <v>SCORE</v>
      </c>
      <c r="E315" s="119"/>
      <c r="F315" s="10"/>
      <c r="G315" s="41" t="str">
        <f>'Beoordelaar 4'!F95</f>
        <v>SCORE</v>
      </c>
      <c r="H315" s="119"/>
      <c r="I315" s="10"/>
      <c r="J315" s="41" t="str">
        <f>'Beoordelaar 4'!I95</f>
        <v>SCORE</v>
      </c>
      <c r="K315" s="119"/>
    </row>
    <row r="316" spans="1:11" ht="20" customHeight="1" x14ac:dyDescent="0.2">
      <c r="A316" s="118"/>
      <c r="B316" s="51" t="s">
        <v>17</v>
      </c>
      <c r="C316" s="10"/>
      <c r="D316" s="41" t="str">
        <f>'Beoordelaar 5'!C95</f>
        <v>SCORE</v>
      </c>
      <c r="E316" s="119"/>
      <c r="F316" s="10"/>
      <c r="G316" s="41" t="str">
        <f>'Beoordelaar 5'!F95</f>
        <v>SCORE</v>
      </c>
      <c r="H316" s="119"/>
      <c r="I316" s="10"/>
      <c r="J316" s="41" t="str">
        <f>'Beoordelaar 5'!I95</f>
        <v>SCORE</v>
      </c>
      <c r="K316" s="119"/>
    </row>
    <row r="317" spans="1:11" ht="20" customHeight="1" x14ac:dyDescent="0.2">
      <c r="A317" s="120" t="s">
        <v>4</v>
      </c>
      <c r="B317" s="120"/>
      <c r="C317" s="10"/>
      <c r="D317" s="37" t="s">
        <v>5</v>
      </c>
      <c r="E317" s="119"/>
      <c r="F317" s="10"/>
      <c r="G317" s="37" t="s">
        <v>5</v>
      </c>
      <c r="H317" s="119"/>
      <c r="I317" s="10"/>
      <c r="J317" s="37" t="s">
        <v>5</v>
      </c>
      <c r="K317" s="119"/>
    </row>
    <row r="318" spans="1:11" ht="20" customHeight="1" x14ac:dyDescent="0.2">
      <c r="A318" s="121"/>
      <c r="B318" s="121"/>
      <c r="C318" s="10"/>
      <c r="D318" s="33" t="str">
        <f>IF(D317="Uitmuntend","€ 1.000",IF(D317="Voldoende","€ 500",IF(D317="Onvoldoende","KO"," ")))</f>
        <v xml:space="preserve"> </v>
      </c>
      <c r="E318" s="119"/>
      <c r="F318" s="10"/>
      <c r="G318" s="33" t="str">
        <f>IF(G317="Uitmuntend","€ 1.000",IF(G317="Voldoende","€ 500",IF(G317="Onvoldoende","KO"," ")))</f>
        <v xml:space="preserve"> </v>
      </c>
      <c r="H318" s="119"/>
      <c r="I318" s="10"/>
      <c r="J318" s="33" t="str">
        <f>IF(J317="Uitmuntend","€ 1.000",IF(J317="Voldoende","€ 500",IF(J317="Onvoldoende","KO"," ")))</f>
        <v xml:space="preserve"> </v>
      </c>
      <c r="K318" s="119"/>
    </row>
    <row r="319" spans="1:11" ht="20" customHeight="1" x14ac:dyDescent="0.2">
      <c r="A319" s="116" t="str">
        <f>PRODUCTDEMONSTRATIE!A41</f>
        <v>5.	Afwerking/volledigheid</v>
      </c>
      <c r="B319" s="51" t="s">
        <v>6</v>
      </c>
      <c r="C319" s="10"/>
      <c r="D319" s="41" t="str">
        <f>'Beoordelaar 1'!C97</f>
        <v>SCORE</v>
      </c>
      <c r="E319" s="119" t="s">
        <v>3</v>
      </c>
      <c r="F319" s="10"/>
      <c r="G319" s="41" t="str">
        <f>'Beoordelaar 1'!F97</f>
        <v>SCORE</v>
      </c>
      <c r="H319" s="119" t="s">
        <v>3</v>
      </c>
      <c r="I319" s="10"/>
      <c r="J319" s="41" t="str">
        <f>'Beoordelaar 1'!I97</f>
        <v>SCORE</v>
      </c>
      <c r="K319" s="119" t="s">
        <v>3</v>
      </c>
    </row>
    <row r="320" spans="1:11" ht="20" customHeight="1" x14ac:dyDescent="0.2">
      <c r="A320" s="117"/>
      <c r="B320" s="51" t="s">
        <v>7</v>
      </c>
      <c r="C320" s="10"/>
      <c r="D320" s="41" t="str">
        <f>'Beoordelaar 2'!C97</f>
        <v>SCORE</v>
      </c>
      <c r="E320" s="119"/>
      <c r="F320" s="10"/>
      <c r="G320" s="41" t="str">
        <f>'Beoordelaar 2'!F97</f>
        <v>SCORE</v>
      </c>
      <c r="H320" s="119"/>
      <c r="I320" s="10"/>
      <c r="J320" s="41" t="str">
        <f>'Beoordelaar 2'!I97</f>
        <v>SCORE</v>
      </c>
      <c r="K320" s="119"/>
    </row>
    <row r="321" spans="1:11" ht="20" customHeight="1" x14ac:dyDescent="0.2">
      <c r="A321" s="117"/>
      <c r="B321" s="51" t="s">
        <v>8</v>
      </c>
      <c r="C321" s="10"/>
      <c r="D321" s="41" t="str">
        <f>'Beoordelaar 3'!C97</f>
        <v>SCORE</v>
      </c>
      <c r="E321" s="119"/>
      <c r="F321" s="10"/>
      <c r="G321" s="41" t="str">
        <f>'Beoordelaar 3'!F97</f>
        <v>SCORE</v>
      </c>
      <c r="H321" s="119"/>
      <c r="I321" s="10"/>
      <c r="J321" s="41" t="str">
        <f>'Beoordelaar 3'!I97</f>
        <v>SCORE</v>
      </c>
      <c r="K321" s="119"/>
    </row>
    <row r="322" spans="1:11" ht="20" customHeight="1" x14ac:dyDescent="0.2">
      <c r="A322" s="117"/>
      <c r="B322" s="51" t="s">
        <v>16</v>
      </c>
      <c r="C322" s="10"/>
      <c r="D322" s="41" t="str">
        <f>'Beoordelaar 4'!C97</f>
        <v>SCORE</v>
      </c>
      <c r="E322" s="119"/>
      <c r="F322" s="10"/>
      <c r="G322" s="41" t="str">
        <f>'Beoordelaar 4'!F97</f>
        <v>SCORE</v>
      </c>
      <c r="H322" s="119"/>
      <c r="I322" s="10"/>
      <c r="J322" s="41" t="str">
        <f>'Beoordelaar 4'!I97</f>
        <v>SCORE</v>
      </c>
      <c r="K322" s="119"/>
    </row>
    <row r="323" spans="1:11" ht="20" customHeight="1" x14ac:dyDescent="0.2">
      <c r="A323" s="118"/>
      <c r="B323" s="51" t="s">
        <v>17</v>
      </c>
      <c r="C323" s="10"/>
      <c r="D323" s="41" t="str">
        <f>'Beoordelaar 5'!C97</f>
        <v>SCORE</v>
      </c>
      <c r="E323" s="119"/>
      <c r="F323" s="10"/>
      <c r="G323" s="41" t="str">
        <f>'Beoordelaar 5'!F97</f>
        <v>SCORE</v>
      </c>
      <c r="H323" s="119"/>
      <c r="I323" s="10"/>
      <c r="J323" s="41" t="str">
        <f>'Beoordelaar 5'!I97</f>
        <v>SCORE</v>
      </c>
      <c r="K323" s="119"/>
    </row>
    <row r="324" spans="1:11" ht="20" customHeight="1" x14ac:dyDescent="0.2">
      <c r="A324" s="120" t="s">
        <v>4</v>
      </c>
      <c r="B324" s="120"/>
      <c r="C324" s="10"/>
      <c r="D324" s="37" t="s">
        <v>5</v>
      </c>
      <c r="E324" s="119"/>
      <c r="F324" s="10"/>
      <c r="G324" s="37" t="s">
        <v>5</v>
      </c>
      <c r="H324" s="119"/>
      <c r="I324" s="10"/>
      <c r="J324" s="37" t="s">
        <v>5</v>
      </c>
      <c r="K324" s="119"/>
    </row>
    <row r="325" spans="1:11" ht="20" customHeight="1" x14ac:dyDescent="0.2">
      <c r="A325" s="121"/>
      <c r="B325" s="121"/>
      <c r="C325" s="10"/>
      <c r="D325" s="33" t="str">
        <f>IF(D324="Uitmuntend","€ 1.000",IF(D324="Voldoende","€ 500",IF(D324="Onvoldoende","KO"," ")))</f>
        <v xml:space="preserve"> </v>
      </c>
      <c r="E325" s="119"/>
      <c r="F325" s="10"/>
      <c r="G325" s="33" t="str">
        <f>IF(G324="Uitmuntend","€ 1.000",IF(G324="Voldoende","€ 500",IF(G324="Onvoldoende","KO"," ")))</f>
        <v xml:space="preserve"> </v>
      </c>
      <c r="H325" s="119"/>
      <c r="I325" s="10"/>
      <c r="J325" s="33" t="str">
        <f>IF(J324="Uitmuntend","€ 1.000",IF(J324="Voldoende","€ 500",IF(J324="Onvoldoende","KO"," ")))</f>
        <v xml:space="preserve"> </v>
      </c>
      <c r="K325" s="119"/>
    </row>
    <row r="326" spans="1:11" ht="20" customHeight="1" x14ac:dyDescent="0.2">
      <c r="A326" s="116" t="str">
        <f>PRODUCTDEMONSTRATIE!A42</f>
        <v>6.	Stabiliteit/robuustheid voor een VO-organisatie</v>
      </c>
      <c r="B326" s="51" t="s">
        <v>6</v>
      </c>
      <c r="C326" s="10"/>
      <c r="D326" s="41" t="str">
        <f>'Beoordelaar 1'!C99</f>
        <v>SCORE</v>
      </c>
      <c r="E326" s="119" t="s">
        <v>3</v>
      </c>
      <c r="F326" s="10"/>
      <c r="G326" s="41" t="str">
        <f>'Beoordelaar 1'!F99</f>
        <v>SCORE</v>
      </c>
      <c r="H326" s="119" t="s">
        <v>3</v>
      </c>
      <c r="I326" s="10"/>
      <c r="J326" s="41" t="str">
        <f>'Beoordelaar 1'!I99</f>
        <v>SCORE</v>
      </c>
      <c r="K326" s="119" t="s">
        <v>3</v>
      </c>
    </row>
    <row r="327" spans="1:11" ht="20" customHeight="1" x14ac:dyDescent="0.2">
      <c r="A327" s="117"/>
      <c r="B327" s="51" t="s">
        <v>7</v>
      </c>
      <c r="C327" s="10"/>
      <c r="D327" s="41" t="str">
        <f>'Beoordelaar 2'!C99</f>
        <v>SCORE</v>
      </c>
      <c r="E327" s="119"/>
      <c r="F327" s="10"/>
      <c r="G327" s="41" t="str">
        <f>'Beoordelaar 2'!F99</f>
        <v>SCORE</v>
      </c>
      <c r="H327" s="119"/>
      <c r="I327" s="10"/>
      <c r="J327" s="41" t="str">
        <f>'Beoordelaar 2'!I99</f>
        <v>SCORE</v>
      </c>
      <c r="K327" s="119"/>
    </row>
    <row r="328" spans="1:11" ht="20" customHeight="1" x14ac:dyDescent="0.2">
      <c r="A328" s="117"/>
      <c r="B328" s="51" t="s">
        <v>8</v>
      </c>
      <c r="C328" s="10"/>
      <c r="D328" s="41" t="str">
        <f>'Beoordelaar 3'!C99</f>
        <v>SCORE</v>
      </c>
      <c r="E328" s="119"/>
      <c r="F328" s="10"/>
      <c r="G328" s="41" t="str">
        <f>'Beoordelaar 3'!F99</f>
        <v>SCORE</v>
      </c>
      <c r="H328" s="119"/>
      <c r="I328" s="10"/>
      <c r="J328" s="41" t="str">
        <f>'Beoordelaar 3'!I99</f>
        <v>SCORE</v>
      </c>
      <c r="K328" s="119"/>
    </row>
    <row r="329" spans="1:11" ht="20" customHeight="1" x14ac:dyDescent="0.2">
      <c r="A329" s="117"/>
      <c r="B329" s="51" t="s">
        <v>16</v>
      </c>
      <c r="C329" s="10"/>
      <c r="D329" s="41" t="str">
        <f>'Beoordelaar 4'!C99</f>
        <v>SCORE</v>
      </c>
      <c r="E329" s="119"/>
      <c r="F329" s="10"/>
      <c r="G329" s="41" t="str">
        <f>'Beoordelaar 4'!F99</f>
        <v>SCORE</v>
      </c>
      <c r="H329" s="119"/>
      <c r="I329" s="10"/>
      <c r="J329" s="41" t="str">
        <f>'Beoordelaar 4'!I99</f>
        <v>SCORE</v>
      </c>
      <c r="K329" s="119"/>
    </row>
    <row r="330" spans="1:11" ht="20" customHeight="1" x14ac:dyDescent="0.2">
      <c r="A330" s="118"/>
      <c r="B330" s="51" t="s">
        <v>17</v>
      </c>
      <c r="C330" s="10"/>
      <c r="D330" s="41" t="str">
        <f>'Beoordelaar 5'!C99</f>
        <v>SCORE</v>
      </c>
      <c r="E330" s="119"/>
      <c r="F330" s="10"/>
      <c r="G330" s="41" t="str">
        <f>'Beoordelaar 5'!F99</f>
        <v>SCORE</v>
      </c>
      <c r="H330" s="119"/>
      <c r="I330" s="10"/>
      <c r="J330" s="41" t="str">
        <f>'Beoordelaar 5'!I99</f>
        <v>SCORE</v>
      </c>
      <c r="K330" s="119"/>
    </row>
    <row r="331" spans="1:11" ht="20" customHeight="1" x14ac:dyDescent="0.2">
      <c r="A331" s="120" t="s">
        <v>4</v>
      </c>
      <c r="B331" s="120"/>
      <c r="C331" s="10"/>
      <c r="D331" s="37" t="s">
        <v>5</v>
      </c>
      <c r="E331" s="119"/>
      <c r="F331" s="10"/>
      <c r="G331" s="37" t="s">
        <v>5</v>
      </c>
      <c r="H331" s="119"/>
      <c r="I331" s="10"/>
      <c r="J331" s="37" t="s">
        <v>5</v>
      </c>
      <c r="K331" s="119"/>
    </row>
    <row r="332" spans="1:11" ht="20" customHeight="1" x14ac:dyDescent="0.2">
      <c r="A332" s="121"/>
      <c r="B332" s="121"/>
      <c r="C332" s="10"/>
      <c r="D332" s="33" t="str">
        <f>IF(D331="Uitmuntend","€ 1.000",IF(D331="Voldoende","€ 500",IF(D331="Onvoldoende","KO"," ")))</f>
        <v xml:space="preserve"> </v>
      </c>
      <c r="E332" s="119"/>
      <c r="F332" s="10"/>
      <c r="G332" s="33" t="str">
        <f>IF(G331="Uitmuntend","€ 1.000",IF(G331="Voldoende","€ 500",IF(G331="Onvoldoende","KO"," ")))</f>
        <v xml:space="preserve"> </v>
      </c>
      <c r="H332" s="119"/>
      <c r="I332" s="10"/>
      <c r="J332" s="33" t="str">
        <f>IF(J331="Uitmuntend","€ 1.000",IF(J331="Voldoende","€ 500",IF(J331="Onvoldoende","KO"," ")))</f>
        <v xml:space="preserve"> </v>
      </c>
      <c r="K332" s="119"/>
    </row>
    <row r="333" spans="1:11" ht="20" customHeight="1" x14ac:dyDescent="0.2">
      <c r="A333" s="116" t="str">
        <f>PRODUCTDEMONSTRATIE!A43</f>
        <v xml:space="preserve">7.	Kwaliteit sluiting </v>
      </c>
      <c r="B333" s="51" t="s">
        <v>6</v>
      </c>
      <c r="C333" s="10"/>
      <c r="D333" s="41" t="str">
        <f>'Beoordelaar 1'!C101</f>
        <v>SCORE</v>
      </c>
      <c r="E333" s="119" t="s">
        <v>3</v>
      </c>
      <c r="F333" s="10"/>
      <c r="G333" s="41" t="str">
        <f>'Beoordelaar 1'!F101</f>
        <v>SCORE</v>
      </c>
      <c r="H333" s="119" t="s">
        <v>3</v>
      </c>
      <c r="I333" s="10"/>
      <c r="J333" s="41" t="str">
        <f>'Beoordelaar 1'!I101</f>
        <v>SCORE</v>
      </c>
      <c r="K333" s="119" t="s">
        <v>3</v>
      </c>
    </row>
    <row r="334" spans="1:11" ht="20" customHeight="1" x14ac:dyDescent="0.2">
      <c r="A334" s="117"/>
      <c r="B334" s="51" t="s">
        <v>7</v>
      </c>
      <c r="C334" s="10"/>
      <c r="D334" s="41" t="str">
        <f>'Beoordelaar 2'!C101</f>
        <v>SCORE</v>
      </c>
      <c r="E334" s="119"/>
      <c r="F334" s="10"/>
      <c r="G334" s="41" t="str">
        <f>'Beoordelaar 2'!F101</f>
        <v>SCORE</v>
      </c>
      <c r="H334" s="119"/>
      <c r="I334" s="10"/>
      <c r="J334" s="41" t="str">
        <f>'Beoordelaar 2'!I101</f>
        <v>SCORE</v>
      </c>
      <c r="K334" s="119"/>
    </row>
    <row r="335" spans="1:11" ht="20" customHeight="1" x14ac:dyDescent="0.2">
      <c r="A335" s="117"/>
      <c r="B335" s="51" t="s">
        <v>8</v>
      </c>
      <c r="C335" s="10"/>
      <c r="D335" s="41" t="str">
        <f>'Beoordelaar 3'!C101</f>
        <v>SCORE</v>
      </c>
      <c r="E335" s="119"/>
      <c r="F335" s="10"/>
      <c r="G335" s="41" t="str">
        <f>'Beoordelaar 3'!F101</f>
        <v>SCORE</v>
      </c>
      <c r="H335" s="119"/>
      <c r="I335" s="10"/>
      <c r="J335" s="41" t="str">
        <f>'Beoordelaar 3'!I101</f>
        <v>SCORE</v>
      </c>
      <c r="K335" s="119"/>
    </row>
    <row r="336" spans="1:11" ht="20" customHeight="1" x14ac:dyDescent="0.2">
      <c r="A336" s="117"/>
      <c r="B336" s="51" t="s">
        <v>16</v>
      </c>
      <c r="C336" s="10"/>
      <c r="D336" s="41" t="str">
        <f>'Beoordelaar 4'!C101</f>
        <v>SCORE</v>
      </c>
      <c r="E336" s="119"/>
      <c r="F336" s="10"/>
      <c r="G336" s="41" t="str">
        <f>'Beoordelaar 4'!F101</f>
        <v>SCORE</v>
      </c>
      <c r="H336" s="119"/>
      <c r="I336" s="10"/>
      <c r="J336" s="41" t="str">
        <f>'Beoordelaar 4'!I101</f>
        <v>SCORE</v>
      </c>
      <c r="K336" s="119"/>
    </row>
    <row r="337" spans="1:11" ht="20" customHeight="1" x14ac:dyDescent="0.2">
      <c r="A337" s="118"/>
      <c r="B337" s="51" t="s">
        <v>17</v>
      </c>
      <c r="C337" s="10"/>
      <c r="D337" s="41" t="str">
        <f>'Beoordelaar 5'!C101</f>
        <v>SCORE</v>
      </c>
      <c r="E337" s="119"/>
      <c r="F337" s="10"/>
      <c r="G337" s="41" t="str">
        <f>'Beoordelaar 5'!F101</f>
        <v>SCORE</v>
      </c>
      <c r="H337" s="119"/>
      <c r="I337" s="10"/>
      <c r="J337" s="41" t="str">
        <f>'Beoordelaar 5'!I101</f>
        <v>SCORE</v>
      </c>
      <c r="K337" s="119"/>
    </row>
    <row r="338" spans="1:11" ht="20" customHeight="1" x14ac:dyDescent="0.2">
      <c r="A338" s="120" t="s">
        <v>4</v>
      </c>
      <c r="B338" s="120"/>
      <c r="C338" s="10"/>
      <c r="D338" s="37" t="s">
        <v>5</v>
      </c>
      <c r="E338" s="119"/>
      <c r="F338" s="10"/>
      <c r="G338" s="37" t="s">
        <v>5</v>
      </c>
      <c r="H338" s="119"/>
      <c r="I338" s="10"/>
      <c r="J338" s="37" t="s">
        <v>5</v>
      </c>
      <c r="K338" s="119"/>
    </row>
    <row r="339" spans="1:11" ht="20" customHeight="1" x14ac:dyDescent="0.2">
      <c r="A339" s="121"/>
      <c r="B339" s="121"/>
      <c r="C339" s="10"/>
      <c r="D339" s="33" t="str">
        <f>IF(D338="Uitmuntend","€ 1.000",IF(D338="Voldoende","€ 500",IF(D338="Onvoldoende","KO"," ")))</f>
        <v xml:space="preserve"> </v>
      </c>
      <c r="E339" s="119"/>
      <c r="F339" s="10"/>
      <c r="G339" s="33" t="str">
        <f>IF(G338="Uitmuntend","€ 1.000",IF(G338="Voldoende","€ 500",IF(G338="Onvoldoende","KO"," ")))</f>
        <v xml:space="preserve"> </v>
      </c>
      <c r="H339" s="119"/>
      <c r="I339" s="10"/>
      <c r="J339" s="33" t="str">
        <f>IF(J338="Uitmuntend","€ 1.000",IF(J338="Voldoende","€ 500",IF(J338="Onvoldoende","KO"," ")))</f>
        <v xml:space="preserve"> </v>
      </c>
      <c r="K339" s="119"/>
    </row>
    <row r="340" spans="1:11" ht="20" customHeight="1" x14ac:dyDescent="0.2">
      <c r="A340" s="116" t="str">
        <f>PRODUCTDEMONSTRATIE!A44</f>
        <v>8.	Kwaliteit scharnieren</v>
      </c>
      <c r="B340" s="51" t="s">
        <v>6</v>
      </c>
      <c r="C340" s="10"/>
      <c r="D340" s="41" t="str">
        <f>'Beoordelaar 1'!C103</f>
        <v>SCORE</v>
      </c>
      <c r="E340" s="119" t="s">
        <v>3</v>
      </c>
      <c r="F340" s="10"/>
      <c r="G340" s="41" t="str">
        <f>'Beoordelaar 1'!F103</f>
        <v>SCORE</v>
      </c>
      <c r="H340" s="119" t="s">
        <v>3</v>
      </c>
      <c r="I340" s="10"/>
      <c r="J340" s="41" t="str">
        <f>'Beoordelaar 1'!I103</f>
        <v>SCORE</v>
      </c>
      <c r="K340" s="119" t="s">
        <v>3</v>
      </c>
    </row>
    <row r="341" spans="1:11" ht="20" customHeight="1" x14ac:dyDescent="0.2">
      <c r="A341" s="117"/>
      <c r="B341" s="51" t="s">
        <v>7</v>
      </c>
      <c r="C341" s="10"/>
      <c r="D341" s="41" t="str">
        <f>'Beoordelaar 2'!C103</f>
        <v>SCORE</v>
      </c>
      <c r="E341" s="119"/>
      <c r="F341" s="10"/>
      <c r="G341" s="41" t="str">
        <f>'Beoordelaar 2'!F103</f>
        <v>SCORE</v>
      </c>
      <c r="H341" s="119"/>
      <c r="I341" s="10"/>
      <c r="J341" s="41" t="str">
        <f>'Beoordelaar 2'!I103</f>
        <v>SCORE</v>
      </c>
      <c r="K341" s="119"/>
    </row>
    <row r="342" spans="1:11" ht="20" customHeight="1" x14ac:dyDescent="0.2">
      <c r="A342" s="117"/>
      <c r="B342" s="51" t="s">
        <v>8</v>
      </c>
      <c r="C342" s="10"/>
      <c r="D342" s="41" t="str">
        <f>'Beoordelaar 3'!C103</f>
        <v>SCORE</v>
      </c>
      <c r="E342" s="119"/>
      <c r="F342" s="10"/>
      <c r="G342" s="41" t="str">
        <f>'Beoordelaar 3'!F103</f>
        <v>SCORE</v>
      </c>
      <c r="H342" s="119"/>
      <c r="I342" s="10"/>
      <c r="J342" s="41" t="str">
        <f>'Beoordelaar 3'!I103</f>
        <v>SCORE</v>
      </c>
      <c r="K342" s="119"/>
    </row>
    <row r="343" spans="1:11" ht="20" customHeight="1" x14ac:dyDescent="0.2">
      <c r="A343" s="117"/>
      <c r="B343" s="51" t="s">
        <v>16</v>
      </c>
      <c r="C343" s="10"/>
      <c r="D343" s="41" t="str">
        <f>'Beoordelaar 4'!C103</f>
        <v>SCORE</v>
      </c>
      <c r="E343" s="119"/>
      <c r="F343" s="10"/>
      <c r="G343" s="41" t="str">
        <f>'Beoordelaar 4'!F103</f>
        <v>SCORE</v>
      </c>
      <c r="H343" s="119"/>
      <c r="I343" s="10"/>
      <c r="J343" s="41" t="str">
        <f>'Beoordelaar 4'!I103</f>
        <v>SCORE</v>
      </c>
      <c r="K343" s="119"/>
    </row>
    <row r="344" spans="1:11" ht="20" customHeight="1" x14ac:dyDescent="0.2">
      <c r="A344" s="118"/>
      <c r="B344" s="51" t="s">
        <v>17</v>
      </c>
      <c r="C344" s="10"/>
      <c r="D344" s="41" t="str">
        <f>'Beoordelaar 5'!C103</f>
        <v>SCORE</v>
      </c>
      <c r="E344" s="119"/>
      <c r="F344" s="10"/>
      <c r="G344" s="41" t="str">
        <f>'Beoordelaar 5'!F103</f>
        <v>SCORE</v>
      </c>
      <c r="H344" s="119"/>
      <c r="I344" s="10"/>
      <c r="J344" s="41" t="str">
        <f>'Beoordelaar 5'!I103</f>
        <v>SCORE</v>
      </c>
      <c r="K344" s="119"/>
    </row>
    <row r="345" spans="1:11" ht="20" customHeight="1" x14ac:dyDescent="0.2">
      <c r="A345" s="120" t="s">
        <v>4</v>
      </c>
      <c r="B345" s="120"/>
      <c r="C345" s="10"/>
      <c r="D345" s="37" t="s">
        <v>5</v>
      </c>
      <c r="E345" s="119"/>
      <c r="F345" s="10"/>
      <c r="G345" s="37" t="s">
        <v>5</v>
      </c>
      <c r="H345" s="119"/>
      <c r="I345" s="10"/>
      <c r="J345" s="37" t="s">
        <v>5</v>
      </c>
      <c r="K345" s="119"/>
    </row>
    <row r="346" spans="1:11" ht="20" customHeight="1" x14ac:dyDescent="0.2">
      <c r="A346" s="121"/>
      <c r="B346" s="121"/>
      <c r="C346" s="10"/>
      <c r="D346" s="33" t="str">
        <f>IF(D345="Uitmuntend","€ 1.000",IF(D345="Voldoende","€ 500",IF(D345="Onvoldoende","KO"," ")))</f>
        <v xml:space="preserve"> </v>
      </c>
      <c r="E346" s="119"/>
      <c r="F346" s="10"/>
      <c r="G346" s="33" t="str">
        <f>IF(G345="Uitmuntend","€ 1.000",IF(G345="Voldoende","€ 500",IF(G345="Onvoldoende","KO"," ")))</f>
        <v xml:space="preserve"> </v>
      </c>
      <c r="H346" s="119"/>
      <c r="I346" s="10"/>
      <c r="J346" s="33" t="str">
        <f>IF(J345="Uitmuntend","€ 1.000",IF(J345="Voldoende","€ 500",IF(J345="Onvoldoende","KO"," ")))</f>
        <v xml:space="preserve"> </v>
      </c>
      <c r="K346" s="119"/>
    </row>
    <row r="347" spans="1:11" ht="20" customHeight="1" x14ac:dyDescent="0.2">
      <c r="A347" s="116" t="str">
        <f>PRODUCTDEMONSTRATIE!A45</f>
        <v xml:space="preserve">9.	Kwaliteit postopening </v>
      </c>
      <c r="B347" s="72" t="s">
        <v>6</v>
      </c>
      <c r="C347" s="10"/>
      <c r="D347" s="41" t="str">
        <f>'Beoordelaar 1'!C105</f>
        <v>SCORE</v>
      </c>
      <c r="E347" s="119" t="s">
        <v>3</v>
      </c>
      <c r="F347" s="10"/>
      <c r="G347" s="41" t="str">
        <f>'Beoordelaar 1'!F105</f>
        <v>SCORE</v>
      </c>
      <c r="H347" s="119" t="s">
        <v>3</v>
      </c>
      <c r="I347" s="10"/>
      <c r="J347" s="41" t="str">
        <f>'Beoordelaar 1'!F105</f>
        <v>SCORE</v>
      </c>
      <c r="K347" s="119" t="s">
        <v>3</v>
      </c>
    </row>
    <row r="348" spans="1:11" ht="20" customHeight="1" x14ac:dyDescent="0.2">
      <c r="A348" s="117"/>
      <c r="B348" s="72" t="s">
        <v>7</v>
      </c>
      <c r="C348" s="10"/>
      <c r="D348" s="41" t="str">
        <f>'Beoordelaar 2'!C105</f>
        <v>SCORE</v>
      </c>
      <c r="E348" s="119"/>
      <c r="F348" s="10"/>
      <c r="G348" s="41" t="str">
        <f>'Beoordelaar 2'!F105</f>
        <v>SCORE</v>
      </c>
      <c r="H348" s="119"/>
      <c r="I348" s="10"/>
      <c r="J348" s="41" t="str">
        <f>'Beoordelaar 2'!F105</f>
        <v>SCORE</v>
      </c>
      <c r="K348" s="119"/>
    </row>
    <row r="349" spans="1:11" ht="20" customHeight="1" x14ac:dyDescent="0.2">
      <c r="A349" s="117"/>
      <c r="B349" s="72" t="s">
        <v>8</v>
      </c>
      <c r="C349" s="10"/>
      <c r="D349" s="41" t="str">
        <f>'Beoordelaar 3'!C105</f>
        <v>SCORE</v>
      </c>
      <c r="E349" s="119"/>
      <c r="F349" s="10"/>
      <c r="G349" s="41" t="str">
        <f>'Beoordelaar 3'!F105</f>
        <v>SCORE</v>
      </c>
      <c r="H349" s="119"/>
      <c r="I349" s="10"/>
      <c r="J349" s="41" t="str">
        <f>'Beoordelaar 3'!F105</f>
        <v>SCORE</v>
      </c>
      <c r="K349" s="119"/>
    </row>
    <row r="350" spans="1:11" ht="20" customHeight="1" x14ac:dyDescent="0.2">
      <c r="A350" s="117"/>
      <c r="B350" s="72" t="s">
        <v>16</v>
      </c>
      <c r="C350" s="10"/>
      <c r="D350" s="41" t="str">
        <f>'Beoordelaar 4'!C105</f>
        <v>SCORE</v>
      </c>
      <c r="E350" s="119"/>
      <c r="F350" s="10"/>
      <c r="G350" s="41" t="str">
        <f>'Beoordelaar 4'!F105</f>
        <v>SCORE</v>
      </c>
      <c r="H350" s="119"/>
      <c r="I350" s="10"/>
      <c r="J350" s="41" t="str">
        <f>'Beoordelaar 4'!F105</f>
        <v>SCORE</v>
      </c>
      <c r="K350" s="119"/>
    </row>
    <row r="351" spans="1:11" ht="20" customHeight="1" x14ac:dyDescent="0.2">
      <c r="A351" s="118"/>
      <c r="B351" s="72" t="s">
        <v>17</v>
      </c>
      <c r="C351" s="10"/>
      <c r="D351" s="41" t="str">
        <f>'Beoordelaar 5'!C105</f>
        <v>SCORE</v>
      </c>
      <c r="E351" s="119"/>
      <c r="F351" s="10"/>
      <c r="G351" s="41" t="str">
        <f>'Beoordelaar 5'!F105</f>
        <v>SCORE</v>
      </c>
      <c r="H351" s="119"/>
      <c r="I351" s="10"/>
      <c r="J351" s="41" t="str">
        <f>'Beoordelaar 5'!F105</f>
        <v>SCORE</v>
      </c>
      <c r="K351" s="119"/>
    </row>
    <row r="352" spans="1:11" ht="20" customHeight="1" x14ac:dyDescent="0.2">
      <c r="A352" s="120" t="s">
        <v>4</v>
      </c>
      <c r="B352" s="120"/>
      <c r="C352" s="10"/>
      <c r="D352" s="37" t="s">
        <v>5</v>
      </c>
      <c r="E352" s="119"/>
      <c r="F352" s="10"/>
      <c r="G352" s="37" t="s">
        <v>5</v>
      </c>
      <c r="H352" s="119"/>
      <c r="I352" s="10"/>
      <c r="J352" s="37" t="s">
        <v>5</v>
      </c>
      <c r="K352" s="119"/>
    </row>
    <row r="353" spans="1:11" ht="20" customHeight="1" x14ac:dyDescent="0.2">
      <c r="A353" s="121"/>
      <c r="B353" s="121"/>
      <c r="C353" s="10"/>
      <c r="D353" s="33" t="str">
        <f>IF(D352="Uitmuntend","€ 1.000",IF(D352="Voldoende","€ 500",IF(D352="Onvoldoende","KO"," ")))</f>
        <v xml:space="preserve"> </v>
      </c>
      <c r="E353" s="119"/>
      <c r="F353" s="10"/>
      <c r="G353" s="33" t="str">
        <f>IF(G352="Uitmuntend","€ 1.000",IF(G352="Voldoende","€ 500",IF(G352="Onvoldoende","KO"," ")))</f>
        <v xml:space="preserve"> </v>
      </c>
      <c r="H353" s="119"/>
      <c r="I353" s="10"/>
      <c r="J353" s="33" t="str">
        <f>IF(J352="Uitmuntend","€ 1.000",IF(J352="Voldoende","€ 500",IF(J352="Onvoldoende","KO"," ")))</f>
        <v xml:space="preserve"> </v>
      </c>
      <c r="K353" s="119"/>
    </row>
    <row r="354" spans="1:11" ht="20" customHeight="1" x14ac:dyDescent="0.2">
      <c r="A354" s="116" t="str">
        <f>PRODUCTDEMONSTRATIE!A46</f>
        <v>10.	Mate van keuze kleuren in stalenboek</v>
      </c>
      <c r="B354" s="51" t="s">
        <v>6</v>
      </c>
      <c r="C354" s="10"/>
      <c r="D354" s="41" t="str">
        <f>'Beoordelaar 1'!C107</f>
        <v>SCORE</v>
      </c>
      <c r="E354" s="119" t="s">
        <v>3</v>
      </c>
      <c r="F354" s="10"/>
      <c r="G354" s="41" t="str">
        <f>'Beoordelaar 1'!F107</f>
        <v>SCORE</v>
      </c>
      <c r="H354" s="119" t="s">
        <v>3</v>
      </c>
      <c r="I354" s="10"/>
      <c r="J354" s="41" t="str">
        <f>'Beoordelaar 1'!I107</f>
        <v>SCORE</v>
      </c>
      <c r="K354" s="119" t="s">
        <v>3</v>
      </c>
    </row>
    <row r="355" spans="1:11" ht="20" customHeight="1" x14ac:dyDescent="0.2">
      <c r="A355" s="117"/>
      <c r="B355" s="51" t="s">
        <v>7</v>
      </c>
      <c r="C355" s="10"/>
      <c r="D355" s="41" t="str">
        <f>'Beoordelaar 2'!C107</f>
        <v>SCORE</v>
      </c>
      <c r="E355" s="119"/>
      <c r="F355" s="10"/>
      <c r="G355" s="41" t="str">
        <f>'Beoordelaar 2'!F107</f>
        <v>SCORE</v>
      </c>
      <c r="H355" s="119"/>
      <c r="I355" s="10"/>
      <c r="J355" s="41" t="str">
        <f>'Beoordelaar 2'!I107</f>
        <v>SCORE</v>
      </c>
      <c r="K355" s="119"/>
    </row>
    <row r="356" spans="1:11" ht="20" customHeight="1" x14ac:dyDescent="0.2">
      <c r="A356" s="117"/>
      <c r="B356" s="51" t="s">
        <v>8</v>
      </c>
      <c r="C356" s="10"/>
      <c r="D356" s="41" t="str">
        <f>'Beoordelaar 3'!C107</f>
        <v>SCORE</v>
      </c>
      <c r="E356" s="119"/>
      <c r="F356" s="10"/>
      <c r="G356" s="41" t="str">
        <f>'Beoordelaar 3'!F107</f>
        <v>SCORE</v>
      </c>
      <c r="H356" s="119"/>
      <c r="I356" s="10"/>
      <c r="J356" s="41" t="str">
        <f>'Beoordelaar 3'!I107</f>
        <v>SCORE</v>
      </c>
      <c r="K356" s="119"/>
    </row>
    <row r="357" spans="1:11" ht="20" customHeight="1" x14ac:dyDescent="0.2">
      <c r="A357" s="117"/>
      <c r="B357" s="51" t="s">
        <v>16</v>
      </c>
      <c r="C357" s="10"/>
      <c r="D357" s="41" t="str">
        <f>'Beoordelaar 4'!C107</f>
        <v>SCORE</v>
      </c>
      <c r="E357" s="119"/>
      <c r="F357" s="10"/>
      <c r="G357" s="41" t="str">
        <f>'Beoordelaar 4'!F107</f>
        <v>SCORE</v>
      </c>
      <c r="H357" s="119"/>
      <c r="I357" s="10"/>
      <c r="J357" s="41" t="str">
        <f>'Beoordelaar 4'!I107</f>
        <v>SCORE</v>
      </c>
      <c r="K357" s="119"/>
    </row>
    <row r="358" spans="1:11" ht="20" customHeight="1" x14ac:dyDescent="0.2">
      <c r="A358" s="118"/>
      <c r="B358" s="51" t="s">
        <v>17</v>
      </c>
      <c r="C358" s="10"/>
      <c r="D358" s="41" t="str">
        <f>'Beoordelaar 5'!C107</f>
        <v>SCORE</v>
      </c>
      <c r="E358" s="119"/>
      <c r="F358" s="10"/>
      <c r="G358" s="41" t="str">
        <f>'Beoordelaar 5'!F107</f>
        <v>SCORE</v>
      </c>
      <c r="H358" s="119"/>
      <c r="I358" s="10"/>
      <c r="J358" s="41" t="str">
        <f>'Beoordelaar 5'!I107</f>
        <v>SCORE</v>
      </c>
      <c r="K358" s="119"/>
    </row>
    <row r="359" spans="1:11" ht="20" customHeight="1" x14ac:dyDescent="0.2">
      <c r="A359" s="120" t="s">
        <v>4</v>
      </c>
      <c r="B359" s="120"/>
      <c r="C359" s="10"/>
      <c r="D359" s="37" t="s">
        <v>5</v>
      </c>
      <c r="E359" s="119"/>
      <c r="F359" s="10"/>
      <c r="G359" s="37" t="s">
        <v>5</v>
      </c>
      <c r="H359" s="119"/>
      <c r="I359" s="10"/>
      <c r="J359" s="37" t="s">
        <v>5</v>
      </c>
      <c r="K359" s="119"/>
    </row>
    <row r="360" spans="1:11" ht="20" customHeight="1" x14ac:dyDescent="0.2">
      <c r="A360" s="121"/>
      <c r="B360" s="121"/>
      <c r="C360" s="10"/>
      <c r="D360" s="33" t="str">
        <f>IF(D359="Uitmuntend","€ 1.000",IF(D359="Goed","€ 500",IF(D359="Voldoende","€ 0"," ")))</f>
        <v xml:space="preserve"> </v>
      </c>
      <c r="E360" s="119"/>
      <c r="F360" s="10"/>
      <c r="G360" s="33" t="str">
        <f>IF(G359="Uitmuntend","€ 1.000",IF(G359="Goed","€ 500",IF(G359="Voldoende","€ 0"," ")))</f>
        <v xml:space="preserve"> </v>
      </c>
      <c r="H360" s="119"/>
      <c r="I360" s="10"/>
      <c r="J360" s="33" t="str">
        <f>IF(J359="Uitmuntend","€ 1.000",IF(J359="Goed","€ 500",IF(J359="Voldoende","€ 0"," ")))</f>
        <v xml:space="preserve"> </v>
      </c>
      <c r="K360" s="119"/>
    </row>
    <row r="361" spans="1:11" ht="20" customHeight="1" x14ac:dyDescent="0.2">
      <c r="A361" s="141" t="s">
        <v>61</v>
      </c>
      <c r="B361" s="142"/>
      <c r="C361" s="68"/>
      <c r="D361" s="143" t="e">
        <f>D297+D304+D311+D318+D325+D332+D339+D346+D353+D360</f>
        <v>#VALUE!</v>
      </c>
      <c r="E361" s="144"/>
      <c r="F361" s="69"/>
      <c r="G361" s="143" t="e">
        <f>G297+G304+G311+G318+G325+G332+G339+G346+G353+G360</f>
        <v>#VALUE!</v>
      </c>
      <c r="H361" s="144"/>
      <c r="I361" s="69"/>
      <c r="J361" s="143" t="e">
        <f>J297+J304+J311+J318+J325+J332+J339+J346+J353+J360</f>
        <v>#VALUE!</v>
      </c>
      <c r="K361" s="144"/>
    </row>
    <row r="362" spans="1:11" ht="20" customHeight="1" x14ac:dyDescent="0.2">
      <c r="C362"/>
      <c r="F362"/>
      <c r="I362"/>
    </row>
    <row r="363" spans="1:11" ht="30" customHeight="1" x14ac:dyDescent="0.2">
      <c r="A363" s="125" t="s">
        <v>56</v>
      </c>
      <c r="B363" s="125"/>
      <c r="C363" s="10"/>
      <c r="D363" s="123" t="e">
        <f>D138+D224+D289+D361</f>
        <v>#VALUE!</v>
      </c>
      <c r="E363" s="124"/>
      <c r="F363" s="18"/>
      <c r="G363" s="123" t="e">
        <f>G138+G224+G289+G361</f>
        <v>#VALUE!</v>
      </c>
      <c r="H363" s="124"/>
      <c r="I363" s="18"/>
      <c r="J363" s="123" t="e">
        <f>J138+J224+J289+J361</f>
        <v>#VALUE!</v>
      </c>
      <c r="K363" s="124"/>
    </row>
    <row r="364" spans="1:11" ht="15" customHeight="1" x14ac:dyDescent="0.2">
      <c r="A364" s="16"/>
      <c r="B364" s="16"/>
      <c r="C364" s="16"/>
      <c r="D364" s="16"/>
      <c r="E364" s="16"/>
      <c r="F364" s="16"/>
      <c r="G364" s="16"/>
      <c r="H364" s="16"/>
      <c r="I364" s="16"/>
      <c r="J364" s="16"/>
    </row>
  </sheetData>
  <sheetProtection algorithmName="SHA-512" hashValue="2X+Vi/J67115WhERXyzxN0G1PPGtQ8/OZqJq6xO44iUB19oqFKQqLyTWruFzrREWFB8ybzmQ+rKsg6IwfYoxPQ==" saltValue="kr+z6oB64szBSa+ZgOda9w==" spinCount="100000" sheet="1" objects="1" scenarios="1"/>
  <mergeCells count="329">
    <mergeCell ref="A361:B361"/>
    <mergeCell ref="D361:E361"/>
    <mergeCell ref="G361:H361"/>
    <mergeCell ref="J361:K361"/>
    <mergeCell ref="A296:B296"/>
    <mergeCell ref="A297:B297"/>
    <mergeCell ref="A298:A302"/>
    <mergeCell ref="E298:E304"/>
    <mergeCell ref="H298:H304"/>
    <mergeCell ref="K298:K304"/>
    <mergeCell ref="A303:B303"/>
    <mergeCell ref="A304:B304"/>
    <mergeCell ref="A354:A358"/>
    <mergeCell ref="A359:B359"/>
    <mergeCell ref="A360:B360"/>
    <mergeCell ref="A333:A337"/>
    <mergeCell ref="A338:B338"/>
    <mergeCell ref="A339:B339"/>
    <mergeCell ref="A340:A344"/>
    <mergeCell ref="E340:E346"/>
    <mergeCell ref="H340:H346"/>
    <mergeCell ref="K340:K346"/>
    <mergeCell ref="A345:B345"/>
    <mergeCell ref="A346:B346"/>
    <mergeCell ref="D138:E138"/>
    <mergeCell ref="G138:H138"/>
    <mergeCell ref="J138:K138"/>
    <mergeCell ref="A138:B138"/>
    <mergeCell ref="A224:B224"/>
    <mergeCell ref="D224:E224"/>
    <mergeCell ref="G224:H224"/>
    <mergeCell ref="J224:K224"/>
    <mergeCell ref="A289:B289"/>
    <mergeCell ref="D289:E289"/>
    <mergeCell ref="G289:H289"/>
    <mergeCell ref="J289:K289"/>
    <mergeCell ref="A240:A244"/>
    <mergeCell ref="E240:E246"/>
    <mergeCell ref="H240:H246"/>
    <mergeCell ref="K240:K246"/>
    <mergeCell ref="A245:B245"/>
    <mergeCell ref="A246:B246"/>
    <mergeCell ref="A247:A251"/>
    <mergeCell ref="E247:E253"/>
    <mergeCell ref="H247:H253"/>
    <mergeCell ref="K247:K253"/>
    <mergeCell ref="A252:B252"/>
    <mergeCell ref="A253:B253"/>
    <mergeCell ref="A254:A258"/>
    <mergeCell ref="E254:E260"/>
    <mergeCell ref="H254:H260"/>
    <mergeCell ref="K254:K260"/>
    <mergeCell ref="A259:B259"/>
    <mergeCell ref="A260:B260"/>
    <mergeCell ref="A282:A286"/>
    <mergeCell ref="E282:E288"/>
    <mergeCell ref="H282:H288"/>
    <mergeCell ref="K282:K288"/>
    <mergeCell ref="A287:B287"/>
    <mergeCell ref="A288:B288"/>
    <mergeCell ref="A261:A265"/>
    <mergeCell ref="E261:E267"/>
    <mergeCell ref="H261:H267"/>
    <mergeCell ref="K261:K267"/>
    <mergeCell ref="A266:B266"/>
    <mergeCell ref="A267:B267"/>
    <mergeCell ref="A268:A272"/>
    <mergeCell ref="E268:E274"/>
    <mergeCell ref="H268:H274"/>
    <mergeCell ref="K268:K274"/>
    <mergeCell ref="A275:A279"/>
    <mergeCell ref="E275:E281"/>
    <mergeCell ref="A225:K225"/>
    <mergeCell ref="A226:A230"/>
    <mergeCell ref="E226:E232"/>
    <mergeCell ref="H226:H232"/>
    <mergeCell ref="K226:K232"/>
    <mergeCell ref="A231:B231"/>
    <mergeCell ref="A232:B232"/>
    <mergeCell ref="A233:A237"/>
    <mergeCell ref="E233:E239"/>
    <mergeCell ref="H233:H239"/>
    <mergeCell ref="K233:K239"/>
    <mergeCell ref="A238:B238"/>
    <mergeCell ref="A239:B239"/>
    <mergeCell ref="A217:A221"/>
    <mergeCell ref="E217:E223"/>
    <mergeCell ref="H217:H223"/>
    <mergeCell ref="K217:K223"/>
    <mergeCell ref="A222:B222"/>
    <mergeCell ref="A223:B223"/>
    <mergeCell ref="A203:A207"/>
    <mergeCell ref="E203:E209"/>
    <mergeCell ref="H203:H209"/>
    <mergeCell ref="K203:K209"/>
    <mergeCell ref="A208:B208"/>
    <mergeCell ref="A209:B209"/>
    <mergeCell ref="A210:A214"/>
    <mergeCell ref="E210:E216"/>
    <mergeCell ref="H210:H216"/>
    <mergeCell ref="K210:K216"/>
    <mergeCell ref="A215:B215"/>
    <mergeCell ref="A216:B216"/>
    <mergeCell ref="A175:A179"/>
    <mergeCell ref="E175:E181"/>
    <mergeCell ref="H175:H181"/>
    <mergeCell ref="K175:K181"/>
    <mergeCell ref="A180:B180"/>
    <mergeCell ref="A181:B181"/>
    <mergeCell ref="A182:A186"/>
    <mergeCell ref="E182:E188"/>
    <mergeCell ref="H182:H188"/>
    <mergeCell ref="K182:K188"/>
    <mergeCell ref="A187:B187"/>
    <mergeCell ref="A188:B188"/>
    <mergeCell ref="E161:E167"/>
    <mergeCell ref="H161:H167"/>
    <mergeCell ref="K161:K167"/>
    <mergeCell ref="A166:B166"/>
    <mergeCell ref="A167:B167"/>
    <mergeCell ref="A168:A172"/>
    <mergeCell ref="E168:E174"/>
    <mergeCell ref="H168:H174"/>
    <mergeCell ref="K168:K174"/>
    <mergeCell ref="A173:B173"/>
    <mergeCell ref="A174:B174"/>
    <mergeCell ref="H196:H202"/>
    <mergeCell ref="K196:K202"/>
    <mergeCell ref="A201:B201"/>
    <mergeCell ref="A202:B202"/>
    <mergeCell ref="A139:K139"/>
    <mergeCell ref="A140:A144"/>
    <mergeCell ref="E140:E146"/>
    <mergeCell ref="H140:H146"/>
    <mergeCell ref="K140:K146"/>
    <mergeCell ref="A145:B145"/>
    <mergeCell ref="A146:B146"/>
    <mergeCell ref="A147:A151"/>
    <mergeCell ref="E147:E153"/>
    <mergeCell ref="H147:H153"/>
    <mergeCell ref="K147:K153"/>
    <mergeCell ref="A152:B152"/>
    <mergeCell ref="A153:B153"/>
    <mergeCell ref="A154:A158"/>
    <mergeCell ref="E154:E160"/>
    <mergeCell ref="H154:H160"/>
    <mergeCell ref="K154:K160"/>
    <mergeCell ref="A159:B159"/>
    <mergeCell ref="A160:B160"/>
    <mergeCell ref="A161:A165"/>
    <mergeCell ref="A1:B1"/>
    <mergeCell ref="A68:B68"/>
    <mergeCell ref="A69:B69"/>
    <mergeCell ref="A35:A39"/>
    <mergeCell ref="A42:A46"/>
    <mergeCell ref="A49:A53"/>
    <mergeCell ref="A56:A60"/>
    <mergeCell ref="A63:A67"/>
    <mergeCell ref="A40:B40"/>
    <mergeCell ref="A47:B47"/>
    <mergeCell ref="A48:B48"/>
    <mergeCell ref="A41:B41"/>
    <mergeCell ref="A3:A7"/>
    <mergeCell ref="A10:A14"/>
    <mergeCell ref="A17:A21"/>
    <mergeCell ref="A8:B8"/>
    <mergeCell ref="A9:B9"/>
    <mergeCell ref="A15:B15"/>
    <mergeCell ref="A16:B16"/>
    <mergeCell ref="A29:B29"/>
    <mergeCell ref="A22:B22"/>
    <mergeCell ref="A23:B23"/>
    <mergeCell ref="A24:A28"/>
    <mergeCell ref="J32:K32"/>
    <mergeCell ref="K75:K81"/>
    <mergeCell ref="K82:K88"/>
    <mergeCell ref="K89:K95"/>
    <mergeCell ref="K96:K102"/>
    <mergeCell ref="D71:E71"/>
    <mergeCell ref="G71:H71"/>
    <mergeCell ref="J71:K71"/>
    <mergeCell ref="A74:K74"/>
    <mergeCell ref="A94:B94"/>
    <mergeCell ref="A95:B95"/>
    <mergeCell ref="A101:B101"/>
    <mergeCell ref="A102:B102"/>
    <mergeCell ref="A81:B81"/>
    <mergeCell ref="A87:B87"/>
    <mergeCell ref="A88:B88"/>
    <mergeCell ref="H35:H41"/>
    <mergeCell ref="H42:H48"/>
    <mergeCell ref="H49:H55"/>
    <mergeCell ref="H56:H62"/>
    <mergeCell ref="H63:H69"/>
    <mergeCell ref="H117:H123"/>
    <mergeCell ref="A123:B123"/>
    <mergeCell ref="A108:B108"/>
    <mergeCell ref="A109:B109"/>
    <mergeCell ref="A115:B115"/>
    <mergeCell ref="A54:B54"/>
    <mergeCell ref="A55:B55"/>
    <mergeCell ref="A61:B61"/>
    <mergeCell ref="A62:B62"/>
    <mergeCell ref="A80:B80"/>
    <mergeCell ref="A96:A100"/>
    <mergeCell ref="A75:A79"/>
    <mergeCell ref="A82:A86"/>
    <mergeCell ref="A71:B71"/>
    <mergeCell ref="A89:A93"/>
    <mergeCell ref="A103:A107"/>
    <mergeCell ref="A110:A114"/>
    <mergeCell ref="A117:A121"/>
    <mergeCell ref="A116:B116"/>
    <mergeCell ref="A122:B122"/>
    <mergeCell ref="H75:H81"/>
    <mergeCell ref="E354:E360"/>
    <mergeCell ref="H354:H360"/>
    <mergeCell ref="K354:K360"/>
    <mergeCell ref="E333:E339"/>
    <mergeCell ref="H333:H339"/>
    <mergeCell ref="K333:K339"/>
    <mergeCell ref="E305:E311"/>
    <mergeCell ref="H305:H311"/>
    <mergeCell ref="K305:K311"/>
    <mergeCell ref="J1:K1"/>
    <mergeCell ref="G1:H1"/>
    <mergeCell ref="D1:E1"/>
    <mergeCell ref="E35:E41"/>
    <mergeCell ref="E42:E48"/>
    <mergeCell ref="E49:E55"/>
    <mergeCell ref="E56:E62"/>
    <mergeCell ref="E63:E69"/>
    <mergeCell ref="K35:K41"/>
    <mergeCell ref="K42:K48"/>
    <mergeCell ref="K49:K55"/>
    <mergeCell ref="K56:K62"/>
    <mergeCell ref="K63:K69"/>
    <mergeCell ref="E3:E9"/>
    <mergeCell ref="H3:H9"/>
    <mergeCell ref="K3:K9"/>
    <mergeCell ref="E17:E23"/>
    <mergeCell ref="H17:H23"/>
    <mergeCell ref="K17:K23"/>
    <mergeCell ref="E10:E16"/>
    <mergeCell ref="H10:H16"/>
    <mergeCell ref="K10:K16"/>
    <mergeCell ref="D32:E32"/>
    <mergeCell ref="G32:H32"/>
    <mergeCell ref="A131:A135"/>
    <mergeCell ref="E131:E137"/>
    <mergeCell ref="H131:H137"/>
    <mergeCell ref="K131:K137"/>
    <mergeCell ref="A136:B136"/>
    <mergeCell ref="A137:B137"/>
    <mergeCell ref="A273:B273"/>
    <mergeCell ref="A274:B274"/>
    <mergeCell ref="D363:E363"/>
    <mergeCell ref="G363:H363"/>
    <mergeCell ref="J363:K363"/>
    <mergeCell ref="A363:B363"/>
    <mergeCell ref="A290:K290"/>
    <mergeCell ref="A291:A295"/>
    <mergeCell ref="E291:E297"/>
    <mergeCell ref="H291:H297"/>
    <mergeCell ref="A189:A193"/>
    <mergeCell ref="E189:E195"/>
    <mergeCell ref="H189:H195"/>
    <mergeCell ref="K189:K195"/>
    <mergeCell ref="A194:B194"/>
    <mergeCell ref="A195:B195"/>
    <mergeCell ref="A196:A200"/>
    <mergeCell ref="E196:E202"/>
    <mergeCell ref="E24:E30"/>
    <mergeCell ref="H24:H30"/>
    <mergeCell ref="K24:K30"/>
    <mergeCell ref="A30:B30"/>
    <mergeCell ref="A124:A128"/>
    <mergeCell ref="E124:E130"/>
    <mergeCell ref="H124:H130"/>
    <mergeCell ref="K124:K130"/>
    <mergeCell ref="A129:B129"/>
    <mergeCell ref="A130:B130"/>
    <mergeCell ref="E75:E81"/>
    <mergeCell ref="E82:E88"/>
    <mergeCell ref="E89:E95"/>
    <mergeCell ref="E96:E102"/>
    <mergeCell ref="E103:E109"/>
    <mergeCell ref="E110:E116"/>
    <mergeCell ref="K110:K116"/>
    <mergeCell ref="K117:K123"/>
    <mergeCell ref="E117:E123"/>
    <mergeCell ref="H82:H88"/>
    <mergeCell ref="H89:H95"/>
    <mergeCell ref="H96:H102"/>
    <mergeCell ref="H103:H109"/>
    <mergeCell ref="H110:H116"/>
    <mergeCell ref="A332:B332"/>
    <mergeCell ref="A310:B310"/>
    <mergeCell ref="A311:B311"/>
    <mergeCell ref="A312:A316"/>
    <mergeCell ref="E312:E318"/>
    <mergeCell ref="H312:H318"/>
    <mergeCell ref="K312:K318"/>
    <mergeCell ref="A317:B317"/>
    <mergeCell ref="A318:B318"/>
    <mergeCell ref="A305:A309"/>
    <mergeCell ref="K103:K109"/>
    <mergeCell ref="H275:H281"/>
    <mergeCell ref="K275:K281"/>
    <mergeCell ref="A280:B280"/>
    <mergeCell ref="A281:B281"/>
    <mergeCell ref="A347:A351"/>
    <mergeCell ref="E347:E353"/>
    <mergeCell ref="H347:H353"/>
    <mergeCell ref="K347:K353"/>
    <mergeCell ref="A352:B352"/>
    <mergeCell ref="A353:B353"/>
    <mergeCell ref="A319:A323"/>
    <mergeCell ref="E319:E325"/>
    <mergeCell ref="H319:H325"/>
    <mergeCell ref="K319:K325"/>
    <mergeCell ref="A324:B324"/>
    <mergeCell ref="A325:B325"/>
    <mergeCell ref="A326:A330"/>
    <mergeCell ref="E326:E332"/>
    <mergeCell ref="H326:H332"/>
    <mergeCell ref="K326:K332"/>
    <mergeCell ref="K291:K297"/>
    <mergeCell ref="A331:B331"/>
  </mergeCells>
  <dataValidations count="3">
    <dataValidation type="list" errorStyle="warning" allowBlank="1" showErrorMessage="1" error="Voer juiste waarde in. " sqref="D40 G40 J40 J47 G47 D47 D54 G54 J54 J61 G61 D61 D68 G68 J68 D8 G8 J8 J15 G15 D15 D22 G22 J22 J29 G29 D29" xr:uid="{709B966E-435E-6A4D-B52E-79BB7083AA34}">
      <formula1>SCOREOV</formula1>
    </dataValidation>
    <dataValidation type="list" errorStyle="warning" allowBlank="1" showErrorMessage="1" sqref="D80 G80 J80 J87 G87 D87 D94 G94 J94 J101 G101 D101 D108 D115 G115 G108 J108 J115 D145 G145 J145 J152 G152 D152 D159 G159 J159 J166 G166 D166 D173 G173 J173 J180 G180 D180 D187 G187 J187 D231 G231 J231 J238 G238 D238 D245 G245 J245 J252 G252 D252 D259 G259 J259 D296 G296 J296 J303 G303 D303 D310 G310 J310 J317 G317 D317 D324 G324 J324 J331 G331 D331 D338 G338 J338 D129 D136 G136 G129 J129 J136 D194 D201 D208 D215 G215 G208 G201 G194 J194 J201 J208 J215 D266 D273 D280 G280 G273 G266 J266 J273 J280 D345 G345 J345 D352 G352 J352" xr:uid="{685C217D-E664-2046-B946-5A657B9BE372}">
      <formula1>UVO</formula1>
    </dataValidation>
    <dataValidation type="list" errorStyle="warning" allowBlank="1" showErrorMessage="1" sqref="G122 D122 J122 D222 G222 J222 D287 G287 J287 D359 G359 J359" xr:uid="{1298DD1A-6D95-4F42-B01B-3CC7F37CCD59}">
      <formula1>UGV</formula1>
    </dataValidation>
  </dataValidation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10</vt:i4>
      </vt:variant>
      <vt:variant>
        <vt:lpstr>Benoemde bereiken</vt:lpstr>
      </vt:variant>
      <vt:variant>
        <vt:i4>4</vt:i4>
      </vt:variant>
    </vt:vector>
  </HeadingPairs>
  <TitlesOfParts>
    <vt:vector size="14" baseType="lpstr">
      <vt:lpstr>OPEN VRAGEN </vt:lpstr>
      <vt:lpstr>INTERVIEW</vt:lpstr>
      <vt:lpstr>PRODUCTDEMONSTRATIE</vt:lpstr>
      <vt:lpstr>Beoordelaar 1</vt:lpstr>
      <vt:lpstr>Beoordelaar 2</vt:lpstr>
      <vt:lpstr>Beoordelaar 3</vt:lpstr>
      <vt:lpstr>Beoordelaar 4</vt:lpstr>
      <vt:lpstr>Beoordelaar 5</vt:lpstr>
      <vt:lpstr>Consensus</vt:lpstr>
      <vt:lpstr>Eindscores</vt:lpstr>
      <vt:lpstr>SCORE</vt:lpstr>
      <vt:lpstr>SCOREOV</vt:lpstr>
      <vt:lpstr>UGV</vt:lpstr>
      <vt:lpstr>UVO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BiC!
RV: LOO 25-3</dc:description>
  <cp:lastModifiedBy/>
  <dcterms:created xsi:type="dcterms:W3CDTF">2006-09-16T00:00:00Z</dcterms:created>
  <dcterms:modified xsi:type="dcterms:W3CDTF">2020-04-09T11:18:48Z</dcterms:modified>
  <cp:category/>
</cp:coreProperties>
</file>