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N:\LFR\Contracten LFR\CONTRACTENDOSSIER\5_FLIB\2. Lopende aanbestedingen\2020-FLIB-01 Drankenautomaten\04 Nota van Inlichtingen\NVI 3\"/>
    </mc:Choice>
  </mc:AlternateContent>
  <xr:revisionPtr revIDLastSave="0" documentId="13_ncr:1_{483890F0-9A90-4389-ADFE-ADD46789BE84}" xr6:coauthVersionLast="45" xr6:coauthVersionMax="45" xr10:uidLastSave="{00000000-0000-0000-0000-000000000000}"/>
  <bookViews>
    <workbookView xWindow="-120" yWindow="-120" windowWidth="29040" windowHeight="15840" activeTab="1" xr2:uid="{5588B39C-EAE7-4B1C-A978-8DDA9E6317D7}"/>
  </bookViews>
  <sheets>
    <sheet name="Voorblad" sheetId="1" r:id="rId1"/>
    <sheet name="Prijzenblad" sheetId="10" r:id="rId2"/>
    <sheet name="Totaaloverzicht" sheetId="12" r:id="rId3"/>
  </sheets>
  <externalReferences>
    <externalReference r:id="rId4"/>
  </externalReferences>
  <definedNames>
    <definedName name="dienstverlening">'[1]Brabant Noord'!#REF!</definedName>
    <definedName name="keuze">#REF!</definedName>
    <definedName name="Scope">'[1]Brabant Noord'!#REF!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0" l="1"/>
  <c r="D43" i="10" l="1"/>
  <c r="D44" i="10"/>
  <c r="D45" i="10"/>
  <c r="D46" i="10"/>
  <c r="D47" i="10"/>
  <c r="D48" i="10"/>
  <c r="D49" i="10"/>
  <c r="D50" i="10"/>
  <c r="D51" i="10"/>
  <c r="D52" i="10"/>
  <c r="D53" i="10"/>
  <c r="D54" i="10"/>
  <c r="D55" i="10"/>
  <c r="E22" i="10"/>
  <c r="E21" i="10"/>
  <c r="D56" i="10" l="1"/>
  <c r="E23" i="10"/>
  <c r="D15" i="10" l="1"/>
  <c r="D16" i="10"/>
  <c r="D14" i="10"/>
  <c r="D7" i="10"/>
  <c r="D8" i="10"/>
  <c r="D9" i="10"/>
  <c r="D6" i="10"/>
  <c r="D17" i="10" l="1"/>
  <c r="F13" i="12"/>
  <c r="E13" i="12"/>
  <c r="D13" i="12"/>
  <c r="C13" i="12"/>
  <c r="B13" i="12"/>
  <c r="D10" i="10" l="1"/>
  <c r="B62" i="10" s="1"/>
</calcChain>
</file>

<file path=xl/sharedStrings.xml><?xml version="1.0" encoding="utf-8"?>
<sst xmlns="http://schemas.openxmlformats.org/spreadsheetml/2006/main" count="105" uniqueCount="81">
  <si>
    <t>Prijsopgaveformulier</t>
  </si>
  <si>
    <t xml:space="preserve">Ondergetekende is ermee bekend en stemt daarmee in dat het IFV dit document en de overlegde bewijzen en bijlagen eventueel verifieert of zal laten verifieren. Ondergetekende zal, indien het IFV tot verifictaie gewenst over te gaan, daaraan zijn medewerking verlenen. </t>
  </si>
  <si>
    <t>Aldus naar waarheid opgemaakt op</t>
  </si>
  <si>
    <t>Datum</t>
  </si>
  <si>
    <t>Plaats</t>
  </si>
  <si>
    <t>Naam</t>
  </si>
  <si>
    <t>Functie</t>
  </si>
  <si>
    <t>Handtekening</t>
  </si>
  <si>
    <r>
      <t xml:space="preserve">Ondergetekende verklaart dat alle in dit document verstrekte informatie met de werkelijkheid overeenstemmen, juist en volledig zijn. Inschrijver vult alleen de velden die </t>
    </r>
    <r>
      <rPr>
        <b/>
        <sz val="10"/>
        <color theme="1"/>
        <rFont val="Arial"/>
        <family val="2"/>
      </rPr>
      <t xml:space="preserve">geel </t>
    </r>
    <r>
      <rPr>
        <sz val="10"/>
        <color theme="1"/>
        <rFont val="Arial"/>
        <family val="2"/>
      </rPr>
      <t xml:space="preserve">zijn. Het wijzigen van overige velden kan leiden tot uitsluiting van deelneme aan de aanbesteding. </t>
    </r>
  </si>
  <si>
    <t>Bijlage12</t>
  </si>
  <si>
    <t>Alle prijzen dienen exclusief BTW ingevuld te worden</t>
  </si>
  <si>
    <t>Theezakjes Earl grey (doos van 100 st.)</t>
  </si>
  <si>
    <t>Theezakjes smaak (doos 80 st.)</t>
  </si>
  <si>
    <t>Melkstaafjes (per doos 500 st.)</t>
  </si>
  <si>
    <t>Suikerstaafjes (per doos 500 st.)</t>
  </si>
  <si>
    <t>Zoetjes  (per doos van 500 st.)</t>
  </si>
  <si>
    <t>Roerstaafjes  (per doos van 200 st.)</t>
  </si>
  <si>
    <t xml:space="preserve">Soep (navul 40 porties) </t>
  </si>
  <si>
    <t>Beker (per doos van 1000 st.)</t>
  </si>
  <si>
    <t>Type automaat</t>
  </si>
  <si>
    <t>Onderhoud</t>
  </si>
  <si>
    <t>Ingrediënten</t>
  </si>
  <si>
    <r>
      <t>Prijs</t>
    </r>
    <r>
      <rPr>
        <sz val="8"/>
        <color theme="1"/>
        <rFont val="Arial"/>
        <family val="2"/>
      </rPr>
      <t xml:space="preserve">                             (kantoortijden)</t>
    </r>
  </si>
  <si>
    <r>
      <t xml:space="preserve">Prijs                         </t>
    </r>
    <r>
      <rPr>
        <sz val="8"/>
        <color theme="1"/>
        <rFont val="Arial"/>
        <family val="2"/>
      </rPr>
      <t>(buiten kantoortijden)</t>
    </r>
  </si>
  <si>
    <t>Prijs per eenheid</t>
  </si>
  <si>
    <t xml:space="preserve">Ingrediënten/verbruiksmiddelen </t>
  </si>
  <si>
    <t>Koffiebonen Melange A (per kilo)</t>
  </si>
  <si>
    <t>Koffiebonen Melange B (per kilo)</t>
  </si>
  <si>
    <t>Koffiebonen Melange C (per kilo)</t>
  </si>
  <si>
    <t>Koffie via instantautomaten (per kilo)</t>
  </si>
  <si>
    <t>Topping (per kilo)</t>
  </si>
  <si>
    <t>Cacao (per kilo)</t>
  </si>
  <si>
    <t>Onderkast</t>
  </si>
  <si>
    <t>Prijs per onderkast</t>
  </si>
  <si>
    <t>Type 1</t>
  </si>
  <si>
    <t>Type 2</t>
  </si>
  <si>
    <t>Type 4</t>
  </si>
  <si>
    <t>Extra service</t>
  </si>
  <si>
    <t>Type 3A</t>
  </si>
  <si>
    <t>Type 3B</t>
  </si>
  <si>
    <t>Type kast</t>
  </si>
  <si>
    <t>Onderkast (minimaal 85 cm hoog)</t>
  </si>
  <si>
    <t>Koopprijs</t>
  </si>
  <si>
    <t>Totaal</t>
  </si>
  <si>
    <t>Inschrijver vult uitsluitend de gele cellen in.</t>
  </si>
  <si>
    <t>Fictieve totaalprijs</t>
  </si>
  <si>
    <t>Service niveau type 1&amp;2</t>
  </si>
  <si>
    <t>Brabant Noord</t>
  </si>
  <si>
    <t>Alleen (technisch) onderhoud</t>
  </si>
  <si>
    <t>Flevoland</t>
  </si>
  <si>
    <t>Full service</t>
  </si>
  <si>
    <t>Haaglanden</t>
  </si>
  <si>
    <t>Hollands Midden</t>
  </si>
  <si>
    <t>Kennemerland</t>
  </si>
  <si>
    <t>Twente</t>
  </si>
  <si>
    <t>Utrecht</t>
  </si>
  <si>
    <t>Type 1 obv full service, overige alleen (technisch) onderhoud</t>
  </si>
  <si>
    <t>Rotterdam Rijnmond</t>
  </si>
  <si>
    <t>IFV</t>
  </si>
  <si>
    <t xml:space="preserve">Uurtarief voorrijkosten  </t>
  </si>
  <si>
    <t>Totaal overzicht huidige apparaten (ter indicatie)</t>
  </si>
  <si>
    <t>NVI 2 BIJLAGE 12 VERNIEUWDE PRIJZENBLAD WDV</t>
  </si>
  <si>
    <t>Prijs per automaat per maand</t>
  </si>
  <si>
    <t>Huur/ leaseprijs inclusief technisch onderhoud (preventief en correctief)</t>
  </si>
  <si>
    <t>Prijs operating service (let op: dit is exclusief voorrijkosten)</t>
  </si>
  <si>
    <t>Uurtarief storingsopvolging koopautomaten (correctief)</t>
  </si>
  <si>
    <t>Uurtarief onderhoud koopautomaten (preventief)</t>
  </si>
  <si>
    <t>Voorrijkosten operating service, vast tarief per locatie per opkomst</t>
  </si>
  <si>
    <t>Aantal opkomsten per locatie per jaar</t>
  </si>
  <si>
    <t>Voorrijkosten koopautomaten, vast tarief per opkomst</t>
  </si>
  <si>
    <t>Onderdelen tbv vaste kosten</t>
  </si>
  <si>
    <t>Onderdelen tbv variabele kosten</t>
  </si>
  <si>
    <t>Totaal per jaar</t>
  </si>
  <si>
    <t>*aantallen zijn indicatief</t>
  </si>
  <si>
    <t>Prijs per type automaat</t>
  </si>
  <si>
    <t>Aantal automaten*</t>
  </si>
  <si>
    <t>Aantallen locaties* 
(type 1 en 2)</t>
  </si>
  <si>
    <t>Aantal eenheden per jaar*</t>
  </si>
  <si>
    <t>Voorrijkosten technisch onderhoud (preventief en correctief) huur/leaseapparaten, vast tarief per locatie per opkomst.</t>
  </si>
  <si>
    <t>Verplaatsen WDA intern, vast tarief</t>
  </si>
  <si>
    <t>Verplaatsen WDA extern, vast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</si>
</sst>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0.00_ ;\-#,##0.00\ "/>
  </numFmts>
  <fonts count="13"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22"/>
      <color theme="4" tint="-0.499984740745262"/>
      <name val="Arial"/>
      <family val="2"/>
    </font>
    <font>
      <sz val="14"/>
      <color theme="4" tint="-0.499984740745262"/>
      <name val="Arial"/>
      <family val="2"/>
    </font>
    <font>
      <sz val="8"/>
      <color theme="1"/>
      <name val="Arial"/>
      <family val="2"/>
    </font>
    <font>
      <sz val="10"/>
      <name val="Arial"/>
      <family val="2"/>
    </font>
    <font>
      <sz val="11"/>
      <color rgb="FF000000"/>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
      <i/>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900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1" xfId="0" applyFont="1" applyFill="1" applyBorder="1"/>
    <xf numFmtId="0" fontId="2" fillId="3" borderId="1" xfId="0" applyFont="1" applyFill="1" applyBorder="1"/>
    <xf numFmtId="0" fontId="2" fillId="2" borderId="3" xfId="0" applyFont="1" applyFill="1" applyBorder="1"/>
    <xf numFmtId="0" fontId="0" fillId="2" borderId="0" xfId="0" applyFill="1"/>
    <xf numFmtId="0" fontId="1" fillId="2" borderId="0" xfId="0" applyFont="1" applyFill="1"/>
    <xf numFmtId="0" fontId="2" fillId="2" borderId="0" xfId="0" applyFont="1" applyFill="1"/>
    <xf numFmtId="0" fontId="4" fillId="2" borderId="0" xfId="0" applyFont="1" applyFill="1" applyBorder="1" applyAlignment="1"/>
    <xf numFmtId="0" fontId="5" fillId="2" borderId="0" xfId="0" applyFont="1" applyFill="1" applyBorder="1" applyAlignment="1">
      <alignment horizontal="center" vertical="top"/>
    </xf>
    <xf numFmtId="0" fontId="2" fillId="0" borderId="1" xfId="0" applyFont="1" applyBorder="1"/>
    <xf numFmtId="44" fontId="2" fillId="3" borderId="1" xfId="0" applyNumberFormat="1" applyFont="1" applyFill="1" applyBorder="1"/>
    <xf numFmtId="0" fontId="7" fillId="0" borderId="1" xfId="0" applyFont="1" applyBorder="1"/>
    <xf numFmtId="0" fontId="3" fillId="2" borderId="0" xfId="0" applyFont="1" applyFill="1" applyBorder="1" applyAlignment="1">
      <alignment horizontal="center"/>
    </xf>
    <xf numFmtId="0" fontId="3" fillId="2" borderId="0" xfId="0" applyFont="1" applyFill="1" applyBorder="1"/>
    <xf numFmtId="44" fontId="2" fillId="2" borderId="0" xfId="0" applyNumberFormat="1" applyFont="1" applyFill="1" applyBorder="1"/>
    <xf numFmtId="0" fontId="3" fillId="5" borderId="2" xfId="0" applyFont="1" applyFill="1" applyBorder="1" applyAlignment="1">
      <alignment horizontal="left" wrapText="1"/>
    </xf>
    <xf numFmtId="0" fontId="3" fillId="5" borderId="1" xfId="0" applyFont="1" applyFill="1" applyBorder="1" applyAlignment="1">
      <alignment wrapText="1"/>
    </xf>
    <xf numFmtId="0" fontId="3" fillId="4" borderId="1" xfId="0" applyFont="1" applyFill="1" applyBorder="1"/>
    <xf numFmtId="0" fontId="3" fillId="4" borderId="1" xfId="0" applyFont="1" applyFill="1" applyBorder="1" applyAlignment="1">
      <alignment vertical="top" wrapText="1"/>
    </xf>
    <xf numFmtId="44" fontId="2" fillId="0" borderId="0" xfId="0" applyNumberFormat="1" applyFont="1" applyFill="1" applyBorder="1"/>
    <xf numFmtId="0" fontId="0" fillId="2" borderId="1" xfId="0" applyFill="1" applyBorder="1"/>
    <xf numFmtId="44" fontId="2" fillId="2" borderId="1" xfId="0" applyNumberFormat="1" applyFont="1" applyFill="1" applyBorder="1"/>
    <xf numFmtId="0" fontId="8" fillId="0" borderId="0" xfId="0" applyFont="1" applyAlignment="1">
      <alignment horizontal="left" vertical="center" indent="4"/>
    </xf>
    <xf numFmtId="44" fontId="2" fillId="2" borderId="2" xfId="0" applyNumberFormat="1" applyFont="1" applyFill="1" applyBorder="1"/>
    <xf numFmtId="44" fontId="2" fillId="2" borderId="4" xfId="0" applyNumberFormat="1" applyFont="1" applyFill="1" applyBorder="1"/>
    <xf numFmtId="0" fontId="10" fillId="0" borderId="0" xfId="0" applyFont="1"/>
    <xf numFmtId="0" fontId="9" fillId="3" borderId="1" xfId="0" applyFont="1" applyFill="1" applyBorder="1"/>
    <xf numFmtId="0" fontId="0" fillId="0" borderId="1" xfId="0" applyBorder="1"/>
    <xf numFmtId="0" fontId="0" fillId="0" borderId="1" xfId="0" applyBorder="1" applyAlignment="1">
      <alignment wrapText="1"/>
    </xf>
    <xf numFmtId="0" fontId="0" fillId="2" borderId="0" xfId="0" applyFill="1" applyAlignment="1">
      <alignment wrapText="1"/>
    </xf>
    <xf numFmtId="0" fontId="0" fillId="0" borderId="1" xfId="0" applyFill="1" applyBorder="1"/>
    <xf numFmtId="0" fontId="0" fillId="0" borderId="6" xfId="0" applyBorder="1"/>
    <xf numFmtId="0" fontId="0" fillId="0" borderId="5" xfId="0" applyFill="1" applyBorder="1"/>
    <xf numFmtId="0" fontId="0" fillId="0" borderId="5" xfId="0" applyBorder="1"/>
    <xf numFmtId="0" fontId="2" fillId="2" borderId="1" xfId="0" applyFont="1" applyFill="1" applyBorder="1" applyAlignment="1">
      <alignment wrapText="1"/>
    </xf>
    <xf numFmtId="0" fontId="2" fillId="0" borderId="1" xfId="0" applyNumberFormat="1" applyFont="1" applyFill="1" applyBorder="1"/>
    <xf numFmtId="0" fontId="2" fillId="0" borderId="1" xfId="0" applyFont="1" applyFill="1" applyBorder="1"/>
    <xf numFmtId="0" fontId="3" fillId="4" borderId="1" xfId="0" applyFont="1" applyFill="1" applyBorder="1" applyAlignment="1">
      <alignment wrapText="1"/>
    </xf>
    <xf numFmtId="0" fontId="2" fillId="2" borderId="0" xfId="0" applyFont="1" applyFill="1" applyBorder="1" applyAlignment="1">
      <alignment wrapText="1"/>
    </xf>
    <xf numFmtId="0" fontId="0" fillId="3" borderId="1" xfId="0" applyFill="1" applyBorder="1"/>
    <xf numFmtId="44" fontId="0" fillId="2" borderId="1" xfId="0" applyNumberFormat="1" applyFill="1" applyBorder="1"/>
    <xf numFmtId="0" fontId="9" fillId="2" borderId="0" xfId="0" applyFont="1" applyFill="1" applyBorder="1"/>
    <xf numFmtId="0" fontId="9" fillId="2" borderId="0" xfId="0" applyFont="1" applyFill="1"/>
    <xf numFmtId="7" fontId="2" fillId="3" borderId="1" xfId="0" applyNumberFormat="1" applyFont="1" applyFill="1" applyBorder="1"/>
    <xf numFmtId="7" fontId="0" fillId="2" borderId="1" xfId="0" applyNumberFormat="1" applyFill="1" applyBorder="1"/>
    <xf numFmtId="164" fontId="0" fillId="2" borderId="1" xfId="0" applyNumberFormat="1" applyFill="1" applyBorder="1"/>
    <xf numFmtId="1" fontId="0" fillId="2" borderId="1" xfId="0" applyNumberFormat="1" applyFill="1" applyBorder="1"/>
    <xf numFmtId="0" fontId="2" fillId="0" borderId="0" xfId="0" applyNumberFormat="1" applyFont="1" applyFill="1" applyBorder="1"/>
    <xf numFmtId="44" fontId="1" fillId="6" borderId="1" xfId="0" applyNumberFormat="1" applyFont="1" applyFill="1" applyBorder="1"/>
    <xf numFmtId="0" fontId="2" fillId="0" borderId="0" xfId="0" applyFont="1" applyBorder="1"/>
    <xf numFmtId="0" fontId="7" fillId="2" borderId="1" xfId="0" applyFont="1" applyFill="1" applyBorder="1" applyAlignment="1">
      <alignment wrapText="1"/>
    </xf>
    <xf numFmtId="0" fontId="11" fillId="2" borderId="0" xfId="0" applyFont="1" applyFill="1"/>
    <xf numFmtId="7" fontId="0" fillId="2" borderId="0" xfId="0" applyNumberFormat="1" applyFill="1" applyBorder="1"/>
    <xf numFmtId="0" fontId="2" fillId="2" borderId="0" xfId="0" applyFont="1" applyFill="1" applyBorder="1" applyAlignment="1">
      <alignment horizontal="left" wrapText="1"/>
    </xf>
    <xf numFmtId="0" fontId="2" fillId="3" borderId="1" xfId="0" applyFont="1" applyFill="1" applyBorder="1" applyAlignment="1">
      <alignment horizontal="center"/>
    </xf>
    <xf numFmtId="0" fontId="12" fillId="2" borderId="7" xfId="0" applyFont="1" applyFill="1" applyBorder="1" applyAlignment="1">
      <alignment horizontal="left" wrapText="1" shrinkToFit="1" readingOrder="1"/>
    </xf>
    <xf numFmtId="0" fontId="12" fillId="2" borderId="8" xfId="0" applyFont="1" applyFill="1" applyBorder="1" applyAlignment="1">
      <alignment horizontal="left" wrapText="1" shrinkToFit="1" readingOrder="1"/>
    </xf>
  </cellXfs>
  <cellStyles count="1">
    <cellStyle name="Standaard" xfId="0" builtinId="0"/>
  </cellStyles>
  <dxfs count="0"/>
  <tableStyles count="0" defaultTableStyle="TableStyleMedium2" defaultPivotStyle="PivotStyleLight16"/>
  <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91066</xdr:colOff>
      <xdr:row>0</xdr:row>
      <xdr:rowOff>119063</xdr:rowOff>
    </xdr:from>
    <xdr:to>
      <xdr:col>1</xdr:col>
      <xdr:colOff>1076152</xdr:colOff>
      <xdr:row>6</xdr:row>
      <xdr:rowOff>9525</xdr:rowOff>
    </xdr:to>
    <xdr:pic>
      <xdr:nvPicPr>
        <xdr:cNvPr id="3" name="Afbeelding 2">
          <a:extLst>
            <a:ext uri="{FF2B5EF4-FFF2-40B4-BE49-F238E27FC236}">
              <a16:creationId xmlns:a16="http://schemas.microsoft.com/office/drawing/2014/main" id="{E0FAA218-D982-4805-9D5E-E5DD769CD6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66" y="119063"/>
          <a:ext cx="2713874"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FR/Contracten%20LFR/CONTRACTENDOSSIER/5_FLIB/2.%20Lopende%20aanbestedingen/2020-FLIB-01%20Drankenautomaten/04%20Nota%20van%20Inlichtingen/NVI2/200525%20totaaloverzicht%20automat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overzicht"/>
      <sheetName val="Brabant Noord"/>
      <sheetName val="Flevoland"/>
      <sheetName val="Haaglanden"/>
      <sheetName val="Hollands Midden"/>
      <sheetName val="Kennemerland"/>
      <sheetName val="Twente"/>
      <sheetName val="Utrecht"/>
      <sheetName val="Rotterdam Rijnmond"/>
      <sheetName val="IFV"/>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5993-E4D8-4F07-BEEE-D703973C0977}">
  <dimension ref="A1:D33"/>
  <sheetViews>
    <sheetView topLeftCell="A7" zoomScale="90" zoomScaleNormal="90" workbookViewId="0">
      <selection activeCell="A15" sqref="A15:D15"/>
    </sheetView>
  </sheetViews>
  <sheetFormatPr defaultColWidth="9.140625" defaultRowHeight="15" x14ac:dyDescent="0.25"/>
  <cols>
    <col min="1" max="1" width="26" style="7" customWidth="1"/>
    <col min="2" max="2" width="43.28515625" style="7" customWidth="1"/>
    <col min="3" max="3" width="9.5703125" style="7" customWidth="1"/>
    <col min="4" max="4" width="12.5703125" style="7" customWidth="1"/>
    <col min="5" max="16384" width="9.140625" style="7"/>
  </cols>
  <sheetData>
    <row r="1" spans="1:4" x14ac:dyDescent="0.25">
      <c r="A1" s="1"/>
      <c r="B1" s="1"/>
      <c r="C1" s="1"/>
      <c r="D1" s="1"/>
    </row>
    <row r="2" spans="1:4" x14ac:dyDescent="0.25">
      <c r="A2" s="1"/>
      <c r="B2" s="1"/>
      <c r="C2" s="1"/>
      <c r="D2" s="1"/>
    </row>
    <row r="3" spans="1:4" x14ac:dyDescent="0.25">
      <c r="A3" s="1"/>
      <c r="B3" s="1"/>
      <c r="C3" s="1"/>
      <c r="D3" s="1"/>
    </row>
    <row r="4" spans="1:4" x14ac:dyDescent="0.25">
      <c r="A4" s="1"/>
      <c r="B4" s="1"/>
      <c r="C4" s="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
      <c r="C8" s="1"/>
      <c r="D8" s="1"/>
    </row>
    <row r="9" spans="1:4" x14ac:dyDescent="0.25">
      <c r="A9" s="1"/>
      <c r="B9" s="1"/>
      <c r="C9" s="1"/>
      <c r="D9" s="1"/>
    </row>
    <row r="10" spans="1:4" x14ac:dyDescent="0.25">
      <c r="A10" s="2"/>
      <c r="B10" s="2"/>
      <c r="C10" s="2"/>
      <c r="D10" s="2"/>
    </row>
    <row r="11" spans="1:4" ht="18" x14ac:dyDescent="0.25">
      <c r="A11" s="2"/>
      <c r="B11" s="11" t="s">
        <v>9</v>
      </c>
      <c r="C11" s="2"/>
      <c r="D11" s="2"/>
    </row>
    <row r="12" spans="1:4" ht="27" x14ac:dyDescent="0.35">
      <c r="A12" s="2"/>
      <c r="B12" s="10" t="s">
        <v>0</v>
      </c>
      <c r="C12" s="2"/>
      <c r="D12" s="2"/>
    </row>
    <row r="13" spans="1:4" x14ac:dyDescent="0.25">
      <c r="A13" s="2"/>
      <c r="B13" s="2"/>
      <c r="C13" s="2"/>
      <c r="D13" s="2"/>
    </row>
    <row r="14" spans="1:4" x14ac:dyDescent="0.25">
      <c r="A14" s="2"/>
      <c r="B14" s="2"/>
      <c r="C14" s="2"/>
      <c r="D14" s="2"/>
    </row>
    <row r="15" spans="1:4" ht="47.25" customHeight="1" x14ac:dyDescent="0.25">
      <c r="A15" s="56" t="s">
        <v>8</v>
      </c>
      <c r="B15" s="56"/>
      <c r="C15" s="56"/>
      <c r="D15" s="56"/>
    </row>
    <row r="16" spans="1:4" ht="8.25" customHeight="1" x14ac:dyDescent="0.25">
      <c r="A16" s="3"/>
      <c r="B16" s="3"/>
      <c r="C16" s="3"/>
      <c r="D16" s="3"/>
    </row>
    <row r="17" spans="1:4" ht="52.5" customHeight="1" x14ac:dyDescent="0.25">
      <c r="A17" s="56" t="s">
        <v>1</v>
      </c>
      <c r="B17" s="56"/>
      <c r="C17" s="56"/>
      <c r="D17" s="56"/>
    </row>
    <row r="18" spans="1:4" ht="10.5" customHeight="1" x14ac:dyDescent="0.25">
      <c r="A18" s="3"/>
      <c r="B18" s="3"/>
      <c r="C18" s="3"/>
      <c r="D18" s="3"/>
    </row>
    <row r="19" spans="1:4" x14ac:dyDescent="0.25">
      <c r="A19" s="3" t="s">
        <v>2</v>
      </c>
      <c r="B19" s="3"/>
      <c r="C19" s="3"/>
      <c r="D19" s="3"/>
    </row>
    <row r="20" spans="1:4" x14ac:dyDescent="0.25">
      <c r="A20" s="2"/>
      <c r="B20" s="2"/>
      <c r="C20" s="2"/>
      <c r="D20" s="2"/>
    </row>
    <row r="21" spans="1:4" x14ac:dyDescent="0.25">
      <c r="A21" s="2"/>
      <c r="B21" s="2"/>
      <c r="C21" s="2"/>
      <c r="D21" s="2"/>
    </row>
    <row r="22" spans="1:4" x14ac:dyDescent="0.25">
      <c r="A22" s="6" t="s">
        <v>3</v>
      </c>
      <c r="B22" s="5"/>
      <c r="C22" s="2"/>
      <c r="D22" s="2"/>
    </row>
    <row r="23" spans="1:4" x14ac:dyDescent="0.25">
      <c r="A23" s="6" t="s">
        <v>4</v>
      </c>
      <c r="B23" s="5"/>
      <c r="C23" s="2"/>
      <c r="D23" s="2"/>
    </row>
    <row r="24" spans="1:4" x14ac:dyDescent="0.25">
      <c r="A24" s="6" t="s">
        <v>5</v>
      </c>
      <c r="B24" s="5"/>
      <c r="C24" s="2"/>
      <c r="D24" s="2"/>
    </row>
    <row r="25" spans="1:4" x14ac:dyDescent="0.25">
      <c r="A25" s="6" t="s">
        <v>6</v>
      </c>
      <c r="B25" s="5"/>
      <c r="C25" s="2"/>
      <c r="D25" s="2"/>
    </row>
    <row r="26" spans="1:4" x14ac:dyDescent="0.25">
      <c r="A26" s="6" t="s">
        <v>7</v>
      </c>
      <c r="B26" s="57"/>
      <c r="C26" s="2"/>
      <c r="D26" s="2"/>
    </row>
    <row r="27" spans="1:4" x14ac:dyDescent="0.25">
      <c r="A27" s="3"/>
      <c r="B27" s="57"/>
      <c r="C27" s="2"/>
      <c r="D27" s="2"/>
    </row>
    <row r="28" spans="1:4" x14ac:dyDescent="0.25">
      <c r="A28" s="3"/>
      <c r="B28" s="57"/>
      <c r="C28" s="2"/>
      <c r="D28" s="2"/>
    </row>
    <row r="29" spans="1:4" x14ac:dyDescent="0.25">
      <c r="A29" s="3"/>
      <c r="B29" s="57"/>
      <c r="C29" s="2"/>
      <c r="D29" s="2"/>
    </row>
    <row r="30" spans="1:4" x14ac:dyDescent="0.25">
      <c r="A30" s="3"/>
      <c r="B30" s="57"/>
      <c r="C30" s="2"/>
      <c r="D30" s="2"/>
    </row>
    <row r="31" spans="1:4" x14ac:dyDescent="0.25">
      <c r="A31" s="3"/>
      <c r="B31" s="57"/>
      <c r="C31" s="2"/>
      <c r="D31" s="2"/>
    </row>
    <row r="32" spans="1:4" x14ac:dyDescent="0.25">
      <c r="A32" s="2"/>
      <c r="B32" s="2"/>
      <c r="C32" s="2"/>
      <c r="D32" s="2"/>
    </row>
    <row r="33" spans="1:4" x14ac:dyDescent="0.25">
      <c r="A33" s="2"/>
      <c r="B33" s="2"/>
      <c r="C33" s="2"/>
      <c r="D33" s="2"/>
    </row>
  </sheetData>
  <mergeCells count="3">
    <mergeCell ref="A15:D15"/>
    <mergeCell ref="A17:D17"/>
    <mergeCell ref="B26:B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DC4A-7EA5-405B-83FB-5F4C1C6150CC}">
  <dimension ref="A1:G70"/>
  <sheetViews>
    <sheetView tabSelected="1" zoomScale="90" zoomScaleNormal="90" workbookViewId="0">
      <selection activeCell="D21" sqref="D21"/>
    </sheetView>
  </sheetViews>
  <sheetFormatPr defaultColWidth="9" defaultRowHeight="15" x14ac:dyDescent="0.25"/>
  <cols>
    <col min="1" max="1" width="44.85546875" style="7" customWidth="1"/>
    <col min="2" max="2" width="18.5703125" style="7" bestFit="1" customWidth="1"/>
    <col min="3" max="3" width="20.7109375" style="7" bestFit="1" customWidth="1"/>
    <col min="4" max="4" width="19" style="7" customWidth="1"/>
    <col min="5" max="5" width="49" style="7" customWidth="1"/>
    <col min="6" max="16384" width="9" style="7"/>
  </cols>
  <sheetData>
    <row r="1" spans="1:5" x14ac:dyDescent="0.25">
      <c r="A1" s="7" t="s">
        <v>61</v>
      </c>
    </row>
    <row r="2" spans="1:5" x14ac:dyDescent="0.25">
      <c r="A2" s="1"/>
      <c r="B2" s="17"/>
      <c r="C2" s="32"/>
      <c r="D2" s="17"/>
      <c r="E2" s="32"/>
    </row>
    <row r="3" spans="1:5" x14ac:dyDescent="0.25">
      <c r="A3" s="45" t="s">
        <v>70</v>
      </c>
    </row>
    <row r="4" spans="1:5" ht="26.25" x14ac:dyDescent="0.25">
      <c r="A4" s="18" t="s">
        <v>63</v>
      </c>
      <c r="B4" s="18"/>
      <c r="C4" s="18"/>
      <c r="D4" s="18"/>
    </row>
    <row r="5" spans="1:5" ht="26.25" x14ac:dyDescent="0.25">
      <c r="A5" s="20" t="s">
        <v>19</v>
      </c>
      <c r="B5" s="40" t="s">
        <v>62</v>
      </c>
      <c r="C5" s="20" t="s">
        <v>75</v>
      </c>
      <c r="D5" s="20" t="s">
        <v>72</v>
      </c>
    </row>
    <row r="6" spans="1:5" x14ac:dyDescent="0.25">
      <c r="A6" s="23" t="s">
        <v>34</v>
      </c>
      <c r="B6" s="13"/>
      <c r="C6" s="38">
        <v>102</v>
      </c>
      <c r="D6" s="24">
        <f>SUM(B6*C6)*12</f>
        <v>0</v>
      </c>
    </row>
    <row r="7" spans="1:5" x14ac:dyDescent="0.25">
      <c r="A7" s="23" t="s">
        <v>35</v>
      </c>
      <c r="B7" s="13"/>
      <c r="C7" s="38">
        <v>146</v>
      </c>
      <c r="D7" s="24">
        <f t="shared" ref="D7:D9" si="0">SUM(B7*C7)*12</f>
        <v>0</v>
      </c>
    </row>
    <row r="8" spans="1:5" x14ac:dyDescent="0.25">
      <c r="A8" s="23" t="s">
        <v>39</v>
      </c>
      <c r="B8" s="13"/>
      <c r="C8" s="38">
        <v>1</v>
      </c>
      <c r="D8" s="24">
        <f t="shared" si="0"/>
        <v>0</v>
      </c>
    </row>
    <row r="9" spans="1:5" x14ac:dyDescent="0.25">
      <c r="A9" s="23" t="s">
        <v>36</v>
      </c>
      <c r="B9" s="13"/>
      <c r="C9" s="38">
        <v>2</v>
      </c>
      <c r="D9" s="26">
        <f t="shared" si="0"/>
        <v>0</v>
      </c>
    </row>
    <row r="10" spans="1:5" x14ac:dyDescent="0.25">
      <c r="A10" s="1"/>
      <c r="C10" s="50"/>
      <c r="D10" s="24">
        <f>SUM(D6:D9)</f>
        <v>0</v>
      </c>
    </row>
    <row r="11" spans="1:5" x14ac:dyDescent="0.25">
      <c r="A11" s="1"/>
      <c r="B11" s="17"/>
      <c r="C11" s="17"/>
    </row>
    <row r="12" spans="1:5" ht="26.25" x14ac:dyDescent="0.25">
      <c r="A12" s="18" t="s">
        <v>64</v>
      </c>
      <c r="B12" s="18"/>
      <c r="C12" s="18"/>
      <c r="D12" s="18"/>
    </row>
    <row r="13" spans="1:5" ht="26.25" x14ac:dyDescent="0.25">
      <c r="A13" s="20" t="s">
        <v>19</v>
      </c>
      <c r="B13" s="40" t="s">
        <v>62</v>
      </c>
      <c r="C13" s="40" t="s">
        <v>75</v>
      </c>
      <c r="D13" s="40" t="s">
        <v>72</v>
      </c>
    </row>
    <row r="14" spans="1:5" x14ac:dyDescent="0.25">
      <c r="A14" s="23" t="s">
        <v>34</v>
      </c>
      <c r="B14" s="13"/>
      <c r="C14" s="23">
        <v>90</v>
      </c>
      <c r="D14" s="43">
        <f>SUM(B14*C14)*12</f>
        <v>0</v>
      </c>
    </row>
    <row r="15" spans="1:5" x14ac:dyDescent="0.25">
      <c r="A15" s="23" t="s">
        <v>35</v>
      </c>
      <c r="B15" s="13"/>
      <c r="C15" s="23">
        <v>60</v>
      </c>
      <c r="D15" s="43">
        <f t="shared" ref="D15:D16" si="1">SUM(B15*C15)*12</f>
        <v>0</v>
      </c>
    </row>
    <row r="16" spans="1:5" x14ac:dyDescent="0.25">
      <c r="A16" s="23" t="s">
        <v>36</v>
      </c>
      <c r="B16" s="13"/>
      <c r="C16" s="23">
        <v>1</v>
      </c>
      <c r="D16" s="43">
        <f t="shared" si="1"/>
        <v>0</v>
      </c>
      <c r="E16" s="54"/>
    </row>
    <row r="17" spans="1:6" x14ac:dyDescent="0.25">
      <c r="A17" s="1"/>
      <c r="C17" s="1"/>
      <c r="D17" s="43">
        <f>SUM(D14:D16)</f>
        <v>0</v>
      </c>
    </row>
    <row r="18" spans="1:6" x14ac:dyDescent="0.25">
      <c r="A18" s="1"/>
    </row>
    <row r="19" spans="1:6" x14ac:dyDescent="0.25">
      <c r="A19" s="18" t="s">
        <v>59</v>
      </c>
      <c r="B19" s="18"/>
      <c r="C19" s="18"/>
      <c r="D19" s="18"/>
      <c r="E19" s="18"/>
    </row>
    <row r="20" spans="1:6" ht="25.5" x14ac:dyDescent="0.25">
      <c r="A20" s="40"/>
      <c r="B20" s="21" t="s">
        <v>22</v>
      </c>
      <c r="C20" s="21" t="s">
        <v>76</v>
      </c>
      <c r="D20" s="21" t="s">
        <v>68</v>
      </c>
      <c r="E20" s="21" t="s">
        <v>43</v>
      </c>
    </row>
    <row r="21" spans="1:6" ht="26.25" x14ac:dyDescent="0.25">
      <c r="A21" s="37" t="s">
        <v>67</v>
      </c>
      <c r="B21" s="46"/>
      <c r="C21" s="49">
        <v>80</v>
      </c>
      <c r="D21" s="23">
        <v>255</v>
      </c>
      <c r="E21" s="48">
        <f>SUM((B21*C21)*D21)</f>
        <v>0</v>
      </c>
    </row>
    <row r="22" spans="1:6" ht="39" x14ac:dyDescent="0.25">
      <c r="A22" s="53" t="s">
        <v>78</v>
      </c>
      <c r="B22" s="46"/>
      <c r="C22" s="23">
        <v>110</v>
      </c>
      <c r="D22" s="42"/>
      <c r="E22" s="48">
        <f>SUM((B22*C22)*D22)</f>
        <v>0</v>
      </c>
      <c r="F22" s="54"/>
    </row>
    <row r="23" spans="1:6" ht="43.5" customHeight="1" x14ac:dyDescent="0.25">
      <c r="A23" s="58"/>
      <c r="B23" s="58"/>
      <c r="C23" s="58"/>
      <c r="D23" s="59"/>
      <c r="E23" s="47">
        <f>SUM(E21:E22)</f>
        <v>0</v>
      </c>
    </row>
    <row r="24" spans="1:6" x14ac:dyDescent="0.25">
      <c r="A24" s="41"/>
      <c r="C24" s="1"/>
      <c r="E24" s="55"/>
    </row>
    <row r="25" spans="1:6" x14ac:dyDescent="0.25">
      <c r="A25" s="44" t="s">
        <v>71</v>
      </c>
      <c r="B25" s="17"/>
      <c r="D25" s="17"/>
      <c r="E25" s="17"/>
    </row>
    <row r="26" spans="1:6" x14ac:dyDescent="0.25">
      <c r="A26" s="18" t="s">
        <v>42</v>
      </c>
      <c r="D26" s="17"/>
      <c r="E26" s="17"/>
    </row>
    <row r="27" spans="1:6" ht="26.25" x14ac:dyDescent="0.25">
      <c r="A27" s="20" t="s">
        <v>19</v>
      </c>
      <c r="B27" s="40" t="s">
        <v>74</v>
      </c>
      <c r="D27" s="17"/>
      <c r="E27" s="17"/>
    </row>
    <row r="28" spans="1:6" x14ac:dyDescent="0.25">
      <c r="A28" s="23" t="s">
        <v>38</v>
      </c>
      <c r="B28" s="13"/>
      <c r="D28" s="17"/>
      <c r="E28" s="17"/>
    </row>
    <row r="29" spans="1:6" x14ac:dyDescent="0.25">
      <c r="A29" s="23" t="s">
        <v>39</v>
      </c>
      <c r="B29" s="13"/>
      <c r="D29" s="17"/>
      <c r="E29" s="17"/>
    </row>
    <row r="30" spans="1:6" x14ac:dyDescent="0.25">
      <c r="A30" s="23" t="s">
        <v>36</v>
      </c>
      <c r="B30" s="13"/>
      <c r="D30" s="17"/>
      <c r="E30" s="17"/>
    </row>
    <row r="31" spans="1:6" x14ac:dyDescent="0.25">
      <c r="A31" s="44"/>
      <c r="B31" s="17"/>
      <c r="D31" s="17"/>
      <c r="E31" s="17"/>
    </row>
    <row r="32" spans="1:6" x14ac:dyDescent="0.25">
      <c r="A32" s="18" t="s">
        <v>37</v>
      </c>
      <c r="B32" s="15"/>
      <c r="C32" s="15"/>
    </row>
    <row r="33" spans="1:7" ht="24" x14ac:dyDescent="0.25">
      <c r="A33" s="20" t="s">
        <v>20</v>
      </c>
      <c r="B33" s="21" t="s">
        <v>22</v>
      </c>
      <c r="C33" s="21" t="s">
        <v>23</v>
      </c>
    </row>
    <row r="34" spans="1:7" ht="26.25" x14ac:dyDescent="0.25">
      <c r="A34" s="37" t="s">
        <v>65</v>
      </c>
      <c r="B34" s="13"/>
      <c r="C34" s="13"/>
    </row>
    <row r="35" spans="1:7" x14ac:dyDescent="0.25">
      <c r="A35" s="37" t="s">
        <v>66</v>
      </c>
      <c r="B35" s="13"/>
      <c r="C35" s="13"/>
      <c r="G35" s="25"/>
    </row>
    <row r="36" spans="1:7" ht="26.25" x14ac:dyDescent="0.25">
      <c r="A36" s="37" t="s">
        <v>69</v>
      </c>
      <c r="B36" s="13"/>
      <c r="C36" s="13"/>
    </row>
    <row r="37" spans="1:7" x14ac:dyDescent="0.25">
      <c r="A37" s="37" t="s">
        <v>79</v>
      </c>
      <c r="B37" s="13"/>
      <c r="C37" s="13"/>
    </row>
    <row r="38" spans="1:7" x14ac:dyDescent="0.25">
      <c r="A38" s="37" t="s">
        <v>80</v>
      </c>
      <c r="B38" s="13"/>
      <c r="C38" s="13"/>
    </row>
    <row r="39" spans="1:7" x14ac:dyDescent="0.25">
      <c r="B39" s="22"/>
      <c r="C39" s="22"/>
    </row>
    <row r="40" spans="1:7" x14ac:dyDescent="0.25">
      <c r="A40" s="19" t="s">
        <v>21</v>
      </c>
    </row>
    <row r="41" spans="1:7" ht="25.5" x14ac:dyDescent="0.25">
      <c r="A41" s="20" t="s">
        <v>25</v>
      </c>
      <c r="B41" s="21" t="s">
        <v>24</v>
      </c>
      <c r="C41" s="21" t="s">
        <v>77</v>
      </c>
      <c r="D41" s="21" t="s">
        <v>72</v>
      </c>
    </row>
    <row r="42" spans="1:7" x14ac:dyDescent="0.25">
      <c r="A42" s="12" t="s">
        <v>26</v>
      </c>
      <c r="B42" s="13"/>
      <c r="C42" s="39">
        <v>3200</v>
      </c>
      <c r="D42" s="24">
        <f>SUM(B42*C42)</f>
        <v>0</v>
      </c>
    </row>
    <row r="43" spans="1:7" x14ac:dyDescent="0.25">
      <c r="A43" s="12" t="s">
        <v>27</v>
      </c>
      <c r="B43" s="13"/>
      <c r="C43" s="39">
        <v>3200</v>
      </c>
      <c r="D43" s="24">
        <f t="shared" ref="D43:D55" si="2">SUM(B43*C43)</f>
        <v>0</v>
      </c>
    </row>
    <row r="44" spans="1:7" x14ac:dyDescent="0.25">
      <c r="A44" s="12" t="s">
        <v>28</v>
      </c>
      <c r="B44" s="13"/>
      <c r="C44" s="39">
        <v>3200</v>
      </c>
      <c r="D44" s="24">
        <f t="shared" si="2"/>
        <v>0</v>
      </c>
    </row>
    <row r="45" spans="1:7" x14ac:dyDescent="0.25">
      <c r="A45" s="12" t="s">
        <v>29</v>
      </c>
      <c r="B45" s="13"/>
      <c r="C45" s="39">
        <v>800</v>
      </c>
      <c r="D45" s="24">
        <f t="shared" si="2"/>
        <v>0</v>
      </c>
    </row>
    <row r="46" spans="1:7" x14ac:dyDescent="0.25">
      <c r="A46" s="12" t="s">
        <v>30</v>
      </c>
      <c r="B46" s="13"/>
      <c r="C46" s="39">
        <v>3600</v>
      </c>
      <c r="D46" s="24">
        <f t="shared" si="2"/>
        <v>0</v>
      </c>
    </row>
    <row r="47" spans="1:7" x14ac:dyDescent="0.25">
      <c r="A47" s="14" t="s">
        <v>11</v>
      </c>
      <c r="B47" s="13"/>
      <c r="C47" s="39">
        <v>240</v>
      </c>
      <c r="D47" s="24">
        <f t="shared" si="2"/>
        <v>0</v>
      </c>
    </row>
    <row r="48" spans="1:7" x14ac:dyDescent="0.25">
      <c r="A48" s="12" t="s">
        <v>12</v>
      </c>
      <c r="B48" s="13"/>
      <c r="C48" s="39">
        <v>4000</v>
      </c>
      <c r="D48" s="24">
        <f t="shared" si="2"/>
        <v>0</v>
      </c>
    </row>
    <row r="49" spans="1:4" x14ac:dyDescent="0.25">
      <c r="A49" s="12" t="s">
        <v>31</v>
      </c>
      <c r="B49" s="13"/>
      <c r="C49" s="39">
        <v>2400</v>
      </c>
      <c r="D49" s="24">
        <f t="shared" si="2"/>
        <v>0</v>
      </c>
    </row>
    <row r="50" spans="1:4" x14ac:dyDescent="0.25">
      <c r="A50" s="12" t="s">
        <v>13</v>
      </c>
      <c r="B50" s="13"/>
      <c r="C50" s="39">
        <v>480</v>
      </c>
      <c r="D50" s="24">
        <f t="shared" si="2"/>
        <v>0</v>
      </c>
    </row>
    <row r="51" spans="1:4" x14ac:dyDescent="0.25">
      <c r="A51" s="12" t="s">
        <v>14</v>
      </c>
      <c r="B51" s="13"/>
      <c r="C51" s="39">
        <v>350</v>
      </c>
      <c r="D51" s="24">
        <f t="shared" si="2"/>
        <v>0</v>
      </c>
    </row>
    <row r="52" spans="1:4" x14ac:dyDescent="0.25">
      <c r="A52" s="12" t="s">
        <v>15</v>
      </c>
      <c r="B52" s="13"/>
      <c r="C52" s="39">
        <v>120</v>
      </c>
      <c r="D52" s="24">
        <f t="shared" si="2"/>
        <v>0</v>
      </c>
    </row>
    <row r="53" spans="1:4" x14ac:dyDescent="0.25">
      <c r="A53" s="12" t="s">
        <v>16</v>
      </c>
      <c r="B53" s="13"/>
      <c r="C53" s="39">
        <v>200</v>
      </c>
      <c r="D53" s="24">
        <f t="shared" si="2"/>
        <v>0</v>
      </c>
    </row>
    <row r="54" spans="1:4" x14ac:dyDescent="0.25">
      <c r="A54" s="12" t="s">
        <v>17</v>
      </c>
      <c r="B54" s="13"/>
      <c r="C54" s="39">
        <v>2400</v>
      </c>
      <c r="D54" s="24">
        <f t="shared" si="2"/>
        <v>0</v>
      </c>
    </row>
    <row r="55" spans="1:4" ht="15.75" thickBot="1" x14ac:dyDescent="0.3">
      <c r="A55" s="12" t="s">
        <v>18</v>
      </c>
      <c r="B55" s="13"/>
      <c r="C55" s="39">
        <v>800</v>
      </c>
      <c r="D55" s="24">
        <f t="shared" si="2"/>
        <v>0</v>
      </c>
    </row>
    <row r="56" spans="1:4" ht="15.75" thickBot="1" x14ac:dyDescent="0.3">
      <c r="A56" s="16"/>
      <c r="B56" s="17"/>
      <c r="C56" s="3"/>
      <c r="D56" s="27">
        <f>SUM(D42:D55)</f>
        <v>0</v>
      </c>
    </row>
    <row r="57" spans="1:4" x14ac:dyDescent="0.25">
      <c r="A57" s="18" t="s">
        <v>32</v>
      </c>
    </row>
    <row r="58" spans="1:4" x14ac:dyDescent="0.25">
      <c r="A58" s="20" t="s">
        <v>40</v>
      </c>
      <c r="B58" s="20" t="s">
        <v>33</v>
      </c>
    </row>
    <row r="59" spans="1:4" x14ac:dyDescent="0.25">
      <c r="A59" s="4" t="s">
        <v>41</v>
      </c>
      <c r="B59" s="13"/>
    </row>
    <row r="60" spans="1:4" x14ac:dyDescent="0.25">
      <c r="A60" s="3"/>
      <c r="B60" s="3"/>
    </row>
    <row r="61" spans="1:4" x14ac:dyDescent="0.25">
      <c r="A61" s="3"/>
      <c r="B61" s="3"/>
    </row>
    <row r="62" spans="1:4" x14ac:dyDescent="0.25">
      <c r="A62" s="12" t="s">
        <v>45</v>
      </c>
      <c r="B62" s="51">
        <f>SUM(D10+D17+E23+D56)</f>
        <v>0</v>
      </c>
      <c r="D62" s="8"/>
    </row>
    <row r="63" spans="1:4" x14ac:dyDescent="0.25">
      <c r="A63" s="52"/>
      <c r="D63" s="8"/>
    </row>
    <row r="64" spans="1:4" x14ac:dyDescent="0.25">
      <c r="A64" s="7" t="s">
        <v>10</v>
      </c>
      <c r="B64" s="8"/>
      <c r="C64" s="8"/>
    </row>
    <row r="65" spans="1:3" x14ac:dyDescent="0.25">
      <c r="A65" s="7" t="s">
        <v>44</v>
      </c>
    </row>
    <row r="67" spans="1:3" x14ac:dyDescent="0.25">
      <c r="A67" s="7" t="s">
        <v>73</v>
      </c>
    </row>
    <row r="70" spans="1:3" x14ac:dyDescent="0.25">
      <c r="A70" s="9"/>
      <c r="B70" s="9"/>
      <c r="C70" s="9"/>
    </row>
  </sheetData>
  <mergeCells count="1">
    <mergeCell ref="A23:D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D243-CE90-4E35-9943-E09D9785E3EE}">
  <dimension ref="A1:G13"/>
  <sheetViews>
    <sheetView workbookViewId="0">
      <selection activeCell="B24" sqref="B24"/>
    </sheetView>
  </sheetViews>
  <sheetFormatPr defaultRowHeight="15" x14ac:dyDescent="0.25"/>
  <cols>
    <col min="1" max="1" width="30" bestFit="1" customWidth="1"/>
    <col min="7" max="7" width="28" bestFit="1" customWidth="1"/>
  </cols>
  <sheetData>
    <row r="1" spans="1:7" x14ac:dyDescent="0.25">
      <c r="A1" s="28" t="s">
        <v>60</v>
      </c>
    </row>
    <row r="3" spans="1:7" x14ac:dyDescent="0.25">
      <c r="A3" s="29"/>
      <c r="B3" s="29" t="s">
        <v>34</v>
      </c>
      <c r="C3" s="29" t="s">
        <v>35</v>
      </c>
      <c r="D3" s="29" t="s">
        <v>38</v>
      </c>
      <c r="E3" s="29" t="s">
        <v>39</v>
      </c>
      <c r="F3" s="29" t="s">
        <v>36</v>
      </c>
      <c r="G3" s="29" t="s">
        <v>46</v>
      </c>
    </row>
    <row r="4" spans="1:7" x14ac:dyDescent="0.25">
      <c r="A4" s="33" t="s">
        <v>47</v>
      </c>
      <c r="B4" s="30">
        <v>6</v>
      </c>
      <c r="C4" s="30">
        <v>31</v>
      </c>
      <c r="D4" s="30">
        <v>5</v>
      </c>
      <c r="E4" s="30">
        <v>0</v>
      </c>
      <c r="F4" s="30">
        <v>0</v>
      </c>
      <c r="G4" s="30" t="s">
        <v>48</v>
      </c>
    </row>
    <row r="5" spans="1:7" x14ac:dyDescent="0.25">
      <c r="A5" s="33" t="s">
        <v>49</v>
      </c>
      <c r="B5" s="30">
        <v>0</v>
      </c>
      <c r="C5" s="30">
        <v>12</v>
      </c>
      <c r="D5" s="30">
        <v>12</v>
      </c>
      <c r="E5" s="30">
        <v>0</v>
      </c>
      <c r="F5" s="30">
        <v>0</v>
      </c>
      <c r="G5" s="30" t="s">
        <v>50</v>
      </c>
    </row>
    <row r="6" spans="1:7" x14ac:dyDescent="0.25">
      <c r="A6" s="33" t="s">
        <v>51</v>
      </c>
      <c r="B6" s="30">
        <v>13</v>
      </c>
      <c r="C6" s="30">
        <v>0</v>
      </c>
      <c r="D6" s="30">
        <v>0</v>
      </c>
      <c r="E6" s="30">
        <v>0</v>
      </c>
      <c r="F6" s="30">
        <v>0</v>
      </c>
      <c r="G6" s="30" t="s">
        <v>50</v>
      </c>
    </row>
    <row r="7" spans="1:7" x14ac:dyDescent="0.25">
      <c r="A7" s="33" t="s">
        <v>52</v>
      </c>
      <c r="B7" s="30">
        <v>15</v>
      </c>
      <c r="C7" s="30">
        <v>0</v>
      </c>
      <c r="D7" s="30">
        <v>0</v>
      </c>
      <c r="E7" s="30">
        <v>0</v>
      </c>
      <c r="F7" s="30">
        <v>0</v>
      </c>
      <c r="G7" s="30" t="s">
        <v>50</v>
      </c>
    </row>
    <row r="8" spans="1:7" x14ac:dyDescent="0.25">
      <c r="A8" s="33" t="s">
        <v>53</v>
      </c>
      <c r="B8" s="30">
        <v>23</v>
      </c>
      <c r="C8" s="30">
        <v>0</v>
      </c>
      <c r="D8" s="30">
        <v>0</v>
      </c>
      <c r="E8" s="30">
        <v>0</v>
      </c>
      <c r="F8" s="30">
        <v>0</v>
      </c>
      <c r="G8" s="30" t="s">
        <v>50</v>
      </c>
    </row>
    <row r="9" spans="1:7" x14ac:dyDescent="0.25">
      <c r="A9" s="33" t="s">
        <v>54</v>
      </c>
      <c r="B9" s="30">
        <v>19</v>
      </c>
      <c r="C9" s="30">
        <v>28</v>
      </c>
      <c r="D9" s="30">
        <v>0</v>
      </c>
      <c r="E9" s="30">
        <v>0</v>
      </c>
      <c r="F9" s="30">
        <v>0</v>
      </c>
      <c r="G9" s="30" t="s">
        <v>50</v>
      </c>
    </row>
    <row r="10" spans="1:7" ht="45" x14ac:dyDescent="0.25">
      <c r="A10" s="33" t="s">
        <v>55</v>
      </c>
      <c r="B10" s="30">
        <v>16</v>
      </c>
      <c r="C10" s="30">
        <v>57</v>
      </c>
      <c r="D10" s="30">
        <v>38</v>
      </c>
      <c r="E10" s="30">
        <v>0</v>
      </c>
      <c r="F10" s="30">
        <v>0</v>
      </c>
      <c r="G10" s="31" t="s">
        <v>56</v>
      </c>
    </row>
    <row r="11" spans="1:7" x14ac:dyDescent="0.25">
      <c r="A11" s="33" t="s">
        <v>57</v>
      </c>
      <c r="B11" s="30">
        <v>3</v>
      </c>
      <c r="C11" s="30">
        <v>18</v>
      </c>
      <c r="D11" s="30">
        <v>0</v>
      </c>
      <c r="E11" s="30">
        <v>0</v>
      </c>
      <c r="F11" s="30">
        <v>0</v>
      </c>
      <c r="G11" s="30" t="s">
        <v>50</v>
      </c>
    </row>
    <row r="12" spans="1:7" ht="15.75" thickBot="1" x14ac:dyDescent="0.3">
      <c r="A12" s="35" t="s">
        <v>58</v>
      </c>
      <c r="B12" s="36">
        <v>7</v>
      </c>
      <c r="C12" s="36">
        <v>0</v>
      </c>
      <c r="D12" s="36">
        <v>0</v>
      </c>
      <c r="E12" s="36">
        <v>0</v>
      </c>
      <c r="F12" s="36">
        <v>2</v>
      </c>
      <c r="G12" s="36" t="s">
        <v>48</v>
      </c>
    </row>
    <row r="13" spans="1:7" x14ac:dyDescent="0.25">
      <c r="A13" s="34" t="s">
        <v>43</v>
      </c>
      <c r="B13" s="34">
        <f t="shared" ref="B13:F13" si="0">SUM(B4:B12)</f>
        <v>102</v>
      </c>
      <c r="C13" s="34">
        <f t="shared" si="0"/>
        <v>146</v>
      </c>
      <c r="D13" s="34">
        <f t="shared" si="0"/>
        <v>55</v>
      </c>
      <c r="E13" s="34">
        <f t="shared" si="0"/>
        <v>0</v>
      </c>
      <c r="F13" s="34">
        <f t="shared" si="0"/>
        <v>2</v>
      </c>
      <c r="G13" s="3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99EADE77BCFE4AB29E313051BB406F" ma:contentTypeVersion="9" ma:contentTypeDescription="Een nieuw document maken." ma:contentTypeScope="" ma:versionID="dee727f6f39858d84dc45bfbd7a84f9e">
  <xsd:schema xmlns:xsd="http://www.w3.org/2001/XMLSchema" xmlns:xs="http://www.w3.org/2001/XMLSchema" xmlns:p="http://schemas.microsoft.com/office/2006/metadata/properties" xmlns:ns2="b93a12e5-76e4-42dc-bbf4-facc9fdc9430" xmlns:ns3="82db930e-7abe-447c-8a16-6b2462516db7" targetNamespace="http://schemas.microsoft.com/office/2006/metadata/properties" ma:root="true" ma:fieldsID="df0c7f6c0f6bb950836253f4ff48b165" ns2:_="" ns3:_="">
    <xsd:import namespace="b93a12e5-76e4-42dc-bbf4-facc9fdc9430"/>
    <xsd:import namespace="82db930e-7abe-447c-8a16-6b2462516db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a12e5-76e4-42dc-bbf4-facc9fdc9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b930e-7abe-447c-8a16-6b2462516db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C10789-5205-4F37-AFA3-087231CF9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a12e5-76e4-42dc-bbf4-facc9fdc9430"/>
    <ds:schemaRef ds:uri="82db930e-7abe-447c-8a16-6b2462516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5D0599-731F-440C-8A93-B60A2EA8D75E}">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82db930e-7abe-447c-8a16-6b2462516db7"/>
    <ds:schemaRef ds:uri="http://purl.org/dc/dcmitype/"/>
    <ds:schemaRef ds:uri="http://schemas.microsoft.com/office/infopath/2007/PartnerControls"/>
    <ds:schemaRef ds:uri="b93a12e5-76e4-42dc-bbf4-facc9fdc9430"/>
    <ds:schemaRef ds:uri="http://www.w3.org/XML/1998/namespace"/>
  </ds:schemaRefs>
</ds:datastoreItem>
</file>

<file path=customXml/itemProps3.xml><?xml version="1.0" encoding="utf-8"?>
<ds:datastoreItem xmlns:ds="http://schemas.openxmlformats.org/officeDocument/2006/customXml" ds:itemID="{9E1E5B70-C541-4FF8-854C-26B39F967D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Prijzenblad</vt:lpstr>
      <vt:lpstr>Totaaloverzicht</vt:lpstr>
    </vt:vector>
  </TitlesOfParts>
  <Company>Instituut Fysieke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van de Geer [IFV]</dc:creator>
  <cp:lastModifiedBy>Ralph Hijl [IFV]</cp:lastModifiedBy>
  <dcterms:created xsi:type="dcterms:W3CDTF">2020-02-18T12:41:37Z</dcterms:created>
  <dcterms:modified xsi:type="dcterms:W3CDTF">2020-06-30T10:15:21Z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0x010100E699EADE77BCFE4AB29E313051BB406F</vt:lpwstr>
  </property>
</Properties>
</file>