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ZK\RVB\uitwisseling\projectgroep bedrijfsdeuren\01 aanbestedingsleidraad\"/>
    </mc:Choice>
  </mc:AlternateContent>
  <bookViews>
    <workbookView xWindow="0" yWindow="0" windowWidth="25170" windowHeight="8835"/>
  </bookViews>
  <sheets>
    <sheet name="Perceel 5, Totaal" sheetId="7" r:id="rId1"/>
    <sheet name="Regio Noord " sheetId="8" r:id="rId2"/>
    <sheet name="Regio Noord-West" sheetId="1" r:id="rId3"/>
    <sheet name="Regio Zuid" sheetId="10" r:id="rId4"/>
    <sheet name="Regio Zuid, hangardeuren" sheetId="1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C37" i="10"/>
  <c r="AI81" i="11" l="1"/>
  <c r="F38" i="10" s="1"/>
  <c r="AH24" i="11"/>
  <c r="F37" i="10"/>
  <c r="F31" i="1"/>
  <c r="F33" i="8"/>
  <c r="E28" i="10" l="1"/>
  <c r="AH79" i="11" l="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80" i="11" s="1"/>
  <c r="F34" i="10" s="1"/>
  <c r="E34" i="10" s="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F65" i="10" l="1"/>
  <c r="E63" i="10"/>
  <c r="F63" i="10" s="1"/>
  <c r="E57" i="10"/>
  <c r="F57" i="10" s="1"/>
  <c r="E56" i="10"/>
  <c r="F56" i="10" s="1"/>
  <c r="F55" i="10"/>
  <c r="E48" i="10"/>
  <c r="F48" i="10" s="1"/>
  <c r="E47" i="10"/>
  <c r="F47" i="10" s="1"/>
  <c r="F46" i="10"/>
  <c r="E33" i="10"/>
  <c r="F33" i="10" s="1"/>
  <c r="E32" i="10"/>
  <c r="F32" i="10" s="1"/>
  <c r="E31" i="10"/>
  <c r="F31" i="10" s="1"/>
  <c r="E30" i="10"/>
  <c r="F30" i="10" s="1"/>
  <c r="E29" i="10"/>
  <c r="F29" i="10" s="1"/>
  <c r="F60" i="8"/>
  <c r="E58" i="8"/>
  <c r="F58" i="8" s="1"/>
  <c r="E52" i="8"/>
  <c r="F52" i="8" s="1"/>
  <c r="E51" i="8"/>
  <c r="F51" i="8" s="1"/>
  <c r="F50" i="8"/>
  <c r="E43" i="8"/>
  <c r="F43" i="8" s="1"/>
  <c r="E42" i="8"/>
  <c r="F42" i="8" s="1"/>
  <c r="F41" i="8"/>
  <c r="E30" i="8"/>
  <c r="F30" i="8" s="1"/>
  <c r="E29" i="8"/>
  <c r="F29" i="8" s="1"/>
  <c r="E28" i="8"/>
  <c r="F28" i="8" s="1"/>
  <c r="F66" i="10" l="1"/>
  <c r="F61" i="8"/>
  <c r="E31" i="8"/>
  <c r="F44" i="8"/>
  <c r="F53" i="8"/>
  <c r="E35" i="10"/>
  <c r="F58" i="10"/>
  <c r="F28" i="10"/>
  <c r="F35" i="10" s="1"/>
  <c r="F40" i="10" s="1"/>
  <c r="F49" i="10"/>
  <c r="F31" i="8"/>
  <c r="F35" i="8" s="1"/>
  <c r="E56" i="1"/>
  <c r="F56" i="1" s="1"/>
  <c r="F69" i="10" l="1"/>
  <c r="F29" i="7" s="1"/>
  <c r="F64" i="8"/>
  <c r="F25" i="7" s="1"/>
  <c r="E40" i="1"/>
  <c r="F40" i="1" s="1"/>
  <c r="F39" i="1"/>
  <c r="F28" i="1" l="1"/>
  <c r="E41" i="1"/>
  <c r="F41" i="1" s="1"/>
  <c r="F42" i="1" s="1"/>
  <c r="F48" i="1"/>
  <c r="E49" i="1"/>
  <c r="F49" i="1" s="1"/>
  <c r="E50" i="1"/>
  <c r="F50" i="1" s="1"/>
  <c r="F29" i="1" l="1"/>
  <c r="F33" i="1" s="1"/>
  <c r="E29" i="1"/>
  <c r="F51" i="1"/>
  <c r="F58" i="1" l="1"/>
  <c r="F59" i="1" l="1"/>
  <c r="F62" i="1" l="1"/>
  <c r="F32" i="7" l="1"/>
  <c r="F27" i="7"/>
</calcChain>
</file>

<file path=xl/comments1.xml><?xml version="1.0" encoding="utf-8"?>
<comments xmlns="http://schemas.openxmlformats.org/spreadsheetml/2006/main">
  <authors>
    <author>Bert Traa</author>
  </authors>
  <commentList>
    <comment ref="E58" authorId="0" shapeId="0">
      <text>
        <r>
          <rPr>
            <b/>
            <sz val="9"/>
            <color indexed="81"/>
            <rFont val="Tahoma"/>
            <family val="2"/>
          </rPr>
          <t>Dit uurloon kan niet worden aangepast</t>
        </r>
      </text>
    </comment>
  </commentList>
</comments>
</file>

<file path=xl/comments2.xml><?xml version="1.0" encoding="utf-8"?>
<comments xmlns="http://schemas.openxmlformats.org/spreadsheetml/2006/main">
  <authors>
    <author>Bert Traa</author>
  </authors>
  <commentList>
    <comment ref="E56" authorId="0" shapeId="0">
      <text>
        <r>
          <rPr>
            <b/>
            <sz val="9"/>
            <color indexed="81"/>
            <rFont val="Tahoma"/>
            <family val="2"/>
          </rPr>
          <t>Dit uurloon kan niet worden aangepast</t>
        </r>
      </text>
    </comment>
  </commentList>
</comments>
</file>

<file path=xl/comments3.xml><?xml version="1.0" encoding="utf-8"?>
<comments xmlns="http://schemas.openxmlformats.org/spreadsheetml/2006/main">
  <authors>
    <author>Bert Traa</author>
  </authors>
  <commentList>
    <comment ref="E63" authorId="0" shapeId="0">
      <text>
        <r>
          <rPr>
            <b/>
            <sz val="9"/>
            <color indexed="81"/>
            <rFont val="Tahoma"/>
            <family val="2"/>
          </rPr>
          <t>Dit uurloon kan niet worden aangepast</t>
        </r>
      </text>
    </comment>
  </commentList>
</comments>
</file>

<file path=xl/sharedStrings.xml><?xml version="1.0" encoding="utf-8"?>
<sst xmlns="http://schemas.openxmlformats.org/spreadsheetml/2006/main" count="1643" uniqueCount="195">
  <si>
    <t>onderdeel</t>
  </si>
  <si>
    <t>aantal te inspecteren / onderhouden deuren per jaar</t>
  </si>
  <si>
    <t>kosten per inspectie/ onderhoudsbeurt incl. keuringsdocument</t>
  </si>
  <si>
    <t>kosten per jaar</t>
  </si>
  <si>
    <t>kosten 
per 4 jaar</t>
  </si>
  <si>
    <t>aantal</t>
  </si>
  <si>
    <t>prijs / eenheid</t>
  </si>
  <si>
    <t>totaal</t>
  </si>
  <si>
    <t>Uurtarief "monteur" binnen kantooruren, van 07.00 tot 17.00 uur</t>
  </si>
  <si>
    <t>totaal inschrijving Excl. BTW (dit bedrag moet op uw inschrijfbiljet worden vermeld)</t>
  </si>
  <si>
    <t>preventief onderhoud (excl. BTW)</t>
  </si>
  <si>
    <t>Inspectie, keuring, preventief onderhoud</t>
  </si>
  <si>
    <t>uurtarief is incl. voorrijkosten, materieel en alle opslagen</t>
  </si>
  <si>
    <t>Diversen</t>
  </si>
  <si>
    <r>
      <t xml:space="preserve">Prijs correctief onderhoud, oplossen manco's en vervangingen,  </t>
    </r>
    <r>
      <rPr>
        <sz val="10"/>
        <color theme="1"/>
        <rFont val="Verdana"/>
        <family val="2"/>
      </rPr>
      <t>aantallen zijn fictief (voor 4 jaar )</t>
    </r>
  </si>
  <si>
    <r>
      <t xml:space="preserve">Prijs correctief onderhoud, storingen,  </t>
    </r>
    <r>
      <rPr>
        <sz val="10"/>
        <color theme="1"/>
        <rFont val="Verdana"/>
        <family val="2"/>
      </rPr>
      <t>aantallen zijn fictief (voor 4 jaar )</t>
    </r>
  </si>
  <si>
    <t xml:space="preserve"> </t>
  </si>
  <si>
    <t>opslagpercentage</t>
  </si>
  <si>
    <t>Uurtarief "monteur" op  zon-  en feestdagen incl. vastgelegd opslagpercentage</t>
  </si>
  <si>
    <t>Uurtarief "monteur" buiten kantooruren incl.  vastgesteld opslagpercentage</t>
  </si>
  <si>
    <t>Shelterdeuren Nationaal, schuifdeuren achter in shelter</t>
  </si>
  <si>
    <t>Shelterdeuren Nationaal, loopdeur naast shelterdeur</t>
  </si>
  <si>
    <t>Shelterdeuren Nationaal, hydraulische deur</t>
  </si>
  <si>
    <t>Inspectie en onderhoud aan bedrijfsdeuren in gebouwen op Defensieterreinen</t>
  </si>
  <si>
    <t xml:space="preserve">Perceel 5, Shelterdeuren, hangardeuren hydraulisch, regio Noord 
</t>
  </si>
  <si>
    <t xml:space="preserve">Perceel 5, Shelterdeuren, hangardeuren hydraulisch, regio Noord-West
</t>
  </si>
  <si>
    <t>Hangardeuren, hydraulisch aangedreven volgens tabblad Regio Zuid, hangardeuren</t>
  </si>
  <si>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</si>
  <si>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</si>
  <si>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</si>
  <si>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</si>
  <si>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</si>
  <si>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</si>
  <si>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</si>
  <si>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</si>
  <si>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</si>
  <si>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</si>
  <si>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</si>
  <si>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</si>
  <si>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</si>
  <si>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Aandrijving</t>
  </si>
  <si>
    <t>Aantal</t>
  </si>
  <si>
    <t>BI code</t>
  </si>
  <si>
    <t>Bouwjaar</t>
  </si>
  <si>
    <t>Brandwerende deur</t>
  </si>
  <si>
    <t>Breedte</t>
  </si>
  <si>
    <t>Buiten gebruik gesteld</t>
  </si>
  <si>
    <t>DVD-code</t>
  </si>
  <si>
    <t>Fabrikant</t>
  </si>
  <si>
    <t>Hoogte</t>
  </si>
  <si>
    <t>Loopdeur</t>
  </si>
  <si>
    <t>Nadere locatiebepaling</t>
  </si>
  <si>
    <t>Nadere specificatie bwd/instl</t>
  </si>
  <si>
    <t>Onderhoudsplicht</t>
  </si>
  <si>
    <t>Soort Bedrijfsdeur</t>
  </si>
  <si>
    <t>Perceel</t>
  </si>
  <si>
    <t>type deur</t>
  </si>
  <si>
    <t>Opmerking</t>
  </si>
  <si>
    <t>Clusternaam1</t>
  </si>
  <si>
    <t>Bedrijfsdeur</t>
  </si>
  <si>
    <t>50E03</t>
  </si>
  <si>
    <t>VLIEGBASIS GILZE-RIJEN</t>
  </si>
  <si>
    <t>350</t>
  </si>
  <si>
    <t>Washangar</t>
  </si>
  <si>
    <t>0</t>
  </si>
  <si>
    <t>25</t>
  </si>
  <si>
    <t>CLSK</t>
  </si>
  <si>
    <t>RVB-Z</t>
  </si>
  <si>
    <t>Elektrisch</t>
  </si>
  <si>
    <t>1</t>
  </si>
  <si>
    <t>1989</t>
  </si>
  <si>
    <t>Nee</t>
  </si>
  <si>
    <t>19,000</t>
  </si>
  <si>
    <t>Asperen</t>
  </si>
  <si>
    <t>5,500</t>
  </si>
  <si>
    <t>Ja, vastgoedbeh.</t>
  </si>
  <si>
    <t>Hangardeur</t>
  </si>
  <si>
    <t>Hangardeuren E&amp;RD Zuid</t>
  </si>
  <si>
    <t>2</t>
  </si>
  <si>
    <t>26A</t>
  </si>
  <si>
    <t>3</t>
  </si>
  <si>
    <t>26B</t>
  </si>
  <si>
    <t>4</t>
  </si>
  <si>
    <t>26C</t>
  </si>
  <si>
    <t>5</t>
  </si>
  <si>
    <t>26D</t>
  </si>
  <si>
    <t>6</t>
  </si>
  <si>
    <t>Handmatig</t>
  </si>
  <si>
    <t>6,000</t>
  </si>
  <si>
    <t>7</t>
  </si>
  <si>
    <t>8</t>
  </si>
  <si>
    <t>9</t>
  </si>
  <si>
    <t>10</t>
  </si>
  <si>
    <t>11</t>
  </si>
  <si>
    <t>12</t>
  </si>
  <si>
    <t>51D05</t>
  </si>
  <si>
    <t>VLIEGBASIS EINDHOVEN</t>
  </si>
  <si>
    <t>12,000</t>
  </si>
  <si>
    <t>Ja</t>
  </si>
  <si>
    <t>Overheaddeur</t>
  </si>
  <si>
    <t>Hallington</t>
  </si>
  <si>
    <t>76</t>
  </si>
  <si>
    <t>6,500</t>
  </si>
  <si>
    <t>2006</t>
  </si>
  <si>
    <t>49G01</t>
  </si>
  <si>
    <t>VLIEGBASIS WOENSDRECHT</t>
  </si>
  <si>
    <t>608</t>
  </si>
  <si>
    <t>Onderhoudshangar EMVO</t>
  </si>
  <si>
    <t>As A hangaardeuren</t>
  </si>
  <si>
    <t>zelfsluiten bij brand, inbraakwerend, veerbreukbev, valbev.</t>
  </si>
  <si>
    <t>Hangaardeur</t>
  </si>
  <si>
    <t>750</t>
  </si>
  <si>
    <t>Squadrongebouw Complex 1</t>
  </si>
  <si>
    <t>001</t>
  </si>
  <si>
    <t>2007</t>
  </si>
  <si>
    <t>Opstelplaats 1</t>
  </si>
  <si>
    <t>Opstelplaats 2</t>
  </si>
  <si>
    <t>002</t>
  </si>
  <si>
    <t>Opstelplaats 3</t>
  </si>
  <si>
    <t>Opstelplaats 4</t>
  </si>
  <si>
    <t>003</t>
  </si>
  <si>
    <t>Opstelplaats 5</t>
  </si>
  <si>
    <t>Opstelplaats 6</t>
  </si>
  <si>
    <t>004</t>
  </si>
  <si>
    <t>Opstelplaats 7</t>
  </si>
  <si>
    <t>Opstelplaats 8</t>
  </si>
  <si>
    <t>005</t>
  </si>
  <si>
    <t>Opstelplaats 9</t>
  </si>
  <si>
    <t>Opstelplaats 10</t>
  </si>
  <si>
    <t>006</t>
  </si>
  <si>
    <t>Opstelplaats 11</t>
  </si>
  <si>
    <t>Opstelplaats 12</t>
  </si>
  <si>
    <t>800</t>
  </si>
  <si>
    <t>Squadrongebouw Complex 2</t>
  </si>
  <si>
    <t>14,000</t>
  </si>
  <si>
    <t>2008</t>
  </si>
  <si>
    <t>naar platform (as21)</t>
  </si>
  <si>
    <t>342</t>
  </si>
  <si>
    <t>On / Off Equipment</t>
  </si>
  <si>
    <t>B04</t>
  </si>
  <si>
    <t>Buitengevel nabij opstelplaats</t>
  </si>
  <si>
    <t>B05</t>
  </si>
  <si>
    <t>B06</t>
  </si>
  <si>
    <t>B07</t>
  </si>
  <si>
    <t>C01</t>
  </si>
  <si>
    <t>6,300</t>
  </si>
  <si>
    <t>C03</t>
  </si>
  <si>
    <t>820</t>
  </si>
  <si>
    <t>WE Vliegtuig Mechanica</t>
  </si>
  <si>
    <t>Hallington/Merford</t>
  </si>
  <si>
    <t>elektrisch, hydraulisch, noodstroom dmv accu</t>
  </si>
  <si>
    <t>75</t>
  </si>
  <si>
    <t>elektrisch, hydraulisch, noodstroom dmv van accu</t>
  </si>
  <si>
    <t>74</t>
  </si>
  <si>
    <t>553</t>
  </si>
  <si>
    <t>HOT-cargo</t>
  </si>
  <si>
    <t>07</t>
  </si>
  <si>
    <t>2005</t>
  </si>
  <si>
    <t>4,400</t>
  </si>
  <si>
    <t>distributiehal, motortype Campisa</t>
  </si>
  <si>
    <t>Speciale overheaddeur hydraulisch syst ivm munitie opslag</t>
  </si>
  <si>
    <t>B101A</t>
  </si>
  <si>
    <t>Magazijn Algemeen</t>
  </si>
  <si>
    <t>1987</t>
  </si>
  <si>
    <t>1,200</t>
  </si>
  <si>
    <t>Nassau</t>
  </si>
  <si>
    <t>3,600</t>
  </si>
  <si>
    <t>Voorzijde rechts</t>
  </si>
  <si>
    <t>Voorzijde links</t>
  </si>
  <si>
    <t xml:space="preserve">Prijsopgave voor Perceel 5, Shelterdeuren, hangardeuren hydraulisch, regio Noord </t>
  </si>
  <si>
    <t>Prijsopgave voor Perceel 5, Shelterdeuren, hangardeuren hydraulisch, regio Noord-West</t>
  </si>
  <si>
    <t>Prijsopgave voor Perceel 5, Shelterdeuren, hangardeuren hydraulisch, regio Zuid</t>
  </si>
  <si>
    <t>Perceel 5, Shelterdeuren, hangardeuren hydraulisch, regio Zuid</t>
  </si>
  <si>
    <t>totaal regio Noord-West excl. BTW</t>
  </si>
  <si>
    <t>totaal regio Noord excl. BTW</t>
  </si>
  <si>
    <t>totaal regio Zuid excl. BTW</t>
  </si>
  <si>
    <t xml:space="preserve">Perceel 5, Shelterdeuren, hangardeuren hydraulisch, landelijk
</t>
  </si>
  <si>
    <t xml:space="preserve">Perceel 5, hangardeuren hydraulisch, regio Zuid
</t>
  </si>
  <si>
    <r>
      <t>wachturen</t>
    </r>
    <r>
      <rPr>
        <b/>
        <sz val="10"/>
        <color theme="1"/>
        <rFont val="Verdana"/>
        <family val="2"/>
      </rPr>
      <t xml:space="preserve"> = uurtarief van monteur tbv oplossen manco's en vervangingen binnen werktijd</t>
    </r>
  </si>
  <si>
    <t xml:space="preserve">hoogwerker per dagdeel (4 uur) incl. Aan- en afvoerkosten en excl. bediening </t>
  </si>
  <si>
    <t>in de groene vlakken bedragen per eenheid of stuk invullen !</t>
  </si>
  <si>
    <t>De uurtarieven zijn toegelicht in de werkomschrijving hoofdstuk 7</t>
  </si>
  <si>
    <t xml:space="preserve">Meting en beproeving conform NEN 3140 4j </t>
  </si>
  <si>
    <t>preventief onderhoud</t>
  </si>
  <si>
    <t xml:space="preserve">preventief onderhoud  per 4 jaar </t>
  </si>
  <si>
    <t>NEN 3140</t>
  </si>
  <si>
    <r>
      <t xml:space="preserve">Meting en beproeving conform NEN 3140 </t>
    </r>
    <r>
      <rPr>
        <b/>
        <sz val="10"/>
        <color theme="1"/>
        <rFont val="Verdana"/>
        <family val="2"/>
      </rPr>
      <t>4 jaarlijks</t>
    </r>
    <r>
      <rPr>
        <sz val="10"/>
        <color theme="1"/>
        <rFont val="Verdana"/>
        <family val="2"/>
      </rPr>
      <t xml:space="preserve"> voor                                      Shelterdeuren Nationaal, hydraulische deur en                                             Shelterdeuren Amerikaans, electrische schuifdeuren</t>
    </r>
  </si>
  <si>
    <r>
      <t xml:space="preserve">Meting en beproeving conform NEN 3140 </t>
    </r>
    <r>
      <rPr>
        <b/>
        <sz val="10"/>
        <color theme="1"/>
        <rFont val="Verdana"/>
        <family val="2"/>
      </rPr>
      <t xml:space="preserve">4 jaarlijks </t>
    </r>
    <r>
      <rPr>
        <sz val="10"/>
        <color theme="1"/>
        <rFont val="Verdana"/>
        <family val="2"/>
      </rPr>
      <t>voor Shelterdeuren Nationaal, elektrisch aangedreven deur</t>
    </r>
  </si>
  <si>
    <t>Shelterdeuren Amerikaans, scharnierdeur, zijdeur</t>
  </si>
  <si>
    <t>Shelterdeuren Amerikaans, dubbele schuifdeur, achterzijde</t>
  </si>
  <si>
    <r>
      <t xml:space="preserve">Meting en beproeving conform NEN 3140 </t>
    </r>
    <r>
      <rPr>
        <b/>
        <sz val="10"/>
        <color theme="1"/>
        <rFont val="Verdana"/>
        <family val="2"/>
      </rPr>
      <t>4 jaarlijks</t>
    </r>
    <r>
      <rPr>
        <sz val="10"/>
        <color theme="1"/>
        <rFont val="Verdana"/>
        <family val="2"/>
      </rPr>
      <t xml:space="preserve"> voor                       Shelterdeuren Nationaal, hydraulische deur</t>
    </r>
  </si>
  <si>
    <r>
      <t xml:space="preserve">Meting en beproeving conform NEN 3140 </t>
    </r>
    <r>
      <rPr>
        <b/>
        <sz val="10"/>
        <color theme="1"/>
        <rFont val="Verdana"/>
        <family val="2"/>
      </rPr>
      <t>4 jaarlijks</t>
    </r>
    <r>
      <rPr>
        <sz val="10"/>
        <color theme="1"/>
        <rFont val="Verdana"/>
        <family val="2"/>
      </rPr>
      <t xml:space="preserve"> volgens tabblad Regio Zuid, hangardeuren </t>
    </r>
  </si>
  <si>
    <t xml:space="preserve">Meting en beproeving conform NEN 3140        4 jaarlijks </t>
  </si>
  <si>
    <t>Shelterdeuren, elektrische aangedreven deur</t>
  </si>
  <si>
    <t>Shelterdeuren, electrische schuifdeuren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</si>
</sst>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3" fillId="0" borderId="0" xfId="0" applyFont="1" applyProtection="1"/>
    <xf numFmtId="0" fontId="3" fillId="0" borderId="0" xfId="0" applyFont="1" applyAlignment="1">
      <alignment wrapText="1"/>
    </xf>
    <xf numFmtId="0" fontId="4" fillId="0" borderId="0" xfId="0" applyFont="1" applyProtection="1"/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44" fontId="3" fillId="0" borderId="0" xfId="0" applyNumberFormat="1" applyFont="1" applyFill="1" applyBorder="1" applyProtection="1"/>
    <xf numFmtId="44" fontId="3" fillId="2" borderId="4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6" xfId="0" applyFont="1" applyBorder="1"/>
    <xf numFmtId="0" fontId="2" fillId="0" borderId="7" xfId="0" applyFont="1" applyBorder="1"/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16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44" fontId="3" fillId="2" borderId="20" xfId="0" applyNumberFormat="1" applyFont="1" applyFill="1" applyBorder="1" applyAlignment="1">
      <alignment horizontal="left"/>
    </xf>
    <xf numFmtId="0" fontId="5" fillId="3" borderId="8" xfId="0" applyFont="1" applyFill="1" applyBorder="1"/>
    <xf numFmtId="0" fontId="3" fillId="0" borderId="7" xfId="0" applyFont="1" applyBorder="1" applyAlignment="1">
      <alignment horizontal="left"/>
    </xf>
    <xf numFmtId="0" fontId="2" fillId="0" borderId="0" xfId="0" applyFont="1" applyProtection="1"/>
    <xf numFmtId="0" fontId="2" fillId="0" borderId="15" xfId="0" applyFont="1" applyBorder="1"/>
    <xf numFmtId="0" fontId="2" fillId="0" borderId="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/>
    <xf numFmtId="44" fontId="2" fillId="0" borderId="1" xfId="1" applyFont="1" applyBorder="1" applyAlignment="1">
      <alignment horizontal="center"/>
    </xf>
    <xf numFmtId="44" fontId="2" fillId="0" borderId="10" xfId="0" applyNumberFormat="1" applyFont="1" applyBorder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44" fontId="3" fillId="0" borderId="1" xfId="0" applyNumberFormat="1" applyFont="1" applyBorder="1"/>
    <xf numFmtId="44" fontId="3" fillId="2" borderId="10" xfId="0" applyNumberFormat="1" applyFont="1" applyFill="1" applyBorder="1"/>
    <xf numFmtId="0" fontId="3" fillId="0" borderId="7" xfId="0" applyFont="1" applyBorder="1"/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44" fontId="2" fillId="0" borderId="10" xfId="1" applyFont="1" applyBorder="1" applyProtection="1"/>
    <xf numFmtId="0" fontId="3" fillId="0" borderId="1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4" fontId="3" fillId="2" borderId="14" xfId="1" applyFont="1" applyFill="1" applyBorder="1" applyProtection="1"/>
    <xf numFmtId="0" fontId="2" fillId="0" borderId="22" xfId="0" applyFont="1" applyBorder="1" applyAlignment="1">
      <alignment horizontal="left"/>
    </xf>
    <xf numFmtId="0" fontId="2" fillId="0" borderId="23" xfId="0" applyFont="1" applyBorder="1" applyAlignment="1" applyProtection="1">
      <alignment horizontal="center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44" fontId="2" fillId="3" borderId="0" xfId="1" applyFont="1" applyFill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 applyProtection="1">
      <alignment horizontal="center"/>
    </xf>
    <xf numFmtId="0" fontId="2" fillId="0" borderId="19" xfId="0" applyFont="1" applyBorder="1"/>
    <xf numFmtId="44" fontId="3" fillId="2" borderId="20" xfId="1" applyFont="1" applyFill="1" applyBorder="1" applyProtection="1"/>
    <xf numFmtId="0" fontId="2" fillId="0" borderId="9" xfId="0" applyFont="1" applyBorder="1" applyAlignment="1">
      <alignment horizontal="left"/>
    </xf>
    <xf numFmtId="44" fontId="2" fillId="0" borderId="0" xfId="0" applyNumberFormat="1" applyFont="1"/>
    <xf numFmtId="0" fontId="2" fillId="0" borderId="1" xfId="0" applyFont="1" applyBorder="1" applyAlignment="1">
      <alignment horizontal="left"/>
    </xf>
    <xf numFmtId="9" fontId="2" fillId="0" borderId="1" xfId="0" applyNumberFormat="1" applyFont="1" applyBorder="1" applyAlignment="1">
      <alignment horizontal="center"/>
    </xf>
    <xf numFmtId="44" fontId="2" fillId="0" borderId="24" xfId="1" applyFont="1" applyBorder="1" applyProtection="1"/>
    <xf numFmtId="44" fontId="2" fillId="0" borderId="1" xfId="1" applyFont="1" applyBorder="1" applyProtection="1"/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3" fillId="0" borderId="25" xfId="0" applyFont="1" applyBorder="1"/>
    <xf numFmtId="0" fontId="2" fillId="0" borderId="26" xfId="0" applyFont="1" applyBorder="1"/>
    <xf numFmtId="44" fontId="6" fillId="2" borderId="27" xfId="0" applyNumberFormat="1" applyFont="1" applyFill="1" applyBorder="1"/>
    <xf numFmtId="44" fontId="2" fillId="4" borderId="1" xfId="1" applyFont="1" applyFill="1" applyBorder="1" applyProtection="1">
      <protection locked="0"/>
    </xf>
    <xf numFmtId="0" fontId="3" fillId="0" borderId="16" xfId="0" applyFont="1" applyBorder="1"/>
    <xf numFmtId="0" fontId="3" fillId="0" borderId="0" xfId="0" applyFont="1" applyBorder="1"/>
    <xf numFmtId="0" fontId="3" fillId="0" borderId="17" xfId="0" applyFont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44" fontId="0" fillId="0" borderId="1" xfId="1" applyFont="1" applyBorder="1"/>
    <xf numFmtId="44" fontId="8" fillId="2" borderId="1" xfId="1" applyFont="1" applyFill="1" applyBorder="1"/>
    <xf numFmtId="0" fontId="0" fillId="0" borderId="1" xfId="0" applyBorder="1" applyAlignment="1"/>
    <xf numFmtId="0" fontId="0" fillId="2" borderId="1" xfId="0" applyFill="1" applyBorder="1" applyAlignment="1"/>
    <xf numFmtId="0" fontId="0" fillId="0" borderId="1" xfId="0" applyBorder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9" fillId="0" borderId="0" xfId="0" applyFont="1"/>
    <xf numFmtId="0" fontId="2" fillId="0" borderId="9" xfId="0" applyFont="1" applyFill="1" applyBorder="1" applyAlignment="1">
      <alignment horizontal="left"/>
    </xf>
    <xf numFmtId="0" fontId="2" fillId="0" borderId="21" xfId="0" applyFont="1" applyBorder="1" applyAlignment="1">
      <alignment horizontal="left"/>
    </xf>
    <xf numFmtId="44" fontId="2" fillId="5" borderId="5" xfId="2" applyFont="1" applyFill="1" applyBorder="1" applyProtection="1">
      <protection locked="0"/>
    </xf>
    <xf numFmtId="0" fontId="2" fillId="0" borderId="9" xfId="0" applyFont="1" applyFill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" xfId="0" applyFont="1" applyFill="1" applyBorder="1"/>
    <xf numFmtId="44" fontId="2" fillId="5" borderId="5" xfId="2" applyFont="1" applyFill="1" applyBorder="1" applyProtection="1">
      <protection locked="0"/>
    </xf>
    <xf numFmtId="0" fontId="2" fillId="0" borderId="9" xfId="0" applyFont="1" applyFill="1" applyBorder="1" applyAlignment="1">
      <alignment horizontal="left"/>
    </xf>
    <xf numFmtId="0" fontId="2" fillId="0" borderId="21" xfId="0" applyFont="1" applyBorder="1" applyAlignment="1">
      <alignment horizontal="left"/>
    </xf>
    <xf numFmtId="44" fontId="2" fillId="5" borderId="5" xfId="2" applyFont="1" applyFill="1" applyBorder="1" applyProtection="1">
      <protection locked="0"/>
    </xf>
    <xf numFmtId="0" fontId="0" fillId="0" borderId="0" xfId="0" applyProtection="1">
      <protection locked="0"/>
    </xf>
    <xf numFmtId="44" fontId="2" fillId="5" borderId="5" xfId="1" applyFont="1" applyFill="1" applyBorder="1" applyProtection="1">
      <protection locked="0"/>
    </xf>
    <xf numFmtId="0" fontId="2" fillId="0" borderId="2" xfId="0" applyFont="1" applyBorder="1"/>
    <xf numFmtId="44" fontId="2" fillId="4" borderId="2" xfId="1" applyFont="1" applyFill="1" applyBorder="1" applyProtection="1">
      <protection locked="0"/>
    </xf>
    <xf numFmtId="0" fontId="3" fillId="0" borderId="0" xfId="0" applyFont="1" applyBorder="1" applyAlignment="1"/>
    <xf numFmtId="44" fontId="3" fillId="0" borderId="0" xfId="0" applyNumberFormat="1" applyFont="1" applyBorder="1"/>
    <xf numFmtId="44" fontId="2" fillId="2" borderId="10" xfId="0" applyNumberFormat="1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2" fillId="0" borderId="10" xfId="0" applyFont="1" applyBorder="1"/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44" fontId="3" fillId="2" borderId="14" xfId="0" applyNumberFormat="1" applyFont="1" applyFill="1" applyBorder="1" applyAlignment="1">
      <alignment horizontal="left"/>
    </xf>
    <xf numFmtId="0" fontId="0" fillId="6" borderId="0" xfId="0" applyFill="1"/>
    <xf numFmtId="0" fontId="0" fillId="6" borderId="1" xfId="0" applyFill="1" applyBorder="1" applyAlignment="1"/>
    <xf numFmtId="0" fontId="0" fillId="6" borderId="1" xfId="0" applyFill="1" applyBorder="1" applyAlignment="1">
      <alignment horizontal="center" wrapText="1"/>
    </xf>
    <xf numFmtId="44" fontId="8" fillId="3" borderId="1" xfId="1" applyFont="1" applyFill="1" applyBorder="1"/>
    <xf numFmtId="0" fontId="8" fillId="0" borderId="0" xfId="0" applyFont="1" applyAlignment="1">
      <alignment horizontal="right"/>
    </xf>
    <xf numFmtId="44" fontId="2" fillId="3" borderId="10" xfId="0" applyNumberFormat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2" fillId="0" borderId="15" xfId="0" applyFont="1" applyBorder="1" applyAlignment="1">
      <alignment wrapText="1"/>
    </xf>
    <xf numFmtId="0" fontId="3" fillId="0" borderId="15" xfId="0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6" borderId="30" xfId="0" applyFill="1" applyBorder="1" applyAlignment="1">
      <alignment horizontal="center" wrapText="1"/>
    </xf>
  </cellXfs>
  <cellStyles count="3">
    <cellStyle name="Standaard" xfId="0" builtinId="0"/>
    <cellStyle name="Valuta" xfId="1" builtinId="4"/>
    <cellStyle name="Valuta 2" xfId="2"/>
  </cellStyles>
  <dxfs count="23"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4052961</xdr:colOff>
      <xdr:row>0</xdr:row>
      <xdr:rowOff>66675</xdr:rowOff>
    </xdr:from>
    <xdr:to>
      <xdr:col>1</xdr:col>
      <xdr:colOff>4512847</xdr:colOff>
      <xdr:row>9</xdr:row>
      <xdr:rowOff>69313</xdr:rowOff>
    </xdr:to>
    <xdr:pic>
      <xdr:nvPicPr>
        <xdr:cNvPr id="2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636" y="66675"/>
          <a:ext cx="459886" cy="1459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138381</xdr:colOff>
      <xdr:row>0</xdr:row>
      <xdr:rowOff>114300</xdr:rowOff>
    </xdr:from>
    <xdr:to>
      <xdr:col>4</xdr:col>
      <xdr:colOff>254000</xdr:colOff>
      <xdr:row>10</xdr:row>
      <xdr:rowOff>145366</xdr:rowOff>
    </xdr:to>
    <xdr:pic>
      <xdr:nvPicPr>
        <xdr:cNvPr id="3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2931" y="114300"/>
          <a:ext cx="2611169" cy="16503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1836421</xdr:colOff>
      <xdr:row>12</xdr:row>
      <xdr:rowOff>38100</xdr:rowOff>
    </xdr:from>
    <xdr:to>
      <xdr:col>4</xdr:col>
      <xdr:colOff>457201</xdr:colOff>
      <xdr:row>15</xdr:row>
      <xdr:rowOff>41982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2665096" y="1981200"/>
          <a:ext cx="6212205" cy="489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4052961</xdr:colOff>
      <xdr:row>0</xdr:row>
      <xdr:rowOff>66675</xdr:rowOff>
    </xdr:from>
    <xdr:to>
      <xdr:col>1</xdr:col>
      <xdr:colOff>4512847</xdr:colOff>
      <xdr:row>9</xdr:row>
      <xdr:rowOff>69313</xdr:rowOff>
    </xdr:to>
    <xdr:pic>
      <xdr:nvPicPr>
        <xdr:cNvPr id="2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636" y="66675"/>
          <a:ext cx="459886" cy="1459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138381</xdr:colOff>
      <xdr:row>0</xdr:row>
      <xdr:rowOff>114300</xdr:rowOff>
    </xdr:from>
    <xdr:to>
      <xdr:col>4</xdr:col>
      <xdr:colOff>254000</xdr:colOff>
      <xdr:row>10</xdr:row>
      <xdr:rowOff>145366</xdr:rowOff>
    </xdr:to>
    <xdr:pic>
      <xdr:nvPicPr>
        <xdr:cNvPr id="3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2931" y="114300"/>
          <a:ext cx="2611169" cy="16503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1836421</xdr:colOff>
      <xdr:row>12</xdr:row>
      <xdr:rowOff>38100</xdr:rowOff>
    </xdr:from>
    <xdr:to>
      <xdr:col>4</xdr:col>
      <xdr:colOff>457201</xdr:colOff>
      <xdr:row>15</xdr:row>
      <xdr:rowOff>41982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2665096" y="1981200"/>
          <a:ext cx="6212205" cy="489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4052961</xdr:colOff>
      <xdr:row>0</xdr:row>
      <xdr:rowOff>66675</xdr:rowOff>
    </xdr:from>
    <xdr:to>
      <xdr:col>1</xdr:col>
      <xdr:colOff>4512847</xdr:colOff>
      <xdr:row>9</xdr:row>
      <xdr:rowOff>69313</xdr:rowOff>
    </xdr:to>
    <xdr:pic>
      <xdr:nvPicPr>
        <xdr:cNvPr id="2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636" y="66675"/>
          <a:ext cx="459886" cy="1459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138381</xdr:colOff>
      <xdr:row>0</xdr:row>
      <xdr:rowOff>114300</xdr:rowOff>
    </xdr:from>
    <xdr:to>
      <xdr:col>4</xdr:col>
      <xdr:colOff>254000</xdr:colOff>
      <xdr:row>10</xdr:row>
      <xdr:rowOff>145366</xdr:rowOff>
    </xdr:to>
    <xdr:pic>
      <xdr:nvPicPr>
        <xdr:cNvPr id="3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96181" y="114300"/>
          <a:ext cx="2611169" cy="16503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1836421</xdr:colOff>
      <xdr:row>12</xdr:row>
      <xdr:rowOff>38100</xdr:rowOff>
    </xdr:from>
    <xdr:to>
      <xdr:col>4</xdr:col>
      <xdr:colOff>457201</xdr:colOff>
      <xdr:row>15</xdr:row>
      <xdr:rowOff>41982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2665096" y="1981200"/>
          <a:ext cx="5545455" cy="489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4052961</xdr:colOff>
      <xdr:row>0</xdr:row>
      <xdr:rowOff>66675</xdr:rowOff>
    </xdr:from>
    <xdr:to>
      <xdr:col>1</xdr:col>
      <xdr:colOff>4512847</xdr:colOff>
      <xdr:row>9</xdr:row>
      <xdr:rowOff>69313</xdr:rowOff>
    </xdr:to>
    <xdr:pic>
      <xdr:nvPicPr>
        <xdr:cNvPr id="2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636" y="66675"/>
          <a:ext cx="459886" cy="1459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138381</xdr:colOff>
      <xdr:row>0</xdr:row>
      <xdr:rowOff>114300</xdr:rowOff>
    </xdr:from>
    <xdr:to>
      <xdr:col>4</xdr:col>
      <xdr:colOff>254000</xdr:colOff>
      <xdr:row>10</xdr:row>
      <xdr:rowOff>145366</xdr:rowOff>
    </xdr:to>
    <xdr:pic>
      <xdr:nvPicPr>
        <xdr:cNvPr id="3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2931" y="114300"/>
          <a:ext cx="2611169" cy="16503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1836421</xdr:colOff>
      <xdr:row>12</xdr:row>
      <xdr:rowOff>38100</xdr:rowOff>
    </xdr:from>
    <xdr:to>
      <xdr:col>4</xdr:col>
      <xdr:colOff>457201</xdr:colOff>
      <xdr:row>15</xdr:row>
      <xdr:rowOff>41982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2665096" y="1981200"/>
          <a:ext cx="6212205" cy="489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1836421</xdr:colOff>
      <xdr:row>10</xdr:row>
      <xdr:rowOff>38100</xdr:rowOff>
    </xdr:from>
    <xdr:to>
      <xdr:col>4</xdr:col>
      <xdr:colOff>457201</xdr:colOff>
      <xdr:row>13</xdr:row>
      <xdr:rowOff>41982</xdr:rowOff>
    </xdr:to>
    <xdr:sp macro="" textlink="">
      <xdr:nvSpPr>
        <xdr:cNvPr id="19" name="WordArt 1"/>
        <xdr:cNvSpPr>
          <a:spLocks noChangeArrowheads="1" noChangeShapeType="1" noTextEdit="1"/>
        </xdr:cNvSpPr>
      </xdr:nvSpPr>
      <xdr:spPr bwMode="auto">
        <a:xfrm>
          <a:off x="2665096" y="1981200"/>
          <a:ext cx="5821680" cy="489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  <xdr:twoCellAnchor editAs="oneCell">
    <xdr:from>
      <xdr:col>1</xdr:col>
      <xdr:colOff>4000500</xdr:colOff>
      <xdr:row>0</xdr:row>
      <xdr:rowOff>0</xdr:rowOff>
    </xdr:from>
    <xdr:to>
      <xdr:col>1</xdr:col>
      <xdr:colOff>4460386</xdr:colOff>
      <xdr:row>7</xdr:row>
      <xdr:rowOff>126463</xdr:rowOff>
    </xdr:to>
    <xdr:pic>
      <xdr:nvPicPr>
        <xdr:cNvPr id="20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0"/>
          <a:ext cx="459886" cy="1459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476445</xdr:colOff>
      <xdr:row>0</xdr:row>
      <xdr:rowOff>47625</xdr:rowOff>
    </xdr:from>
    <xdr:to>
      <xdr:col>4</xdr:col>
      <xdr:colOff>592064</xdr:colOff>
      <xdr:row>8</xdr:row>
      <xdr:rowOff>173941</xdr:rowOff>
    </xdr:to>
    <xdr:pic>
      <xdr:nvPicPr>
        <xdr:cNvPr id="21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62870" y="47625"/>
          <a:ext cx="2611169" cy="16503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8:J34"/>
  <sheetViews>
    <sheetView tabSelected="1" workbookViewId="0">
      <selection activeCell="C35" sqref="C35"/>
    </sheetView>
  </sheetViews>
  <sheetFormatPr defaultRowHeight="12.75" x14ac:dyDescent="0.2"/>
  <cols>
    <col min="1" max="1" width="12.42578125" style="1" customWidth="1"/>
    <col min="2" max="2" width="70.5703125" style="1" customWidth="1"/>
    <col min="3" max="6" width="18.7109375" style="1" customWidth="1"/>
    <col min="7" max="7" width="11.42578125" style="1" bestFit="1" customWidth="1"/>
    <col min="8" max="8" width="13.140625" style="1" customWidth="1"/>
    <col min="9" max="9" width="16.28515625" style="1" customWidth="1"/>
    <col min="10" max="10" width="10.7109375" style="1" bestFit="1" customWidth="1"/>
    <col min="11" max="11" width="12.140625" style="1" customWidth="1"/>
    <col min="12" max="16384" width="9.140625" style="1"/>
  </cols>
  <sheetData>
    <row r="18" spans="1:10" ht="15" customHeight="1" x14ac:dyDescent="0.2"/>
    <row r="19" spans="1:10" ht="13.5" customHeight="1" x14ac:dyDescent="0.2"/>
    <row r="20" spans="1:10" s="4" customFormat="1" ht="16.5" customHeight="1" x14ac:dyDescent="0.2">
      <c r="A20" s="2"/>
      <c r="B20" s="69" t="s">
        <v>23</v>
      </c>
      <c r="C20" s="3"/>
      <c r="D20" s="3"/>
      <c r="E20" s="3"/>
      <c r="F20" s="3"/>
      <c r="G20" s="3"/>
      <c r="H20" s="3"/>
      <c r="I20" s="3"/>
      <c r="J20" s="3"/>
    </row>
    <row r="21" spans="1:10" ht="13.5" customHeight="1" x14ac:dyDescent="0.2">
      <c r="A21" s="24"/>
    </row>
    <row r="22" spans="1:10" ht="16.5" customHeight="1" x14ac:dyDescent="0.2">
      <c r="A22" s="5"/>
      <c r="B22" s="69" t="s">
        <v>176</v>
      </c>
      <c r="C22" s="6"/>
    </row>
    <row r="23" spans="1:10" x14ac:dyDescent="0.2">
      <c r="A23" s="5"/>
      <c r="B23" s="6"/>
      <c r="C23" s="6"/>
      <c r="D23" s="7"/>
    </row>
    <row r="24" spans="1:10" ht="13.5" thickBot="1" x14ac:dyDescent="0.25">
      <c r="A24" s="5"/>
      <c r="B24" s="6"/>
      <c r="C24" s="6"/>
      <c r="D24" s="7"/>
    </row>
    <row r="25" spans="1:10" ht="13.5" thickBot="1" x14ac:dyDescent="0.25">
      <c r="B25" s="61" t="s">
        <v>169</v>
      </c>
      <c r="C25" s="62"/>
      <c r="D25" s="62"/>
      <c r="E25" s="62"/>
      <c r="F25" s="63">
        <f>'Regio Noord '!F64</f>
        <v>0</v>
      </c>
    </row>
    <row r="26" spans="1:10" ht="13.5" thickBot="1" x14ac:dyDescent="0.25">
      <c r="B26" s="66"/>
      <c r="C26" s="16"/>
      <c r="D26" s="16"/>
      <c r="E26" s="16"/>
      <c r="F26" s="8"/>
    </row>
    <row r="27" spans="1:10" ht="13.5" thickBot="1" x14ac:dyDescent="0.25">
      <c r="B27" s="61" t="s">
        <v>170</v>
      </c>
      <c r="C27" s="62"/>
      <c r="D27" s="62"/>
      <c r="E27" s="62"/>
      <c r="F27" s="63">
        <f>'Regio Noord-West'!F62</f>
        <v>0</v>
      </c>
    </row>
    <row r="28" spans="1:10" ht="13.5" thickBot="1" x14ac:dyDescent="0.25">
      <c r="A28" s="8"/>
      <c r="B28" s="8"/>
      <c r="C28" s="8"/>
      <c r="D28" s="8"/>
      <c r="E28" s="8"/>
      <c r="F28" s="8"/>
      <c r="G28" s="8"/>
      <c r="H28" s="9"/>
      <c r="I28" s="10"/>
    </row>
    <row r="29" spans="1:10" ht="13.5" thickBot="1" x14ac:dyDescent="0.25">
      <c r="A29" s="8"/>
      <c r="B29" s="61" t="s">
        <v>171</v>
      </c>
      <c r="C29" s="62"/>
      <c r="D29" s="62"/>
      <c r="E29" s="62"/>
      <c r="F29" s="63">
        <f>'Regio Zuid'!F69</f>
        <v>0</v>
      </c>
      <c r="G29" s="8"/>
      <c r="H29" s="9"/>
      <c r="I29" s="10"/>
    </row>
    <row r="30" spans="1:10" x14ac:dyDescent="0.2">
      <c r="A30" s="8"/>
      <c r="B30" s="8"/>
      <c r="C30" s="8"/>
      <c r="D30" s="8"/>
      <c r="E30" s="8"/>
      <c r="F30" s="8"/>
      <c r="G30" s="8"/>
      <c r="H30" s="9"/>
      <c r="I30" s="10"/>
    </row>
    <row r="31" spans="1:10" ht="13.5" thickBot="1" x14ac:dyDescent="0.25">
      <c r="A31" s="8"/>
      <c r="B31" s="9"/>
      <c r="D31" s="9"/>
      <c r="E31" s="9"/>
      <c r="F31" s="8"/>
      <c r="G31" s="8"/>
      <c r="H31" s="9"/>
      <c r="I31" s="10"/>
    </row>
    <row r="32" spans="1:10" ht="13.5" thickBot="1" x14ac:dyDescent="0.25">
      <c r="A32" s="8"/>
      <c r="B32" s="46"/>
      <c r="D32" s="9"/>
      <c r="E32" s="46" t="s">
        <v>9</v>
      </c>
      <c r="F32" s="11">
        <f>F25+F29</f>
        <v>0</v>
      </c>
      <c r="G32" s="8"/>
      <c r="H32" s="9"/>
      <c r="I32" s="10"/>
    </row>
    <row r="33" spans="1:9" x14ac:dyDescent="0.2">
      <c r="A33" s="8"/>
      <c r="B33" s="46"/>
      <c r="D33" s="9"/>
      <c r="E33" s="46"/>
      <c r="F33" s="8"/>
      <c r="G33" s="8"/>
      <c r="H33" s="9"/>
      <c r="I33" s="10"/>
    </row>
    <row r="34" spans="1:9" x14ac:dyDescent="0.2">
      <c r="A34" s="8"/>
      <c r="B34" s="46"/>
      <c r="D34" s="9"/>
      <c r="E34" s="46"/>
      <c r="F34" s="8"/>
      <c r="G34" s="8"/>
      <c r="H34" s="9"/>
      <c r="I34" s="10"/>
    </row>
  </sheetData>
  <sheetProtection algorithmName="SHA-512" hashValue="D16SgVDaW/luKMD52SrEXhAc/2hAoq6C0u1Vio4wkZlOqezB/bfAIp6U63ymIld4zqjU8XsX7/QbgQiWcnQZlA==" saltValue="6FWGODMu7RLHHjIdGuokNQ==" spinCount="100000" sheet="1" objects="1" scenarios="1"/>
  <pageMargins left="0.7" right="0.7" top="0.75" bottom="0.75" header="0.3" footer="0.3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8:J68"/>
  <sheetViews>
    <sheetView topLeftCell="A16" workbookViewId="0">
      <selection activeCell="B35" sqref="B35"/>
    </sheetView>
  </sheetViews>
  <sheetFormatPr defaultRowHeight="12.75" x14ac:dyDescent="0.2"/>
  <cols>
    <col min="1" max="1" width="12.42578125" style="1" customWidth="1"/>
    <col min="2" max="2" width="76.42578125" style="1" customWidth="1"/>
    <col min="3" max="6" width="18.7109375" style="1" customWidth="1"/>
    <col min="7" max="7" width="11.42578125" style="1" bestFit="1" customWidth="1"/>
    <col min="8" max="8" width="13.140625" style="1" customWidth="1"/>
    <col min="9" max="9" width="16.28515625" style="1" customWidth="1"/>
    <col min="10" max="10" width="10.7109375" style="1" bestFit="1" customWidth="1"/>
    <col min="11" max="11" width="12.140625" style="1" customWidth="1"/>
    <col min="12" max="16384" width="9.140625" style="1"/>
  </cols>
  <sheetData>
    <row r="18" spans="1:6" ht="15" customHeight="1" x14ac:dyDescent="0.2"/>
    <row r="19" spans="1:6" ht="13.5" customHeight="1" x14ac:dyDescent="0.2"/>
    <row r="20" spans="1:6" ht="17.25" customHeight="1" x14ac:dyDescent="0.2">
      <c r="A20" s="5"/>
      <c r="B20" s="69" t="s">
        <v>23</v>
      </c>
      <c r="C20" s="6"/>
    </row>
    <row r="21" spans="1:6" ht="13.5" customHeight="1" x14ac:dyDescent="0.2">
      <c r="A21" s="24"/>
    </row>
    <row r="22" spans="1:6" ht="17.25" customHeight="1" x14ac:dyDescent="0.2">
      <c r="A22" s="5"/>
      <c r="B22" s="69" t="s">
        <v>24</v>
      </c>
      <c r="C22" s="6"/>
    </row>
    <row r="23" spans="1:6" ht="12.75" customHeight="1" x14ac:dyDescent="0.2">
      <c r="A23" s="5"/>
      <c r="B23" s="6"/>
      <c r="C23" s="6"/>
      <c r="D23" s="7"/>
    </row>
    <row r="24" spans="1:6" ht="12.75" customHeight="1" x14ac:dyDescent="0.2">
      <c r="A24" s="5"/>
      <c r="B24" s="90" t="s">
        <v>181</v>
      </c>
      <c r="C24" s="6"/>
      <c r="D24" s="7"/>
    </row>
    <row r="25" spans="1:6" ht="12.75" customHeight="1" thickBot="1" x14ac:dyDescent="0.25">
      <c r="A25" s="5"/>
      <c r="B25" s="6"/>
      <c r="C25" s="6"/>
      <c r="D25" s="7"/>
    </row>
    <row r="26" spans="1:6" x14ac:dyDescent="0.2">
      <c r="B26" s="13" t="s">
        <v>11</v>
      </c>
      <c r="C26" s="14"/>
      <c r="D26" s="14"/>
      <c r="E26" s="14"/>
      <c r="F26" s="22">
        <v>4</v>
      </c>
    </row>
    <row r="27" spans="1:6" ht="63.75" x14ac:dyDescent="0.2">
      <c r="B27" s="25" t="s">
        <v>0</v>
      </c>
      <c r="C27" s="26" t="s">
        <v>1</v>
      </c>
      <c r="D27" s="26" t="s">
        <v>2</v>
      </c>
      <c r="E27" s="26" t="s">
        <v>3</v>
      </c>
      <c r="F27" s="27" t="s">
        <v>4</v>
      </c>
    </row>
    <row r="28" spans="1:6" x14ac:dyDescent="0.2">
      <c r="B28" s="110" t="s">
        <v>22</v>
      </c>
      <c r="C28" s="28">
        <v>32</v>
      </c>
      <c r="D28" s="64"/>
      <c r="E28" s="29">
        <f t="shared" ref="E28:E30" si="0">C28*D28</f>
        <v>0</v>
      </c>
      <c r="F28" s="30">
        <f t="shared" ref="F28:F30" si="1">E28*$F$26</f>
        <v>0</v>
      </c>
    </row>
    <row r="29" spans="1:6" x14ac:dyDescent="0.2">
      <c r="B29" s="25" t="s">
        <v>20</v>
      </c>
      <c r="C29" s="28">
        <v>32</v>
      </c>
      <c r="D29" s="64"/>
      <c r="E29" s="29">
        <f t="shared" si="0"/>
        <v>0</v>
      </c>
      <c r="F29" s="30">
        <f t="shared" si="1"/>
        <v>0</v>
      </c>
    </row>
    <row r="30" spans="1:6" x14ac:dyDescent="0.2">
      <c r="B30" s="25" t="s">
        <v>21</v>
      </c>
      <c r="C30" s="28">
        <v>32</v>
      </c>
      <c r="D30" s="64"/>
      <c r="E30" s="29">
        <f t="shared" si="0"/>
        <v>0</v>
      </c>
      <c r="F30" s="30">
        <f t="shared" si="1"/>
        <v>0</v>
      </c>
    </row>
    <row r="31" spans="1:6" x14ac:dyDescent="0.2">
      <c r="B31" s="25"/>
      <c r="C31" s="31"/>
      <c r="D31" s="32" t="s">
        <v>10</v>
      </c>
      <c r="E31" s="33">
        <f>SUM(E28:E30)</f>
        <v>0</v>
      </c>
      <c r="F31" s="34">
        <f>SUM(F28:F30)</f>
        <v>0</v>
      </c>
    </row>
    <row r="32" spans="1:6" x14ac:dyDescent="0.2">
      <c r="B32" s="15"/>
      <c r="C32" s="93"/>
      <c r="D32" s="46"/>
      <c r="E32" s="94"/>
      <c r="F32" s="17"/>
    </row>
    <row r="33" spans="1:10" ht="25.5" x14ac:dyDescent="0.2">
      <c r="B33" s="109" t="s">
        <v>190</v>
      </c>
      <c r="C33" s="91">
        <v>32</v>
      </c>
      <c r="D33" s="92"/>
      <c r="E33" s="94"/>
      <c r="F33" s="95">
        <f>C33*D33</f>
        <v>0</v>
      </c>
    </row>
    <row r="34" spans="1:10" x14ac:dyDescent="0.2">
      <c r="B34" s="15"/>
      <c r="C34" s="16"/>
      <c r="D34" s="16"/>
      <c r="E34" s="16"/>
      <c r="F34" s="17"/>
    </row>
    <row r="35" spans="1:10" ht="13.5" thickBot="1" x14ac:dyDescent="0.25">
      <c r="A35" s="8"/>
      <c r="B35" s="19" t="s">
        <v>16</v>
      </c>
      <c r="C35" s="20"/>
      <c r="D35" s="20"/>
      <c r="E35" s="20" t="s">
        <v>7</v>
      </c>
      <c r="F35" s="21">
        <f>F31+F33</f>
        <v>0</v>
      </c>
      <c r="G35" s="8"/>
      <c r="H35" s="9"/>
      <c r="I35" s="10"/>
    </row>
    <row r="36" spans="1:10" x14ac:dyDescent="0.2">
      <c r="A36" s="8"/>
      <c r="B36" s="8"/>
      <c r="C36" s="8"/>
      <c r="D36" s="8"/>
      <c r="E36" s="8"/>
      <c r="F36" s="8"/>
      <c r="G36" s="8"/>
      <c r="H36" s="9"/>
      <c r="I36" s="10"/>
    </row>
    <row r="37" spans="1:10" ht="13.5" thickBot="1" x14ac:dyDescent="0.25">
      <c r="A37" s="8"/>
      <c r="B37" s="8"/>
      <c r="C37" s="8"/>
      <c r="D37" s="8"/>
      <c r="E37" s="8"/>
      <c r="F37" s="8"/>
      <c r="G37" s="8"/>
      <c r="H37" s="9"/>
      <c r="I37" s="10"/>
    </row>
    <row r="38" spans="1:10" x14ac:dyDescent="0.2">
      <c r="A38" s="8"/>
      <c r="B38" s="13" t="s">
        <v>14</v>
      </c>
      <c r="C38" s="35"/>
      <c r="D38" s="14"/>
      <c r="E38" s="14"/>
      <c r="F38" s="12"/>
      <c r="G38" s="8"/>
      <c r="H38" s="9"/>
      <c r="I38" s="10"/>
    </row>
    <row r="39" spans="1:10" x14ac:dyDescent="0.2">
      <c r="A39" s="8"/>
      <c r="B39" s="65"/>
      <c r="C39" s="66"/>
      <c r="D39" s="16"/>
      <c r="E39" s="16"/>
      <c r="F39" s="67"/>
      <c r="G39" s="8"/>
      <c r="H39" s="9"/>
      <c r="I39" s="10"/>
    </row>
    <row r="40" spans="1:10" x14ac:dyDescent="0.2">
      <c r="A40" s="8"/>
      <c r="B40" s="58" t="s">
        <v>0</v>
      </c>
      <c r="C40" s="36" t="s">
        <v>17</v>
      </c>
      <c r="D40" s="59" t="s">
        <v>5</v>
      </c>
      <c r="E40" s="36" t="s">
        <v>6</v>
      </c>
      <c r="F40" s="37" t="s">
        <v>7</v>
      </c>
      <c r="G40" s="8"/>
      <c r="H40" s="9"/>
      <c r="I40" s="10"/>
    </row>
    <row r="41" spans="1:10" x14ac:dyDescent="0.2">
      <c r="A41" s="8"/>
      <c r="B41" s="60" t="s">
        <v>8</v>
      </c>
      <c r="C41" s="54"/>
      <c r="D41" s="38">
        <v>200</v>
      </c>
      <c r="E41" s="64"/>
      <c r="F41" s="39">
        <f>D41*E41</f>
        <v>0</v>
      </c>
      <c r="G41" s="8"/>
      <c r="H41" s="9"/>
      <c r="I41" s="10"/>
    </row>
    <row r="42" spans="1:10" x14ac:dyDescent="0.2">
      <c r="A42" s="8"/>
      <c r="B42" s="60" t="s">
        <v>19</v>
      </c>
      <c r="C42" s="55">
        <v>0.45</v>
      </c>
      <c r="D42" s="38">
        <v>20</v>
      </c>
      <c r="E42" s="57">
        <f>E41+(E41*C42)</f>
        <v>0</v>
      </c>
      <c r="F42" s="39">
        <f>D42*E42</f>
        <v>0</v>
      </c>
      <c r="G42" s="8"/>
      <c r="H42" s="9"/>
      <c r="I42" s="10"/>
    </row>
    <row r="43" spans="1:10" x14ac:dyDescent="0.2">
      <c r="A43" s="8"/>
      <c r="B43" s="60" t="s">
        <v>18</v>
      </c>
      <c r="C43" s="55">
        <v>0.75</v>
      </c>
      <c r="D43" s="38">
        <v>10</v>
      </c>
      <c r="E43" s="57">
        <f>E41+(E41*C43)</f>
        <v>0</v>
      </c>
      <c r="F43" s="39">
        <f>D43*E43</f>
        <v>0</v>
      </c>
      <c r="G43" s="8"/>
      <c r="H43" s="9"/>
      <c r="I43" s="10"/>
      <c r="J43" s="53"/>
    </row>
    <row r="44" spans="1:10" ht="13.5" thickBot="1" x14ac:dyDescent="0.25">
      <c r="A44" s="8"/>
      <c r="B44" s="111" t="s">
        <v>12</v>
      </c>
      <c r="C44" s="112"/>
      <c r="D44" s="40"/>
      <c r="E44" s="41" t="s">
        <v>7</v>
      </c>
      <c r="F44" s="42">
        <f>SUM(F41:F43)</f>
        <v>0</v>
      </c>
      <c r="G44" s="8"/>
      <c r="H44" s="9"/>
      <c r="I44" s="10"/>
    </row>
    <row r="45" spans="1:10" x14ac:dyDescent="0.2">
      <c r="A45" s="8"/>
      <c r="B45" s="8"/>
      <c r="C45" s="8"/>
      <c r="D45" s="8"/>
      <c r="E45" s="8"/>
      <c r="F45" s="8"/>
      <c r="G45" s="8"/>
      <c r="H45" s="9"/>
      <c r="I45" s="10"/>
    </row>
    <row r="46" spans="1:10" ht="13.5" thickBot="1" x14ac:dyDescent="0.25">
      <c r="A46" s="8"/>
      <c r="B46" s="7"/>
      <c r="F46" s="8"/>
      <c r="G46" s="8"/>
      <c r="H46" s="9"/>
      <c r="I46" s="10"/>
    </row>
    <row r="47" spans="1:10" x14ac:dyDescent="0.2">
      <c r="A47" s="8"/>
      <c r="B47" s="13" t="s">
        <v>15</v>
      </c>
      <c r="C47" s="35"/>
      <c r="D47" s="14"/>
      <c r="E47" s="14"/>
      <c r="F47" s="12"/>
      <c r="G47" s="8"/>
      <c r="H47" s="9"/>
      <c r="I47" s="10"/>
    </row>
    <row r="48" spans="1:10" x14ac:dyDescent="0.2">
      <c r="A48" s="8"/>
      <c r="B48" s="65"/>
      <c r="C48" s="66"/>
      <c r="D48" s="16"/>
      <c r="E48" s="16"/>
      <c r="F48" s="67"/>
      <c r="G48" s="8"/>
      <c r="H48" s="9"/>
      <c r="I48" s="10"/>
    </row>
    <row r="49" spans="1:9" x14ac:dyDescent="0.2">
      <c r="A49" s="8"/>
      <c r="B49" s="58" t="s">
        <v>0</v>
      </c>
      <c r="C49" s="36" t="s">
        <v>17</v>
      </c>
      <c r="D49" s="36" t="s">
        <v>5</v>
      </c>
      <c r="E49" s="36" t="s">
        <v>6</v>
      </c>
      <c r="F49" s="37" t="s">
        <v>7</v>
      </c>
      <c r="G49" s="8"/>
      <c r="H49" s="9"/>
      <c r="I49" s="10"/>
    </row>
    <row r="50" spans="1:9" x14ac:dyDescent="0.2">
      <c r="A50" s="8"/>
      <c r="B50" s="60" t="s">
        <v>8</v>
      </c>
      <c r="C50" s="54"/>
      <c r="D50" s="38">
        <v>100</v>
      </c>
      <c r="E50" s="64"/>
      <c r="F50" s="39">
        <f t="shared" ref="F50:F52" si="2">D50*E50</f>
        <v>0</v>
      </c>
      <c r="G50" s="8"/>
      <c r="H50" s="9"/>
      <c r="I50" s="10"/>
    </row>
    <row r="51" spans="1:9" x14ac:dyDescent="0.2">
      <c r="A51" s="8"/>
      <c r="B51" s="60" t="s">
        <v>19</v>
      </c>
      <c r="C51" s="55">
        <v>0.45</v>
      </c>
      <c r="D51" s="38">
        <v>20</v>
      </c>
      <c r="E51" s="57">
        <f>E50+(E50*C51)</f>
        <v>0</v>
      </c>
      <c r="F51" s="56">
        <f t="shared" si="2"/>
        <v>0</v>
      </c>
      <c r="G51" s="8"/>
      <c r="H51" s="9"/>
      <c r="I51" s="10"/>
    </row>
    <row r="52" spans="1:9" x14ac:dyDescent="0.2">
      <c r="A52" s="8"/>
      <c r="B52" s="60" t="s">
        <v>18</v>
      </c>
      <c r="C52" s="55">
        <v>0.75</v>
      </c>
      <c r="D52" s="38">
        <v>10</v>
      </c>
      <c r="E52" s="57">
        <f>E50+(E50*C52)</f>
        <v>0</v>
      </c>
      <c r="F52" s="56">
        <f t="shared" si="2"/>
        <v>0</v>
      </c>
      <c r="G52" s="8"/>
      <c r="H52" s="9"/>
      <c r="I52" s="10"/>
    </row>
    <row r="53" spans="1:9" ht="13.5" thickBot="1" x14ac:dyDescent="0.25">
      <c r="A53" s="8"/>
      <c r="B53" s="111" t="s">
        <v>12</v>
      </c>
      <c r="C53" s="112"/>
      <c r="D53" s="40"/>
      <c r="E53" s="41" t="s">
        <v>7</v>
      </c>
      <c r="F53" s="42">
        <f>SUM(F50:F52)</f>
        <v>0</v>
      </c>
      <c r="G53" s="8"/>
      <c r="H53" s="9"/>
      <c r="I53" s="10"/>
    </row>
    <row r="54" spans="1:9" x14ac:dyDescent="0.2">
      <c r="A54" s="8"/>
      <c r="B54" s="8"/>
      <c r="C54" s="8"/>
      <c r="D54" s="8"/>
      <c r="E54" s="8"/>
      <c r="F54" s="8"/>
      <c r="G54" s="8"/>
      <c r="H54" s="9"/>
      <c r="I54" s="10"/>
    </row>
    <row r="55" spans="1:9" ht="13.5" thickBot="1" x14ac:dyDescent="0.25">
      <c r="A55" s="8"/>
      <c r="B55" s="9"/>
      <c r="C55" s="9"/>
      <c r="D55" s="9"/>
      <c r="E55" s="8"/>
      <c r="F55" s="8"/>
      <c r="G55" s="8"/>
      <c r="H55" s="9"/>
      <c r="I55" s="10"/>
    </row>
    <row r="56" spans="1:9" x14ac:dyDescent="0.2">
      <c r="A56" s="8"/>
      <c r="B56" s="45" t="s">
        <v>13</v>
      </c>
      <c r="C56" s="23"/>
      <c r="D56" s="23"/>
      <c r="E56" s="23"/>
      <c r="F56" s="12"/>
      <c r="G56" s="8"/>
      <c r="H56" s="9"/>
      <c r="I56" s="10"/>
    </row>
    <row r="57" spans="1:9" x14ac:dyDescent="0.2">
      <c r="A57" s="8"/>
      <c r="B57" s="58" t="s">
        <v>0</v>
      </c>
      <c r="C57" s="36"/>
      <c r="D57" s="36" t="s">
        <v>5</v>
      </c>
      <c r="E57" s="36" t="s">
        <v>6</v>
      </c>
      <c r="F57" s="37" t="s">
        <v>7</v>
      </c>
      <c r="G57" s="8"/>
      <c r="H57" s="9"/>
      <c r="I57" s="10"/>
    </row>
    <row r="58" spans="1:9" x14ac:dyDescent="0.2">
      <c r="A58" s="8"/>
      <c r="B58" s="79" t="s">
        <v>178</v>
      </c>
      <c r="C58" s="68"/>
      <c r="D58" s="38">
        <v>20</v>
      </c>
      <c r="E58" s="57">
        <f>E41</f>
        <v>0</v>
      </c>
      <c r="F58" s="39">
        <f t="shared" ref="F58:F60" si="3">D58*E58</f>
        <v>0</v>
      </c>
      <c r="G58" s="8"/>
      <c r="H58" s="9"/>
      <c r="I58" s="10"/>
    </row>
    <row r="59" spans="1:9" x14ac:dyDescent="0.2">
      <c r="A59" s="8"/>
      <c r="B59" s="18"/>
      <c r="C59" s="9"/>
      <c r="D59" s="38"/>
      <c r="E59" s="38"/>
      <c r="F59" s="39"/>
      <c r="G59" s="8"/>
      <c r="H59" s="9"/>
      <c r="I59" s="10"/>
    </row>
    <row r="60" spans="1:9" x14ac:dyDescent="0.2">
      <c r="A60" s="8"/>
      <c r="B60" s="80" t="s">
        <v>179</v>
      </c>
      <c r="C60" s="43"/>
      <c r="D60" s="44">
        <v>40</v>
      </c>
      <c r="E60" s="64"/>
      <c r="F60" s="39">
        <f t="shared" si="3"/>
        <v>0</v>
      </c>
      <c r="G60" s="8"/>
      <c r="H60" s="9"/>
      <c r="I60" s="10"/>
    </row>
    <row r="61" spans="1:9" ht="13.5" thickBot="1" x14ac:dyDescent="0.25">
      <c r="A61" s="8"/>
      <c r="B61" s="48"/>
      <c r="C61" s="20"/>
      <c r="D61" s="49"/>
      <c r="E61" s="50" t="s">
        <v>7</v>
      </c>
      <c r="F61" s="51">
        <f>SUM(F58:F60)</f>
        <v>0</v>
      </c>
      <c r="G61" s="8"/>
      <c r="H61" s="9"/>
      <c r="I61" s="10"/>
    </row>
    <row r="62" spans="1:9" x14ac:dyDescent="0.2">
      <c r="A62" s="8"/>
      <c r="G62" s="8"/>
      <c r="H62" s="9"/>
      <c r="I62" s="10"/>
    </row>
    <row r="63" spans="1:9" ht="13.5" thickBot="1" x14ac:dyDescent="0.25">
      <c r="A63" s="8"/>
      <c r="B63" s="9"/>
      <c r="D63" s="9"/>
      <c r="E63" s="9"/>
      <c r="F63" s="8"/>
      <c r="G63" s="8"/>
      <c r="H63" s="9"/>
      <c r="I63" s="10"/>
    </row>
    <row r="64" spans="1:9" ht="13.5" thickBot="1" x14ac:dyDescent="0.25">
      <c r="A64" s="8"/>
      <c r="B64" s="46"/>
      <c r="D64" s="9"/>
      <c r="E64" s="46" t="s">
        <v>174</v>
      </c>
      <c r="F64" s="11">
        <f>F35+F44+F53+F61</f>
        <v>0</v>
      </c>
      <c r="G64" s="8"/>
      <c r="H64" s="9"/>
      <c r="I64" s="10"/>
    </row>
    <row r="65" spans="1:9" x14ac:dyDescent="0.2">
      <c r="A65" s="8"/>
      <c r="B65" s="46"/>
      <c r="D65" s="9"/>
      <c r="E65" s="46"/>
      <c r="F65" s="8"/>
      <c r="G65" s="8"/>
      <c r="H65" s="9"/>
      <c r="I65" s="10"/>
    </row>
    <row r="66" spans="1:9" x14ac:dyDescent="0.2">
      <c r="A66" s="8"/>
      <c r="B66" s="9"/>
      <c r="C66" s="9"/>
      <c r="D66" s="9"/>
      <c r="E66" s="8"/>
      <c r="F66" s="8"/>
      <c r="G66" s="8"/>
      <c r="H66" s="9"/>
      <c r="I66" s="10"/>
    </row>
    <row r="67" spans="1:9" x14ac:dyDescent="0.2">
      <c r="A67" s="8"/>
      <c r="B67" s="81" t="s">
        <v>180</v>
      </c>
      <c r="D67" s="9"/>
      <c r="E67" s="8"/>
      <c r="F67" s="8"/>
      <c r="G67" s="8"/>
      <c r="H67" s="9"/>
      <c r="I67" s="10"/>
    </row>
    <row r="68" spans="1:9" x14ac:dyDescent="0.2">
      <c r="A68" s="8"/>
      <c r="B68" s="47"/>
      <c r="D68" s="9"/>
      <c r="E68" s="8"/>
      <c r="F68" s="8"/>
      <c r="G68" s="8"/>
      <c r="H68" s="9"/>
      <c r="I68" s="10"/>
    </row>
  </sheetData>
  <sheetProtection algorithmName="SHA-512" hashValue="0CmfiPJCJajMrdI893t8Mx2fErvw6BFX9KsOF//aoNeIQRIXCBD+JCShm8ZVGbo5jpjjBRyME8XR2G3gvGBZWQ==" saltValue="pWJCzqx/b0v2yf/UttV+eg==" spinCount="100000" sheet="1" objects="1" scenarios="1"/>
  <mergeCells count="2">
    <mergeCell ref="B44:C44"/>
    <mergeCell ref="B53:C53"/>
  </mergeCells>
  <conditionalFormatting sqref="E50">
    <cfRule type="cellIs" dxfId="22" priority="4" operator="greaterThan">
      <formula>0</formula>
    </cfRule>
  </conditionalFormatting>
  <conditionalFormatting sqref="E60">
    <cfRule type="cellIs" dxfId="21" priority="5" operator="greaterThan">
      <formula>0</formula>
    </cfRule>
  </conditionalFormatting>
  <conditionalFormatting sqref="E41">
    <cfRule type="cellIs" dxfId="20" priority="3" operator="greaterThan">
      <formula>0</formula>
    </cfRule>
  </conditionalFormatting>
  <conditionalFormatting sqref="D28:D30">
    <cfRule type="cellIs" dxfId="19" priority="2" operator="greaterThan">
      <formula>0</formula>
    </cfRule>
  </conditionalFormatting>
  <conditionalFormatting sqref="D33">
    <cfRule type="cellIs" dxfId="18" priority="1" operator="greaterThan">
      <formula>0</formula>
    </cfRule>
  </conditionalFormatting>
  <pageMargins left="0.7" right="0.7" top="0.75" bottom="0.75" header="0.3" footer="0.3"/>
  <pageSetup paperSize="9" scale="5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8:J66"/>
  <sheetViews>
    <sheetView topLeftCell="A11" workbookViewId="0">
      <selection activeCell="B20" sqref="B20"/>
    </sheetView>
  </sheetViews>
  <sheetFormatPr defaultRowHeight="12.75" x14ac:dyDescent="0.2"/>
  <cols>
    <col min="1" max="1" width="12.42578125" style="1" customWidth="1"/>
    <col min="2" max="2" width="76.42578125" style="1" customWidth="1"/>
    <col min="3" max="6" width="18.7109375" style="1" customWidth="1"/>
    <col min="7" max="7" width="11.42578125" style="1" bestFit="1" customWidth="1"/>
    <col min="8" max="8" width="13.140625" style="1" customWidth="1"/>
    <col min="9" max="9" width="16.28515625" style="1" customWidth="1"/>
    <col min="10" max="10" width="10.7109375" style="1" bestFit="1" customWidth="1"/>
    <col min="11" max="11" width="12.140625" style="1" customWidth="1"/>
    <col min="12" max="16384" width="9.140625" style="1"/>
  </cols>
  <sheetData>
    <row r="18" spans="1:6" ht="15" customHeight="1" x14ac:dyDescent="0.2"/>
    <row r="19" spans="1:6" ht="13.5" customHeight="1" x14ac:dyDescent="0.2"/>
    <row r="20" spans="1:6" ht="17.25" customHeight="1" x14ac:dyDescent="0.2">
      <c r="A20" s="5"/>
      <c r="B20" s="69" t="s">
        <v>23</v>
      </c>
      <c r="C20" s="6"/>
    </row>
    <row r="21" spans="1:6" ht="13.5" customHeight="1" x14ac:dyDescent="0.2">
      <c r="A21" s="24"/>
    </row>
    <row r="22" spans="1:6" ht="17.25" customHeight="1" x14ac:dyDescent="0.2">
      <c r="A22" s="5"/>
      <c r="B22" s="69" t="s">
        <v>25</v>
      </c>
      <c r="C22" s="6"/>
    </row>
    <row r="23" spans="1:6" ht="12.75" customHeight="1" x14ac:dyDescent="0.2">
      <c r="A23" s="5"/>
      <c r="B23" s="69"/>
      <c r="C23" s="6"/>
    </row>
    <row r="24" spans="1:6" ht="12.75" customHeight="1" x14ac:dyDescent="0.2">
      <c r="A24" s="5"/>
      <c r="B24" s="90" t="s">
        <v>181</v>
      </c>
      <c r="C24" s="6"/>
      <c r="D24" s="7"/>
    </row>
    <row r="25" spans="1:6" ht="13.5" thickBot="1" x14ac:dyDescent="0.25">
      <c r="A25" s="5"/>
      <c r="B25" s="6"/>
      <c r="C25" s="6"/>
      <c r="D25" s="7"/>
    </row>
    <row r="26" spans="1:6" x14ac:dyDescent="0.2">
      <c r="B26" s="13" t="s">
        <v>11</v>
      </c>
      <c r="C26" s="14"/>
      <c r="D26" s="14"/>
      <c r="E26" s="14"/>
      <c r="F26" s="22">
        <v>4</v>
      </c>
    </row>
    <row r="27" spans="1:6" ht="63.75" x14ac:dyDescent="0.2">
      <c r="B27" s="25" t="s">
        <v>0</v>
      </c>
      <c r="C27" s="26" t="s">
        <v>1</v>
      </c>
      <c r="D27" s="26" t="s">
        <v>2</v>
      </c>
      <c r="E27" s="26" t="s">
        <v>3</v>
      </c>
      <c r="F27" s="27" t="s">
        <v>4</v>
      </c>
    </row>
    <row r="28" spans="1:6" x14ac:dyDescent="0.2">
      <c r="B28" s="110" t="s">
        <v>193</v>
      </c>
      <c r="C28" s="84">
        <v>5</v>
      </c>
      <c r="D28" s="64"/>
      <c r="E28" s="29">
        <f t="shared" ref="E28" si="0">C28*D28</f>
        <v>0</v>
      </c>
      <c r="F28" s="30">
        <f t="shared" ref="F28" si="1">E28*$F$26</f>
        <v>0</v>
      </c>
    </row>
    <row r="29" spans="1:6" x14ac:dyDescent="0.2">
      <c r="B29" s="25"/>
      <c r="C29" s="96"/>
      <c r="D29" s="97" t="s">
        <v>10</v>
      </c>
      <c r="E29" s="33">
        <f>SUM(E28:E28)</f>
        <v>0</v>
      </c>
      <c r="F29" s="34">
        <f>SUM(F28:F28)</f>
        <v>0</v>
      </c>
    </row>
    <row r="30" spans="1:6" x14ac:dyDescent="0.2">
      <c r="B30" s="25"/>
      <c r="C30" s="96"/>
      <c r="D30" s="97"/>
      <c r="E30" s="33"/>
      <c r="F30" s="98"/>
    </row>
    <row r="31" spans="1:6" ht="25.5" x14ac:dyDescent="0.2">
      <c r="B31" s="109" t="s">
        <v>187</v>
      </c>
      <c r="C31" s="28">
        <v>5</v>
      </c>
      <c r="D31" s="64"/>
      <c r="E31" s="33"/>
      <c r="F31" s="95">
        <f>C31*D31</f>
        <v>0</v>
      </c>
    </row>
    <row r="32" spans="1:6" x14ac:dyDescent="0.2">
      <c r="B32" s="25"/>
      <c r="C32" s="28"/>
      <c r="D32" s="28"/>
      <c r="E32" s="28"/>
      <c r="F32" s="98"/>
    </row>
    <row r="33" spans="1:10" ht="13.5" thickBot="1" x14ac:dyDescent="0.25">
      <c r="A33" s="8"/>
      <c r="B33" s="99" t="s">
        <v>16</v>
      </c>
      <c r="C33" s="100"/>
      <c r="D33" s="100"/>
      <c r="E33" s="100" t="s">
        <v>7</v>
      </c>
      <c r="F33" s="101">
        <f>F29+F31</f>
        <v>0</v>
      </c>
      <c r="G33" s="8"/>
      <c r="H33" s="9"/>
      <c r="I33" s="10"/>
    </row>
    <row r="34" spans="1:10" x14ac:dyDescent="0.2">
      <c r="A34" s="8"/>
      <c r="B34" s="8"/>
      <c r="C34" s="8"/>
      <c r="D34" s="8"/>
      <c r="E34" s="8"/>
      <c r="F34" s="8"/>
      <c r="G34" s="8"/>
      <c r="H34" s="9"/>
      <c r="I34" s="10"/>
    </row>
    <row r="35" spans="1:10" ht="13.5" thickBot="1" x14ac:dyDescent="0.25">
      <c r="A35" s="8"/>
      <c r="B35" s="8"/>
      <c r="C35" s="8"/>
      <c r="D35" s="8"/>
      <c r="E35" s="8"/>
      <c r="F35" s="8"/>
      <c r="G35" s="8"/>
      <c r="H35" s="9"/>
      <c r="I35" s="10"/>
    </row>
    <row r="36" spans="1:10" x14ac:dyDescent="0.2">
      <c r="A36" s="8"/>
      <c r="B36" s="13" t="s">
        <v>14</v>
      </c>
      <c r="C36" s="35"/>
      <c r="D36" s="14"/>
      <c r="E36" s="14"/>
      <c r="F36" s="12"/>
      <c r="G36" s="8"/>
      <c r="H36" s="9"/>
      <c r="I36" s="10"/>
    </row>
    <row r="37" spans="1:10" x14ac:dyDescent="0.2">
      <c r="A37" s="8"/>
      <c r="B37" s="65"/>
      <c r="C37" s="66"/>
      <c r="D37" s="16"/>
      <c r="E37" s="16"/>
      <c r="F37" s="67"/>
      <c r="G37" s="8"/>
      <c r="H37" s="9"/>
      <c r="I37" s="10"/>
    </row>
    <row r="38" spans="1:10" x14ac:dyDescent="0.2">
      <c r="A38" s="8"/>
      <c r="B38" s="58" t="s">
        <v>0</v>
      </c>
      <c r="C38" s="36" t="s">
        <v>17</v>
      </c>
      <c r="D38" s="59" t="s">
        <v>5</v>
      </c>
      <c r="E38" s="36" t="s">
        <v>6</v>
      </c>
      <c r="F38" s="37" t="s">
        <v>7</v>
      </c>
      <c r="G38" s="8"/>
      <c r="H38" s="9"/>
      <c r="I38" s="10"/>
    </row>
    <row r="39" spans="1:10" x14ac:dyDescent="0.2">
      <c r="A39" s="8"/>
      <c r="B39" s="52" t="s">
        <v>8</v>
      </c>
      <c r="C39" s="54"/>
      <c r="D39" s="38">
        <v>40</v>
      </c>
      <c r="E39" s="64"/>
      <c r="F39" s="39">
        <f>D39*E39</f>
        <v>0</v>
      </c>
      <c r="G39" s="8"/>
      <c r="H39" s="9"/>
      <c r="I39" s="10"/>
    </row>
    <row r="40" spans="1:10" x14ac:dyDescent="0.2">
      <c r="A40" s="8"/>
      <c r="B40" s="52" t="s">
        <v>19</v>
      </c>
      <c r="C40" s="55">
        <v>0.45</v>
      </c>
      <c r="D40" s="38">
        <v>20</v>
      </c>
      <c r="E40" s="57">
        <f>E39+(E39*C40)</f>
        <v>0</v>
      </c>
      <c r="F40" s="39">
        <f>D40*E40</f>
        <v>0</v>
      </c>
      <c r="G40" s="8"/>
      <c r="H40" s="9"/>
      <c r="I40" s="10"/>
    </row>
    <row r="41" spans="1:10" x14ac:dyDescent="0.2">
      <c r="A41" s="8"/>
      <c r="B41" s="52" t="s">
        <v>18</v>
      </c>
      <c r="C41" s="55">
        <v>0.75</v>
      </c>
      <c r="D41" s="38">
        <v>10</v>
      </c>
      <c r="E41" s="57">
        <f>E39+(E39*C41)</f>
        <v>0</v>
      </c>
      <c r="F41" s="39">
        <f>D41*E41</f>
        <v>0</v>
      </c>
      <c r="G41" s="8"/>
      <c r="H41" s="9"/>
      <c r="I41" s="10"/>
      <c r="J41" s="53"/>
    </row>
    <row r="42" spans="1:10" ht="13.5" thickBot="1" x14ac:dyDescent="0.25">
      <c r="A42" s="8"/>
      <c r="B42" s="111" t="s">
        <v>12</v>
      </c>
      <c r="C42" s="112"/>
      <c r="D42" s="40"/>
      <c r="E42" s="41" t="s">
        <v>7</v>
      </c>
      <c r="F42" s="42">
        <f>SUM(F39:F41)</f>
        <v>0</v>
      </c>
      <c r="G42" s="8"/>
      <c r="H42" s="9"/>
      <c r="I42" s="10"/>
    </row>
    <row r="43" spans="1:10" x14ac:dyDescent="0.2">
      <c r="A43" s="8"/>
      <c r="B43" s="8"/>
      <c r="C43" s="8"/>
      <c r="D43" s="8"/>
      <c r="E43" s="8"/>
      <c r="F43" s="8"/>
      <c r="G43" s="8"/>
      <c r="H43" s="9"/>
      <c r="I43" s="10"/>
    </row>
    <row r="44" spans="1:10" ht="13.5" thickBot="1" x14ac:dyDescent="0.25">
      <c r="A44" s="8"/>
      <c r="B44" s="7"/>
      <c r="F44" s="8"/>
      <c r="G44" s="8"/>
      <c r="H44" s="9"/>
      <c r="I44" s="10"/>
    </row>
    <row r="45" spans="1:10" x14ac:dyDescent="0.2">
      <c r="A45" s="8"/>
      <c r="B45" s="13" t="s">
        <v>15</v>
      </c>
      <c r="C45" s="35"/>
      <c r="D45" s="14"/>
      <c r="E45" s="14"/>
      <c r="F45" s="12"/>
      <c r="G45" s="8"/>
      <c r="H45" s="9"/>
      <c r="I45" s="10"/>
    </row>
    <row r="46" spans="1:10" x14ac:dyDescent="0.2">
      <c r="A46" s="8"/>
      <c r="B46" s="65"/>
      <c r="C46" s="66"/>
      <c r="D46" s="16"/>
      <c r="E46" s="16"/>
      <c r="F46" s="67"/>
      <c r="G46" s="8"/>
      <c r="H46" s="9"/>
      <c r="I46" s="10"/>
    </row>
    <row r="47" spans="1:10" x14ac:dyDescent="0.2">
      <c r="A47" s="8"/>
      <c r="B47" s="58" t="s">
        <v>0</v>
      </c>
      <c r="C47" s="36" t="s">
        <v>17</v>
      </c>
      <c r="D47" s="36" t="s">
        <v>5</v>
      </c>
      <c r="E47" s="36" t="s">
        <v>6</v>
      </c>
      <c r="F47" s="37" t="s">
        <v>7</v>
      </c>
      <c r="G47" s="8"/>
      <c r="H47" s="9"/>
      <c r="I47" s="10"/>
    </row>
    <row r="48" spans="1:10" x14ac:dyDescent="0.2">
      <c r="A48" s="8"/>
      <c r="B48" s="52" t="s">
        <v>8</v>
      </c>
      <c r="C48" s="54"/>
      <c r="D48" s="38">
        <v>40</v>
      </c>
      <c r="E48" s="64"/>
      <c r="F48" s="39">
        <f t="shared" ref="F48:F50" si="2">D48*E48</f>
        <v>0</v>
      </c>
      <c r="G48" s="8"/>
      <c r="H48" s="9"/>
      <c r="I48" s="10"/>
    </row>
    <row r="49" spans="1:9" x14ac:dyDescent="0.2">
      <c r="A49" s="8"/>
      <c r="B49" s="52" t="s">
        <v>19</v>
      </c>
      <c r="C49" s="55">
        <v>0.45</v>
      </c>
      <c r="D49" s="38">
        <v>20</v>
      </c>
      <c r="E49" s="57">
        <f>E48+(E48*C49)</f>
        <v>0</v>
      </c>
      <c r="F49" s="56">
        <f t="shared" si="2"/>
        <v>0</v>
      </c>
      <c r="G49" s="8"/>
      <c r="H49" s="9"/>
      <c r="I49" s="10"/>
    </row>
    <row r="50" spans="1:9" x14ac:dyDescent="0.2">
      <c r="A50" s="8"/>
      <c r="B50" s="52" t="s">
        <v>18</v>
      </c>
      <c r="C50" s="55">
        <v>0.75</v>
      </c>
      <c r="D50" s="38">
        <v>10</v>
      </c>
      <c r="E50" s="57">
        <f>E48+(E48*C50)</f>
        <v>0</v>
      </c>
      <c r="F50" s="56">
        <f t="shared" si="2"/>
        <v>0</v>
      </c>
      <c r="G50" s="8"/>
      <c r="H50" s="9"/>
      <c r="I50" s="10"/>
    </row>
    <row r="51" spans="1:9" ht="13.5" thickBot="1" x14ac:dyDescent="0.25">
      <c r="A51" s="8"/>
      <c r="B51" s="111" t="s">
        <v>12</v>
      </c>
      <c r="C51" s="112"/>
      <c r="D51" s="40"/>
      <c r="E51" s="41" t="s">
        <v>7</v>
      </c>
      <c r="F51" s="42">
        <f>SUM(F48:F50)</f>
        <v>0</v>
      </c>
      <c r="G51" s="8"/>
      <c r="H51" s="9"/>
      <c r="I51" s="10"/>
    </row>
    <row r="52" spans="1:9" x14ac:dyDescent="0.2">
      <c r="A52" s="8"/>
      <c r="B52" s="8"/>
      <c r="C52" s="8"/>
      <c r="D52" s="8"/>
      <c r="E52" s="8"/>
      <c r="F52" s="8"/>
      <c r="G52" s="8"/>
      <c r="H52" s="9"/>
      <c r="I52" s="10"/>
    </row>
    <row r="53" spans="1:9" ht="13.5" thickBot="1" x14ac:dyDescent="0.25">
      <c r="A53" s="8"/>
      <c r="B53" s="9"/>
      <c r="C53" s="9"/>
      <c r="D53" s="9"/>
      <c r="E53" s="8"/>
      <c r="F53" s="8"/>
      <c r="G53" s="8"/>
      <c r="H53" s="9"/>
      <c r="I53" s="10"/>
    </row>
    <row r="54" spans="1:9" x14ac:dyDescent="0.2">
      <c r="A54" s="8"/>
      <c r="B54" s="45" t="s">
        <v>13</v>
      </c>
      <c r="C54" s="23"/>
      <c r="D54" s="23"/>
      <c r="E54" s="23"/>
      <c r="F54" s="12"/>
      <c r="G54" s="8"/>
      <c r="H54" s="9"/>
      <c r="I54" s="10"/>
    </row>
    <row r="55" spans="1:9" x14ac:dyDescent="0.2">
      <c r="A55" s="8"/>
      <c r="B55" s="58" t="s">
        <v>0</v>
      </c>
      <c r="C55" s="36"/>
      <c r="D55" s="36" t="s">
        <v>5</v>
      </c>
      <c r="E55" s="36" t="s">
        <v>6</v>
      </c>
      <c r="F55" s="37" t="s">
        <v>7</v>
      </c>
      <c r="G55" s="8"/>
      <c r="H55" s="9"/>
      <c r="I55" s="10"/>
    </row>
    <row r="56" spans="1:9" x14ac:dyDescent="0.2">
      <c r="A56" s="8"/>
      <c r="B56" s="82" t="s">
        <v>178</v>
      </c>
      <c r="C56" s="68"/>
      <c r="D56" s="38">
        <v>20</v>
      </c>
      <c r="E56" s="57">
        <f>E39</f>
        <v>0</v>
      </c>
      <c r="F56" s="39">
        <f t="shared" ref="F56" si="3">D56*E56</f>
        <v>0</v>
      </c>
      <c r="G56" s="8"/>
      <c r="H56" s="9"/>
      <c r="I56" s="10"/>
    </row>
    <row r="57" spans="1:9" x14ac:dyDescent="0.2">
      <c r="A57" s="8"/>
      <c r="B57" s="18"/>
      <c r="C57" s="9"/>
      <c r="D57" s="38"/>
      <c r="E57" s="38"/>
      <c r="F57" s="39"/>
      <c r="G57" s="8"/>
      <c r="H57" s="9"/>
      <c r="I57" s="10"/>
    </row>
    <row r="58" spans="1:9" x14ac:dyDescent="0.2">
      <c r="A58" s="8"/>
      <c r="B58" s="83" t="s">
        <v>179</v>
      </c>
      <c r="C58" s="43"/>
      <c r="D58" s="44">
        <v>40</v>
      </c>
      <c r="E58" s="64"/>
      <c r="F58" s="39">
        <f t="shared" ref="F58" si="4">D58*E58</f>
        <v>0</v>
      </c>
      <c r="G58" s="8"/>
      <c r="H58" s="9"/>
      <c r="I58" s="10"/>
    </row>
    <row r="59" spans="1:9" ht="13.5" thickBot="1" x14ac:dyDescent="0.25">
      <c r="A59" s="8"/>
      <c r="B59" s="48"/>
      <c r="C59" s="20"/>
      <c r="D59" s="49"/>
      <c r="E59" s="50" t="s">
        <v>7</v>
      </c>
      <c r="F59" s="51">
        <f>SUM(F56:F58)</f>
        <v>0</v>
      </c>
      <c r="G59" s="8"/>
      <c r="H59" s="9"/>
      <c r="I59" s="10"/>
    </row>
    <row r="60" spans="1:9" x14ac:dyDescent="0.2">
      <c r="A60" s="8"/>
      <c r="G60" s="8"/>
      <c r="H60" s="9"/>
      <c r="I60" s="10"/>
    </row>
    <row r="61" spans="1:9" ht="13.5" thickBot="1" x14ac:dyDescent="0.25">
      <c r="A61" s="8"/>
      <c r="B61" s="9"/>
      <c r="D61" s="9"/>
      <c r="E61" s="9"/>
      <c r="F61" s="8"/>
      <c r="G61" s="8"/>
      <c r="H61" s="9"/>
      <c r="I61" s="10"/>
    </row>
    <row r="62" spans="1:9" ht="13.5" thickBot="1" x14ac:dyDescent="0.25">
      <c r="A62" s="8"/>
      <c r="B62" s="46"/>
      <c r="D62" s="9"/>
      <c r="E62" s="46" t="s">
        <v>173</v>
      </c>
      <c r="F62" s="11">
        <f>F33+F42+F51+F59</f>
        <v>0</v>
      </c>
      <c r="G62" s="8"/>
      <c r="H62" s="9"/>
      <c r="I62" s="10"/>
    </row>
    <row r="63" spans="1:9" x14ac:dyDescent="0.2">
      <c r="A63" s="8"/>
      <c r="B63" s="46"/>
      <c r="D63" s="9"/>
      <c r="E63" s="46"/>
      <c r="F63" s="8"/>
      <c r="G63" s="8"/>
      <c r="H63" s="9"/>
      <c r="I63" s="10"/>
    </row>
    <row r="64" spans="1:9" x14ac:dyDescent="0.2">
      <c r="A64" s="8"/>
      <c r="B64" s="9"/>
      <c r="C64" s="9"/>
      <c r="D64" s="9"/>
      <c r="E64" s="8"/>
      <c r="F64" s="8"/>
      <c r="G64" s="8"/>
      <c r="H64" s="9"/>
      <c r="I64" s="10"/>
    </row>
    <row r="65" spans="1:9" x14ac:dyDescent="0.2">
      <c r="A65" s="8"/>
      <c r="B65" s="85" t="s">
        <v>180</v>
      </c>
      <c r="D65" s="9"/>
      <c r="E65" s="8"/>
      <c r="F65" s="8"/>
      <c r="G65" s="8"/>
      <c r="H65" s="9"/>
      <c r="I65" s="10"/>
    </row>
    <row r="66" spans="1:9" x14ac:dyDescent="0.2">
      <c r="A66" s="8"/>
      <c r="B66" s="47"/>
      <c r="D66" s="9"/>
      <c r="E66" s="8"/>
      <c r="F66" s="8"/>
      <c r="G66" s="8"/>
      <c r="H66" s="9"/>
      <c r="I66" s="10"/>
    </row>
  </sheetData>
  <sheetProtection algorithmName="SHA-512" hashValue="9oOlE+Zyt+hzb/GknLBlU8+kNcanQJ65TG4DvuOGzTX6xX2kYfilCow2WYkP7aoCd4otp9IuKdPfp0gh/ML3dQ==" saltValue="veYe/8R2rZKgHzdTjiC9lw==" spinCount="100000" sheet="1" objects="1" scenarios="1"/>
  <mergeCells count="2">
    <mergeCell ref="B42:C42"/>
    <mergeCell ref="B51:C51"/>
  </mergeCells>
  <conditionalFormatting sqref="D28">
    <cfRule type="cellIs" dxfId="17" priority="6" operator="greaterThan">
      <formula>0</formula>
    </cfRule>
  </conditionalFormatting>
  <conditionalFormatting sqref="E48">
    <cfRule type="cellIs" dxfId="16" priority="4" operator="greaterThan">
      <formula>0</formula>
    </cfRule>
  </conditionalFormatting>
  <conditionalFormatting sqref="E58">
    <cfRule type="cellIs" dxfId="15" priority="5" operator="greaterThan">
      <formula>0</formula>
    </cfRule>
  </conditionalFormatting>
  <conditionalFormatting sqref="E39">
    <cfRule type="cellIs" dxfId="14" priority="3" operator="greaterThan">
      <formula>0</formula>
    </cfRule>
  </conditionalFormatting>
  <conditionalFormatting sqref="D31">
    <cfRule type="cellIs" dxfId="13" priority="1" operator="greaterThan">
      <formula>0</formula>
    </cfRule>
  </conditionalFormatting>
  <pageMargins left="0.7" right="0.7" top="0.75" bottom="0.75" header="0.3" footer="0.3"/>
  <pageSetup paperSize="9" scale="57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8:J73"/>
  <sheetViews>
    <sheetView topLeftCell="A22" workbookViewId="0">
      <selection activeCell="B58" sqref="B58:C58"/>
    </sheetView>
  </sheetViews>
  <sheetFormatPr defaultRowHeight="12.75" x14ac:dyDescent="0.2"/>
  <cols>
    <col min="1" max="1" width="12.42578125" style="1" customWidth="1"/>
    <col min="2" max="2" width="76.42578125" style="1" customWidth="1"/>
    <col min="3" max="6" width="18.7109375" style="1" customWidth="1"/>
    <col min="7" max="7" width="11.42578125" style="1" bestFit="1" customWidth="1"/>
    <col min="8" max="8" width="13.140625" style="1" customWidth="1"/>
    <col min="9" max="9" width="16.28515625" style="1" customWidth="1"/>
    <col min="10" max="10" width="10.7109375" style="1" bestFit="1" customWidth="1"/>
    <col min="11" max="11" width="12.140625" style="1" customWidth="1"/>
    <col min="12" max="16384" width="9.140625" style="1"/>
  </cols>
  <sheetData>
    <row r="18" spans="1:6" ht="15" customHeight="1" x14ac:dyDescent="0.2"/>
    <row r="19" spans="1:6" ht="13.5" customHeight="1" x14ac:dyDescent="0.2"/>
    <row r="20" spans="1:6" ht="17.25" customHeight="1" x14ac:dyDescent="0.2">
      <c r="A20" s="5"/>
      <c r="B20" s="69" t="s">
        <v>23</v>
      </c>
      <c r="C20" s="6"/>
    </row>
    <row r="21" spans="1:6" ht="13.5" customHeight="1" x14ac:dyDescent="0.2">
      <c r="A21" s="24"/>
    </row>
    <row r="22" spans="1:6" ht="17.25" customHeight="1" x14ac:dyDescent="0.2">
      <c r="A22" s="5"/>
      <c r="B22" s="69" t="s">
        <v>172</v>
      </c>
      <c r="C22" s="6"/>
    </row>
    <row r="23" spans="1:6" ht="12.75" customHeight="1" x14ac:dyDescent="0.2">
      <c r="A23" s="5"/>
      <c r="B23" s="69"/>
      <c r="C23" s="6"/>
    </row>
    <row r="24" spans="1:6" ht="12.75" customHeight="1" x14ac:dyDescent="0.2">
      <c r="A24" s="5"/>
      <c r="B24" s="90" t="s">
        <v>181</v>
      </c>
      <c r="C24" s="6"/>
      <c r="D24" s="7"/>
    </row>
    <row r="25" spans="1:6" ht="12.75" customHeight="1" thickBot="1" x14ac:dyDescent="0.25">
      <c r="A25" s="5"/>
      <c r="B25" s="6"/>
      <c r="C25" s="6"/>
      <c r="D25" s="7"/>
    </row>
    <row r="26" spans="1:6" x14ac:dyDescent="0.2">
      <c r="B26" s="13" t="s">
        <v>11</v>
      </c>
      <c r="C26" s="14"/>
      <c r="D26" s="14"/>
      <c r="E26" s="14"/>
      <c r="F26" s="22">
        <v>4</v>
      </c>
    </row>
    <row r="27" spans="1:6" ht="63.75" x14ac:dyDescent="0.2">
      <c r="B27" s="25" t="s">
        <v>0</v>
      </c>
      <c r="C27" s="26" t="s">
        <v>1</v>
      </c>
      <c r="D27" s="26" t="s">
        <v>2</v>
      </c>
      <c r="E27" s="26" t="s">
        <v>3</v>
      </c>
      <c r="F27" s="27" t="s">
        <v>4</v>
      </c>
    </row>
    <row r="28" spans="1:6" x14ac:dyDescent="0.2">
      <c r="B28" s="110" t="s">
        <v>22</v>
      </c>
      <c r="C28" s="28">
        <v>58</v>
      </c>
      <c r="D28" s="64"/>
      <c r="E28" s="29">
        <f>C28*D28</f>
        <v>0</v>
      </c>
      <c r="F28" s="30">
        <f t="shared" ref="F28:F33" si="0">E28*$F$26</f>
        <v>0</v>
      </c>
    </row>
    <row r="29" spans="1:6" x14ac:dyDescent="0.2">
      <c r="B29" s="25" t="s">
        <v>20</v>
      </c>
      <c r="C29" s="28">
        <v>58</v>
      </c>
      <c r="D29" s="64"/>
      <c r="E29" s="29">
        <f t="shared" ref="E29:E33" si="1">C29*D29</f>
        <v>0</v>
      </c>
      <c r="F29" s="30">
        <f t="shared" si="0"/>
        <v>0</v>
      </c>
    </row>
    <row r="30" spans="1:6" x14ac:dyDescent="0.2">
      <c r="B30" s="25" t="s">
        <v>21</v>
      </c>
      <c r="C30" s="28">
        <v>58</v>
      </c>
      <c r="D30" s="64"/>
      <c r="E30" s="29">
        <f t="shared" si="1"/>
        <v>0</v>
      </c>
      <c r="F30" s="30">
        <f t="shared" si="0"/>
        <v>0</v>
      </c>
    </row>
    <row r="31" spans="1:6" x14ac:dyDescent="0.2">
      <c r="B31" s="110" t="s">
        <v>194</v>
      </c>
      <c r="C31" s="84">
        <v>17</v>
      </c>
      <c r="D31" s="64"/>
      <c r="E31" s="29">
        <f t="shared" si="1"/>
        <v>0</v>
      </c>
      <c r="F31" s="30">
        <f t="shared" si="0"/>
        <v>0</v>
      </c>
    </row>
    <row r="32" spans="1:6" x14ac:dyDescent="0.2">
      <c r="B32" s="25" t="s">
        <v>188</v>
      </c>
      <c r="C32" s="84">
        <v>17</v>
      </c>
      <c r="D32" s="64"/>
      <c r="E32" s="29">
        <f t="shared" si="1"/>
        <v>0</v>
      </c>
      <c r="F32" s="30">
        <f t="shared" si="0"/>
        <v>0</v>
      </c>
    </row>
    <row r="33" spans="1:10" ht="12.75" customHeight="1" x14ac:dyDescent="0.2">
      <c r="B33" s="25" t="s">
        <v>189</v>
      </c>
      <c r="C33" s="84">
        <v>17</v>
      </c>
      <c r="D33" s="64"/>
      <c r="E33" s="29">
        <f t="shared" si="1"/>
        <v>0</v>
      </c>
      <c r="F33" s="30">
        <f t="shared" si="0"/>
        <v>0</v>
      </c>
    </row>
    <row r="34" spans="1:10" ht="12.75" customHeight="1" x14ac:dyDescent="0.2">
      <c r="B34" s="113" t="s">
        <v>26</v>
      </c>
      <c r="C34" s="114"/>
      <c r="D34" s="114"/>
      <c r="E34" s="29">
        <f>F34/F26</f>
        <v>0</v>
      </c>
      <c r="F34" s="30">
        <f>'Regio Zuid, hangardeuren'!AH80</f>
        <v>0</v>
      </c>
    </row>
    <row r="35" spans="1:10" x14ac:dyDescent="0.2">
      <c r="B35" s="25"/>
      <c r="C35" s="96"/>
      <c r="D35" s="97" t="s">
        <v>10</v>
      </c>
      <c r="E35" s="33">
        <f>SUM(E28:E34)</f>
        <v>0</v>
      </c>
      <c r="F35" s="34">
        <f>SUM(F28:F34)</f>
        <v>0</v>
      </c>
    </row>
    <row r="36" spans="1:10" x14ac:dyDescent="0.2">
      <c r="B36" s="25"/>
      <c r="C36" s="96"/>
      <c r="D36" s="97"/>
      <c r="E36" s="33"/>
      <c r="F36" s="98"/>
    </row>
    <row r="37" spans="1:10" ht="38.25" x14ac:dyDescent="0.2">
      <c r="B37" s="109" t="s">
        <v>186</v>
      </c>
      <c r="C37" s="28">
        <f>C28+C31</f>
        <v>75</v>
      </c>
      <c r="D37" s="64"/>
      <c r="E37" s="33"/>
      <c r="F37" s="107">
        <f>C37*D37</f>
        <v>0</v>
      </c>
    </row>
    <row r="38" spans="1:10" ht="15" customHeight="1" x14ac:dyDescent="0.2">
      <c r="B38" s="115" t="s">
        <v>191</v>
      </c>
      <c r="C38" s="116"/>
      <c r="D38" s="116"/>
      <c r="E38" s="117"/>
      <c r="F38" s="30">
        <f>'Regio Zuid, hangardeuren'!AI81</f>
        <v>0</v>
      </c>
    </row>
    <row r="39" spans="1:10" x14ac:dyDescent="0.2">
      <c r="B39" s="25"/>
      <c r="C39" s="28"/>
      <c r="D39" s="28"/>
      <c r="E39" s="28"/>
      <c r="F39" s="98"/>
    </row>
    <row r="40" spans="1:10" ht="13.5" thickBot="1" x14ac:dyDescent="0.25">
      <c r="A40" s="8"/>
      <c r="B40" s="99" t="s">
        <v>16</v>
      </c>
      <c r="C40" s="100"/>
      <c r="D40" s="100"/>
      <c r="E40" s="100" t="s">
        <v>7</v>
      </c>
      <c r="F40" s="101">
        <f>F35+F37+F38</f>
        <v>0</v>
      </c>
      <c r="G40" s="8"/>
      <c r="H40" s="9"/>
      <c r="I40" s="10"/>
    </row>
    <row r="41" spans="1:10" x14ac:dyDescent="0.2">
      <c r="A41" s="8"/>
      <c r="B41" s="8"/>
      <c r="C41" s="8"/>
      <c r="D41" s="8"/>
      <c r="E41" s="8"/>
      <c r="F41" s="8"/>
      <c r="G41" s="8"/>
      <c r="H41" s="9"/>
      <c r="I41" s="10"/>
    </row>
    <row r="42" spans="1:10" ht="13.5" thickBot="1" x14ac:dyDescent="0.25">
      <c r="A42" s="8"/>
      <c r="B42" s="8"/>
      <c r="C42" s="8"/>
      <c r="D42" s="8"/>
      <c r="E42" s="8"/>
      <c r="F42" s="8"/>
      <c r="G42" s="8"/>
      <c r="H42" s="9"/>
      <c r="I42" s="10"/>
    </row>
    <row r="43" spans="1:10" x14ac:dyDescent="0.2">
      <c r="A43" s="8"/>
      <c r="B43" s="13" t="s">
        <v>14</v>
      </c>
      <c r="C43" s="35"/>
      <c r="D43" s="14"/>
      <c r="E43" s="14"/>
      <c r="F43" s="12"/>
      <c r="G43" s="8"/>
      <c r="H43" s="9"/>
      <c r="I43" s="10"/>
    </row>
    <row r="44" spans="1:10" x14ac:dyDescent="0.2">
      <c r="A44" s="8"/>
      <c r="B44" s="65"/>
      <c r="C44" s="66"/>
      <c r="D44" s="16"/>
      <c r="E44" s="16"/>
      <c r="F44" s="67"/>
      <c r="G44" s="8"/>
      <c r="H44" s="9"/>
      <c r="I44" s="10"/>
    </row>
    <row r="45" spans="1:10" x14ac:dyDescent="0.2">
      <c r="A45" s="8"/>
      <c r="B45" s="58" t="s">
        <v>0</v>
      </c>
      <c r="C45" s="36" t="s">
        <v>17</v>
      </c>
      <c r="D45" s="59" t="s">
        <v>5</v>
      </c>
      <c r="E45" s="36" t="s">
        <v>6</v>
      </c>
      <c r="F45" s="37" t="s">
        <v>7</v>
      </c>
      <c r="G45" s="8"/>
      <c r="H45" s="9"/>
      <c r="I45" s="10"/>
    </row>
    <row r="46" spans="1:10" x14ac:dyDescent="0.2">
      <c r="A46" s="8"/>
      <c r="B46" s="60" t="s">
        <v>8</v>
      </c>
      <c r="C46" s="54"/>
      <c r="D46" s="38">
        <v>400</v>
      </c>
      <c r="E46" s="64"/>
      <c r="F46" s="39">
        <f>D46*E46</f>
        <v>0</v>
      </c>
      <c r="G46" s="8"/>
      <c r="H46" s="9"/>
      <c r="I46" s="10"/>
    </row>
    <row r="47" spans="1:10" x14ac:dyDescent="0.2">
      <c r="A47" s="8"/>
      <c r="B47" s="60" t="s">
        <v>19</v>
      </c>
      <c r="C47" s="55">
        <v>0.45</v>
      </c>
      <c r="D47" s="38">
        <v>20</v>
      </c>
      <c r="E47" s="57">
        <f>E46+(E46*C47)</f>
        <v>0</v>
      </c>
      <c r="F47" s="39">
        <f>D47*E47</f>
        <v>0</v>
      </c>
      <c r="G47" s="8"/>
      <c r="H47" s="9"/>
      <c r="I47" s="10"/>
    </row>
    <row r="48" spans="1:10" x14ac:dyDescent="0.2">
      <c r="A48" s="8"/>
      <c r="B48" s="60" t="s">
        <v>18</v>
      </c>
      <c r="C48" s="55">
        <v>0.75</v>
      </c>
      <c r="D48" s="38">
        <v>10</v>
      </c>
      <c r="E48" s="57">
        <f>E46+(E46*C48)</f>
        <v>0</v>
      </c>
      <c r="F48" s="39">
        <f>D48*E48</f>
        <v>0</v>
      </c>
      <c r="G48" s="8"/>
      <c r="H48" s="9"/>
      <c r="I48" s="10"/>
      <c r="J48" s="53"/>
    </row>
    <row r="49" spans="1:9" ht="13.5" thickBot="1" x14ac:dyDescent="0.25">
      <c r="A49" s="8"/>
      <c r="B49" s="111" t="s">
        <v>12</v>
      </c>
      <c r="C49" s="112"/>
      <c r="D49" s="40"/>
      <c r="E49" s="41" t="s">
        <v>7</v>
      </c>
      <c r="F49" s="42">
        <f>SUM(F46:F48)</f>
        <v>0</v>
      </c>
      <c r="G49" s="8"/>
      <c r="H49" s="9"/>
      <c r="I49" s="10"/>
    </row>
    <row r="50" spans="1:9" x14ac:dyDescent="0.2">
      <c r="A50" s="8"/>
      <c r="B50" s="8"/>
      <c r="C50" s="8"/>
      <c r="D50" s="8"/>
      <c r="E50" s="8"/>
      <c r="F50" s="8"/>
      <c r="G50" s="8"/>
      <c r="H50" s="9"/>
      <c r="I50" s="10"/>
    </row>
    <row r="51" spans="1:9" ht="13.5" thickBot="1" x14ac:dyDescent="0.25">
      <c r="A51" s="8"/>
      <c r="B51" s="7"/>
      <c r="F51" s="8"/>
      <c r="G51" s="8"/>
      <c r="H51" s="9"/>
      <c r="I51" s="10"/>
    </row>
    <row r="52" spans="1:9" x14ac:dyDescent="0.2">
      <c r="A52" s="8"/>
      <c r="B52" s="13" t="s">
        <v>15</v>
      </c>
      <c r="C52" s="35"/>
      <c r="D52" s="14"/>
      <c r="E52" s="14"/>
      <c r="F52" s="12"/>
      <c r="G52" s="8"/>
      <c r="H52" s="9"/>
      <c r="I52" s="10"/>
    </row>
    <row r="53" spans="1:9" x14ac:dyDescent="0.2">
      <c r="A53" s="8"/>
      <c r="B53" s="65"/>
      <c r="C53" s="66"/>
      <c r="D53" s="16"/>
      <c r="E53" s="16"/>
      <c r="F53" s="67"/>
      <c r="G53" s="8"/>
      <c r="H53" s="9"/>
      <c r="I53" s="10"/>
    </row>
    <row r="54" spans="1:9" x14ac:dyDescent="0.2">
      <c r="A54" s="8"/>
      <c r="B54" s="58" t="s">
        <v>0</v>
      </c>
      <c r="C54" s="36" t="s">
        <v>17</v>
      </c>
      <c r="D54" s="36" t="s">
        <v>5</v>
      </c>
      <c r="E54" s="36" t="s">
        <v>6</v>
      </c>
      <c r="F54" s="37" t="s">
        <v>7</v>
      </c>
      <c r="G54" s="8"/>
      <c r="H54" s="9"/>
      <c r="I54" s="10"/>
    </row>
    <row r="55" spans="1:9" x14ac:dyDescent="0.2">
      <c r="A55" s="8"/>
      <c r="B55" s="60" t="s">
        <v>8</v>
      </c>
      <c r="C55" s="54"/>
      <c r="D55" s="38">
        <v>150</v>
      </c>
      <c r="E55" s="64"/>
      <c r="F55" s="39">
        <f t="shared" ref="F55:F57" si="2">D55*E55</f>
        <v>0</v>
      </c>
      <c r="G55" s="8"/>
      <c r="H55" s="9"/>
      <c r="I55" s="10"/>
    </row>
    <row r="56" spans="1:9" x14ac:dyDescent="0.2">
      <c r="A56" s="8"/>
      <c r="B56" s="60" t="s">
        <v>19</v>
      </c>
      <c r="C56" s="55">
        <v>0.45</v>
      </c>
      <c r="D56" s="38">
        <v>20</v>
      </c>
      <c r="E56" s="57">
        <f>E55+(E55*C56)</f>
        <v>0</v>
      </c>
      <c r="F56" s="56">
        <f t="shared" si="2"/>
        <v>0</v>
      </c>
      <c r="G56" s="8"/>
      <c r="H56" s="9"/>
      <c r="I56" s="10"/>
    </row>
    <row r="57" spans="1:9" x14ac:dyDescent="0.2">
      <c r="A57" s="8"/>
      <c r="B57" s="60" t="s">
        <v>18</v>
      </c>
      <c r="C57" s="55">
        <v>0.75</v>
      </c>
      <c r="D57" s="38">
        <v>10</v>
      </c>
      <c r="E57" s="57">
        <f>E55+(E55*C57)</f>
        <v>0</v>
      </c>
      <c r="F57" s="56">
        <f t="shared" si="2"/>
        <v>0</v>
      </c>
      <c r="G57" s="8"/>
      <c r="H57" s="9"/>
      <c r="I57" s="10"/>
    </row>
    <row r="58" spans="1:9" ht="13.5" thickBot="1" x14ac:dyDescent="0.25">
      <c r="A58" s="8"/>
      <c r="B58" s="111" t="s">
        <v>12</v>
      </c>
      <c r="C58" s="112"/>
      <c r="D58" s="40"/>
      <c r="E58" s="41" t="s">
        <v>7</v>
      </c>
      <c r="F58" s="42">
        <f>SUM(F55:F57)</f>
        <v>0</v>
      </c>
      <c r="G58" s="8"/>
      <c r="H58" s="9"/>
      <c r="I58" s="10"/>
    </row>
    <row r="59" spans="1:9" x14ac:dyDescent="0.2">
      <c r="A59" s="8"/>
      <c r="B59" s="8"/>
      <c r="C59" s="8"/>
      <c r="D59" s="8"/>
      <c r="E59" s="8"/>
      <c r="F59" s="8"/>
      <c r="G59" s="8"/>
      <c r="H59" s="9"/>
      <c r="I59" s="10"/>
    </row>
    <row r="60" spans="1:9" ht="13.5" thickBot="1" x14ac:dyDescent="0.25">
      <c r="A60" s="8"/>
      <c r="B60" s="9"/>
      <c r="C60" s="9"/>
      <c r="D60" s="9"/>
      <c r="E60" s="8"/>
      <c r="F60" s="8"/>
      <c r="G60" s="8"/>
      <c r="H60" s="9"/>
      <c r="I60" s="10"/>
    </row>
    <row r="61" spans="1:9" x14ac:dyDescent="0.2">
      <c r="A61" s="8"/>
      <c r="B61" s="45" t="s">
        <v>13</v>
      </c>
      <c r="C61" s="23"/>
      <c r="D61" s="23"/>
      <c r="E61" s="23"/>
      <c r="F61" s="12"/>
      <c r="G61" s="8"/>
      <c r="H61" s="9"/>
      <c r="I61" s="10"/>
    </row>
    <row r="62" spans="1:9" x14ac:dyDescent="0.2">
      <c r="A62" s="8"/>
      <c r="B62" s="58" t="s">
        <v>0</v>
      </c>
      <c r="C62" s="36"/>
      <c r="D62" s="36" t="s">
        <v>5</v>
      </c>
      <c r="E62" s="36" t="s">
        <v>6</v>
      </c>
      <c r="F62" s="37" t="s">
        <v>7</v>
      </c>
      <c r="G62" s="8"/>
      <c r="H62" s="9"/>
      <c r="I62" s="10"/>
    </row>
    <row r="63" spans="1:9" x14ac:dyDescent="0.2">
      <c r="A63" s="8"/>
      <c r="B63" s="86" t="s">
        <v>178</v>
      </c>
      <c r="C63" s="68"/>
      <c r="D63" s="38">
        <v>20</v>
      </c>
      <c r="E63" s="57">
        <f>E46</f>
        <v>0</v>
      </c>
      <c r="F63" s="39">
        <f t="shared" ref="F63:F65" si="3">D63*E63</f>
        <v>0</v>
      </c>
      <c r="G63" s="8"/>
      <c r="H63" s="9"/>
      <c r="I63" s="10"/>
    </row>
    <row r="64" spans="1:9" x14ac:dyDescent="0.2">
      <c r="A64" s="8"/>
      <c r="B64" s="18"/>
      <c r="C64" s="9"/>
      <c r="D64" s="38"/>
      <c r="E64" s="38"/>
      <c r="F64" s="39"/>
      <c r="G64" s="8"/>
      <c r="H64" s="9"/>
      <c r="I64" s="10"/>
    </row>
    <row r="65" spans="1:9" x14ac:dyDescent="0.2">
      <c r="A65" s="8"/>
      <c r="B65" s="87" t="s">
        <v>179</v>
      </c>
      <c r="C65" s="43"/>
      <c r="D65" s="44">
        <v>50</v>
      </c>
      <c r="E65" s="64"/>
      <c r="F65" s="39">
        <f t="shared" si="3"/>
        <v>0</v>
      </c>
      <c r="G65" s="8"/>
      <c r="H65" s="9"/>
      <c r="I65" s="10"/>
    </row>
    <row r="66" spans="1:9" ht="13.5" thickBot="1" x14ac:dyDescent="0.25">
      <c r="A66" s="8"/>
      <c r="B66" s="48"/>
      <c r="C66" s="20"/>
      <c r="D66" s="49"/>
      <c r="E66" s="50" t="s">
        <v>7</v>
      </c>
      <c r="F66" s="51">
        <f>SUM(F63:F65)</f>
        <v>0</v>
      </c>
      <c r="G66" s="8"/>
      <c r="H66" s="9"/>
      <c r="I66" s="10"/>
    </row>
    <row r="67" spans="1:9" x14ac:dyDescent="0.2">
      <c r="A67" s="8"/>
      <c r="G67" s="8"/>
      <c r="H67" s="9"/>
      <c r="I67" s="10"/>
    </row>
    <row r="68" spans="1:9" ht="13.5" thickBot="1" x14ac:dyDescent="0.25">
      <c r="A68" s="8"/>
      <c r="B68" s="9"/>
      <c r="D68" s="9"/>
      <c r="E68" s="9"/>
      <c r="F68" s="8"/>
      <c r="G68" s="8"/>
      <c r="H68" s="9"/>
      <c r="I68" s="10"/>
    </row>
    <row r="69" spans="1:9" ht="13.5" thickBot="1" x14ac:dyDescent="0.25">
      <c r="A69" s="8"/>
      <c r="B69" s="46"/>
      <c r="D69" s="9"/>
      <c r="E69" s="46" t="s">
        <v>175</v>
      </c>
      <c r="F69" s="11">
        <f>F40+F49+F58+F66</f>
        <v>0</v>
      </c>
      <c r="G69" s="8"/>
      <c r="H69" s="9"/>
      <c r="I69" s="10"/>
    </row>
    <row r="70" spans="1:9" x14ac:dyDescent="0.2">
      <c r="A70" s="8"/>
      <c r="B70" s="46"/>
      <c r="D70" s="9"/>
      <c r="E70" s="46"/>
      <c r="F70" s="8"/>
      <c r="G70" s="8"/>
      <c r="H70" s="9"/>
      <c r="I70" s="10"/>
    </row>
    <row r="71" spans="1:9" x14ac:dyDescent="0.2">
      <c r="A71" s="8"/>
      <c r="B71" s="9"/>
      <c r="C71" s="9"/>
      <c r="D71" s="9"/>
      <c r="E71" s="8"/>
      <c r="F71" s="8"/>
      <c r="G71" s="8"/>
      <c r="H71" s="9"/>
      <c r="I71" s="10"/>
    </row>
    <row r="72" spans="1:9" x14ac:dyDescent="0.2">
      <c r="A72" s="8"/>
      <c r="B72" s="88" t="s">
        <v>180</v>
      </c>
      <c r="D72" s="9"/>
      <c r="E72" s="8"/>
      <c r="F72" s="8"/>
      <c r="G72" s="8"/>
      <c r="H72" s="9"/>
      <c r="I72" s="10"/>
    </row>
    <row r="73" spans="1:9" x14ac:dyDescent="0.2">
      <c r="A73" s="8"/>
      <c r="B73" s="47"/>
      <c r="D73" s="9"/>
      <c r="E73" s="8"/>
      <c r="F73" s="8"/>
      <c r="G73" s="8"/>
      <c r="H73" s="9"/>
      <c r="I73" s="10"/>
    </row>
  </sheetData>
  <sheetProtection algorithmName="SHA-512" hashValue="gpA2b317FYVX9H3zDaEYmC9d2Nt//WbmVAXaHMcDTui9aCF1Ja2ZcnjEnDvyajBNGwbpiBIwC3orPiKH2wtI3w==" saltValue="jOW76/ixw2wYcFDbXeGR1w==" spinCount="100000" sheet="1" objects="1" scenarios="1"/>
  <mergeCells count="4">
    <mergeCell ref="B34:D34"/>
    <mergeCell ref="B49:C49"/>
    <mergeCell ref="B58:C58"/>
    <mergeCell ref="B38:E38"/>
  </mergeCells>
  <conditionalFormatting sqref="E65">
    <cfRule type="cellIs" dxfId="12" priority="8" operator="greaterThan">
      <formula>0</formula>
    </cfRule>
  </conditionalFormatting>
  <conditionalFormatting sqref="D31:D33">
    <cfRule type="cellIs" dxfId="11" priority="5" operator="greaterThan">
      <formula>0</formula>
    </cfRule>
  </conditionalFormatting>
  <conditionalFormatting sqref="E55">
    <cfRule type="cellIs" dxfId="10" priority="7" operator="greaterThan">
      <formula>0</formula>
    </cfRule>
  </conditionalFormatting>
  <conditionalFormatting sqref="E46">
    <cfRule type="cellIs" dxfId="9" priority="6" operator="greaterThan">
      <formula>0</formula>
    </cfRule>
  </conditionalFormatting>
  <conditionalFormatting sqref="F34">
    <cfRule type="cellIs" dxfId="8" priority="4" operator="lessThan">
      <formula>0.1</formula>
    </cfRule>
  </conditionalFormatting>
  <conditionalFormatting sqref="D28:D30">
    <cfRule type="cellIs" dxfId="7" priority="3" operator="greaterThan">
      <formula>0</formula>
    </cfRule>
  </conditionalFormatting>
  <conditionalFormatting sqref="D37">
    <cfRule type="cellIs" dxfId="6" priority="2" operator="greaterThan">
      <formula>0</formula>
    </cfRule>
  </conditionalFormatting>
  <conditionalFormatting sqref="F38">
    <cfRule type="cellIs" dxfId="5" priority="1" operator="lessThan">
      <formula>0.1</formula>
    </cfRule>
  </conditionalFormatting>
  <pageMargins left="0.7" right="0.7" top="0.75" bottom="0.75" header="0.3" footer="0.3"/>
  <pageSetup paperSize="9" scale="5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89"/>
  <sheetViews>
    <sheetView workbookViewId="0"/>
  </sheetViews>
  <sheetFormatPr defaultRowHeight="15" x14ac:dyDescent="0.25"/>
  <cols>
    <col min="1" max="1" width="14.7109375" bestFit="1" customWidth="1"/>
    <col min="2" max="2" width="70.5703125" customWidth="1"/>
    <col min="3" max="6" width="18.7109375" customWidth="1"/>
    <col min="7" max="7" width="26.5703125" customWidth="1"/>
    <col min="8" max="8" width="10.5703125" bestFit="1" customWidth="1"/>
    <col min="12" max="12" width="11.42578125" customWidth="1"/>
    <col min="14" max="14" width="17" customWidth="1"/>
    <col min="22" max="22" width="15.7109375" customWidth="1"/>
    <col min="25" max="25" width="32" bestFit="1" customWidth="1"/>
    <col min="26" max="26" width="55.5703125" bestFit="1" customWidth="1"/>
    <col min="27" max="27" width="20.140625" customWidth="1"/>
    <col min="28" max="28" width="15.85546875" hidden="1" customWidth="1"/>
    <col min="29" max="29" width="9.5703125" hidden="1" customWidth="1"/>
    <col min="30" max="30" width="14" hidden="1" customWidth="1"/>
    <col min="32" max="32" width="27.5703125" customWidth="1"/>
    <col min="33" max="35" width="20.7109375" customWidth="1"/>
  </cols>
  <sheetData>
    <row r="2" spans="2:6" x14ac:dyDescent="0.25">
      <c r="B2" s="1"/>
      <c r="C2" s="1"/>
      <c r="D2" s="1"/>
      <c r="E2" s="1"/>
      <c r="F2" s="1"/>
    </row>
    <row r="3" spans="2:6" x14ac:dyDescent="0.25">
      <c r="B3" s="1"/>
      <c r="C3" s="1"/>
      <c r="D3" s="1"/>
      <c r="E3" s="1"/>
      <c r="F3" s="1"/>
    </row>
    <row r="4" spans="2:6" x14ac:dyDescent="0.25">
      <c r="B4" s="1"/>
      <c r="C4" s="1"/>
      <c r="D4" s="1"/>
      <c r="E4" s="1"/>
      <c r="F4" s="1"/>
    </row>
    <row r="5" spans="2:6" x14ac:dyDescent="0.25">
      <c r="B5" s="1"/>
      <c r="C5" s="1"/>
      <c r="D5" s="1"/>
      <c r="E5" s="1"/>
      <c r="F5" s="1"/>
    </row>
    <row r="6" spans="2:6" x14ac:dyDescent="0.25">
      <c r="B6" s="1"/>
      <c r="C6" s="1"/>
      <c r="D6" s="1"/>
      <c r="E6" s="1"/>
      <c r="F6" s="1"/>
    </row>
    <row r="7" spans="2:6" x14ac:dyDescent="0.25">
      <c r="B7" s="1"/>
      <c r="C7" s="1"/>
      <c r="D7" s="1"/>
      <c r="E7" s="1"/>
      <c r="F7" s="1"/>
    </row>
    <row r="8" spans="2:6" x14ac:dyDescent="0.25">
      <c r="B8" s="1"/>
      <c r="C8" s="1"/>
      <c r="D8" s="1"/>
      <c r="E8" s="1"/>
      <c r="F8" s="1"/>
    </row>
    <row r="9" spans="2:6" x14ac:dyDescent="0.25">
      <c r="B9" s="1"/>
      <c r="C9" s="1"/>
      <c r="D9" s="1"/>
      <c r="E9" s="1"/>
      <c r="F9" s="1"/>
    </row>
    <row r="10" spans="2:6" x14ac:dyDescent="0.25">
      <c r="B10" s="1"/>
      <c r="C10" s="1"/>
      <c r="D10" s="1"/>
      <c r="E10" s="1"/>
      <c r="F10" s="1"/>
    </row>
    <row r="11" spans="2:6" x14ac:dyDescent="0.25">
      <c r="B11" s="1"/>
      <c r="C11" s="1"/>
      <c r="D11" s="1"/>
      <c r="E11" s="1"/>
      <c r="F11" s="1"/>
    </row>
    <row r="12" spans="2:6" x14ac:dyDescent="0.25">
      <c r="B12" s="1"/>
      <c r="C12" s="1"/>
      <c r="D12" s="1"/>
      <c r="E12" s="1"/>
      <c r="F12" s="1"/>
    </row>
    <row r="13" spans="2:6" x14ac:dyDescent="0.25">
      <c r="B13" s="1"/>
      <c r="C13" s="1"/>
      <c r="D13" s="1"/>
      <c r="E13" s="1"/>
      <c r="F13" s="1"/>
    </row>
    <row r="14" spans="2:6" x14ac:dyDescent="0.25">
      <c r="B14" s="1"/>
      <c r="C14" s="1"/>
      <c r="D14" s="1"/>
      <c r="E14" s="1"/>
      <c r="F14" s="1"/>
    </row>
    <row r="15" spans="2:6" x14ac:dyDescent="0.25">
      <c r="B15" s="1"/>
      <c r="C15" s="1"/>
      <c r="D15" s="1"/>
      <c r="E15" s="1"/>
      <c r="F15" s="1"/>
    </row>
    <row r="16" spans="2:6" x14ac:dyDescent="0.25">
      <c r="B16" s="1"/>
      <c r="C16" s="1"/>
      <c r="D16" s="1"/>
      <c r="E16" s="1"/>
      <c r="F16" s="1"/>
    </row>
    <row r="17" spans="1:35" x14ac:dyDescent="0.25">
      <c r="B17" s="1"/>
      <c r="C17" s="1"/>
      <c r="D17" s="1"/>
      <c r="E17" s="1"/>
      <c r="F17" s="1"/>
    </row>
    <row r="18" spans="1:35" ht="18" x14ac:dyDescent="0.25">
      <c r="B18" s="69" t="s">
        <v>23</v>
      </c>
      <c r="C18" s="3"/>
      <c r="D18" s="3"/>
      <c r="E18" s="3"/>
      <c r="F18" s="3"/>
    </row>
    <row r="19" spans="1:35" x14ac:dyDescent="0.25">
      <c r="B19" s="1"/>
      <c r="C19" s="1"/>
      <c r="D19" s="1"/>
      <c r="E19" s="1"/>
      <c r="F19" s="1"/>
    </row>
    <row r="20" spans="1:35" ht="18" x14ac:dyDescent="0.25">
      <c r="B20" s="69" t="s">
        <v>177</v>
      </c>
      <c r="C20" s="6"/>
      <c r="D20" s="1"/>
      <c r="E20" s="1"/>
      <c r="F20" s="1"/>
    </row>
    <row r="21" spans="1:35" x14ac:dyDescent="0.25">
      <c r="AG21" s="70"/>
      <c r="AH21" s="78">
        <v>4</v>
      </c>
    </row>
    <row r="22" spans="1:35" ht="12.75" customHeight="1" x14ac:dyDescent="0.25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18" t="s">
        <v>183</v>
      </c>
      <c r="AH22" s="118"/>
      <c r="AI22" s="108" t="s">
        <v>185</v>
      </c>
    </row>
    <row r="23" spans="1:35" ht="60" x14ac:dyDescent="0.25">
      <c r="A23" s="103" t="s">
        <v>27</v>
      </c>
      <c r="B23" s="103" t="s">
        <v>28</v>
      </c>
      <c r="C23" s="103" t="s">
        <v>29</v>
      </c>
      <c r="D23" s="103" t="s">
        <v>30</v>
      </c>
      <c r="E23" s="103" t="s">
        <v>31</v>
      </c>
      <c r="F23" s="103" t="s">
        <v>32</v>
      </c>
      <c r="G23" s="103" t="s">
        <v>33</v>
      </c>
      <c r="H23" s="103" t="s">
        <v>34</v>
      </c>
      <c r="I23" s="103" t="s">
        <v>35</v>
      </c>
      <c r="J23" s="103" t="s">
        <v>36</v>
      </c>
      <c r="K23" s="103" t="s">
        <v>37</v>
      </c>
      <c r="L23" s="103" t="s">
        <v>38</v>
      </c>
      <c r="M23" s="103" t="s">
        <v>39</v>
      </c>
      <c r="N23" s="103" t="s">
        <v>40</v>
      </c>
      <c r="O23" s="103" t="s">
        <v>41</v>
      </c>
      <c r="P23" s="103" t="s">
        <v>42</v>
      </c>
      <c r="Q23" s="103" t="s">
        <v>43</v>
      </c>
      <c r="R23" s="103" t="s">
        <v>44</v>
      </c>
      <c r="S23" s="103" t="s">
        <v>45</v>
      </c>
      <c r="T23" s="103" t="s">
        <v>46</v>
      </c>
      <c r="U23" s="103" t="s">
        <v>47</v>
      </c>
      <c r="V23" s="103" t="s">
        <v>48</v>
      </c>
      <c r="W23" s="103" t="s">
        <v>49</v>
      </c>
      <c r="X23" s="103" t="s">
        <v>50</v>
      </c>
      <c r="Y23" s="103" t="s">
        <v>51</v>
      </c>
      <c r="Z23" s="103" t="s">
        <v>52</v>
      </c>
      <c r="AA23" s="103" t="s">
        <v>53</v>
      </c>
      <c r="AB23" s="103" t="s">
        <v>54</v>
      </c>
      <c r="AC23" s="103" t="s">
        <v>55</v>
      </c>
      <c r="AD23" s="103" t="s">
        <v>56</v>
      </c>
      <c r="AE23" s="103" t="s">
        <v>57</v>
      </c>
      <c r="AF23" s="103" t="s">
        <v>58</v>
      </c>
      <c r="AG23" s="104" t="s">
        <v>2</v>
      </c>
      <c r="AH23" s="104" t="s">
        <v>184</v>
      </c>
      <c r="AI23" s="104" t="s">
        <v>192</v>
      </c>
    </row>
    <row r="24" spans="1:35" x14ac:dyDescent="0.25">
      <c r="A24" s="73">
        <v>900037692</v>
      </c>
      <c r="B24" s="73">
        <v>14</v>
      </c>
      <c r="C24" s="73" t="s">
        <v>59</v>
      </c>
      <c r="D24" s="73" t="s">
        <v>60</v>
      </c>
      <c r="E24" s="73" t="s">
        <v>61</v>
      </c>
      <c r="F24" s="73" t="s">
        <v>62</v>
      </c>
      <c r="G24" s="73" t="s">
        <v>63</v>
      </c>
      <c r="H24" s="73">
        <v>3474</v>
      </c>
      <c r="I24" s="73" t="s">
        <v>64</v>
      </c>
      <c r="J24" s="73" t="s">
        <v>65</v>
      </c>
      <c r="K24" s="73" t="s">
        <v>66</v>
      </c>
      <c r="L24" s="73" t="s">
        <v>66</v>
      </c>
      <c r="M24" s="73" t="s">
        <v>67</v>
      </c>
      <c r="N24" s="73" t="s">
        <v>68</v>
      </c>
      <c r="O24" s="73" t="s">
        <v>69</v>
      </c>
      <c r="P24" s="73" t="s">
        <v>69</v>
      </c>
      <c r="Q24" s="73" t="s">
        <v>70</v>
      </c>
      <c r="R24" s="73" t="s">
        <v>71</v>
      </c>
      <c r="S24" s="73" t="s">
        <v>72</v>
      </c>
      <c r="T24" s="73" t="s">
        <v>71</v>
      </c>
      <c r="U24" s="73" t="s">
        <v>69</v>
      </c>
      <c r="V24" s="73" t="s">
        <v>73</v>
      </c>
      <c r="W24" s="73" t="s">
        <v>74</v>
      </c>
      <c r="X24" s="73" t="s">
        <v>71</v>
      </c>
      <c r="Y24" s="73"/>
      <c r="Z24" s="73"/>
      <c r="AA24" s="73" t="s">
        <v>75</v>
      </c>
      <c r="AB24" s="73" t="s">
        <v>76</v>
      </c>
      <c r="AC24" s="74">
        <v>2</v>
      </c>
      <c r="AD24" s="73" t="s">
        <v>76</v>
      </c>
      <c r="AE24" s="73"/>
      <c r="AF24" s="73" t="s">
        <v>77</v>
      </c>
      <c r="AG24" s="64"/>
      <c r="AH24" s="71">
        <f t="shared" ref="AH24:AH55" si="0">AG24*$AH$21</f>
        <v>0</v>
      </c>
      <c r="AI24" s="64"/>
    </row>
    <row r="25" spans="1:35" x14ac:dyDescent="0.25">
      <c r="A25" s="73">
        <v>900037693</v>
      </c>
      <c r="B25" s="73">
        <v>14</v>
      </c>
      <c r="C25" s="73" t="s">
        <v>59</v>
      </c>
      <c r="D25" s="73" t="s">
        <v>60</v>
      </c>
      <c r="E25" s="73" t="s">
        <v>61</v>
      </c>
      <c r="F25" s="73" t="s">
        <v>62</v>
      </c>
      <c r="G25" s="73" t="s">
        <v>63</v>
      </c>
      <c r="H25" s="73">
        <v>3474</v>
      </c>
      <c r="I25" s="73" t="s">
        <v>64</v>
      </c>
      <c r="J25" s="73" t="s">
        <v>65</v>
      </c>
      <c r="K25" s="73" t="s">
        <v>66</v>
      </c>
      <c r="L25" s="73" t="s">
        <v>66</v>
      </c>
      <c r="M25" s="73" t="s">
        <v>67</v>
      </c>
      <c r="N25" s="73" t="s">
        <v>68</v>
      </c>
      <c r="O25" s="73" t="s">
        <v>69</v>
      </c>
      <c r="P25" s="73" t="s">
        <v>78</v>
      </c>
      <c r="Q25" s="73" t="s">
        <v>70</v>
      </c>
      <c r="R25" s="73" t="s">
        <v>71</v>
      </c>
      <c r="S25" s="73" t="s">
        <v>72</v>
      </c>
      <c r="T25" s="73" t="s">
        <v>71</v>
      </c>
      <c r="U25" s="73" t="s">
        <v>78</v>
      </c>
      <c r="V25" s="73" t="s">
        <v>73</v>
      </c>
      <c r="W25" s="73" t="s">
        <v>74</v>
      </c>
      <c r="X25" s="73" t="s">
        <v>71</v>
      </c>
      <c r="Y25" s="73"/>
      <c r="Z25" s="73"/>
      <c r="AA25" s="73" t="s">
        <v>75</v>
      </c>
      <c r="AB25" s="73" t="s">
        <v>76</v>
      </c>
      <c r="AC25" s="74">
        <v>2</v>
      </c>
      <c r="AD25" s="73" t="s">
        <v>76</v>
      </c>
      <c r="AE25" s="73"/>
      <c r="AF25" s="73" t="s">
        <v>77</v>
      </c>
      <c r="AG25" s="64"/>
      <c r="AH25" s="71">
        <f t="shared" si="0"/>
        <v>0</v>
      </c>
      <c r="AI25" s="64"/>
    </row>
    <row r="26" spans="1:35" x14ac:dyDescent="0.25">
      <c r="A26" s="73">
        <v>900037694</v>
      </c>
      <c r="B26" s="73">
        <v>14</v>
      </c>
      <c r="C26" s="73" t="s">
        <v>59</v>
      </c>
      <c r="D26" s="73" t="s">
        <v>60</v>
      </c>
      <c r="E26" s="73" t="s">
        <v>61</v>
      </c>
      <c r="F26" s="73" t="s">
        <v>62</v>
      </c>
      <c r="G26" s="73" t="s">
        <v>63</v>
      </c>
      <c r="H26" s="73">
        <v>3474</v>
      </c>
      <c r="I26" s="73" t="s">
        <v>64</v>
      </c>
      <c r="J26" s="73" t="s">
        <v>79</v>
      </c>
      <c r="K26" s="73" t="s">
        <v>66</v>
      </c>
      <c r="L26" s="73" t="s">
        <v>66</v>
      </c>
      <c r="M26" s="73" t="s">
        <v>67</v>
      </c>
      <c r="N26" s="73" t="s">
        <v>68</v>
      </c>
      <c r="O26" s="73" t="s">
        <v>69</v>
      </c>
      <c r="P26" s="73" t="s">
        <v>80</v>
      </c>
      <c r="Q26" s="73" t="s">
        <v>70</v>
      </c>
      <c r="R26" s="73" t="s">
        <v>71</v>
      </c>
      <c r="S26" s="73" t="s">
        <v>72</v>
      </c>
      <c r="T26" s="73" t="s">
        <v>71</v>
      </c>
      <c r="U26" s="73" t="s">
        <v>80</v>
      </c>
      <c r="V26" s="73" t="s">
        <v>73</v>
      </c>
      <c r="W26" s="73" t="s">
        <v>74</v>
      </c>
      <c r="X26" s="73" t="s">
        <v>71</v>
      </c>
      <c r="Y26" s="73"/>
      <c r="Z26" s="73"/>
      <c r="AA26" s="73" t="s">
        <v>75</v>
      </c>
      <c r="AB26" s="73" t="s">
        <v>76</v>
      </c>
      <c r="AC26" s="74">
        <v>2</v>
      </c>
      <c r="AD26" s="73" t="s">
        <v>76</v>
      </c>
      <c r="AE26" s="73"/>
      <c r="AF26" s="73" t="s">
        <v>77</v>
      </c>
      <c r="AG26" s="64"/>
      <c r="AH26" s="71">
        <f t="shared" si="0"/>
        <v>0</v>
      </c>
      <c r="AI26" s="64"/>
    </row>
    <row r="27" spans="1:35" x14ac:dyDescent="0.25">
      <c r="A27" s="73">
        <v>900037695</v>
      </c>
      <c r="B27" s="73">
        <v>14</v>
      </c>
      <c r="C27" s="73" t="s">
        <v>59</v>
      </c>
      <c r="D27" s="73" t="s">
        <v>60</v>
      </c>
      <c r="E27" s="73" t="s">
        <v>61</v>
      </c>
      <c r="F27" s="73" t="s">
        <v>62</v>
      </c>
      <c r="G27" s="73" t="s">
        <v>63</v>
      </c>
      <c r="H27" s="73">
        <v>3474</v>
      </c>
      <c r="I27" s="73" t="s">
        <v>64</v>
      </c>
      <c r="J27" s="73" t="s">
        <v>81</v>
      </c>
      <c r="K27" s="73" t="s">
        <v>66</v>
      </c>
      <c r="L27" s="73" t="s">
        <v>66</v>
      </c>
      <c r="M27" s="73" t="s">
        <v>67</v>
      </c>
      <c r="N27" s="73" t="s">
        <v>68</v>
      </c>
      <c r="O27" s="73" t="s">
        <v>69</v>
      </c>
      <c r="P27" s="73" t="s">
        <v>82</v>
      </c>
      <c r="Q27" s="73" t="s">
        <v>70</v>
      </c>
      <c r="R27" s="73" t="s">
        <v>71</v>
      </c>
      <c r="S27" s="73" t="s">
        <v>72</v>
      </c>
      <c r="T27" s="73" t="s">
        <v>71</v>
      </c>
      <c r="U27" s="73" t="s">
        <v>82</v>
      </c>
      <c r="V27" s="73" t="s">
        <v>73</v>
      </c>
      <c r="W27" s="73" t="s">
        <v>74</v>
      </c>
      <c r="X27" s="73" t="s">
        <v>71</v>
      </c>
      <c r="Y27" s="73"/>
      <c r="Z27" s="73"/>
      <c r="AA27" s="73" t="s">
        <v>75</v>
      </c>
      <c r="AB27" s="73" t="s">
        <v>76</v>
      </c>
      <c r="AC27" s="74">
        <v>2</v>
      </c>
      <c r="AD27" s="73" t="s">
        <v>76</v>
      </c>
      <c r="AE27" s="73"/>
      <c r="AF27" s="73" t="s">
        <v>77</v>
      </c>
      <c r="AG27" s="64"/>
      <c r="AH27" s="71">
        <f t="shared" si="0"/>
        <v>0</v>
      </c>
      <c r="AI27" s="64"/>
    </row>
    <row r="28" spans="1:35" x14ac:dyDescent="0.25">
      <c r="A28" s="73">
        <v>900037696</v>
      </c>
      <c r="B28" s="73">
        <v>14</v>
      </c>
      <c r="C28" s="73" t="s">
        <v>59</v>
      </c>
      <c r="D28" s="73" t="s">
        <v>60</v>
      </c>
      <c r="E28" s="73" t="s">
        <v>61</v>
      </c>
      <c r="F28" s="73" t="s">
        <v>62</v>
      </c>
      <c r="G28" s="73" t="s">
        <v>63</v>
      </c>
      <c r="H28" s="73">
        <v>3474</v>
      </c>
      <c r="I28" s="73" t="s">
        <v>64</v>
      </c>
      <c r="J28" s="73" t="s">
        <v>83</v>
      </c>
      <c r="K28" s="73" t="s">
        <v>66</v>
      </c>
      <c r="L28" s="73" t="s">
        <v>66</v>
      </c>
      <c r="M28" s="73" t="s">
        <v>67</v>
      </c>
      <c r="N28" s="73" t="s">
        <v>68</v>
      </c>
      <c r="O28" s="73" t="s">
        <v>69</v>
      </c>
      <c r="P28" s="73" t="s">
        <v>84</v>
      </c>
      <c r="Q28" s="73" t="s">
        <v>70</v>
      </c>
      <c r="R28" s="73" t="s">
        <v>71</v>
      </c>
      <c r="S28" s="73" t="s">
        <v>72</v>
      </c>
      <c r="T28" s="73" t="s">
        <v>71</v>
      </c>
      <c r="U28" s="73" t="s">
        <v>84</v>
      </c>
      <c r="V28" s="73" t="s">
        <v>73</v>
      </c>
      <c r="W28" s="73" t="s">
        <v>74</v>
      </c>
      <c r="X28" s="73" t="s">
        <v>71</v>
      </c>
      <c r="Y28" s="73"/>
      <c r="Z28" s="73"/>
      <c r="AA28" s="73" t="s">
        <v>75</v>
      </c>
      <c r="AB28" s="73" t="s">
        <v>76</v>
      </c>
      <c r="AC28" s="74">
        <v>2</v>
      </c>
      <c r="AD28" s="73" t="s">
        <v>76</v>
      </c>
      <c r="AE28" s="73"/>
      <c r="AF28" s="73" t="s">
        <v>77</v>
      </c>
      <c r="AG28" s="64"/>
      <c r="AH28" s="71">
        <f t="shared" si="0"/>
        <v>0</v>
      </c>
      <c r="AI28" s="64"/>
    </row>
    <row r="29" spans="1:35" x14ac:dyDescent="0.25">
      <c r="A29" s="73">
        <v>900037697</v>
      </c>
      <c r="B29" s="73">
        <v>14</v>
      </c>
      <c r="C29" s="73" t="s">
        <v>59</v>
      </c>
      <c r="D29" s="73" t="s">
        <v>60</v>
      </c>
      <c r="E29" s="73" t="s">
        <v>61</v>
      </c>
      <c r="F29" s="73" t="s">
        <v>62</v>
      </c>
      <c r="G29" s="73" t="s">
        <v>63</v>
      </c>
      <c r="H29" s="73">
        <v>3474</v>
      </c>
      <c r="I29" s="73" t="s">
        <v>64</v>
      </c>
      <c r="J29" s="73" t="s">
        <v>85</v>
      </c>
      <c r="K29" s="73" t="s">
        <v>66</v>
      </c>
      <c r="L29" s="73" t="s">
        <v>66</v>
      </c>
      <c r="M29" s="73" t="s">
        <v>67</v>
      </c>
      <c r="N29" s="73" t="s">
        <v>68</v>
      </c>
      <c r="O29" s="73" t="s">
        <v>69</v>
      </c>
      <c r="P29" s="73" t="s">
        <v>86</v>
      </c>
      <c r="Q29" s="73" t="s">
        <v>70</v>
      </c>
      <c r="R29" s="73" t="s">
        <v>71</v>
      </c>
      <c r="S29" s="73" t="s">
        <v>72</v>
      </c>
      <c r="T29" s="73" t="s">
        <v>71</v>
      </c>
      <c r="U29" s="73" t="s">
        <v>86</v>
      </c>
      <c r="V29" s="73" t="s">
        <v>73</v>
      </c>
      <c r="W29" s="73" t="s">
        <v>74</v>
      </c>
      <c r="X29" s="73" t="s">
        <v>71</v>
      </c>
      <c r="Y29" s="73"/>
      <c r="Z29" s="73"/>
      <c r="AA29" s="73" t="s">
        <v>75</v>
      </c>
      <c r="AB29" s="73" t="s">
        <v>76</v>
      </c>
      <c r="AC29" s="74">
        <v>2</v>
      </c>
      <c r="AD29" s="73" t="s">
        <v>76</v>
      </c>
      <c r="AE29" s="73"/>
      <c r="AF29" s="73" t="s">
        <v>77</v>
      </c>
      <c r="AG29" s="64"/>
      <c r="AH29" s="71">
        <f t="shared" si="0"/>
        <v>0</v>
      </c>
      <c r="AI29" s="64"/>
    </row>
    <row r="30" spans="1:35" x14ac:dyDescent="0.25">
      <c r="A30" s="73">
        <v>900072354</v>
      </c>
      <c r="B30" s="73">
        <v>14</v>
      </c>
      <c r="C30" s="73" t="s">
        <v>59</v>
      </c>
      <c r="D30" s="73" t="s">
        <v>104</v>
      </c>
      <c r="E30" s="73" t="s">
        <v>105</v>
      </c>
      <c r="F30" s="73" t="s">
        <v>106</v>
      </c>
      <c r="G30" s="73" t="s">
        <v>107</v>
      </c>
      <c r="H30" s="73">
        <v>1498</v>
      </c>
      <c r="I30" s="73" t="s">
        <v>64</v>
      </c>
      <c r="J30" s="73" t="s">
        <v>69</v>
      </c>
      <c r="K30" s="73" t="s">
        <v>66</v>
      </c>
      <c r="L30" s="73" t="s">
        <v>66</v>
      </c>
      <c r="M30" s="73" t="s">
        <v>67</v>
      </c>
      <c r="N30" s="73" t="s">
        <v>68</v>
      </c>
      <c r="O30" s="73" t="s">
        <v>69</v>
      </c>
      <c r="P30" s="73" t="s">
        <v>69</v>
      </c>
      <c r="Q30" s="73" t="s">
        <v>103</v>
      </c>
      <c r="R30" s="73" t="s">
        <v>71</v>
      </c>
      <c r="S30" s="73" t="s">
        <v>97</v>
      </c>
      <c r="T30" s="73" t="s">
        <v>71</v>
      </c>
      <c r="U30" s="73" t="s">
        <v>69</v>
      </c>
      <c r="V30" s="73" t="s">
        <v>100</v>
      </c>
      <c r="W30" s="73" t="s">
        <v>88</v>
      </c>
      <c r="X30" s="73" t="s">
        <v>71</v>
      </c>
      <c r="Y30" s="73" t="s">
        <v>108</v>
      </c>
      <c r="Z30" s="73" t="s">
        <v>109</v>
      </c>
      <c r="AA30" s="73" t="s">
        <v>75</v>
      </c>
      <c r="AB30" s="73" t="s">
        <v>76</v>
      </c>
      <c r="AC30" s="74">
        <v>2</v>
      </c>
      <c r="AD30" s="73" t="s">
        <v>110</v>
      </c>
      <c r="AE30" s="73"/>
      <c r="AF30" s="73" t="s">
        <v>77</v>
      </c>
      <c r="AG30" s="64"/>
      <c r="AH30" s="71">
        <f t="shared" si="0"/>
        <v>0</v>
      </c>
      <c r="AI30" s="64"/>
    </row>
    <row r="31" spans="1:35" x14ac:dyDescent="0.25">
      <c r="A31" s="73">
        <v>900072355</v>
      </c>
      <c r="B31" s="73">
        <v>14</v>
      </c>
      <c r="C31" s="73" t="s">
        <v>59</v>
      </c>
      <c r="D31" s="73" t="s">
        <v>104</v>
      </c>
      <c r="E31" s="73" t="s">
        <v>105</v>
      </c>
      <c r="F31" s="73" t="s">
        <v>106</v>
      </c>
      <c r="G31" s="73" t="s">
        <v>107</v>
      </c>
      <c r="H31" s="73">
        <v>1498</v>
      </c>
      <c r="I31" s="73" t="s">
        <v>64</v>
      </c>
      <c r="J31" s="73" t="s">
        <v>69</v>
      </c>
      <c r="K31" s="73" t="s">
        <v>66</v>
      </c>
      <c r="L31" s="73" t="s">
        <v>66</v>
      </c>
      <c r="M31" s="73" t="s">
        <v>67</v>
      </c>
      <c r="N31" s="73" t="s">
        <v>68</v>
      </c>
      <c r="O31" s="73" t="s">
        <v>69</v>
      </c>
      <c r="P31" s="73" t="s">
        <v>78</v>
      </c>
      <c r="Q31" s="73" t="s">
        <v>103</v>
      </c>
      <c r="R31" s="73" t="s">
        <v>71</v>
      </c>
      <c r="S31" s="73" t="s">
        <v>97</v>
      </c>
      <c r="T31" s="73" t="s">
        <v>71</v>
      </c>
      <c r="U31" s="73" t="s">
        <v>78</v>
      </c>
      <c r="V31" s="73" t="s">
        <v>100</v>
      </c>
      <c r="W31" s="73" t="s">
        <v>88</v>
      </c>
      <c r="X31" s="73" t="s">
        <v>71</v>
      </c>
      <c r="Y31" s="73" t="s">
        <v>108</v>
      </c>
      <c r="Z31" s="73" t="s">
        <v>109</v>
      </c>
      <c r="AA31" s="73" t="s">
        <v>75</v>
      </c>
      <c r="AB31" s="73" t="s">
        <v>76</v>
      </c>
      <c r="AC31" s="74">
        <v>2</v>
      </c>
      <c r="AD31" s="73" t="s">
        <v>110</v>
      </c>
      <c r="AE31" s="73"/>
      <c r="AF31" s="73" t="s">
        <v>77</v>
      </c>
      <c r="AG31" s="64"/>
      <c r="AH31" s="71">
        <f t="shared" si="0"/>
        <v>0</v>
      </c>
      <c r="AI31" s="64"/>
    </row>
    <row r="32" spans="1:35" x14ac:dyDescent="0.25">
      <c r="A32" s="73">
        <v>900072356</v>
      </c>
      <c r="B32" s="73">
        <v>14</v>
      </c>
      <c r="C32" s="73" t="s">
        <v>59</v>
      </c>
      <c r="D32" s="73" t="s">
        <v>104</v>
      </c>
      <c r="E32" s="73" t="s">
        <v>105</v>
      </c>
      <c r="F32" s="73" t="s">
        <v>106</v>
      </c>
      <c r="G32" s="73" t="s">
        <v>107</v>
      </c>
      <c r="H32" s="73">
        <v>1498</v>
      </c>
      <c r="I32" s="73" t="s">
        <v>64</v>
      </c>
      <c r="J32" s="73" t="s">
        <v>69</v>
      </c>
      <c r="K32" s="73" t="s">
        <v>66</v>
      </c>
      <c r="L32" s="73" t="s">
        <v>66</v>
      </c>
      <c r="M32" s="73" t="s">
        <v>67</v>
      </c>
      <c r="N32" s="73" t="s">
        <v>68</v>
      </c>
      <c r="O32" s="73" t="s">
        <v>69</v>
      </c>
      <c r="P32" s="73" t="s">
        <v>80</v>
      </c>
      <c r="Q32" s="73" t="s">
        <v>103</v>
      </c>
      <c r="R32" s="73" t="s">
        <v>71</v>
      </c>
      <c r="S32" s="73" t="s">
        <v>97</v>
      </c>
      <c r="T32" s="73" t="s">
        <v>71</v>
      </c>
      <c r="U32" s="73" t="s">
        <v>80</v>
      </c>
      <c r="V32" s="73" t="s">
        <v>100</v>
      </c>
      <c r="W32" s="73" t="s">
        <v>88</v>
      </c>
      <c r="X32" s="73" t="s">
        <v>71</v>
      </c>
      <c r="Y32" s="73" t="s">
        <v>108</v>
      </c>
      <c r="Z32" s="73" t="s">
        <v>109</v>
      </c>
      <c r="AA32" s="73" t="s">
        <v>75</v>
      </c>
      <c r="AB32" s="73" t="s">
        <v>76</v>
      </c>
      <c r="AC32" s="74">
        <v>2</v>
      </c>
      <c r="AD32" s="73" t="s">
        <v>110</v>
      </c>
      <c r="AE32" s="73"/>
      <c r="AF32" s="73" t="s">
        <v>77</v>
      </c>
      <c r="AG32" s="64"/>
      <c r="AH32" s="71">
        <f t="shared" si="0"/>
        <v>0</v>
      </c>
      <c r="AI32" s="64"/>
    </row>
    <row r="33" spans="1:35" x14ac:dyDescent="0.25">
      <c r="A33" s="73">
        <v>900072357</v>
      </c>
      <c r="B33" s="73">
        <v>14</v>
      </c>
      <c r="C33" s="73" t="s">
        <v>59</v>
      </c>
      <c r="D33" s="73" t="s">
        <v>104</v>
      </c>
      <c r="E33" s="73" t="s">
        <v>105</v>
      </c>
      <c r="F33" s="73" t="s">
        <v>106</v>
      </c>
      <c r="G33" s="73" t="s">
        <v>107</v>
      </c>
      <c r="H33" s="73">
        <v>1498</v>
      </c>
      <c r="I33" s="73" t="s">
        <v>64</v>
      </c>
      <c r="J33" s="73" t="s">
        <v>69</v>
      </c>
      <c r="K33" s="73" t="s">
        <v>66</v>
      </c>
      <c r="L33" s="73" t="s">
        <v>66</v>
      </c>
      <c r="M33" s="73" t="s">
        <v>67</v>
      </c>
      <c r="N33" s="73" t="s">
        <v>68</v>
      </c>
      <c r="O33" s="73" t="s">
        <v>69</v>
      </c>
      <c r="P33" s="73" t="s">
        <v>82</v>
      </c>
      <c r="Q33" s="73" t="s">
        <v>103</v>
      </c>
      <c r="R33" s="73" t="s">
        <v>71</v>
      </c>
      <c r="S33" s="73" t="s">
        <v>97</v>
      </c>
      <c r="T33" s="73" t="s">
        <v>71</v>
      </c>
      <c r="U33" s="73" t="s">
        <v>82</v>
      </c>
      <c r="V33" s="73" t="s">
        <v>100</v>
      </c>
      <c r="W33" s="73" t="s">
        <v>88</v>
      </c>
      <c r="X33" s="73" t="s">
        <v>71</v>
      </c>
      <c r="Y33" s="73" t="s">
        <v>108</v>
      </c>
      <c r="Z33" s="73" t="s">
        <v>109</v>
      </c>
      <c r="AA33" s="73" t="s">
        <v>75</v>
      </c>
      <c r="AB33" s="73" t="s">
        <v>76</v>
      </c>
      <c r="AC33" s="74">
        <v>2</v>
      </c>
      <c r="AD33" s="73" t="s">
        <v>110</v>
      </c>
      <c r="AE33" s="73"/>
      <c r="AF33" s="73" t="s">
        <v>77</v>
      </c>
      <c r="AG33" s="64"/>
      <c r="AH33" s="71">
        <f t="shared" si="0"/>
        <v>0</v>
      </c>
      <c r="AI33" s="64"/>
    </row>
    <row r="34" spans="1:35" x14ac:dyDescent="0.25">
      <c r="A34" s="73">
        <v>900077980</v>
      </c>
      <c r="B34" s="73">
        <v>14</v>
      </c>
      <c r="C34" s="73" t="s">
        <v>59</v>
      </c>
      <c r="D34" s="73" t="s">
        <v>60</v>
      </c>
      <c r="E34" s="73" t="s">
        <v>61</v>
      </c>
      <c r="F34" s="73" t="s">
        <v>111</v>
      </c>
      <c r="G34" s="73" t="s">
        <v>112</v>
      </c>
      <c r="H34" s="73">
        <v>16195</v>
      </c>
      <c r="I34" s="73" t="s">
        <v>64</v>
      </c>
      <c r="J34" s="73" t="s">
        <v>113</v>
      </c>
      <c r="K34" s="73" t="s">
        <v>66</v>
      </c>
      <c r="L34" s="73" t="s">
        <v>66</v>
      </c>
      <c r="M34" s="73" t="s">
        <v>67</v>
      </c>
      <c r="N34" s="73" t="s">
        <v>68</v>
      </c>
      <c r="O34" s="73" t="s">
        <v>69</v>
      </c>
      <c r="P34" s="73" t="s">
        <v>69</v>
      </c>
      <c r="Q34" s="73" t="s">
        <v>114</v>
      </c>
      <c r="R34" s="73" t="s">
        <v>71</v>
      </c>
      <c r="S34" s="73" t="s">
        <v>72</v>
      </c>
      <c r="T34" s="73" t="s">
        <v>71</v>
      </c>
      <c r="U34" s="73" t="s">
        <v>69</v>
      </c>
      <c r="V34" s="73" t="s">
        <v>100</v>
      </c>
      <c r="W34" s="73" t="s">
        <v>102</v>
      </c>
      <c r="X34" s="73" t="s">
        <v>71</v>
      </c>
      <c r="Y34" s="73" t="s">
        <v>115</v>
      </c>
      <c r="Z34" s="73"/>
      <c r="AA34" s="73" t="s">
        <v>75</v>
      </c>
      <c r="AB34" s="73" t="s">
        <v>76</v>
      </c>
      <c r="AC34" s="74">
        <v>2</v>
      </c>
      <c r="AD34" s="73" t="s">
        <v>76</v>
      </c>
      <c r="AE34" s="73"/>
      <c r="AF34" s="73" t="s">
        <v>77</v>
      </c>
      <c r="AG34" s="64"/>
      <c r="AH34" s="71">
        <f t="shared" si="0"/>
        <v>0</v>
      </c>
      <c r="AI34" s="64"/>
    </row>
    <row r="35" spans="1:35" x14ac:dyDescent="0.25">
      <c r="A35" s="73">
        <v>900077981</v>
      </c>
      <c r="B35" s="73">
        <v>14</v>
      </c>
      <c r="C35" s="73" t="s">
        <v>59</v>
      </c>
      <c r="D35" s="73" t="s">
        <v>60</v>
      </c>
      <c r="E35" s="73" t="s">
        <v>61</v>
      </c>
      <c r="F35" s="73" t="s">
        <v>111</v>
      </c>
      <c r="G35" s="73" t="s">
        <v>112</v>
      </c>
      <c r="H35" s="73">
        <v>16195</v>
      </c>
      <c r="I35" s="73" t="s">
        <v>64</v>
      </c>
      <c r="J35" s="73" t="s">
        <v>113</v>
      </c>
      <c r="K35" s="73" t="s">
        <v>66</v>
      </c>
      <c r="L35" s="73" t="s">
        <v>66</v>
      </c>
      <c r="M35" s="73" t="s">
        <v>67</v>
      </c>
      <c r="N35" s="73" t="s">
        <v>68</v>
      </c>
      <c r="O35" s="73" t="s">
        <v>69</v>
      </c>
      <c r="P35" s="73" t="s">
        <v>78</v>
      </c>
      <c r="Q35" s="73" t="s">
        <v>114</v>
      </c>
      <c r="R35" s="73" t="s">
        <v>71</v>
      </c>
      <c r="S35" s="73" t="s">
        <v>72</v>
      </c>
      <c r="T35" s="73" t="s">
        <v>71</v>
      </c>
      <c r="U35" s="73" t="s">
        <v>78</v>
      </c>
      <c r="V35" s="73" t="s">
        <v>100</v>
      </c>
      <c r="W35" s="73" t="s">
        <v>102</v>
      </c>
      <c r="X35" s="73" t="s">
        <v>71</v>
      </c>
      <c r="Y35" s="73" t="s">
        <v>116</v>
      </c>
      <c r="Z35" s="73"/>
      <c r="AA35" s="73" t="s">
        <v>75</v>
      </c>
      <c r="AB35" s="73" t="s">
        <v>76</v>
      </c>
      <c r="AC35" s="74">
        <v>2</v>
      </c>
      <c r="AD35" s="73" t="s">
        <v>76</v>
      </c>
      <c r="AE35" s="73"/>
      <c r="AF35" s="73" t="s">
        <v>77</v>
      </c>
      <c r="AG35" s="64"/>
      <c r="AH35" s="71">
        <f t="shared" si="0"/>
        <v>0</v>
      </c>
      <c r="AI35" s="64"/>
    </row>
    <row r="36" spans="1:35" x14ac:dyDescent="0.25">
      <c r="A36" s="73">
        <v>900078001</v>
      </c>
      <c r="B36" s="73">
        <v>14</v>
      </c>
      <c r="C36" s="73" t="s">
        <v>59</v>
      </c>
      <c r="D36" s="73" t="s">
        <v>60</v>
      </c>
      <c r="E36" s="73" t="s">
        <v>61</v>
      </c>
      <c r="F36" s="73" t="s">
        <v>111</v>
      </c>
      <c r="G36" s="73" t="s">
        <v>112</v>
      </c>
      <c r="H36" s="73">
        <v>16195</v>
      </c>
      <c r="I36" s="73" t="s">
        <v>64</v>
      </c>
      <c r="J36" s="73" t="s">
        <v>117</v>
      </c>
      <c r="K36" s="73" t="s">
        <v>66</v>
      </c>
      <c r="L36" s="73" t="s">
        <v>66</v>
      </c>
      <c r="M36" s="73" t="s">
        <v>67</v>
      </c>
      <c r="N36" s="73" t="s">
        <v>68</v>
      </c>
      <c r="O36" s="73" t="s">
        <v>69</v>
      </c>
      <c r="P36" s="73" t="s">
        <v>80</v>
      </c>
      <c r="Q36" s="73" t="s">
        <v>114</v>
      </c>
      <c r="R36" s="73" t="s">
        <v>71</v>
      </c>
      <c r="S36" s="73" t="s">
        <v>72</v>
      </c>
      <c r="T36" s="73" t="s">
        <v>71</v>
      </c>
      <c r="U36" s="73" t="s">
        <v>80</v>
      </c>
      <c r="V36" s="73" t="s">
        <v>100</v>
      </c>
      <c r="W36" s="73" t="s">
        <v>102</v>
      </c>
      <c r="X36" s="73" t="s">
        <v>71</v>
      </c>
      <c r="Y36" s="73" t="s">
        <v>118</v>
      </c>
      <c r="Z36" s="73"/>
      <c r="AA36" s="73" t="s">
        <v>75</v>
      </c>
      <c r="AB36" s="73" t="s">
        <v>76</v>
      </c>
      <c r="AC36" s="74">
        <v>2</v>
      </c>
      <c r="AD36" s="73" t="s">
        <v>76</v>
      </c>
      <c r="AE36" s="73"/>
      <c r="AF36" s="73" t="s">
        <v>77</v>
      </c>
      <c r="AG36" s="64"/>
      <c r="AH36" s="71">
        <f t="shared" si="0"/>
        <v>0</v>
      </c>
      <c r="AI36" s="64"/>
    </row>
    <row r="37" spans="1:35" x14ac:dyDescent="0.25">
      <c r="A37" s="73">
        <v>900078002</v>
      </c>
      <c r="B37" s="73">
        <v>14</v>
      </c>
      <c r="C37" s="73" t="s">
        <v>59</v>
      </c>
      <c r="D37" s="73" t="s">
        <v>60</v>
      </c>
      <c r="E37" s="73" t="s">
        <v>61</v>
      </c>
      <c r="F37" s="73" t="s">
        <v>111</v>
      </c>
      <c r="G37" s="73" t="s">
        <v>112</v>
      </c>
      <c r="H37" s="73">
        <v>16195</v>
      </c>
      <c r="I37" s="73" t="s">
        <v>64</v>
      </c>
      <c r="J37" s="73" t="s">
        <v>117</v>
      </c>
      <c r="K37" s="73" t="s">
        <v>66</v>
      </c>
      <c r="L37" s="73" t="s">
        <v>66</v>
      </c>
      <c r="M37" s="73" t="s">
        <v>67</v>
      </c>
      <c r="N37" s="73" t="s">
        <v>68</v>
      </c>
      <c r="O37" s="73" t="s">
        <v>69</v>
      </c>
      <c r="P37" s="73" t="s">
        <v>82</v>
      </c>
      <c r="Q37" s="73" t="s">
        <v>114</v>
      </c>
      <c r="R37" s="73" t="s">
        <v>71</v>
      </c>
      <c r="S37" s="73" t="s">
        <v>72</v>
      </c>
      <c r="T37" s="73" t="s">
        <v>71</v>
      </c>
      <c r="U37" s="73" t="s">
        <v>82</v>
      </c>
      <c r="V37" s="73" t="s">
        <v>100</v>
      </c>
      <c r="W37" s="73" t="s">
        <v>102</v>
      </c>
      <c r="X37" s="73" t="s">
        <v>71</v>
      </c>
      <c r="Y37" s="73" t="s">
        <v>119</v>
      </c>
      <c r="Z37" s="73"/>
      <c r="AA37" s="73" t="s">
        <v>75</v>
      </c>
      <c r="AB37" s="73" t="s">
        <v>76</v>
      </c>
      <c r="AC37" s="74">
        <v>2</v>
      </c>
      <c r="AD37" s="73" t="s">
        <v>76</v>
      </c>
      <c r="AE37" s="73"/>
      <c r="AF37" s="73" t="s">
        <v>77</v>
      </c>
      <c r="AG37" s="64"/>
      <c r="AH37" s="71">
        <f t="shared" si="0"/>
        <v>0</v>
      </c>
      <c r="AI37" s="64"/>
    </row>
    <row r="38" spans="1:35" x14ac:dyDescent="0.25">
      <c r="A38" s="73">
        <v>900078003</v>
      </c>
      <c r="B38" s="73">
        <v>14</v>
      </c>
      <c r="C38" s="73" t="s">
        <v>59</v>
      </c>
      <c r="D38" s="73" t="s">
        <v>60</v>
      </c>
      <c r="E38" s="73" t="s">
        <v>61</v>
      </c>
      <c r="F38" s="73" t="s">
        <v>111</v>
      </c>
      <c r="G38" s="73" t="s">
        <v>112</v>
      </c>
      <c r="H38" s="73">
        <v>16195</v>
      </c>
      <c r="I38" s="73" t="s">
        <v>64</v>
      </c>
      <c r="J38" s="73" t="s">
        <v>120</v>
      </c>
      <c r="K38" s="73" t="s">
        <v>66</v>
      </c>
      <c r="L38" s="73" t="s">
        <v>66</v>
      </c>
      <c r="M38" s="73" t="s">
        <v>67</v>
      </c>
      <c r="N38" s="73" t="s">
        <v>68</v>
      </c>
      <c r="O38" s="73" t="s">
        <v>69</v>
      </c>
      <c r="P38" s="73" t="s">
        <v>84</v>
      </c>
      <c r="Q38" s="73" t="s">
        <v>114</v>
      </c>
      <c r="R38" s="73" t="s">
        <v>71</v>
      </c>
      <c r="S38" s="73" t="s">
        <v>72</v>
      </c>
      <c r="T38" s="73" t="s">
        <v>71</v>
      </c>
      <c r="U38" s="73" t="s">
        <v>84</v>
      </c>
      <c r="V38" s="73" t="s">
        <v>100</v>
      </c>
      <c r="W38" s="73" t="s">
        <v>102</v>
      </c>
      <c r="X38" s="73" t="s">
        <v>71</v>
      </c>
      <c r="Y38" s="73" t="s">
        <v>121</v>
      </c>
      <c r="Z38" s="73"/>
      <c r="AA38" s="73" t="s">
        <v>75</v>
      </c>
      <c r="AB38" s="73" t="s">
        <v>76</v>
      </c>
      <c r="AC38" s="74">
        <v>2</v>
      </c>
      <c r="AD38" s="73" t="s">
        <v>76</v>
      </c>
      <c r="AE38" s="73"/>
      <c r="AF38" s="73" t="s">
        <v>77</v>
      </c>
      <c r="AG38" s="64"/>
      <c r="AH38" s="71">
        <f t="shared" si="0"/>
        <v>0</v>
      </c>
      <c r="AI38" s="64"/>
    </row>
    <row r="39" spans="1:35" x14ac:dyDescent="0.25">
      <c r="A39" s="73">
        <v>900078004</v>
      </c>
      <c r="B39" s="73">
        <v>14</v>
      </c>
      <c r="C39" s="73" t="s">
        <v>59</v>
      </c>
      <c r="D39" s="73" t="s">
        <v>60</v>
      </c>
      <c r="E39" s="73" t="s">
        <v>61</v>
      </c>
      <c r="F39" s="73" t="s">
        <v>111</v>
      </c>
      <c r="G39" s="73" t="s">
        <v>112</v>
      </c>
      <c r="H39" s="73">
        <v>16195</v>
      </c>
      <c r="I39" s="73" t="s">
        <v>64</v>
      </c>
      <c r="J39" s="73" t="s">
        <v>120</v>
      </c>
      <c r="K39" s="73" t="s">
        <v>66</v>
      </c>
      <c r="L39" s="73" t="s">
        <v>66</v>
      </c>
      <c r="M39" s="73" t="s">
        <v>67</v>
      </c>
      <c r="N39" s="73" t="s">
        <v>68</v>
      </c>
      <c r="O39" s="73" t="s">
        <v>69</v>
      </c>
      <c r="P39" s="73" t="s">
        <v>86</v>
      </c>
      <c r="Q39" s="73" t="s">
        <v>114</v>
      </c>
      <c r="R39" s="73" t="s">
        <v>71</v>
      </c>
      <c r="S39" s="73" t="s">
        <v>72</v>
      </c>
      <c r="T39" s="73" t="s">
        <v>71</v>
      </c>
      <c r="U39" s="73" t="s">
        <v>86</v>
      </c>
      <c r="V39" s="73" t="s">
        <v>100</v>
      </c>
      <c r="W39" s="73" t="s">
        <v>102</v>
      </c>
      <c r="X39" s="73" t="s">
        <v>71</v>
      </c>
      <c r="Y39" s="73" t="s">
        <v>122</v>
      </c>
      <c r="Z39" s="73"/>
      <c r="AA39" s="73" t="s">
        <v>75</v>
      </c>
      <c r="AB39" s="73" t="s">
        <v>76</v>
      </c>
      <c r="AC39" s="74">
        <v>2</v>
      </c>
      <c r="AD39" s="73" t="s">
        <v>76</v>
      </c>
      <c r="AE39" s="73"/>
      <c r="AF39" s="73" t="s">
        <v>77</v>
      </c>
      <c r="AG39" s="64"/>
      <c r="AH39" s="71">
        <f t="shared" si="0"/>
        <v>0</v>
      </c>
      <c r="AI39" s="64"/>
    </row>
    <row r="40" spans="1:35" x14ac:dyDescent="0.25">
      <c r="A40" s="73">
        <v>900078005</v>
      </c>
      <c r="B40" s="73">
        <v>14</v>
      </c>
      <c r="C40" s="73" t="s">
        <v>59</v>
      </c>
      <c r="D40" s="73" t="s">
        <v>60</v>
      </c>
      <c r="E40" s="73" t="s">
        <v>61</v>
      </c>
      <c r="F40" s="73" t="s">
        <v>111</v>
      </c>
      <c r="G40" s="73" t="s">
        <v>112</v>
      </c>
      <c r="H40" s="73">
        <v>16195</v>
      </c>
      <c r="I40" s="73" t="s">
        <v>64</v>
      </c>
      <c r="J40" s="73" t="s">
        <v>123</v>
      </c>
      <c r="K40" s="73" t="s">
        <v>66</v>
      </c>
      <c r="L40" s="73" t="s">
        <v>66</v>
      </c>
      <c r="M40" s="73" t="s">
        <v>67</v>
      </c>
      <c r="N40" s="73" t="s">
        <v>68</v>
      </c>
      <c r="O40" s="73" t="s">
        <v>69</v>
      </c>
      <c r="P40" s="73" t="s">
        <v>89</v>
      </c>
      <c r="Q40" s="73" t="s">
        <v>114</v>
      </c>
      <c r="R40" s="73" t="s">
        <v>71</v>
      </c>
      <c r="S40" s="73" t="s">
        <v>72</v>
      </c>
      <c r="T40" s="73" t="s">
        <v>71</v>
      </c>
      <c r="U40" s="73" t="s">
        <v>89</v>
      </c>
      <c r="V40" s="73" t="s">
        <v>100</v>
      </c>
      <c r="W40" s="73" t="s">
        <v>102</v>
      </c>
      <c r="X40" s="73" t="s">
        <v>71</v>
      </c>
      <c r="Y40" s="73" t="s">
        <v>124</v>
      </c>
      <c r="Z40" s="73"/>
      <c r="AA40" s="73" t="s">
        <v>75</v>
      </c>
      <c r="AB40" s="73" t="s">
        <v>76</v>
      </c>
      <c r="AC40" s="74">
        <v>2</v>
      </c>
      <c r="AD40" s="73" t="s">
        <v>76</v>
      </c>
      <c r="AE40" s="73"/>
      <c r="AF40" s="73" t="s">
        <v>77</v>
      </c>
      <c r="AG40" s="64"/>
      <c r="AH40" s="71">
        <f t="shared" si="0"/>
        <v>0</v>
      </c>
      <c r="AI40" s="64"/>
    </row>
    <row r="41" spans="1:35" x14ac:dyDescent="0.25">
      <c r="A41" s="73">
        <v>900078006</v>
      </c>
      <c r="B41" s="73">
        <v>14</v>
      </c>
      <c r="C41" s="73" t="s">
        <v>59</v>
      </c>
      <c r="D41" s="73" t="s">
        <v>60</v>
      </c>
      <c r="E41" s="73" t="s">
        <v>61</v>
      </c>
      <c r="F41" s="73" t="s">
        <v>111</v>
      </c>
      <c r="G41" s="73" t="s">
        <v>112</v>
      </c>
      <c r="H41" s="73">
        <v>16195</v>
      </c>
      <c r="I41" s="73" t="s">
        <v>64</v>
      </c>
      <c r="J41" s="73" t="s">
        <v>123</v>
      </c>
      <c r="K41" s="73" t="s">
        <v>66</v>
      </c>
      <c r="L41" s="73" t="s">
        <v>66</v>
      </c>
      <c r="M41" s="73" t="s">
        <v>67</v>
      </c>
      <c r="N41" s="73" t="s">
        <v>68</v>
      </c>
      <c r="O41" s="73" t="s">
        <v>69</v>
      </c>
      <c r="P41" s="73" t="s">
        <v>90</v>
      </c>
      <c r="Q41" s="73" t="s">
        <v>114</v>
      </c>
      <c r="R41" s="73" t="s">
        <v>71</v>
      </c>
      <c r="S41" s="73" t="s">
        <v>72</v>
      </c>
      <c r="T41" s="73" t="s">
        <v>71</v>
      </c>
      <c r="U41" s="73" t="s">
        <v>90</v>
      </c>
      <c r="V41" s="73" t="s">
        <v>100</v>
      </c>
      <c r="W41" s="73" t="s">
        <v>102</v>
      </c>
      <c r="X41" s="73" t="s">
        <v>71</v>
      </c>
      <c r="Y41" s="73" t="s">
        <v>125</v>
      </c>
      <c r="Z41" s="73"/>
      <c r="AA41" s="73" t="s">
        <v>75</v>
      </c>
      <c r="AB41" s="73" t="s">
        <v>76</v>
      </c>
      <c r="AC41" s="74">
        <v>2</v>
      </c>
      <c r="AD41" s="73" t="s">
        <v>76</v>
      </c>
      <c r="AE41" s="73"/>
      <c r="AF41" s="73" t="s">
        <v>77</v>
      </c>
      <c r="AG41" s="64"/>
      <c r="AH41" s="71">
        <f t="shared" si="0"/>
        <v>0</v>
      </c>
      <c r="AI41" s="64"/>
    </row>
    <row r="42" spans="1:35" x14ac:dyDescent="0.25">
      <c r="A42" s="73">
        <v>900078007</v>
      </c>
      <c r="B42" s="73">
        <v>14</v>
      </c>
      <c r="C42" s="73" t="s">
        <v>59</v>
      </c>
      <c r="D42" s="73" t="s">
        <v>60</v>
      </c>
      <c r="E42" s="73" t="s">
        <v>61</v>
      </c>
      <c r="F42" s="73" t="s">
        <v>111</v>
      </c>
      <c r="G42" s="73" t="s">
        <v>112</v>
      </c>
      <c r="H42" s="73">
        <v>16195</v>
      </c>
      <c r="I42" s="73" t="s">
        <v>64</v>
      </c>
      <c r="J42" s="73" t="s">
        <v>126</v>
      </c>
      <c r="K42" s="73" t="s">
        <v>66</v>
      </c>
      <c r="L42" s="73" t="s">
        <v>66</v>
      </c>
      <c r="M42" s="73" t="s">
        <v>67</v>
      </c>
      <c r="N42" s="73" t="s">
        <v>68</v>
      </c>
      <c r="O42" s="73" t="s">
        <v>69</v>
      </c>
      <c r="P42" s="73" t="s">
        <v>91</v>
      </c>
      <c r="Q42" s="73" t="s">
        <v>114</v>
      </c>
      <c r="R42" s="73" t="s">
        <v>71</v>
      </c>
      <c r="S42" s="73" t="s">
        <v>72</v>
      </c>
      <c r="T42" s="73" t="s">
        <v>71</v>
      </c>
      <c r="U42" s="73" t="s">
        <v>91</v>
      </c>
      <c r="V42" s="73" t="s">
        <v>100</v>
      </c>
      <c r="W42" s="73" t="s">
        <v>102</v>
      </c>
      <c r="X42" s="73" t="s">
        <v>71</v>
      </c>
      <c r="Y42" s="73" t="s">
        <v>127</v>
      </c>
      <c r="Z42" s="73"/>
      <c r="AA42" s="73" t="s">
        <v>75</v>
      </c>
      <c r="AB42" s="73" t="s">
        <v>76</v>
      </c>
      <c r="AC42" s="74">
        <v>2</v>
      </c>
      <c r="AD42" s="73" t="s">
        <v>76</v>
      </c>
      <c r="AE42" s="73"/>
      <c r="AF42" s="73" t="s">
        <v>77</v>
      </c>
      <c r="AG42" s="64"/>
      <c r="AH42" s="71">
        <f t="shared" si="0"/>
        <v>0</v>
      </c>
      <c r="AI42" s="64"/>
    </row>
    <row r="43" spans="1:35" x14ac:dyDescent="0.25">
      <c r="A43" s="73">
        <v>900078008</v>
      </c>
      <c r="B43" s="73">
        <v>14</v>
      </c>
      <c r="C43" s="73" t="s">
        <v>59</v>
      </c>
      <c r="D43" s="73" t="s">
        <v>60</v>
      </c>
      <c r="E43" s="73" t="s">
        <v>61</v>
      </c>
      <c r="F43" s="73" t="s">
        <v>111</v>
      </c>
      <c r="G43" s="73" t="s">
        <v>112</v>
      </c>
      <c r="H43" s="73">
        <v>16195</v>
      </c>
      <c r="I43" s="73" t="s">
        <v>64</v>
      </c>
      <c r="J43" s="73" t="s">
        <v>126</v>
      </c>
      <c r="K43" s="73" t="s">
        <v>66</v>
      </c>
      <c r="L43" s="73" t="s">
        <v>66</v>
      </c>
      <c r="M43" s="73" t="s">
        <v>67</v>
      </c>
      <c r="N43" s="73" t="s">
        <v>68</v>
      </c>
      <c r="O43" s="73" t="s">
        <v>69</v>
      </c>
      <c r="P43" s="73" t="s">
        <v>92</v>
      </c>
      <c r="Q43" s="73" t="s">
        <v>114</v>
      </c>
      <c r="R43" s="73" t="s">
        <v>71</v>
      </c>
      <c r="S43" s="73" t="s">
        <v>72</v>
      </c>
      <c r="T43" s="73" t="s">
        <v>71</v>
      </c>
      <c r="U43" s="73" t="s">
        <v>92</v>
      </c>
      <c r="V43" s="73" t="s">
        <v>100</v>
      </c>
      <c r="W43" s="73" t="s">
        <v>102</v>
      </c>
      <c r="X43" s="73" t="s">
        <v>71</v>
      </c>
      <c r="Y43" s="73" t="s">
        <v>128</v>
      </c>
      <c r="Z43" s="73"/>
      <c r="AA43" s="73" t="s">
        <v>75</v>
      </c>
      <c r="AB43" s="73" t="s">
        <v>76</v>
      </c>
      <c r="AC43" s="74">
        <v>2</v>
      </c>
      <c r="AD43" s="73" t="s">
        <v>76</v>
      </c>
      <c r="AE43" s="73"/>
      <c r="AF43" s="73" t="s">
        <v>77</v>
      </c>
      <c r="AG43" s="64"/>
      <c r="AH43" s="71">
        <f t="shared" si="0"/>
        <v>0</v>
      </c>
      <c r="AI43" s="64"/>
    </row>
    <row r="44" spans="1:35" x14ac:dyDescent="0.25">
      <c r="A44" s="73">
        <v>900078009</v>
      </c>
      <c r="B44" s="73">
        <v>14</v>
      </c>
      <c r="C44" s="73" t="s">
        <v>59</v>
      </c>
      <c r="D44" s="73" t="s">
        <v>60</v>
      </c>
      <c r="E44" s="73" t="s">
        <v>61</v>
      </c>
      <c r="F44" s="73" t="s">
        <v>111</v>
      </c>
      <c r="G44" s="73" t="s">
        <v>112</v>
      </c>
      <c r="H44" s="73">
        <v>16195</v>
      </c>
      <c r="I44" s="73" t="s">
        <v>64</v>
      </c>
      <c r="J44" s="73" t="s">
        <v>129</v>
      </c>
      <c r="K44" s="73" t="s">
        <v>66</v>
      </c>
      <c r="L44" s="73" t="s">
        <v>66</v>
      </c>
      <c r="M44" s="73" t="s">
        <v>67</v>
      </c>
      <c r="N44" s="73" t="s">
        <v>68</v>
      </c>
      <c r="O44" s="73" t="s">
        <v>69</v>
      </c>
      <c r="P44" s="73" t="s">
        <v>93</v>
      </c>
      <c r="Q44" s="73" t="s">
        <v>114</v>
      </c>
      <c r="R44" s="73" t="s">
        <v>71</v>
      </c>
      <c r="S44" s="73" t="s">
        <v>72</v>
      </c>
      <c r="T44" s="73" t="s">
        <v>71</v>
      </c>
      <c r="U44" s="73" t="s">
        <v>93</v>
      </c>
      <c r="V44" s="73" t="s">
        <v>100</v>
      </c>
      <c r="W44" s="73" t="s">
        <v>102</v>
      </c>
      <c r="X44" s="73" t="s">
        <v>71</v>
      </c>
      <c r="Y44" s="73" t="s">
        <v>130</v>
      </c>
      <c r="Z44" s="73"/>
      <c r="AA44" s="73" t="s">
        <v>75</v>
      </c>
      <c r="AB44" s="73" t="s">
        <v>76</v>
      </c>
      <c r="AC44" s="74">
        <v>2</v>
      </c>
      <c r="AD44" s="73" t="s">
        <v>76</v>
      </c>
      <c r="AE44" s="73"/>
      <c r="AF44" s="73" t="s">
        <v>77</v>
      </c>
      <c r="AG44" s="64"/>
      <c r="AH44" s="71">
        <f t="shared" si="0"/>
        <v>0</v>
      </c>
      <c r="AI44" s="64"/>
    </row>
    <row r="45" spans="1:35" x14ac:dyDescent="0.25">
      <c r="A45" s="73">
        <v>900078010</v>
      </c>
      <c r="B45" s="73">
        <v>14</v>
      </c>
      <c r="C45" s="73" t="s">
        <v>59</v>
      </c>
      <c r="D45" s="73" t="s">
        <v>60</v>
      </c>
      <c r="E45" s="73" t="s">
        <v>61</v>
      </c>
      <c r="F45" s="73" t="s">
        <v>111</v>
      </c>
      <c r="G45" s="73" t="s">
        <v>112</v>
      </c>
      <c r="H45" s="73">
        <v>16195</v>
      </c>
      <c r="I45" s="73" t="s">
        <v>64</v>
      </c>
      <c r="J45" s="73" t="s">
        <v>129</v>
      </c>
      <c r="K45" s="73" t="s">
        <v>66</v>
      </c>
      <c r="L45" s="73" t="s">
        <v>66</v>
      </c>
      <c r="M45" s="73" t="s">
        <v>67</v>
      </c>
      <c r="N45" s="73" t="s">
        <v>68</v>
      </c>
      <c r="O45" s="73" t="s">
        <v>69</v>
      </c>
      <c r="P45" s="73" t="s">
        <v>94</v>
      </c>
      <c r="Q45" s="73" t="s">
        <v>114</v>
      </c>
      <c r="R45" s="73" t="s">
        <v>71</v>
      </c>
      <c r="S45" s="73" t="s">
        <v>72</v>
      </c>
      <c r="T45" s="73" t="s">
        <v>71</v>
      </c>
      <c r="U45" s="73" t="s">
        <v>94</v>
      </c>
      <c r="V45" s="73" t="s">
        <v>100</v>
      </c>
      <c r="W45" s="73" t="s">
        <v>102</v>
      </c>
      <c r="X45" s="73" t="s">
        <v>71</v>
      </c>
      <c r="Y45" s="73" t="s">
        <v>131</v>
      </c>
      <c r="Z45" s="73"/>
      <c r="AA45" s="73" t="s">
        <v>75</v>
      </c>
      <c r="AB45" s="73" t="s">
        <v>76</v>
      </c>
      <c r="AC45" s="74">
        <v>2</v>
      </c>
      <c r="AD45" s="73" t="s">
        <v>76</v>
      </c>
      <c r="AE45" s="73"/>
      <c r="AF45" s="73" t="s">
        <v>77</v>
      </c>
      <c r="AG45" s="64"/>
      <c r="AH45" s="71">
        <f t="shared" si="0"/>
        <v>0</v>
      </c>
      <c r="AI45" s="64"/>
    </row>
    <row r="46" spans="1:35" x14ac:dyDescent="0.25">
      <c r="A46" s="73">
        <v>900078590</v>
      </c>
      <c r="B46" s="73">
        <v>14</v>
      </c>
      <c r="C46" s="73" t="s">
        <v>59</v>
      </c>
      <c r="D46" s="73" t="s">
        <v>60</v>
      </c>
      <c r="E46" s="73" t="s">
        <v>61</v>
      </c>
      <c r="F46" s="73" t="s">
        <v>132</v>
      </c>
      <c r="G46" s="73" t="s">
        <v>133</v>
      </c>
      <c r="H46" s="73">
        <v>13599</v>
      </c>
      <c r="I46" s="73" t="s">
        <v>64</v>
      </c>
      <c r="J46" s="73" t="s">
        <v>113</v>
      </c>
      <c r="K46" s="73" t="s">
        <v>66</v>
      </c>
      <c r="L46" s="73" t="s">
        <v>66</v>
      </c>
      <c r="M46" s="73" t="s">
        <v>67</v>
      </c>
      <c r="N46" s="73" t="s">
        <v>68</v>
      </c>
      <c r="O46" s="73" t="s">
        <v>69</v>
      </c>
      <c r="P46" s="73" t="s">
        <v>69</v>
      </c>
      <c r="Q46" s="73" t="s">
        <v>114</v>
      </c>
      <c r="R46" s="73" t="s">
        <v>71</v>
      </c>
      <c r="S46" s="73" t="s">
        <v>134</v>
      </c>
      <c r="T46" s="73" t="s">
        <v>71</v>
      </c>
      <c r="U46" s="73" t="s">
        <v>69</v>
      </c>
      <c r="V46" s="73" t="s">
        <v>100</v>
      </c>
      <c r="W46" s="73" t="s">
        <v>88</v>
      </c>
      <c r="X46" s="73" t="s">
        <v>71</v>
      </c>
      <c r="Y46" s="73" t="s">
        <v>115</v>
      </c>
      <c r="Z46" s="73"/>
      <c r="AA46" s="73" t="s">
        <v>75</v>
      </c>
      <c r="AB46" s="73" t="s">
        <v>76</v>
      </c>
      <c r="AC46" s="74">
        <v>2</v>
      </c>
      <c r="AD46" s="73" t="s">
        <v>76</v>
      </c>
      <c r="AE46" s="73"/>
      <c r="AF46" s="73" t="s">
        <v>77</v>
      </c>
      <c r="AG46" s="64"/>
      <c r="AH46" s="71">
        <f t="shared" si="0"/>
        <v>0</v>
      </c>
      <c r="AI46" s="64"/>
    </row>
    <row r="47" spans="1:35" x14ac:dyDescent="0.25">
      <c r="A47" s="73">
        <v>900078591</v>
      </c>
      <c r="B47" s="73">
        <v>14</v>
      </c>
      <c r="C47" s="73" t="s">
        <v>59</v>
      </c>
      <c r="D47" s="73" t="s">
        <v>60</v>
      </c>
      <c r="E47" s="73" t="s">
        <v>61</v>
      </c>
      <c r="F47" s="73" t="s">
        <v>132</v>
      </c>
      <c r="G47" s="73" t="s">
        <v>133</v>
      </c>
      <c r="H47" s="73">
        <v>13599</v>
      </c>
      <c r="I47" s="73" t="s">
        <v>64</v>
      </c>
      <c r="J47" s="73" t="s">
        <v>113</v>
      </c>
      <c r="K47" s="73" t="s">
        <v>66</v>
      </c>
      <c r="L47" s="73" t="s">
        <v>66</v>
      </c>
      <c r="M47" s="73" t="s">
        <v>67</v>
      </c>
      <c r="N47" s="73" t="s">
        <v>68</v>
      </c>
      <c r="O47" s="73" t="s">
        <v>69</v>
      </c>
      <c r="P47" s="73" t="s">
        <v>78</v>
      </c>
      <c r="Q47" s="73" t="s">
        <v>114</v>
      </c>
      <c r="R47" s="73" t="s">
        <v>71</v>
      </c>
      <c r="S47" s="73" t="s">
        <v>134</v>
      </c>
      <c r="T47" s="73" t="s">
        <v>71</v>
      </c>
      <c r="U47" s="73" t="s">
        <v>78</v>
      </c>
      <c r="V47" s="73" t="s">
        <v>100</v>
      </c>
      <c r="W47" s="73" t="s">
        <v>88</v>
      </c>
      <c r="X47" s="73" t="s">
        <v>71</v>
      </c>
      <c r="Y47" s="73" t="s">
        <v>116</v>
      </c>
      <c r="Z47" s="73"/>
      <c r="AA47" s="73" t="s">
        <v>75</v>
      </c>
      <c r="AB47" s="73" t="s">
        <v>76</v>
      </c>
      <c r="AC47" s="74">
        <v>2</v>
      </c>
      <c r="AD47" s="73" t="s">
        <v>76</v>
      </c>
      <c r="AE47" s="73"/>
      <c r="AF47" s="73" t="s">
        <v>77</v>
      </c>
      <c r="AG47" s="64"/>
      <c r="AH47" s="71">
        <f t="shared" si="0"/>
        <v>0</v>
      </c>
      <c r="AI47" s="64"/>
    </row>
    <row r="48" spans="1:35" x14ac:dyDescent="0.25">
      <c r="A48" s="73">
        <v>900078592</v>
      </c>
      <c r="B48" s="73">
        <v>14</v>
      </c>
      <c r="C48" s="73" t="s">
        <v>59</v>
      </c>
      <c r="D48" s="73" t="s">
        <v>60</v>
      </c>
      <c r="E48" s="73" t="s">
        <v>61</v>
      </c>
      <c r="F48" s="73" t="s">
        <v>132</v>
      </c>
      <c r="G48" s="73" t="s">
        <v>133</v>
      </c>
      <c r="H48" s="73">
        <v>13599</v>
      </c>
      <c r="I48" s="73" t="s">
        <v>64</v>
      </c>
      <c r="J48" s="73" t="s">
        <v>117</v>
      </c>
      <c r="K48" s="73" t="s">
        <v>66</v>
      </c>
      <c r="L48" s="73" t="s">
        <v>66</v>
      </c>
      <c r="M48" s="73" t="s">
        <v>67</v>
      </c>
      <c r="N48" s="73" t="s">
        <v>68</v>
      </c>
      <c r="O48" s="73" t="s">
        <v>69</v>
      </c>
      <c r="P48" s="73" t="s">
        <v>80</v>
      </c>
      <c r="Q48" s="73" t="s">
        <v>114</v>
      </c>
      <c r="R48" s="73" t="s">
        <v>71</v>
      </c>
      <c r="S48" s="73" t="s">
        <v>134</v>
      </c>
      <c r="T48" s="73" t="s">
        <v>71</v>
      </c>
      <c r="U48" s="73" t="s">
        <v>80</v>
      </c>
      <c r="V48" s="73" t="s">
        <v>100</v>
      </c>
      <c r="W48" s="73" t="s">
        <v>88</v>
      </c>
      <c r="X48" s="73" t="s">
        <v>71</v>
      </c>
      <c r="Y48" s="73" t="s">
        <v>118</v>
      </c>
      <c r="Z48" s="73"/>
      <c r="AA48" s="73" t="s">
        <v>75</v>
      </c>
      <c r="AB48" s="73" t="s">
        <v>76</v>
      </c>
      <c r="AC48" s="74">
        <v>2</v>
      </c>
      <c r="AD48" s="73" t="s">
        <v>76</v>
      </c>
      <c r="AE48" s="73"/>
      <c r="AF48" s="73" t="s">
        <v>77</v>
      </c>
      <c r="AG48" s="64"/>
      <c r="AH48" s="71">
        <f t="shared" si="0"/>
        <v>0</v>
      </c>
      <c r="AI48" s="64"/>
    </row>
    <row r="49" spans="1:35" x14ac:dyDescent="0.25">
      <c r="A49" s="73">
        <v>900078593</v>
      </c>
      <c r="B49" s="73">
        <v>14</v>
      </c>
      <c r="C49" s="73" t="s">
        <v>59</v>
      </c>
      <c r="D49" s="73" t="s">
        <v>60</v>
      </c>
      <c r="E49" s="73" t="s">
        <v>61</v>
      </c>
      <c r="F49" s="73" t="s">
        <v>132</v>
      </c>
      <c r="G49" s="73" t="s">
        <v>133</v>
      </c>
      <c r="H49" s="73">
        <v>13599</v>
      </c>
      <c r="I49" s="73" t="s">
        <v>64</v>
      </c>
      <c r="J49" s="73" t="s">
        <v>117</v>
      </c>
      <c r="K49" s="73" t="s">
        <v>66</v>
      </c>
      <c r="L49" s="73" t="s">
        <v>66</v>
      </c>
      <c r="M49" s="73" t="s">
        <v>67</v>
      </c>
      <c r="N49" s="73" t="s">
        <v>68</v>
      </c>
      <c r="O49" s="73" t="s">
        <v>69</v>
      </c>
      <c r="P49" s="73" t="s">
        <v>82</v>
      </c>
      <c r="Q49" s="73" t="s">
        <v>114</v>
      </c>
      <c r="R49" s="73" t="s">
        <v>71</v>
      </c>
      <c r="S49" s="73" t="s">
        <v>134</v>
      </c>
      <c r="T49" s="73" t="s">
        <v>71</v>
      </c>
      <c r="U49" s="73" t="s">
        <v>82</v>
      </c>
      <c r="V49" s="73" t="s">
        <v>100</v>
      </c>
      <c r="W49" s="73" t="s">
        <v>88</v>
      </c>
      <c r="X49" s="73" t="s">
        <v>71</v>
      </c>
      <c r="Y49" s="73" t="s">
        <v>119</v>
      </c>
      <c r="Z49" s="73"/>
      <c r="AA49" s="73" t="s">
        <v>75</v>
      </c>
      <c r="AB49" s="73" t="s">
        <v>76</v>
      </c>
      <c r="AC49" s="74">
        <v>2</v>
      </c>
      <c r="AD49" s="73" t="s">
        <v>76</v>
      </c>
      <c r="AE49" s="73"/>
      <c r="AF49" s="73" t="s">
        <v>77</v>
      </c>
      <c r="AG49" s="64"/>
      <c r="AH49" s="71">
        <f t="shared" si="0"/>
        <v>0</v>
      </c>
      <c r="AI49" s="64"/>
    </row>
    <row r="50" spans="1:35" x14ac:dyDescent="0.25">
      <c r="A50" s="73">
        <v>900078594</v>
      </c>
      <c r="B50" s="73">
        <v>14</v>
      </c>
      <c r="C50" s="73" t="s">
        <v>59</v>
      </c>
      <c r="D50" s="73" t="s">
        <v>60</v>
      </c>
      <c r="E50" s="73" t="s">
        <v>61</v>
      </c>
      <c r="F50" s="73" t="s">
        <v>132</v>
      </c>
      <c r="G50" s="73" t="s">
        <v>133</v>
      </c>
      <c r="H50" s="73">
        <v>13599</v>
      </c>
      <c r="I50" s="73" t="s">
        <v>64</v>
      </c>
      <c r="J50" s="73" t="s">
        <v>120</v>
      </c>
      <c r="K50" s="73" t="s">
        <v>66</v>
      </c>
      <c r="L50" s="73" t="s">
        <v>66</v>
      </c>
      <c r="M50" s="73" t="s">
        <v>67</v>
      </c>
      <c r="N50" s="73" t="s">
        <v>68</v>
      </c>
      <c r="O50" s="73" t="s">
        <v>69</v>
      </c>
      <c r="P50" s="73" t="s">
        <v>84</v>
      </c>
      <c r="Q50" s="73" t="s">
        <v>114</v>
      </c>
      <c r="R50" s="73" t="s">
        <v>71</v>
      </c>
      <c r="S50" s="73" t="s">
        <v>134</v>
      </c>
      <c r="T50" s="73" t="s">
        <v>71</v>
      </c>
      <c r="U50" s="73" t="s">
        <v>84</v>
      </c>
      <c r="V50" s="73" t="s">
        <v>100</v>
      </c>
      <c r="W50" s="73" t="s">
        <v>88</v>
      </c>
      <c r="X50" s="73" t="s">
        <v>71</v>
      </c>
      <c r="Y50" s="73" t="s">
        <v>121</v>
      </c>
      <c r="Z50" s="73"/>
      <c r="AA50" s="73" t="s">
        <v>75</v>
      </c>
      <c r="AB50" s="73" t="s">
        <v>76</v>
      </c>
      <c r="AC50" s="74">
        <v>2</v>
      </c>
      <c r="AD50" s="73" t="s">
        <v>76</v>
      </c>
      <c r="AE50" s="73"/>
      <c r="AF50" s="73" t="s">
        <v>77</v>
      </c>
      <c r="AG50" s="64"/>
      <c r="AH50" s="71">
        <f t="shared" si="0"/>
        <v>0</v>
      </c>
      <c r="AI50" s="64"/>
    </row>
    <row r="51" spans="1:35" x14ac:dyDescent="0.25">
      <c r="A51" s="73">
        <v>900078595</v>
      </c>
      <c r="B51" s="73">
        <v>14</v>
      </c>
      <c r="C51" s="73" t="s">
        <v>59</v>
      </c>
      <c r="D51" s="73" t="s">
        <v>60</v>
      </c>
      <c r="E51" s="73" t="s">
        <v>61</v>
      </c>
      <c r="F51" s="73" t="s">
        <v>132</v>
      </c>
      <c r="G51" s="73" t="s">
        <v>133</v>
      </c>
      <c r="H51" s="73">
        <v>13599</v>
      </c>
      <c r="I51" s="73" t="s">
        <v>64</v>
      </c>
      <c r="J51" s="73" t="s">
        <v>120</v>
      </c>
      <c r="K51" s="73" t="s">
        <v>66</v>
      </c>
      <c r="L51" s="73" t="s">
        <v>66</v>
      </c>
      <c r="M51" s="73" t="s">
        <v>67</v>
      </c>
      <c r="N51" s="73" t="s">
        <v>68</v>
      </c>
      <c r="O51" s="73" t="s">
        <v>69</v>
      </c>
      <c r="P51" s="73" t="s">
        <v>86</v>
      </c>
      <c r="Q51" s="73" t="s">
        <v>114</v>
      </c>
      <c r="R51" s="73" t="s">
        <v>71</v>
      </c>
      <c r="S51" s="73" t="s">
        <v>134</v>
      </c>
      <c r="T51" s="73" t="s">
        <v>71</v>
      </c>
      <c r="U51" s="73" t="s">
        <v>86</v>
      </c>
      <c r="V51" s="73" t="s">
        <v>100</v>
      </c>
      <c r="W51" s="73" t="s">
        <v>88</v>
      </c>
      <c r="X51" s="73" t="s">
        <v>71</v>
      </c>
      <c r="Y51" s="73" t="s">
        <v>122</v>
      </c>
      <c r="Z51" s="73"/>
      <c r="AA51" s="73" t="s">
        <v>75</v>
      </c>
      <c r="AB51" s="73" t="s">
        <v>76</v>
      </c>
      <c r="AC51" s="74">
        <v>2</v>
      </c>
      <c r="AD51" s="73" t="s">
        <v>76</v>
      </c>
      <c r="AE51" s="73"/>
      <c r="AF51" s="73" t="s">
        <v>77</v>
      </c>
      <c r="AG51" s="64"/>
      <c r="AH51" s="71">
        <f t="shared" si="0"/>
        <v>0</v>
      </c>
      <c r="AI51" s="64"/>
    </row>
    <row r="52" spans="1:35" x14ac:dyDescent="0.25">
      <c r="A52" s="73">
        <v>900078596</v>
      </c>
      <c r="B52" s="73">
        <v>14</v>
      </c>
      <c r="C52" s="73" t="s">
        <v>59</v>
      </c>
      <c r="D52" s="73" t="s">
        <v>60</v>
      </c>
      <c r="E52" s="73" t="s">
        <v>61</v>
      </c>
      <c r="F52" s="73" t="s">
        <v>132</v>
      </c>
      <c r="G52" s="73" t="s">
        <v>133</v>
      </c>
      <c r="H52" s="73">
        <v>13599</v>
      </c>
      <c r="I52" s="73" t="s">
        <v>64</v>
      </c>
      <c r="J52" s="73" t="s">
        <v>123</v>
      </c>
      <c r="K52" s="73" t="s">
        <v>66</v>
      </c>
      <c r="L52" s="73" t="s">
        <v>66</v>
      </c>
      <c r="M52" s="73" t="s">
        <v>67</v>
      </c>
      <c r="N52" s="73" t="s">
        <v>68</v>
      </c>
      <c r="O52" s="73" t="s">
        <v>69</v>
      </c>
      <c r="P52" s="73" t="s">
        <v>89</v>
      </c>
      <c r="Q52" s="73" t="s">
        <v>114</v>
      </c>
      <c r="R52" s="73" t="s">
        <v>71</v>
      </c>
      <c r="S52" s="73" t="s">
        <v>134</v>
      </c>
      <c r="T52" s="73" t="s">
        <v>71</v>
      </c>
      <c r="U52" s="73" t="s">
        <v>89</v>
      </c>
      <c r="V52" s="73" t="s">
        <v>100</v>
      </c>
      <c r="W52" s="73" t="s">
        <v>88</v>
      </c>
      <c r="X52" s="73" t="s">
        <v>71</v>
      </c>
      <c r="Y52" s="73" t="s">
        <v>124</v>
      </c>
      <c r="Z52" s="73"/>
      <c r="AA52" s="73" t="s">
        <v>75</v>
      </c>
      <c r="AB52" s="73" t="s">
        <v>76</v>
      </c>
      <c r="AC52" s="74">
        <v>2</v>
      </c>
      <c r="AD52" s="73" t="s">
        <v>76</v>
      </c>
      <c r="AE52" s="73"/>
      <c r="AF52" s="73" t="s">
        <v>77</v>
      </c>
      <c r="AG52" s="64"/>
      <c r="AH52" s="71">
        <f t="shared" si="0"/>
        <v>0</v>
      </c>
      <c r="AI52" s="64"/>
    </row>
    <row r="53" spans="1:35" x14ac:dyDescent="0.25">
      <c r="A53" s="73">
        <v>900078597</v>
      </c>
      <c r="B53" s="73">
        <v>14</v>
      </c>
      <c r="C53" s="73" t="s">
        <v>59</v>
      </c>
      <c r="D53" s="73" t="s">
        <v>60</v>
      </c>
      <c r="E53" s="73" t="s">
        <v>61</v>
      </c>
      <c r="F53" s="73" t="s">
        <v>132</v>
      </c>
      <c r="G53" s="73" t="s">
        <v>133</v>
      </c>
      <c r="H53" s="73">
        <v>13599</v>
      </c>
      <c r="I53" s="73" t="s">
        <v>64</v>
      </c>
      <c r="J53" s="73" t="s">
        <v>123</v>
      </c>
      <c r="K53" s="73" t="s">
        <v>66</v>
      </c>
      <c r="L53" s="73" t="s">
        <v>66</v>
      </c>
      <c r="M53" s="73" t="s">
        <v>67</v>
      </c>
      <c r="N53" s="73" t="s">
        <v>68</v>
      </c>
      <c r="O53" s="73" t="s">
        <v>69</v>
      </c>
      <c r="P53" s="73" t="s">
        <v>90</v>
      </c>
      <c r="Q53" s="73" t="s">
        <v>114</v>
      </c>
      <c r="R53" s="73" t="s">
        <v>71</v>
      </c>
      <c r="S53" s="73" t="s">
        <v>134</v>
      </c>
      <c r="T53" s="73" t="s">
        <v>71</v>
      </c>
      <c r="U53" s="73" t="s">
        <v>90</v>
      </c>
      <c r="V53" s="73" t="s">
        <v>100</v>
      </c>
      <c r="W53" s="73" t="s">
        <v>88</v>
      </c>
      <c r="X53" s="73" t="s">
        <v>71</v>
      </c>
      <c r="Y53" s="73" t="s">
        <v>125</v>
      </c>
      <c r="Z53" s="73"/>
      <c r="AA53" s="73" t="s">
        <v>75</v>
      </c>
      <c r="AB53" s="73" t="s">
        <v>76</v>
      </c>
      <c r="AC53" s="74">
        <v>2</v>
      </c>
      <c r="AD53" s="73" t="s">
        <v>76</v>
      </c>
      <c r="AE53" s="73"/>
      <c r="AF53" s="73" t="s">
        <v>77</v>
      </c>
      <c r="AG53" s="64"/>
      <c r="AH53" s="71">
        <f t="shared" si="0"/>
        <v>0</v>
      </c>
      <c r="AI53" s="64"/>
    </row>
    <row r="54" spans="1:35" x14ac:dyDescent="0.25">
      <c r="A54" s="73">
        <v>900078598</v>
      </c>
      <c r="B54" s="73">
        <v>14</v>
      </c>
      <c r="C54" s="73" t="s">
        <v>59</v>
      </c>
      <c r="D54" s="73" t="s">
        <v>60</v>
      </c>
      <c r="E54" s="73" t="s">
        <v>61</v>
      </c>
      <c r="F54" s="73" t="s">
        <v>132</v>
      </c>
      <c r="G54" s="73" t="s">
        <v>133</v>
      </c>
      <c r="H54" s="73">
        <v>13599</v>
      </c>
      <c r="I54" s="73" t="s">
        <v>64</v>
      </c>
      <c r="J54" s="73" t="s">
        <v>126</v>
      </c>
      <c r="K54" s="73" t="s">
        <v>66</v>
      </c>
      <c r="L54" s="73" t="s">
        <v>66</v>
      </c>
      <c r="M54" s="73" t="s">
        <v>67</v>
      </c>
      <c r="N54" s="73" t="s">
        <v>68</v>
      </c>
      <c r="O54" s="73" t="s">
        <v>69</v>
      </c>
      <c r="P54" s="73" t="s">
        <v>91</v>
      </c>
      <c r="Q54" s="73" t="s">
        <v>114</v>
      </c>
      <c r="R54" s="73" t="s">
        <v>71</v>
      </c>
      <c r="S54" s="73" t="s">
        <v>134</v>
      </c>
      <c r="T54" s="73" t="s">
        <v>71</v>
      </c>
      <c r="U54" s="73" t="s">
        <v>91</v>
      </c>
      <c r="V54" s="73" t="s">
        <v>100</v>
      </c>
      <c r="W54" s="73" t="s">
        <v>88</v>
      </c>
      <c r="X54" s="73" t="s">
        <v>71</v>
      </c>
      <c r="Y54" s="73" t="s">
        <v>127</v>
      </c>
      <c r="Z54" s="73"/>
      <c r="AA54" s="73" t="s">
        <v>75</v>
      </c>
      <c r="AB54" s="73" t="s">
        <v>76</v>
      </c>
      <c r="AC54" s="74">
        <v>2</v>
      </c>
      <c r="AD54" s="73" t="s">
        <v>76</v>
      </c>
      <c r="AE54" s="73"/>
      <c r="AF54" s="73" t="s">
        <v>77</v>
      </c>
      <c r="AG54" s="64"/>
      <c r="AH54" s="71">
        <f t="shared" si="0"/>
        <v>0</v>
      </c>
      <c r="AI54" s="64"/>
    </row>
    <row r="55" spans="1:35" x14ac:dyDescent="0.25">
      <c r="A55" s="73">
        <v>900078599</v>
      </c>
      <c r="B55" s="73">
        <v>14</v>
      </c>
      <c r="C55" s="73" t="s">
        <v>59</v>
      </c>
      <c r="D55" s="73" t="s">
        <v>60</v>
      </c>
      <c r="E55" s="73" t="s">
        <v>61</v>
      </c>
      <c r="F55" s="73" t="s">
        <v>132</v>
      </c>
      <c r="G55" s="73" t="s">
        <v>133</v>
      </c>
      <c r="H55" s="73">
        <v>13599</v>
      </c>
      <c r="I55" s="73" t="s">
        <v>64</v>
      </c>
      <c r="J55" s="73" t="s">
        <v>126</v>
      </c>
      <c r="K55" s="73" t="s">
        <v>66</v>
      </c>
      <c r="L55" s="73" t="s">
        <v>66</v>
      </c>
      <c r="M55" s="73" t="s">
        <v>67</v>
      </c>
      <c r="N55" s="73" t="s">
        <v>68</v>
      </c>
      <c r="O55" s="73" t="s">
        <v>69</v>
      </c>
      <c r="P55" s="73" t="s">
        <v>92</v>
      </c>
      <c r="Q55" s="73" t="s">
        <v>114</v>
      </c>
      <c r="R55" s="73" t="s">
        <v>71</v>
      </c>
      <c r="S55" s="73" t="s">
        <v>134</v>
      </c>
      <c r="T55" s="73" t="s">
        <v>71</v>
      </c>
      <c r="U55" s="73" t="s">
        <v>92</v>
      </c>
      <c r="V55" s="73" t="s">
        <v>100</v>
      </c>
      <c r="W55" s="73" t="s">
        <v>88</v>
      </c>
      <c r="X55" s="73" t="s">
        <v>71</v>
      </c>
      <c r="Y55" s="73" t="s">
        <v>128</v>
      </c>
      <c r="Z55" s="73"/>
      <c r="AA55" s="73" t="s">
        <v>75</v>
      </c>
      <c r="AB55" s="73" t="s">
        <v>76</v>
      </c>
      <c r="AC55" s="74">
        <v>2</v>
      </c>
      <c r="AD55" s="73" t="s">
        <v>76</v>
      </c>
      <c r="AE55" s="73"/>
      <c r="AF55" s="73" t="s">
        <v>77</v>
      </c>
      <c r="AG55" s="64"/>
      <c r="AH55" s="71">
        <f t="shared" si="0"/>
        <v>0</v>
      </c>
      <c r="AI55" s="64"/>
    </row>
    <row r="56" spans="1:35" x14ac:dyDescent="0.25">
      <c r="A56" s="73">
        <v>900078600</v>
      </c>
      <c r="B56" s="73">
        <v>14</v>
      </c>
      <c r="C56" s="73" t="s">
        <v>59</v>
      </c>
      <c r="D56" s="73" t="s">
        <v>60</v>
      </c>
      <c r="E56" s="73" t="s">
        <v>61</v>
      </c>
      <c r="F56" s="73" t="s">
        <v>132</v>
      </c>
      <c r="G56" s="73" t="s">
        <v>133</v>
      </c>
      <c r="H56" s="73">
        <v>13599</v>
      </c>
      <c r="I56" s="73" t="s">
        <v>64</v>
      </c>
      <c r="J56" s="73" t="s">
        <v>129</v>
      </c>
      <c r="K56" s="73" t="s">
        <v>66</v>
      </c>
      <c r="L56" s="73" t="s">
        <v>66</v>
      </c>
      <c r="M56" s="73" t="s">
        <v>67</v>
      </c>
      <c r="N56" s="73" t="s">
        <v>68</v>
      </c>
      <c r="O56" s="73" t="s">
        <v>69</v>
      </c>
      <c r="P56" s="73" t="s">
        <v>93</v>
      </c>
      <c r="Q56" s="73" t="s">
        <v>114</v>
      </c>
      <c r="R56" s="73" t="s">
        <v>71</v>
      </c>
      <c r="S56" s="73" t="s">
        <v>134</v>
      </c>
      <c r="T56" s="73" t="s">
        <v>71</v>
      </c>
      <c r="U56" s="73" t="s">
        <v>93</v>
      </c>
      <c r="V56" s="73" t="s">
        <v>100</v>
      </c>
      <c r="W56" s="73" t="s">
        <v>88</v>
      </c>
      <c r="X56" s="73" t="s">
        <v>71</v>
      </c>
      <c r="Y56" s="73" t="s">
        <v>130</v>
      </c>
      <c r="Z56" s="73"/>
      <c r="AA56" s="73" t="s">
        <v>75</v>
      </c>
      <c r="AB56" s="73" t="s">
        <v>76</v>
      </c>
      <c r="AC56" s="74">
        <v>2</v>
      </c>
      <c r="AD56" s="73" t="s">
        <v>76</v>
      </c>
      <c r="AE56" s="73"/>
      <c r="AF56" s="73" t="s">
        <v>77</v>
      </c>
      <c r="AG56" s="64"/>
      <c r="AH56" s="71">
        <f t="shared" ref="AH56:AH79" si="1">AG56*$AH$21</f>
        <v>0</v>
      </c>
      <c r="AI56" s="64"/>
    </row>
    <row r="57" spans="1:35" x14ac:dyDescent="0.25">
      <c r="A57" s="73">
        <v>900078601</v>
      </c>
      <c r="B57" s="73">
        <v>14</v>
      </c>
      <c r="C57" s="73" t="s">
        <v>59</v>
      </c>
      <c r="D57" s="73" t="s">
        <v>60</v>
      </c>
      <c r="E57" s="73" t="s">
        <v>61</v>
      </c>
      <c r="F57" s="73" t="s">
        <v>132</v>
      </c>
      <c r="G57" s="73" t="s">
        <v>133</v>
      </c>
      <c r="H57" s="73">
        <v>13599</v>
      </c>
      <c r="I57" s="73" t="s">
        <v>64</v>
      </c>
      <c r="J57" s="73" t="s">
        <v>129</v>
      </c>
      <c r="K57" s="73" t="s">
        <v>66</v>
      </c>
      <c r="L57" s="73" t="s">
        <v>66</v>
      </c>
      <c r="M57" s="73" t="s">
        <v>67</v>
      </c>
      <c r="N57" s="73" t="s">
        <v>68</v>
      </c>
      <c r="O57" s="73" t="s">
        <v>69</v>
      </c>
      <c r="P57" s="73" t="s">
        <v>94</v>
      </c>
      <c r="Q57" s="73" t="s">
        <v>114</v>
      </c>
      <c r="R57" s="73" t="s">
        <v>71</v>
      </c>
      <c r="S57" s="73" t="s">
        <v>134</v>
      </c>
      <c r="T57" s="73" t="s">
        <v>71</v>
      </c>
      <c r="U57" s="73" t="s">
        <v>94</v>
      </c>
      <c r="V57" s="73" t="s">
        <v>100</v>
      </c>
      <c r="W57" s="73" t="s">
        <v>88</v>
      </c>
      <c r="X57" s="73" t="s">
        <v>71</v>
      </c>
      <c r="Y57" s="73" t="s">
        <v>131</v>
      </c>
      <c r="Z57" s="73"/>
      <c r="AA57" s="73" t="s">
        <v>75</v>
      </c>
      <c r="AB57" s="73" t="s">
        <v>76</v>
      </c>
      <c r="AC57" s="74">
        <v>2</v>
      </c>
      <c r="AD57" s="73" t="s">
        <v>76</v>
      </c>
      <c r="AE57" s="73"/>
      <c r="AF57" s="73" t="s">
        <v>77</v>
      </c>
      <c r="AG57" s="64"/>
      <c r="AH57" s="71">
        <f t="shared" si="1"/>
        <v>0</v>
      </c>
      <c r="AI57" s="64"/>
    </row>
    <row r="58" spans="1:35" x14ac:dyDescent="0.25">
      <c r="A58" s="73">
        <v>900081753</v>
      </c>
      <c r="B58" s="73">
        <v>14</v>
      </c>
      <c r="C58" s="73" t="s">
        <v>59</v>
      </c>
      <c r="D58" s="73" t="s">
        <v>60</v>
      </c>
      <c r="E58" s="73" t="s">
        <v>61</v>
      </c>
      <c r="F58" s="73" t="s">
        <v>62</v>
      </c>
      <c r="G58" s="73" t="s">
        <v>63</v>
      </c>
      <c r="H58" s="73">
        <v>3474</v>
      </c>
      <c r="I58" s="73" t="s">
        <v>64</v>
      </c>
      <c r="J58" s="73" t="s">
        <v>85</v>
      </c>
      <c r="K58" s="73" t="s">
        <v>66</v>
      </c>
      <c r="L58" s="73" t="s">
        <v>66</v>
      </c>
      <c r="M58" s="73" t="s">
        <v>67</v>
      </c>
      <c r="N58" s="73" t="s">
        <v>68</v>
      </c>
      <c r="O58" s="73" t="s">
        <v>69</v>
      </c>
      <c r="P58" s="73" t="s">
        <v>89</v>
      </c>
      <c r="Q58" s="73" t="s">
        <v>135</v>
      </c>
      <c r="R58" s="73" t="s">
        <v>71</v>
      </c>
      <c r="S58" s="73" t="s">
        <v>72</v>
      </c>
      <c r="T58" s="73" t="s">
        <v>71</v>
      </c>
      <c r="U58" s="73" t="s">
        <v>89</v>
      </c>
      <c r="V58" s="73" t="s">
        <v>100</v>
      </c>
      <c r="W58" s="73" t="s">
        <v>102</v>
      </c>
      <c r="X58" s="73" t="s">
        <v>71</v>
      </c>
      <c r="Y58" s="73" t="s">
        <v>136</v>
      </c>
      <c r="Z58" s="73"/>
      <c r="AA58" s="73" t="s">
        <v>75</v>
      </c>
      <c r="AB58" s="73" t="s">
        <v>76</v>
      </c>
      <c r="AC58" s="74">
        <v>2</v>
      </c>
      <c r="AD58" s="73" t="s">
        <v>76</v>
      </c>
      <c r="AE58" s="73"/>
      <c r="AF58" s="73" t="s">
        <v>77</v>
      </c>
      <c r="AG58" s="64"/>
      <c r="AH58" s="71">
        <f t="shared" si="1"/>
        <v>0</v>
      </c>
      <c r="AI58" s="64"/>
    </row>
    <row r="59" spans="1:35" x14ac:dyDescent="0.25">
      <c r="A59" s="73">
        <v>900083571</v>
      </c>
      <c r="B59" s="73">
        <v>14</v>
      </c>
      <c r="C59" s="73" t="s">
        <v>59</v>
      </c>
      <c r="D59" s="73" t="s">
        <v>60</v>
      </c>
      <c r="E59" s="73" t="s">
        <v>61</v>
      </c>
      <c r="F59" s="73" t="s">
        <v>137</v>
      </c>
      <c r="G59" s="73" t="s">
        <v>138</v>
      </c>
      <c r="H59" s="73">
        <v>28609</v>
      </c>
      <c r="I59" s="73" t="s">
        <v>64</v>
      </c>
      <c r="J59" s="73" t="s">
        <v>139</v>
      </c>
      <c r="K59" s="73" t="s">
        <v>66</v>
      </c>
      <c r="L59" s="73" t="s">
        <v>66</v>
      </c>
      <c r="M59" s="73" t="s">
        <v>67</v>
      </c>
      <c r="N59" s="73" t="s">
        <v>68</v>
      </c>
      <c r="O59" s="73" t="s">
        <v>69</v>
      </c>
      <c r="P59" s="73" t="s">
        <v>84</v>
      </c>
      <c r="Q59" s="73" t="s">
        <v>135</v>
      </c>
      <c r="R59" s="73" t="s">
        <v>71</v>
      </c>
      <c r="S59" s="73" t="s">
        <v>72</v>
      </c>
      <c r="T59" s="73" t="s">
        <v>71</v>
      </c>
      <c r="U59" s="73" t="s">
        <v>84</v>
      </c>
      <c r="V59" s="73" t="s">
        <v>100</v>
      </c>
      <c r="W59" s="73" t="s">
        <v>102</v>
      </c>
      <c r="X59" s="73" t="s">
        <v>71</v>
      </c>
      <c r="Y59" s="73" t="s">
        <v>140</v>
      </c>
      <c r="Z59" s="73"/>
      <c r="AA59" s="73" t="s">
        <v>75</v>
      </c>
      <c r="AB59" s="73" t="s">
        <v>76</v>
      </c>
      <c r="AC59" s="74">
        <v>2</v>
      </c>
      <c r="AD59" s="73" t="s">
        <v>110</v>
      </c>
      <c r="AE59" s="73"/>
      <c r="AF59" s="73" t="s">
        <v>77</v>
      </c>
      <c r="AG59" s="64"/>
      <c r="AH59" s="71">
        <f t="shared" si="1"/>
        <v>0</v>
      </c>
      <c r="AI59" s="64"/>
    </row>
    <row r="60" spans="1:35" x14ac:dyDescent="0.25">
      <c r="A60" s="73">
        <v>900083572</v>
      </c>
      <c r="B60" s="73">
        <v>14</v>
      </c>
      <c r="C60" s="73" t="s">
        <v>59</v>
      </c>
      <c r="D60" s="73" t="s">
        <v>60</v>
      </c>
      <c r="E60" s="73" t="s">
        <v>61</v>
      </c>
      <c r="F60" s="73" t="s">
        <v>137</v>
      </c>
      <c r="G60" s="73" t="s">
        <v>138</v>
      </c>
      <c r="H60" s="73">
        <v>28609</v>
      </c>
      <c r="I60" s="73" t="s">
        <v>64</v>
      </c>
      <c r="J60" s="73" t="s">
        <v>141</v>
      </c>
      <c r="K60" s="73" t="s">
        <v>66</v>
      </c>
      <c r="L60" s="73" t="s">
        <v>66</v>
      </c>
      <c r="M60" s="73" t="s">
        <v>67</v>
      </c>
      <c r="N60" s="73" t="s">
        <v>68</v>
      </c>
      <c r="O60" s="73" t="s">
        <v>69</v>
      </c>
      <c r="P60" s="73" t="s">
        <v>92</v>
      </c>
      <c r="Q60" s="73" t="s">
        <v>135</v>
      </c>
      <c r="R60" s="73" t="s">
        <v>71</v>
      </c>
      <c r="S60" s="73" t="s">
        <v>72</v>
      </c>
      <c r="T60" s="73" t="s">
        <v>71</v>
      </c>
      <c r="U60" s="73" t="s">
        <v>92</v>
      </c>
      <c r="V60" s="73" t="s">
        <v>100</v>
      </c>
      <c r="W60" s="73" t="s">
        <v>102</v>
      </c>
      <c r="X60" s="73" t="s">
        <v>71</v>
      </c>
      <c r="Y60" s="73" t="s">
        <v>140</v>
      </c>
      <c r="Z60" s="73"/>
      <c r="AA60" s="73" t="s">
        <v>75</v>
      </c>
      <c r="AB60" s="73" t="s">
        <v>76</v>
      </c>
      <c r="AC60" s="74">
        <v>2</v>
      </c>
      <c r="AD60" s="73" t="s">
        <v>76</v>
      </c>
      <c r="AE60" s="73"/>
      <c r="AF60" s="73" t="s">
        <v>77</v>
      </c>
      <c r="AG60" s="64"/>
      <c r="AH60" s="71">
        <f t="shared" si="1"/>
        <v>0</v>
      </c>
      <c r="AI60" s="64"/>
    </row>
    <row r="61" spans="1:35" x14ac:dyDescent="0.25">
      <c r="A61" s="73">
        <v>900083573</v>
      </c>
      <c r="B61" s="73">
        <v>14</v>
      </c>
      <c r="C61" s="73" t="s">
        <v>59</v>
      </c>
      <c r="D61" s="73" t="s">
        <v>60</v>
      </c>
      <c r="E61" s="73" t="s">
        <v>61</v>
      </c>
      <c r="F61" s="73" t="s">
        <v>137</v>
      </c>
      <c r="G61" s="73" t="s">
        <v>138</v>
      </c>
      <c r="H61" s="73">
        <v>28609</v>
      </c>
      <c r="I61" s="73" t="s">
        <v>64</v>
      </c>
      <c r="J61" s="73" t="s">
        <v>141</v>
      </c>
      <c r="K61" s="73" t="s">
        <v>66</v>
      </c>
      <c r="L61" s="73" t="s">
        <v>66</v>
      </c>
      <c r="M61" s="73" t="s">
        <v>67</v>
      </c>
      <c r="N61" s="73" t="s">
        <v>68</v>
      </c>
      <c r="O61" s="73" t="s">
        <v>69</v>
      </c>
      <c r="P61" s="73" t="s">
        <v>93</v>
      </c>
      <c r="Q61" s="73" t="s">
        <v>135</v>
      </c>
      <c r="R61" s="73" t="s">
        <v>71</v>
      </c>
      <c r="S61" s="73" t="s">
        <v>72</v>
      </c>
      <c r="T61" s="73" t="s">
        <v>71</v>
      </c>
      <c r="U61" s="73" t="s">
        <v>93</v>
      </c>
      <c r="V61" s="73" t="s">
        <v>100</v>
      </c>
      <c r="W61" s="73" t="s">
        <v>102</v>
      </c>
      <c r="X61" s="73" t="s">
        <v>71</v>
      </c>
      <c r="Y61" s="73" t="s">
        <v>140</v>
      </c>
      <c r="Z61" s="73"/>
      <c r="AA61" s="73" t="s">
        <v>75</v>
      </c>
      <c r="AB61" s="73" t="s">
        <v>76</v>
      </c>
      <c r="AC61" s="74">
        <v>2</v>
      </c>
      <c r="AD61" s="73" t="s">
        <v>76</v>
      </c>
      <c r="AE61" s="73"/>
      <c r="AF61" s="73" t="s">
        <v>77</v>
      </c>
      <c r="AG61" s="64"/>
      <c r="AH61" s="71">
        <f t="shared" si="1"/>
        <v>0</v>
      </c>
      <c r="AI61" s="64"/>
    </row>
    <row r="62" spans="1:35" x14ac:dyDescent="0.25">
      <c r="A62" s="73">
        <v>900083574</v>
      </c>
      <c r="B62" s="73">
        <v>14</v>
      </c>
      <c r="C62" s="73" t="s">
        <v>59</v>
      </c>
      <c r="D62" s="73" t="s">
        <v>60</v>
      </c>
      <c r="E62" s="73" t="s">
        <v>61</v>
      </c>
      <c r="F62" s="73" t="s">
        <v>137</v>
      </c>
      <c r="G62" s="73" t="s">
        <v>138</v>
      </c>
      <c r="H62" s="73">
        <v>28609</v>
      </c>
      <c r="I62" s="73" t="s">
        <v>64</v>
      </c>
      <c r="J62" s="73" t="s">
        <v>142</v>
      </c>
      <c r="K62" s="73" t="s">
        <v>66</v>
      </c>
      <c r="L62" s="73" t="s">
        <v>66</v>
      </c>
      <c r="M62" s="73" t="s">
        <v>67</v>
      </c>
      <c r="N62" s="73" t="s">
        <v>68</v>
      </c>
      <c r="O62" s="73" t="s">
        <v>69</v>
      </c>
      <c r="P62" s="73" t="s">
        <v>90</v>
      </c>
      <c r="Q62" s="73" t="s">
        <v>135</v>
      </c>
      <c r="R62" s="73" t="s">
        <v>71</v>
      </c>
      <c r="S62" s="73" t="s">
        <v>72</v>
      </c>
      <c r="T62" s="73" t="s">
        <v>71</v>
      </c>
      <c r="U62" s="73" t="s">
        <v>90</v>
      </c>
      <c r="V62" s="73" t="s">
        <v>100</v>
      </c>
      <c r="W62" s="73" t="s">
        <v>102</v>
      </c>
      <c r="X62" s="73" t="s">
        <v>71</v>
      </c>
      <c r="Y62" s="73" t="s">
        <v>140</v>
      </c>
      <c r="Z62" s="73"/>
      <c r="AA62" s="73" t="s">
        <v>75</v>
      </c>
      <c r="AB62" s="73" t="s">
        <v>76</v>
      </c>
      <c r="AC62" s="74">
        <v>2</v>
      </c>
      <c r="AD62" s="73" t="s">
        <v>76</v>
      </c>
      <c r="AE62" s="73"/>
      <c r="AF62" s="73" t="s">
        <v>77</v>
      </c>
      <c r="AG62" s="64"/>
      <c r="AH62" s="71">
        <f t="shared" si="1"/>
        <v>0</v>
      </c>
      <c r="AI62" s="64"/>
    </row>
    <row r="63" spans="1:35" x14ac:dyDescent="0.25">
      <c r="A63" s="73">
        <v>900083575</v>
      </c>
      <c r="B63" s="73">
        <v>14</v>
      </c>
      <c r="C63" s="73" t="s">
        <v>59</v>
      </c>
      <c r="D63" s="73" t="s">
        <v>60</v>
      </c>
      <c r="E63" s="73" t="s">
        <v>61</v>
      </c>
      <c r="F63" s="73" t="s">
        <v>137</v>
      </c>
      <c r="G63" s="73" t="s">
        <v>138</v>
      </c>
      <c r="H63" s="73">
        <v>28609</v>
      </c>
      <c r="I63" s="73" t="s">
        <v>64</v>
      </c>
      <c r="J63" s="73" t="s">
        <v>142</v>
      </c>
      <c r="K63" s="73" t="s">
        <v>66</v>
      </c>
      <c r="L63" s="73" t="s">
        <v>66</v>
      </c>
      <c r="M63" s="73" t="s">
        <v>67</v>
      </c>
      <c r="N63" s="73" t="s">
        <v>68</v>
      </c>
      <c r="O63" s="73" t="s">
        <v>69</v>
      </c>
      <c r="P63" s="73" t="s">
        <v>91</v>
      </c>
      <c r="Q63" s="73" t="s">
        <v>135</v>
      </c>
      <c r="R63" s="73" t="s">
        <v>71</v>
      </c>
      <c r="S63" s="73" t="s">
        <v>72</v>
      </c>
      <c r="T63" s="73" t="s">
        <v>71</v>
      </c>
      <c r="U63" s="73" t="s">
        <v>91</v>
      </c>
      <c r="V63" s="73" t="s">
        <v>100</v>
      </c>
      <c r="W63" s="73" t="s">
        <v>102</v>
      </c>
      <c r="X63" s="73" t="s">
        <v>71</v>
      </c>
      <c r="Y63" s="73" t="s">
        <v>140</v>
      </c>
      <c r="Z63" s="73"/>
      <c r="AA63" s="73" t="s">
        <v>75</v>
      </c>
      <c r="AB63" s="73" t="s">
        <v>76</v>
      </c>
      <c r="AC63" s="74">
        <v>2</v>
      </c>
      <c r="AD63" s="73" t="s">
        <v>76</v>
      </c>
      <c r="AE63" s="73"/>
      <c r="AF63" s="73" t="s">
        <v>77</v>
      </c>
      <c r="AG63" s="64"/>
      <c r="AH63" s="71">
        <f t="shared" si="1"/>
        <v>0</v>
      </c>
      <c r="AI63" s="64"/>
    </row>
    <row r="64" spans="1:35" x14ac:dyDescent="0.25">
      <c r="A64" s="73">
        <v>900083576</v>
      </c>
      <c r="B64" s="73">
        <v>14</v>
      </c>
      <c r="C64" s="73" t="s">
        <v>59</v>
      </c>
      <c r="D64" s="73" t="s">
        <v>60</v>
      </c>
      <c r="E64" s="73" t="s">
        <v>61</v>
      </c>
      <c r="F64" s="73" t="s">
        <v>137</v>
      </c>
      <c r="G64" s="73" t="s">
        <v>138</v>
      </c>
      <c r="H64" s="73">
        <v>28609</v>
      </c>
      <c r="I64" s="73" t="s">
        <v>64</v>
      </c>
      <c r="J64" s="73" t="s">
        <v>143</v>
      </c>
      <c r="K64" s="73" t="s">
        <v>66</v>
      </c>
      <c r="L64" s="73" t="s">
        <v>66</v>
      </c>
      <c r="M64" s="73" t="s">
        <v>67</v>
      </c>
      <c r="N64" s="73" t="s">
        <v>68</v>
      </c>
      <c r="O64" s="73" t="s">
        <v>69</v>
      </c>
      <c r="P64" s="73" t="s">
        <v>86</v>
      </c>
      <c r="Q64" s="73" t="s">
        <v>135</v>
      </c>
      <c r="R64" s="73" t="s">
        <v>71</v>
      </c>
      <c r="S64" s="73" t="s">
        <v>72</v>
      </c>
      <c r="T64" s="73" t="s">
        <v>71</v>
      </c>
      <c r="U64" s="73" t="s">
        <v>86</v>
      </c>
      <c r="V64" s="73" t="s">
        <v>100</v>
      </c>
      <c r="W64" s="73" t="s">
        <v>102</v>
      </c>
      <c r="X64" s="73" t="s">
        <v>71</v>
      </c>
      <c r="Y64" s="73" t="s">
        <v>140</v>
      </c>
      <c r="Z64" s="73"/>
      <c r="AA64" s="73" t="s">
        <v>75</v>
      </c>
      <c r="AB64" s="73" t="s">
        <v>76</v>
      </c>
      <c r="AC64" s="74">
        <v>2</v>
      </c>
      <c r="AD64" s="73" t="s">
        <v>76</v>
      </c>
      <c r="AE64" s="73"/>
      <c r="AF64" s="73" t="s">
        <v>77</v>
      </c>
      <c r="AG64" s="64"/>
      <c r="AH64" s="71">
        <f t="shared" si="1"/>
        <v>0</v>
      </c>
      <c r="AI64" s="64"/>
    </row>
    <row r="65" spans="1:35" x14ac:dyDescent="0.25">
      <c r="A65" s="73">
        <v>900083577</v>
      </c>
      <c r="B65" s="73">
        <v>14</v>
      </c>
      <c r="C65" s="73" t="s">
        <v>59</v>
      </c>
      <c r="D65" s="73" t="s">
        <v>60</v>
      </c>
      <c r="E65" s="73" t="s">
        <v>61</v>
      </c>
      <c r="F65" s="73" t="s">
        <v>137</v>
      </c>
      <c r="G65" s="73" t="s">
        <v>138</v>
      </c>
      <c r="H65" s="73">
        <v>28609</v>
      </c>
      <c r="I65" s="73" t="s">
        <v>64</v>
      </c>
      <c r="J65" s="73" t="s">
        <v>143</v>
      </c>
      <c r="K65" s="73" t="s">
        <v>66</v>
      </c>
      <c r="L65" s="73" t="s">
        <v>66</v>
      </c>
      <c r="M65" s="73" t="s">
        <v>67</v>
      </c>
      <c r="N65" s="73" t="s">
        <v>68</v>
      </c>
      <c r="O65" s="73" t="s">
        <v>69</v>
      </c>
      <c r="P65" s="73" t="s">
        <v>89</v>
      </c>
      <c r="Q65" s="73" t="s">
        <v>135</v>
      </c>
      <c r="R65" s="73" t="s">
        <v>71</v>
      </c>
      <c r="S65" s="73" t="s">
        <v>72</v>
      </c>
      <c r="T65" s="73" t="s">
        <v>71</v>
      </c>
      <c r="U65" s="73" t="s">
        <v>89</v>
      </c>
      <c r="V65" s="73" t="s">
        <v>100</v>
      </c>
      <c r="W65" s="73" t="s">
        <v>102</v>
      </c>
      <c r="X65" s="73" t="s">
        <v>71</v>
      </c>
      <c r="Y65" s="73" t="s">
        <v>140</v>
      </c>
      <c r="Z65" s="73"/>
      <c r="AA65" s="73" t="s">
        <v>75</v>
      </c>
      <c r="AB65" s="73" t="s">
        <v>76</v>
      </c>
      <c r="AC65" s="74">
        <v>2</v>
      </c>
      <c r="AD65" s="73" t="s">
        <v>76</v>
      </c>
      <c r="AE65" s="73"/>
      <c r="AF65" s="73" t="s">
        <v>77</v>
      </c>
      <c r="AG65" s="64"/>
      <c r="AH65" s="71">
        <f t="shared" si="1"/>
        <v>0</v>
      </c>
      <c r="AI65" s="64"/>
    </row>
    <row r="66" spans="1:35" x14ac:dyDescent="0.25">
      <c r="A66" s="73">
        <v>900083595</v>
      </c>
      <c r="B66" s="73">
        <v>14</v>
      </c>
      <c r="C66" s="73" t="s">
        <v>59</v>
      </c>
      <c r="D66" s="73" t="s">
        <v>60</v>
      </c>
      <c r="E66" s="73" t="s">
        <v>61</v>
      </c>
      <c r="F66" s="73" t="s">
        <v>137</v>
      </c>
      <c r="G66" s="73" t="s">
        <v>138</v>
      </c>
      <c r="H66" s="73">
        <v>28609</v>
      </c>
      <c r="I66" s="73" t="s">
        <v>64</v>
      </c>
      <c r="J66" s="73" t="s">
        <v>144</v>
      </c>
      <c r="K66" s="73" t="s">
        <v>66</v>
      </c>
      <c r="L66" s="73" t="s">
        <v>66</v>
      </c>
      <c r="M66" s="73" t="s">
        <v>67</v>
      </c>
      <c r="N66" s="73" t="s">
        <v>68</v>
      </c>
      <c r="O66" s="73" t="s">
        <v>69</v>
      </c>
      <c r="P66" s="73" t="s">
        <v>80</v>
      </c>
      <c r="Q66" s="73" t="s">
        <v>135</v>
      </c>
      <c r="R66" s="73" t="s">
        <v>71</v>
      </c>
      <c r="S66" s="73" t="s">
        <v>134</v>
      </c>
      <c r="T66" s="73" t="s">
        <v>71</v>
      </c>
      <c r="U66" s="73" t="s">
        <v>80</v>
      </c>
      <c r="V66" s="73" t="s">
        <v>100</v>
      </c>
      <c r="W66" s="73" t="s">
        <v>145</v>
      </c>
      <c r="X66" s="73" t="s">
        <v>71</v>
      </c>
      <c r="Y66" s="73" t="s">
        <v>140</v>
      </c>
      <c r="Z66" s="73"/>
      <c r="AA66" s="73" t="s">
        <v>75</v>
      </c>
      <c r="AB66" s="73" t="s">
        <v>76</v>
      </c>
      <c r="AC66" s="74">
        <v>2</v>
      </c>
      <c r="AD66" s="73" t="s">
        <v>76</v>
      </c>
      <c r="AE66" s="73"/>
      <c r="AF66" s="73" t="s">
        <v>77</v>
      </c>
      <c r="AG66" s="64"/>
      <c r="AH66" s="71">
        <f t="shared" si="1"/>
        <v>0</v>
      </c>
      <c r="AI66" s="64"/>
    </row>
    <row r="67" spans="1:35" x14ac:dyDescent="0.25">
      <c r="A67" s="73">
        <v>900083596</v>
      </c>
      <c r="B67" s="73">
        <v>14</v>
      </c>
      <c r="C67" s="73" t="s">
        <v>59</v>
      </c>
      <c r="D67" s="73" t="s">
        <v>60</v>
      </c>
      <c r="E67" s="73" t="s">
        <v>61</v>
      </c>
      <c r="F67" s="73" t="s">
        <v>137</v>
      </c>
      <c r="G67" s="73" t="s">
        <v>138</v>
      </c>
      <c r="H67" s="73">
        <v>28609</v>
      </c>
      <c r="I67" s="73" t="s">
        <v>64</v>
      </c>
      <c r="J67" s="73" t="s">
        <v>144</v>
      </c>
      <c r="K67" s="73" t="s">
        <v>66</v>
      </c>
      <c r="L67" s="73" t="s">
        <v>66</v>
      </c>
      <c r="M67" s="73" t="s">
        <v>67</v>
      </c>
      <c r="N67" s="73" t="s">
        <v>68</v>
      </c>
      <c r="O67" s="73" t="s">
        <v>69</v>
      </c>
      <c r="P67" s="73" t="s">
        <v>82</v>
      </c>
      <c r="Q67" s="73" t="s">
        <v>135</v>
      </c>
      <c r="R67" s="73" t="s">
        <v>71</v>
      </c>
      <c r="S67" s="73" t="s">
        <v>134</v>
      </c>
      <c r="T67" s="73" t="s">
        <v>71</v>
      </c>
      <c r="U67" s="73" t="s">
        <v>82</v>
      </c>
      <c r="V67" s="73" t="s">
        <v>100</v>
      </c>
      <c r="W67" s="73" t="s">
        <v>145</v>
      </c>
      <c r="X67" s="73" t="s">
        <v>71</v>
      </c>
      <c r="Y67" s="73" t="s">
        <v>140</v>
      </c>
      <c r="Z67" s="73"/>
      <c r="AA67" s="73" t="s">
        <v>75</v>
      </c>
      <c r="AB67" s="73" t="s">
        <v>76</v>
      </c>
      <c r="AC67" s="74">
        <v>2</v>
      </c>
      <c r="AD67" s="73" t="s">
        <v>76</v>
      </c>
      <c r="AE67" s="73"/>
      <c r="AF67" s="73" t="s">
        <v>77</v>
      </c>
      <c r="AG67" s="64"/>
      <c r="AH67" s="71">
        <f t="shared" si="1"/>
        <v>0</v>
      </c>
      <c r="AI67" s="64"/>
    </row>
    <row r="68" spans="1:35" x14ac:dyDescent="0.25">
      <c r="A68" s="73">
        <v>900083599</v>
      </c>
      <c r="B68" s="73">
        <v>14</v>
      </c>
      <c r="C68" s="73" t="s">
        <v>59</v>
      </c>
      <c r="D68" s="73" t="s">
        <v>60</v>
      </c>
      <c r="E68" s="73" t="s">
        <v>61</v>
      </c>
      <c r="F68" s="73" t="s">
        <v>137</v>
      </c>
      <c r="G68" s="73" t="s">
        <v>138</v>
      </c>
      <c r="H68" s="73">
        <v>28609</v>
      </c>
      <c r="I68" s="73" t="s">
        <v>64</v>
      </c>
      <c r="J68" s="73" t="s">
        <v>146</v>
      </c>
      <c r="K68" s="73" t="s">
        <v>66</v>
      </c>
      <c r="L68" s="73" t="s">
        <v>66</v>
      </c>
      <c r="M68" s="73" t="s">
        <v>67</v>
      </c>
      <c r="N68" s="73" t="s">
        <v>68</v>
      </c>
      <c r="O68" s="73" t="s">
        <v>69</v>
      </c>
      <c r="P68" s="73" t="s">
        <v>69</v>
      </c>
      <c r="Q68" s="73" t="s">
        <v>135</v>
      </c>
      <c r="R68" s="73" t="s">
        <v>71</v>
      </c>
      <c r="S68" s="73" t="s">
        <v>134</v>
      </c>
      <c r="T68" s="73" t="s">
        <v>71</v>
      </c>
      <c r="U68" s="73" t="s">
        <v>69</v>
      </c>
      <c r="V68" s="73" t="s">
        <v>100</v>
      </c>
      <c r="W68" s="73" t="s">
        <v>145</v>
      </c>
      <c r="X68" s="73" t="s">
        <v>71</v>
      </c>
      <c r="Y68" s="73" t="s">
        <v>140</v>
      </c>
      <c r="Z68" s="73"/>
      <c r="AA68" s="73" t="s">
        <v>75</v>
      </c>
      <c r="AB68" s="73" t="s">
        <v>76</v>
      </c>
      <c r="AC68" s="74">
        <v>2</v>
      </c>
      <c r="AD68" s="73" t="s">
        <v>76</v>
      </c>
      <c r="AE68" s="73"/>
      <c r="AF68" s="73" t="s">
        <v>77</v>
      </c>
      <c r="AG68" s="64"/>
      <c r="AH68" s="71">
        <f t="shared" si="1"/>
        <v>0</v>
      </c>
      <c r="AI68" s="64"/>
    </row>
    <row r="69" spans="1:35" x14ac:dyDescent="0.25">
      <c r="A69" s="73">
        <v>900083600</v>
      </c>
      <c r="B69" s="73">
        <v>14</v>
      </c>
      <c r="C69" s="73" t="s">
        <v>59</v>
      </c>
      <c r="D69" s="73" t="s">
        <v>60</v>
      </c>
      <c r="E69" s="73" t="s">
        <v>61</v>
      </c>
      <c r="F69" s="73" t="s">
        <v>137</v>
      </c>
      <c r="G69" s="73" t="s">
        <v>138</v>
      </c>
      <c r="H69" s="73">
        <v>28609</v>
      </c>
      <c r="I69" s="73" t="s">
        <v>64</v>
      </c>
      <c r="J69" s="73" t="s">
        <v>146</v>
      </c>
      <c r="K69" s="73" t="s">
        <v>66</v>
      </c>
      <c r="L69" s="73" t="s">
        <v>66</v>
      </c>
      <c r="M69" s="73" t="s">
        <v>67</v>
      </c>
      <c r="N69" s="73" t="s">
        <v>68</v>
      </c>
      <c r="O69" s="73" t="s">
        <v>69</v>
      </c>
      <c r="P69" s="73" t="s">
        <v>78</v>
      </c>
      <c r="Q69" s="73" t="s">
        <v>135</v>
      </c>
      <c r="R69" s="73" t="s">
        <v>71</v>
      </c>
      <c r="S69" s="73" t="s">
        <v>134</v>
      </c>
      <c r="T69" s="73" t="s">
        <v>71</v>
      </c>
      <c r="U69" s="73" t="s">
        <v>78</v>
      </c>
      <c r="V69" s="73" t="s">
        <v>100</v>
      </c>
      <c r="W69" s="73" t="s">
        <v>145</v>
      </c>
      <c r="X69" s="73" t="s">
        <v>71</v>
      </c>
      <c r="Y69" s="73" t="s">
        <v>140</v>
      </c>
      <c r="Z69" s="73"/>
      <c r="AA69" s="73" t="s">
        <v>75</v>
      </c>
      <c r="AB69" s="73" t="s">
        <v>76</v>
      </c>
      <c r="AC69" s="74">
        <v>2</v>
      </c>
      <c r="AD69" s="73" t="s">
        <v>76</v>
      </c>
      <c r="AE69" s="73"/>
      <c r="AF69" s="73" t="s">
        <v>77</v>
      </c>
      <c r="AG69" s="64"/>
      <c r="AH69" s="71">
        <f t="shared" si="1"/>
        <v>0</v>
      </c>
      <c r="AI69" s="64"/>
    </row>
    <row r="70" spans="1:35" x14ac:dyDescent="0.25">
      <c r="A70" s="73">
        <v>900091766</v>
      </c>
      <c r="B70" s="73">
        <v>14</v>
      </c>
      <c r="C70" s="73" t="s">
        <v>59</v>
      </c>
      <c r="D70" s="73" t="s">
        <v>60</v>
      </c>
      <c r="E70" s="73" t="s">
        <v>61</v>
      </c>
      <c r="F70" s="73" t="s">
        <v>147</v>
      </c>
      <c r="G70" s="73" t="s">
        <v>148</v>
      </c>
      <c r="H70" s="73">
        <v>8057</v>
      </c>
      <c r="I70" s="73" t="s">
        <v>64</v>
      </c>
      <c r="J70" s="73" t="s">
        <v>101</v>
      </c>
      <c r="K70" s="73" t="s">
        <v>66</v>
      </c>
      <c r="L70" s="73" t="s">
        <v>66</v>
      </c>
      <c r="M70" s="73" t="s">
        <v>67</v>
      </c>
      <c r="N70" s="73" t="s">
        <v>68</v>
      </c>
      <c r="O70" s="73" t="s">
        <v>69</v>
      </c>
      <c r="P70" s="73" t="s">
        <v>69</v>
      </c>
      <c r="Q70" s="73" t="s">
        <v>135</v>
      </c>
      <c r="R70" s="73" t="s">
        <v>71</v>
      </c>
      <c r="S70" s="73" t="s">
        <v>72</v>
      </c>
      <c r="T70" s="73" t="s">
        <v>71</v>
      </c>
      <c r="U70" s="73" t="s">
        <v>69</v>
      </c>
      <c r="V70" s="73" t="s">
        <v>149</v>
      </c>
      <c r="W70" s="73" t="s">
        <v>102</v>
      </c>
      <c r="X70" s="73" t="s">
        <v>71</v>
      </c>
      <c r="Y70" s="73"/>
      <c r="Z70" s="73" t="s">
        <v>150</v>
      </c>
      <c r="AA70" s="73" t="s">
        <v>75</v>
      </c>
      <c r="AB70" s="73" t="s">
        <v>76</v>
      </c>
      <c r="AC70" s="74">
        <v>2</v>
      </c>
      <c r="AD70" s="73" t="s">
        <v>76</v>
      </c>
      <c r="AE70" s="73"/>
      <c r="AF70" s="73" t="s">
        <v>77</v>
      </c>
      <c r="AG70" s="64"/>
      <c r="AH70" s="71">
        <f t="shared" si="1"/>
        <v>0</v>
      </c>
      <c r="AI70" s="64"/>
    </row>
    <row r="71" spans="1:35" x14ac:dyDescent="0.25">
      <c r="A71" s="73">
        <v>900091767</v>
      </c>
      <c r="B71" s="73">
        <v>14</v>
      </c>
      <c r="C71" s="73" t="s">
        <v>59</v>
      </c>
      <c r="D71" s="73" t="s">
        <v>60</v>
      </c>
      <c r="E71" s="73" t="s">
        <v>61</v>
      </c>
      <c r="F71" s="73" t="s">
        <v>147</v>
      </c>
      <c r="G71" s="73" t="s">
        <v>148</v>
      </c>
      <c r="H71" s="73">
        <v>8057</v>
      </c>
      <c r="I71" s="73" t="s">
        <v>64</v>
      </c>
      <c r="J71" s="73" t="s">
        <v>151</v>
      </c>
      <c r="K71" s="73" t="s">
        <v>66</v>
      </c>
      <c r="L71" s="73" t="s">
        <v>66</v>
      </c>
      <c r="M71" s="73" t="s">
        <v>67</v>
      </c>
      <c r="N71" s="73" t="s">
        <v>68</v>
      </c>
      <c r="O71" s="73" t="s">
        <v>69</v>
      </c>
      <c r="P71" s="73" t="s">
        <v>78</v>
      </c>
      <c r="Q71" s="73" t="s">
        <v>135</v>
      </c>
      <c r="R71" s="73" t="s">
        <v>71</v>
      </c>
      <c r="S71" s="73" t="s">
        <v>72</v>
      </c>
      <c r="T71" s="73" t="s">
        <v>71</v>
      </c>
      <c r="U71" s="73" t="s">
        <v>78</v>
      </c>
      <c r="V71" s="73" t="s">
        <v>149</v>
      </c>
      <c r="W71" s="73" t="s">
        <v>102</v>
      </c>
      <c r="X71" s="73" t="s">
        <v>71</v>
      </c>
      <c r="Y71" s="73"/>
      <c r="Z71" s="73" t="s">
        <v>152</v>
      </c>
      <c r="AA71" s="73" t="s">
        <v>75</v>
      </c>
      <c r="AB71" s="73" t="s">
        <v>76</v>
      </c>
      <c r="AC71" s="74">
        <v>2</v>
      </c>
      <c r="AD71" s="73" t="s">
        <v>76</v>
      </c>
      <c r="AE71" s="73"/>
      <c r="AF71" s="73" t="s">
        <v>77</v>
      </c>
      <c r="AG71" s="64"/>
      <c r="AH71" s="71">
        <f t="shared" si="1"/>
        <v>0</v>
      </c>
      <c r="AI71" s="64"/>
    </row>
    <row r="72" spans="1:35" x14ac:dyDescent="0.25">
      <c r="A72" s="73">
        <v>900091768</v>
      </c>
      <c r="B72" s="73">
        <v>14</v>
      </c>
      <c r="C72" s="73" t="s">
        <v>59</v>
      </c>
      <c r="D72" s="73" t="s">
        <v>60</v>
      </c>
      <c r="E72" s="73" t="s">
        <v>61</v>
      </c>
      <c r="F72" s="73" t="s">
        <v>147</v>
      </c>
      <c r="G72" s="73" t="s">
        <v>148</v>
      </c>
      <c r="H72" s="73">
        <v>8057</v>
      </c>
      <c r="I72" s="73" t="s">
        <v>64</v>
      </c>
      <c r="J72" s="73" t="s">
        <v>153</v>
      </c>
      <c r="K72" s="73" t="s">
        <v>66</v>
      </c>
      <c r="L72" s="73" t="s">
        <v>66</v>
      </c>
      <c r="M72" s="73" t="s">
        <v>67</v>
      </c>
      <c r="N72" s="73" t="s">
        <v>68</v>
      </c>
      <c r="O72" s="73" t="s">
        <v>69</v>
      </c>
      <c r="P72" s="73" t="s">
        <v>80</v>
      </c>
      <c r="Q72" s="73" t="s">
        <v>135</v>
      </c>
      <c r="R72" s="73" t="s">
        <v>71</v>
      </c>
      <c r="S72" s="73" t="s">
        <v>72</v>
      </c>
      <c r="T72" s="73" t="s">
        <v>71</v>
      </c>
      <c r="U72" s="73" t="s">
        <v>80</v>
      </c>
      <c r="V72" s="73" t="s">
        <v>149</v>
      </c>
      <c r="W72" s="73" t="s">
        <v>102</v>
      </c>
      <c r="X72" s="73" t="s">
        <v>71</v>
      </c>
      <c r="Y72" s="73"/>
      <c r="Z72" s="73" t="s">
        <v>150</v>
      </c>
      <c r="AA72" s="73" t="s">
        <v>75</v>
      </c>
      <c r="AB72" s="73" t="s">
        <v>76</v>
      </c>
      <c r="AC72" s="74">
        <v>2</v>
      </c>
      <c r="AD72" s="73" t="s">
        <v>76</v>
      </c>
      <c r="AE72" s="73"/>
      <c r="AF72" s="73" t="s">
        <v>77</v>
      </c>
      <c r="AG72" s="64"/>
      <c r="AH72" s="71">
        <f t="shared" si="1"/>
        <v>0</v>
      </c>
      <c r="AI72" s="64"/>
    </row>
    <row r="73" spans="1:35" x14ac:dyDescent="0.25">
      <c r="A73" s="73">
        <v>900094970</v>
      </c>
      <c r="B73" s="73">
        <v>14</v>
      </c>
      <c r="C73" s="73" t="s">
        <v>59</v>
      </c>
      <c r="D73" s="73" t="s">
        <v>95</v>
      </c>
      <c r="E73" s="73" t="s">
        <v>96</v>
      </c>
      <c r="F73" s="73" t="s">
        <v>154</v>
      </c>
      <c r="G73" s="73" t="s">
        <v>155</v>
      </c>
      <c r="H73" s="73">
        <v>522</v>
      </c>
      <c r="I73" s="73" t="s">
        <v>64</v>
      </c>
      <c r="J73" s="73" t="s">
        <v>156</v>
      </c>
      <c r="K73" s="73" t="s">
        <v>66</v>
      </c>
      <c r="L73" s="73" t="s">
        <v>66</v>
      </c>
      <c r="M73" s="73" t="s">
        <v>67</v>
      </c>
      <c r="N73" s="73" t="s">
        <v>68</v>
      </c>
      <c r="O73" s="73" t="s">
        <v>69</v>
      </c>
      <c r="P73" s="73" t="s">
        <v>69</v>
      </c>
      <c r="Q73" s="73" t="s">
        <v>157</v>
      </c>
      <c r="R73" s="73" t="s">
        <v>98</v>
      </c>
      <c r="S73" s="73" t="s">
        <v>88</v>
      </c>
      <c r="T73" s="73" t="s">
        <v>71</v>
      </c>
      <c r="U73" s="73" t="s">
        <v>69</v>
      </c>
      <c r="V73" s="73" t="s">
        <v>100</v>
      </c>
      <c r="W73" s="73" t="s">
        <v>158</v>
      </c>
      <c r="X73" s="73" t="s">
        <v>71</v>
      </c>
      <c r="Y73" s="73" t="s">
        <v>159</v>
      </c>
      <c r="Z73" s="73" t="s">
        <v>160</v>
      </c>
      <c r="AA73" s="73" t="s">
        <v>75</v>
      </c>
      <c r="AB73" s="73" t="s">
        <v>99</v>
      </c>
      <c r="AC73" s="74">
        <v>2</v>
      </c>
      <c r="AD73" s="73" t="s">
        <v>99</v>
      </c>
      <c r="AE73" s="73"/>
      <c r="AF73" s="73" t="s">
        <v>77</v>
      </c>
      <c r="AG73" s="64"/>
      <c r="AH73" s="71">
        <f t="shared" si="1"/>
        <v>0</v>
      </c>
      <c r="AI73" s="64"/>
    </row>
    <row r="74" spans="1:35" x14ac:dyDescent="0.25">
      <c r="A74" s="73">
        <v>900116541</v>
      </c>
      <c r="B74" s="73">
        <v>14</v>
      </c>
      <c r="C74" s="73" t="s">
        <v>59</v>
      </c>
      <c r="D74" s="73" t="s">
        <v>104</v>
      </c>
      <c r="E74" s="73" t="s">
        <v>105</v>
      </c>
      <c r="F74" s="73" t="s">
        <v>161</v>
      </c>
      <c r="G74" s="73" t="s">
        <v>162</v>
      </c>
      <c r="H74" s="73">
        <v>1162</v>
      </c>
      <c r="I74" s="73" t="s">
        <v>64</v>
      </c>
      <c r="J74" s="73" t="s">
        <v>69</v>
      </c>
      <c r="K74" s="73" t="s">
        <v>66</v>
      </c>
      <c r="L74" s="73" t="s">
        <v>66</v>
      </c>
      <c r="M74" s="73" t="s">
        <v>67</v>
      </c>
      <c r="N74" s="73" t="s">
        <v>68</v>
      </c>
      <c r="O74" s="73" t="s">
        <v>69</v>
      </c>
      <c r="P74" s="73" t="s">
        <v>69</v>
      </c>
      <c r="Q74" s="73" t="s">
        <v>163</v>
      </c>
      <c r="R74" s="73" t="s">
        <v>71</v>
      </c>
      <c r="S74" s="73" t="s">
        <v>164</v>
      </c>
      <c r="T74" s="73" t="s">
        <v>71</v>
      </c>
      <c r="U74" s="73" t="s">
        <v>69</v>
      </c>
      <c r="V74" s="73" t="s">
        <v>165</v>
      </c>
      <c r="W74" s="73" t="s">
        <v>166</v>
      </c>
      <c r="X74" s="73" t="s">
        <v>71</v>
      </c>
      <c r="Y74" s="73" t="s">
        <v>167</v>
      </c>
      <c r="Z74" s="73"/>
      <c r="AA74" s="73" t="s">
        <v>75</v>
      </c>
      <c r="AB74" s="73" t="s">
        <v>76</v>
      </c>
      <c r="AC74" s="74">
        <v>2</v>
      </c>
      <c r="AD74" s="73" t="s">
        <v>110</v>
      </c>
      <c r="AE74" s="73"/>
      <c r="AF74" s="73" t="s">
        <v>77</v>
      </c>
      <c r="AG74" s="64"/>
      <c r="AH74" s="71">
        <f t="shared" si="1"/>
        <v>0</v>
      </c>
      <c r="AI74" s="64"/>
    </row>
    <row r="75" spans="1:35" x14ac:dyDescent="0.25">
      <c r="A75" s="73">
        <v>900116542</v>
      </c>
      <c r="B75" s="73">
        <v>14</v>
      </c>
      <c r="C75" s="73" t="s">
        <v>59</v>
      </c>
      <c r="D75" s="73" t="s">
        <v>104</v>
      </c>
      <c r="E75" s="73" t="s">
        <v>105</v>
      </c>
      <c r="F75" s="73" t="s">
        <v>161</v>
      </c>
      <c r="G75" s="73" t="s">
        <v>162</v>
      </c>
      <c r="H75" s="73">
        <v>1162</v>
      </c>
      <c r="I75" s="73" t="s">
        <v>64</v>
      </c>
      <c r="J75" s="73" t="s">
        <v>69</v>
      </c>
      <c r="K75" s="73" t="s">
        <v>66</v>
      </c>
      <c r="L75" s="73" t="s">
        <v>66</v>
      </c>
      <c r="M75" s="73" t="s">
        <v>67</v>
      </c>
      <c r="N75" s="73" t="s">
        <v>68</v>
      </c>
      <c r="O75" s="73" t="s">
        <v>69</v>
      </c>
      <c r="P75" s="73" t="s">
        <v>86</v>
      </c>
      <c r="Q75" s="73" t="s">
        <v>163</v>
      </c>
      <c r="R75" s="73" t="s">
        <v>71</v>
      </c>
      <c r="S75" s="73" t="s">
        <v>164</v>
      </c>
      <c r="T75" s="73" t="s">
        <v>71</v>
      </c>
      <c r="U75" s="73" t="s">
        <v>86</v>
      </c>
      <c r="V75" s="73" t="s">
        <v>165</v>
      </c>
      <c r="W75" s="73" t="s">
        <v>166</v>
      </c>
      <c r="X75" s="73" t="s">
        <v>71</v>
      </c>
      <c r="Y75" s="73"/>
      <c r="Z75" s="73"/>
      <c r="AA75" s="73" t="s">
        <v>75</v>
      </c>
      <c r="AB75" s="73" t="s">
        <v>76</v>
      </c>
      <c r="AC75" s="74">
        <v>2</v>
      </c>
      <c r="AD75" s="73" t="s">
        <v>110</v>
      </c>
      <c r="AE75" s="73"/>
      <c r="AF75" s="73" t="s">
        <v>77</v>
      </c>
      <c r="AG75" s="64"/>
      <c r="AH75" s="71">
        <f t="shared" si="1"/>
        <v>0</v>
      </c>
      <c r="AI75" s="64"/>
    </row>
    <row r="76" spans="1:35" x14ac:dyDescent="0.25">
      <c r="A76" s="73">
        <v>900116543</v>
      </c>
      <c r="B76" s="73">
        <v>14</v>
      </c>
      <c r="C76" s="73" t="s">
        <v>59</v>
      </c>
      <c r="D76" s="73" t="s">
        <v>104</v>
      </c>
      <c r="E76" s="73" t="s">
        <v>105</v>
      </c>
      <c r="F76" s="73" t="s">
        <v>161</v>
      </c>
      <c r="G76" s="73" t="s">
        <v>162</v>
      </c>
      <c r="H76" s="73">
        <v>1162</v>
      </c>
      <c r="I76" s="73" t="s">
        <v>64</v>
      </c>
      <c r="J76" s="73" t="s">
        <v>78</v>
      </c>
      <c r="K76" s="73" t="s">
        <v>66</v>
      </c>
      <c r="L76" s="73" t="s">
        <v>66</v>
      </c>
      <c r="M76" s="73" t="s">
        <v>67</v>
      </c>
      <c r="N76" s="73" t="s">
        <v>68</v>
      </c>
      <c r="O76" s="73" t="s">
        <v>69</v>
      </c>
      <c r="P76" s="73" t="s">
        <v>78</v>
      </c>
      <c r="Q76" s="73" t="s">
        <v>163</v>
      </c>
      <c r="R76" s="73" t="s">
        <v>71</v>
      </c>
      <c r="S76" s="73" t="s">
        <v>164</v>
      </c>
      <c r="T76" s="73" t="s">
        <v>71</v>
      </c>
      <c r="U76" s="73" t="s">
        <v>78</v>
      </c>
      <c r="V76" s="73" t="s">
        <v>165</v>
      </c>
      <c r="W76" s="73" t="s">
        <v>166</v>
      </c>
      <c r="X76" s="73" t="s">
        <v>71</v>
      </c>
      <c r="Y76" s="73" t="s">
        <v>168</v>
      </c>
      <c r="Z76" s="73"/>
      <c r="AA76" s="73" t="s">
        <v>75</v>
      </c>
      <c r="AB76" s="73" t="s">
        <v>76</v>
      </c>
      <c r="AC76" s="74">
        <v>2</v>
      </c>
      <c r="AD76" s="73" t="s">
        <v>110</v>
      </c>
      <c r="AE76" s="73"/>
      <c r="AF76" s="73" t="s">
        <v>77</v>
      </c>
      <c r="AG76" s="64"/>
      <c r="AH76" s="71">
        <f t="shared" si="1"/>
        <v>0</v>
      </c>
      <c r="AI76" s="64"/>
    </row>
    <row r="77" spans="1:35" x14ac:dyDescent="0.25">
      <c r="A77" s="73">
        <v>900116544</v>
      </c>
      <c r="B77" s="73">
        <v>14</v>
      </c>
      <c r="C77" s="73" t="s">
        <v>59</v>
      </c>
      <c r="D77" s="73" t="s">
        <v>104</v>
      </c>
      <c r="E77" s="73" t="s">
        <v>105</v>
      </c>
      <c r="F77" s="73" t="s">
        <v>161</v>
      </c>
      <c r="G77" s="73" t="s">
        <v>162</v>
      </c>
      <c r="H77" s="73">
        <v>1162</v>
      </c>
      <c r="I77" s="73" t="s">
        <v>64</v>
      </c>
      <c r="J77" s="73" t="s">
        <v>78</v>
      </c>
      <c r="K77" s="73" t="s">
        <v>66</v>
      </c>
      <c r="L77" s="73" t="s">
        <v>66</v>
      </c>
      <c r="M77" s="73" t="s">
        <v>67</v>
      </c>
      <c r="N77" s="73" t="s">
        <v>87</v>
      </c>
      <c r="O77" s="73" t="s">
        <v>69</v>
      </c>
      <c r="P77" s="73" t="s">
        <v>84</v>
      </c>
      <c r="Q77" s="73" t="s">
        <v>163</v>
      </c>
      <c r="R77" s="73" t="s">
        <v>71</v>
      </c>
      <c r="S77" s="73" t="s">
        <v>164</v>
      </c>
      <c r="T77" s="73" t="s">
        <v>71</v>
      </c>
      <c r="U77" s="73" t="s">
        <v>84</v>
      </c>
      <c r="V77" s="73" t="s">
        <v>165</v>
      </c>
      <c r="W77" s="73" t="s">
        <v>166</v>
      </c>
      <c r="X77" s="73" t="s">
        <v>71</v>
      </c>
      <c r="Y77" s="73"/>
      <c r="Z77" s="73"/>
      <c r="AA77" s="73" t="s">
        <v>75</v>
      </c>
      <c r="AB77" s="73" t="s">
        <v>76</v>
      </c>
      <c r="AC77" s="74">
        <v>2</v>
      </c>
      <c r="AD77" s="73" t="s">
        <v>110</v>
      </c>
      <c r="AE77" s="73"/>
      <c r="AF77" s="73" t="s">
        <v>77</v>
      </c>
      <c r="AG77" s="64"/>
      <c r="AH77" s="71">
        <f t="shared" si="1"/>
        <v>0</v>
      </c>
      <c r="AI77" s="64"/>
    </row>
    <row r="78" spans="1:35" x14ac:dyDescent="0.25">
      <c r="A78" s="73">
        <v>900116545</v>
      </c>
      <c r="B78" s="73">
        <v>14</v>
      </c>
      <c r="C78" s="73" t="s">
        <v>59</v>
      </c>
      <c r="D78" s="73" t="s">
        <v>104</v>
      </c>
      <c r="E78" s="73" t="s">
        <v>105</v>
      </c>
      <c r="F78" s="73" t="s">
        <v>161</v>
      </c>
      <c r="G78" s="73" t="s">
        <v>162</v>
      </c>
      <c r="H78" s="73">
        <v>1162</v>
      </c>
      <c r="I78" s="73" t="s">
        <v>64</v>
      </c>
      <c r="J78" s="73" t="s">
        <v>80</v>
      </c>
      <c r="K78" s="73" t="s">
        <v>66</v>
      </c>
      <c r="L78" s="73" t="s">
        <v>66</v>
      </c>
      <c r="M78" s="73" t="s">
        <v>67</v>
      </c>
      <c r="N78" s="73" t="s">
        <v>87</v>
      </c>
      <c r="O78" s="73" t="s">
        <v>69</v>
      </c>
      <c r="P78" s="73" t="s">
        <v>80</v>
      </c>
      <c r="Q78" s="73" t="s">
        <v>163</v>
      </c>
      <c r="R78" s="73" t="s">
        <v>71</v>
      </c>
      <c r="S78" s="73" t="s">
        <v>164</v>
      </c>
      <c r="T78" s="73" t="s">
        <v>71</v>
      </c>
      <c r="U78" s="73" t="s">
        <v>80</v>
      </c>
      <c r="V78" s="73" t="s">
        <v>165</v>
      </c>
      <c r="W78" s="73" t="s">
        <v>166</v>
      </c>
      <c r="X78" s="73" t="s">
        <v>71</v>
      </c>
      <c r="Y78" s="73"/>
      <c r="Z78" s="73"/>
      <c r="AA78" s="73" t="s">
        <v>75</v>
      </c>
      <c r="AB78" s="73" t="s">
        <v>76</v>
      </c>
      <c r="AC78" s="74">
        <v>2</v>
      </c>
      <c r="AD78" s="73"/>
      <c r="AE78" s="73"/>
      <c r="AF78" s="73" t="s">
        <v>77</v>
      </c>
      <c r="AG78" s="64"/>
      <c r="AH78" s="71">
        <f t="shared" si="1"/>
        <v>0</v>
      </c>
      <c r="AI78" s="64"/>
    </row>
    <row r="79" spans="1:35" x14ac:dyDescent="0.25">
      <c r="A79" s="73">
        <v>900116546</v>
      </c>
      <c r="B79" s="73">
        <v>14</v>
      </c>
      <c r="C79" s="73" t="s">
        <v>59</v>
      </c>
      <c r="D79" s="73" t="s">
        <v>104</v>
      </c>
      <c r="E79" s="73" t="s">
        <v>105</v>
      </c>
      <c r="F79" s="73" t="s">
        <v>161</v>
      </c>
      <c r="G79" s="73" t="s">
        <v>162</v>
      </c>
      <c r="H79" s="73">
        <v>1162</v>
      </c>
      <c r="I79" s="73" t="s">
        <v>64</v>
      </c>
      <c r="J79" s="73" t="s">
        <v>90</v>
      </c>
      <c r="K79" s="73" t="s">
        <v>66</v>
      </c>
      <c r="L79" s="73" t="s">
        <v>66</v>
      </c>
      <c r="M79" s="73" t="s">
        <v>67</v>
      </c>
      <c r="N79" s="73" t="s">
        <v>87</v>
      </c>
      <c r="O79" s="73" t="s">
        <v>69</v>
      </c>
      <c r="P79" s="73" t="s">
        <v>82</v>
      </c>
      <c r="Q79" s="73" t="s">
        <v>163</v>
      </c>
      <c r="R79" s="73" t="s">
        <v>71</v>
      </c>
      <c r="S79" s="73" t="s">
        <v>164</v>
      </c>
      <c r="T79" s="73" t="s">
        <v>71</v>
      </c>
      <c r="U79" s="73" t="s">
        <v>82</v>
      </c>
      <c r="V79" s="73" t="s">
        <v>165</v>
      </c>
      <c r="W79" s="73" t="s">
        <v>166</v>
      </c>
      <c r="X79" s="73" t="s">
        <v>71</v>
      </c>
      <c r="Y79" s="73"/>
      <c r="Z79" s="73"/>
      <c r="AA79" s="73" t="s">
        <v>75</v>
      </c>
      <c r="AB79" s="73" t="s">
        <v>76</v>
      </c>
      <c r="AC79" s="74">
        <v>2</v>
      </c>
      <c r="AD79" s="73"/>
      <c r="AE79" s="73"/>
      <c r="AF79" s="73" t="s">
        <v>77</v>
      </c>
      <c r="AG79" s="64"/>
      <c r="AH79" s="71">
        <f t="shared" si="1"/>
        <v>0</v>
      </c>
      <c r="AI79" s="64"/>
    </row>
    <row r="80" spans="1:35" x14ac:dyDescent="0.25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6"/>
      <c r="AG80" s="77" t="s">
        <v>10</v>
      </c>
      <c r="AH80" s="72">
        <f>SUM(AH24:AH79)</f>
        <v>0</v>
      </c>
      <c r="AI80" s="105"/>
    </row>
    <row r="81" spans="2:35" x14ac:dyDescent="0.25">
      <c r="B81" s="89"/>
      <c r="C81" s="89"/>
      <c r="D81" s="89"/>
      <c r="E81" s="89"/>
      <c r="F81" s="89"/>
      <c r="G81" s="89"/>
      <c r="AH81" s="106" t="s">
        <v>182</v>
      </c>
      <c r="AI81" s="72">
        <f>SUM(AI24:AI79)</f>
        <v>0</v>
      </c>
    </row>
    <row r="82" spans="2:35" x14ac:dyDescent="0.25">
      <c r="B82" s="89"/>
      <c r="C82" s="89"/>
      <c r="D82" s="89"/>
      <c r="E82" s="89"/>
      <c r="F82" s="89"/>
      <c r="G82" s="89"/>
    </row>
    <row r="83" spans="2:35" x14ac:dyDescent="0.25">
      <c r="B83" s="89"/>
      <c r="C83" s="89"/>
      <c r="D83" s="89"/>
      <c r="E83" s="89"/>
      <c r="F83" s="89"/>
      <c r="G83" s="89"/>
    </row>
    <row r="84" spans="2:35" x14ac:dyDescent="0.25">
      <c r="B84" s="89"/>
      <c r="C84" s="89"/>
      <c r="D84" s="89"/>
      <c r="E84" s="89"/>
      <c r="F84" s="89"/>
      <c r="G84" s="89"/>
    </row>
    <row r="85" spans="2:35" x14ac:dyDescent="0.25">
      <c r="B85" s="89"/>
      <c r="C85" s="89"/>
      <c r="D85" s="89"/>
      <c r="E85" s="89"/>
      <c r="F85" s="89"/>
      <c r="G85" s="89"/>
    </row>
    <row r="86" spans="2:35" x14ac:dyDescent="0.25">
      <c r="B86" s="89"/>
      <c r="C86" s="89"/>
      <c r="D86" s="89"/>
      <c r="E86" s="89"/>
      <c r="F86" s="89"/>
      <c r="G86" s="89"/>
    </row>
    <row r="87" spans="2:35" x14ac:dyDescent="0.25">
      <c r="B87" s="89"/>
      <c r="C87" s="89"/>
      <c r="D87" s="89"/>
      <c r="E87" s="89"/>
      <c r="F87" s="89"/>
      <c r="G87" s="89"/>
    </row>
    <row r="88" spans="2:35" x14ac:dyDescent="0.25">
      <c r="B88" s="89"/>
      <c r="C88" s="89"/>
      <c r="D88" s="89"/>
      <c r="E88" s="89"/>
      <c r="F88" s="89"/>
      <c r="G88" s="89"/>
    </row>
    <row r="89" spans="2:35" x14ac:dyDescent="0.25">
      <c r="B89" s="89"/>
      <c r="C89" s="89"/>
      <c r="D89" s="89"/>
      <c r="E89" s="89"/>
      <c r="F89" s="89"/>
      <c r="G89" s="89"/>
    </row>
  </sheetData>
  <sheetProtection algorithmName="SHA-512" hashValue="cj8ps32NaHLRl6Bth6pkzdTu4K4jjVbbqUN2JXL1CSRSI5WTA1PgwUiDjzdMlkcQ3oDDwbXXB/32esWdG7w00w==" saltValue="PZIWcRoaGwQq4OrysTZNLQ==" spinCount="100000" sheet="1" objects="1" scenarios="1"/>
  <mergeCells count="1">
    <mergeCell ref="AG22:AH22"/>
  </mergeCells>
  <conditionalFormatting sqref="AG24:AG79">
    <cfRule type="cellIs" dxfId="4" priority="5" operator="greaterThan">
      <formula>0</formula>
    </cfRule>
  </conditionalFormatting>
  <conditionalFormatting sqref="A23:A79">
    <cfRule type="duplicateValues" dxfId="3" priority="4"/>
  </conditionalFormatting>
  <conditionalFormatting sqref="A23:A79">
    <cfRule type="duplicateValues" dxfId="2" priority="3"/>
  </conditionalFormatting>
  <conditionalFormatting sqref="A23:A79">
    <cfRule type="duplicateValues" dxfId="1" priority="2"/>
  </conditionalFormatting>
  <conditionalFormatting sqref="AI24:AI7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D6D965768784D968F2EEF92E6351F" ma:contentTypeVersion="0" ma:contentTypeDescription="Een nieuw document maken." ma:contentTypeScope="" ma:versionID="6de51e90ec6a7758fabb315e61501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4B4E36-39AF-4A04-B819-450427892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F91A083-AF0E-4049-9616-9A9D6F4645D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D55D89-3E87-4D41-99AB-6946EF935B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Perceel 5, Totaal</vt:lpstr>
      <vt:lpstr>Regio Noord </vt:lpstr>
      <vt:lpstr>Regio Noord-West</vt:lpstr>
      <vt:lpstr>Regio Zuid</vt:lpstr>
      <vt:lpstr>Regio Zuid, hangardeuren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Traa, Bert</dc:creator>
  <cp:lastModifiedBy>Traa, Bert</cp:lastModifiedBy>
  <cp:lastPrinted>2019-10-24T07:24:15Z</cp:lastPrinted>
  <dcterms:created xsi:type="dcterms:W3CDTF">2019-10-23T13:44:29Z</dcterms:created>
  <dcterms:modified xsi:type="dcterms:W3CDTF">2020-03-04T13:08:51Z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0x010100A49D6D965768784D968F2EEF92E6351F</vt:lpwstr>
  </property>
</Properties>
</file>