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209"/>
  <workbookPr filterPrivacy="1" codeName="ThisWorkbook" autoCompressPictures="0"/>
  <xr:revisionPtr revIDLastSave="0" documentId="13_ncr:1_{0E1BFE9A-4110-0645-A4E4-BF76C0710BFA}" xr6:coauthVersionLast="45" xr6:coauthVersionMax="45" xr10:uidLastSave="{00000000-0000-0000-0000-000000000000}"/>
  <bookViews>
    <workbookView xWindow="30040" yWindow="460" windowWidth="33500" windowHeight="20420" activeTab="6" xr2:uid="{00000000-000D-0000-FFFF-FFFF00000000}"/>
  </bookViews>
  <sheets>
    <sheet name="Beoordelen open vragen" sheetId="6" r:id="rId1"/>
    <sheet name="Beoordelen interview" sheetId="19" r:id="rId2"/>
    <sheet name="Beoordelaar 1" sheetId="7" r:id="rId3"/>
    <sheet name="Beoordelaar 2" sheetId="15" r:id="rId4"/>
    <sheet name="Beoordelaar 3" sheetId="16" r:id="rId5"/>
    <sheet name="Beoordelaar 4" sheetId="17" r:id="rId6"/>
    <sheet name="Consensus" sheetId="9" r:id="rId7"/>
    <sheet name="Eindscores" sheetId="18" r:id="rId8"/>
  </sheets>
  <definedNames>
    <definedName name="SCORE">'Beoordelen open vragen'!$A$13:$A$18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J32" i="9" l="1"/>
  <c r="G32" i="9"/>
  <c r="D32" i="9"/>
  <c r="J26" i="9"/>
  <c r="G26" i="9"/>
  <c r="D26" i="9"/>
  <c r="J20" i="9"/>
  <c r="G20" i="9"/>
  <c r="D20" i="9"/>
  <c r="J14" i="9"/>
  <c r="G14" i="9"/>
  <c r="D14" i="9"/>
  <c r="J8" i="9"/>
  <c r="G8" i="9"/>
  <c r="D8" i="9"/>
  <c r="A21" i="9"/>
  <c r="A27" i="9"/>
  <c r="A15" i="9"/>
  <c r="A9" i="9"/>
  <c r="A3" i="9"/>
  <c r="A12" i="17"/>
  <c r="A11" i="17"/>
  <c r="A10" i="17"/>
  <c r="A9" i="17"/>
  <c r="A8" i="17"/>
  <c r="A7" i="17"/>
  <c r="A6" i="17"/>
  <c r="A5" i="17"/>
  <c r="A4" i="17"/>
  <c r="A3" i="17"/>
  <c r="A4" i="16"/>
  <c r="A5" i="16"/>
  <c r="A12" i="16"/>
  <c r="A11" i="16"/>
  <c r="A10" i="16"/>
  <c r="A9" i="16"/>
  <c r="A8" i="16"/>
  <c r="A7" i="16"/>
  <c r="A6" i="16"/>
  <c r="A3" i="16"/>
  <c r="A12" i="15"/>
  <c r="A11" i="15"/>
  <c r="A10" i="15"/>
  <c r="A9" i="15"/>
  <c r="A8" i="15"/>
  <c r="A7" i="15"/>
  <c r="A6" i="15"/>
  <c r="A5" i="15"/>
  <c r="A4" i="15"/>
  <c r="A3" i="15"/>
  <c r="A12" i="7"/>
  <c r="A11" i="7"/>
  <c r="A10" i="7"/>
  <c r="A9" i="7"/>
  <c r="A8" i="7"/>
  <c r="A7" i="7"/>
  <c r="A5" i="7"/>
  <c r="A6" i="7"/>
  <c r="A3" i="7"/>
  <c r="A4" i="7"/>
  <c r="J34" i="9" l="1"/>
  <c r="G3" i="18" s="1"/>
  <c r="G34" i="9"/>
  <c r="E3" i="18" s="1"/>
  <c r="D34" i="9"/>
  <c r="C3" i="18" s="1"/>
  <c r="J60" i="9" l="1"/>
  <c r="J54" i="9"/>
  <c r="J48" i="9"/>
  <c r="J42" i="9"/>
  <c r="J62" i="9" s="1"/>
  <c r="G42" i="9"/>
  <c r="G48" i="9"/>
  <c r="G54" i="9"/>
  <c r="G60" i="9"/>
  <c r="D60" i="9"/>
  <c r="D54" i="9"/>
  <c r="D48" i="9"/>
  <c r="G62" i="9" l="1"/>
  <c r="G39" i="9"/>
  <c r="G40" i="9"/>
  <c r="G43" i="9"/>
  <c r="G44" i="9"/>
  <c r="G45" i="9"/>
  <c r="G46" i="9"/>
  <c r="G49" i="9"/>
  <c r="G50" i="9"/>
  <c r="G51" i="9"/>
  <c r="G52" i="9"/>
  <c r="G55" i="9"/>
  <c r="G56" i="9"/>
  <c r="G57" i="9"/>
  <c r="G58" i="9"/>
  <c r="A55" i="9" l="1"/>
  <c r="D42" i="9" l="1"/>
  <c r="D62" i="9" s="1"/>
  <c r="J58" i="9"/>
  <c r="J57" i="9"/>
  <c r="J56" i="9"/>
  <c r="J55" i="9"/>
  <c r="J52" i="9"/>
  <c r="J51" i="9"/>
  <c r="J50" i="9"/>
  <c r="J49" i="9"/>
  <c r="J46" i="9"/>
  <c r="J45" i="9"/>
  <c r="J44" i="9"/>
  <c r="J43" i="9"/>
  <c r="J40" i="9"/>
  <c r="J38" i="9"/>
  <c r="J39" i="9"/>
  <c r="J37" i="9"/>
  <c r="G38" i="9"/>
  <c r="G37" i="9"/>
  <c r="D58" i="9"/>
  <c r="D57" i="9"/>
  <c r="D56" i="9"/>
  <c r="D55" i="9"/>
  <c r="D52" i="9"/>
  <c r="D51" i="9"/>
  <c r="D50" i="9"/>
  <c r="D49" i="9"/>
  <c r="D46" i="9"/>
  <c r="D45" i="9"/>
  <c r="D44" i="9"/>
  <c r="D43" i="9"/>
  <c r="D40" i="9"/>
  <c r="D39" i="9"/>
  <c r="D38" i="9"/>
  <c r="D37" i="9"/>
  <c r="A49" i="9"/>
  <c r="A43" i="9"/>
  <c r="A37" i="9"/>
  <c r="A36" i="9"/>
  <c r="A22" i="17"/>
  <c r="A20" i="17"/>
  <c r="A18" i="17"/>
  <c r="A16" i="17"/>
  <c r="A15" i="17"/>
  <c r="A22" i="16"/>
  <c r="A20" i="16"/>
  <c r="A18" i="16"/>
  <c r="A16" i="16"/>
  <c r="A15" i="16"/>
  <c r="A22" i="15"/>
  <c r="A20" i="15"/>
  <c r="A18" i="15"/>
  <c r="A16" i="15"/>
  <c r="A15" i="15"/>
  <c r="A22" i="7"/>
  <c r="A20" i="7"/>
  <c r="A18" i="7"/>
  <c r="A16" i="7"/>
  <c r="A15" i="7"/>
  <c r="G2" i="18"/>
  <c r="E2" i="18"/>
  <c r="C2" i="18"/>
  <c r="C1" i="15"/>
  <c r="C1" i="16"/>
  <c r="D2" i="9"/>
  <c r="J2" i="9"/>
  <c r="G2" i="9"/>
  <c r="G3" i="9"/>
  <c r="G4" i="9"/>
  <c r="G5" i="9"/>
  <c r="G6" i="9"/>
  <c r="G9" i="9"/>
  <c r="G10" i="9"/>
  <c r="G11" i="9"/>
  <c r="G12" i="9"/>
  <c r="G15" i="9"/>
  <c r="G16" i="9"/>
  <c r="G17" i="9"/>
  <c r="G18" i="9"/>
  <c r="G21" i="9"/>
  <c r="G22" i="9"/>
  <c r="G23" i="9"/>
  <c r="G24" i="9"/>
  <c r="G27" i="9"/>
  <c r="G28" i="9"/>
  <c r="G29" i="9"/>
  <c r="G30" i="9"/>
  <c r="J30" i="9"/>
  <c r="J29" i="9"/>
  <c r="J24" i="9"/>
  <c r="J23" i="9"/>
  <c r="J18" i="9"/>
  <c r="J17" i="9"/>
  <c r="J12" i="9"/>
  <c r="J11" i="9"/>
  <c r="J6" i="9"/>
  <c r="J5" i="9"/>
  <c r="D30" i="9"/>
  <c r="D29" i="9"/>
  <c r="D24" i="9"/>
  <c r="D23" i="9"/>
  <c r="D18" i="9"/>
  <c r="D17" i="9"/>
  <c r="D12" i="9"/>
  <c r="D11" i="9"/>
  <c r="D6" i="9"/>
  <c r="D5" i="9"/>
  <c r="I1" i="17"/>
  <c r="F1" i="17"/>
  <c r="C1" i="17"/>
  <c r="G4" i="18" l="1"/>
  <c r="G5" i="18" s="1"/>
  <c r="G9" i="18" s="1"/>
  <c r="E4" i="18"/>
  <c r="E5" i="18" s="1"/>
  <c r="E9" i="18" s="1"/>
  <c r="C4" i="18"/>
  <c r="C5" i="18" s="1"/>
  <c r="C9" i="18" s="1"/>
  <c r="J10" i="9" l="1"/>
  <c r="D10" i="9"/>
  <c r="J4" i="9"/>
  <c r="D4" i="9"/>
  <c r="D27" i="9"/>
  <c r="D21" i="9"/>
  <c r="D15" i="9"/>
  <c r="J9" i="9"/>
  <c r="D9" i="9"/>
  <c r="J3" i="9"/>
  <c r="D3" i="9"/>
  <c r="I1" i="16"/>
  <c r="F1" i="16"/>
  <c r="I1" i="15"/>
  <c r="F1" i="15"/>
  <c r="J28" i="9"/>
  <c r="J22" i="9"/>
  <c r="J16" i="9"/>
  <c r="D28" i="9"/>
  <c r="D22" i="9"/>
  <c r="D16" i="9"/>
  <c r="J15" i="9"/>
  <c r="J21" i="9"/>
  <c r="J27" i="9"/>
</calcChain>
</file>

<file path=xl/sharedStrings.xml><?xml version="1.0" encoding="utf-8"?>
<sst xmlns="http://schemas.openxmlformats.org/spreadsheetml/2006/main" count="407" uniqueCount="64">
  <si>
    <t>Beoordelaar 1: &lt;&lt;&gt;&gt;</t>
  </si>
  <si>
    <t>Beoordelaar 2: &lt;&lt;&gt;&gt;</t>
  </si>
  <si>
    <t>Beoordelaar 3: &lt;&lt;&gt;&gt;</t>
  </si>
  <si>
    <t>&lt;MOTIVATIE&gt;</t>
  </si>
  <si>
    <t>Consensus</t>
  </si>
  <si>
    <t>SCORE</t>
  </si>
  <si>
    <t>Onvoldoende</t>
  </si>
  <si>
    <t>Matig</t>
  </si>
  <si>
    <t>Voldoende</t>
  </si>
  <si>
    <t>Goed</t>
  </si>
  <si>
    <t>Uitmuntend</t>
  </si>
  <si>
    <t>Beoordelaar 1</t>
  </si>
  <si>
    <t>Beoordelaar 2</t>
  </si>
  <si>
    <t>Beoordelaar 3</t>
  </si>
  <si>
    <t>Totaal behaalde waarde open vragen:</t>
  </si>
  <si>
    <t>Score:</t>
  </si>
  <si>
    <t>KO</t>
  </si>
  <si>
    <t>6.1.1</t>
  </si>
  <si>
    <t>6.1.2</t>
  </si>
  <si>
    <t>6.1.3</t>
  </si>
  <si>
    <t xml:space="preserve"> 6.1.4</t>
  </si>
  <si>
    <t xml:space="preserve"> 6.1.5</t>
  </si>
  <si>
    <t>Beoordeling open vragen</t>
  </si>
  <si>
    <t>Beoordelaar 4: &lt;&lt;&gt;&gt;</t>
  </si>
  <si>
    <t>Beoordelaar 4</t>
  </si>
  <si>
    <t>Motivatie consensus:</t>
  </si>
  <si>
    <t>MOTIVATIE CONSENSUS</t>
  </si>
  <si>
    <t>Totaalwaardes</t>
  </si>
  <si>
    <t>Open vraag</t>
  </si>
  <si>
    <t>Totaalwaarde criterium kwaliteit</t>
  </si>
  <si>
    <t>Onderdeel</t>
  </si>
  <si>
    <t>Totaal behaalde waarde criterium kwaliteit:</t>
  </si>
  <si>
    <t>Totaal behaalde waarde criterium prijs:</t>
  </si>
  <si>
    <t>FICTIEVE EINDWAARDE (prijs -/- kwaliteit):</t>
  </si>
  <si>
    <t>6.1 Open vragen + toelichting</t>
  </si>
  <si>
    <t>6.3 Interview sleutelfunctionarissen</t>
  </si>
  <si>
    <t>Totaal behaalde waarde 2. Interview sleutelfunctionarissen:</t>
  </si>
  <si>
    <t>Open vragen</t>
  </si>
  <si>
    <t>&lt;&lt;motivatie CONSENSUS&gt;&gt;</t>
  </si>
  <si>
    <t>Wijze van beoordeling van het interview:</t>
  </si>
  <si>
    <t>Vraag 1</t>
  </si>
  <si>
    <t>Vraag 2</t>
  </si>
  <si>
    <t>Vraag 3</t>
  </si>
  <si>
    <t>Vraag 4</t>
  </si>
  <si>
    <t>De vastgestelde interviewvragen (niet bekend bij de inschrijver)</t>
  </si>
  <si>
    <t>Inschrijver beantwoordt de gestelde open vragen conform bijlage kwaliteit.</t>
  </si>
  <si>
    <t>Toelichting beantwoording</t>
  </si>
  <si>
    <t xml:space="preserve">Inschrijver zal op locatie van de aanbestedende dienst in Leeuwarden een toelichting geven op haar beantwoording van de open vragen. De beoordelaars kunnen aan de hand van de inschrijving en de toelichting nadere vragen stellen (over uitsluitend deze onderwerpen) ter verduidelijking, om zodoende de beoordeling zo goed mogelijk te laten plaatsvinden. </t>
  </si>
  <si>
    <t>6.1.1	PLAN VAN AANPAK AANVANG DIENSTVERLENING</t>
  </si>
  <si>
    <t>Inschrijver dient te beschrijven op maximaal 3 A4 (toe te voegen op TenderNed) op welke wijze zij bij aanvang van de opdracht zich gaat verdiepen in de organisatie van de opdrachtgever.  Daarnaast beschrijft inschrijver hoe zij haar dienstverlening gaat afstemmen op de uitvoering van de nadere opdrachten uitgesplitst in Payroll en flexibele inhuur. Inschrijver beschrijft hierbij per onderdeel minimaal:
-	Een realistisch tijdspad; 
-	Een communicatieplan; 
-	Hoe zij omgaat met lopende payroll contracten met bestaande partners; 
-	Een verwachte inzet (in tijd) van de opdrachtgever; 
-	Op welke wijze zij zich gaat inleven in de organisatie van de opdrachtgever op zowel centraal niveau als op de scholen zelf.</t>
  </si>
  <si>
    <t xml:space="preserve">6.1.2	GOED WERKGEVERSCHAP </t>
  </si>
  <si>
    <t>Inschrijver dient te beschrijven op maximaal 2 A4 (toe te voegen op TenderNed) op welke wijze zij invulling geef aan goed werkgeverschap gericht op ZZP’ers, docenten en ondersteunend personeel en beschrijft hierbij minimaal de volgende punten;
1.	Communicatie met potentiële kandidaten;
2.	Communicatie met personeel onder contract;
3.	Het binden en motiveren van potentiële kandidaten aan de organisatie van de inschrijver;
4.	Het binden en motiveren van ingezet personeel (en ZZP’ers) aan de organisatie van de inschrijver.</t>
  </si>
  <si>
    <t>6.1.3	Ontwikkeling docenten/ deskundigheidsbevordering</t>
  </si>
  <si>
    <t>Inschrijver dient te beschrijven op maximaal 1 A4 (toe te voegen op TenderNed) op welke wijze zij concreet invulling geven aan het bevorderen van de deskundigheid. Dit geldt voor medewerkers van opdrachtnemer die zowel niet als wel uitgeleend zijn en de payroll medewerkers aan ROC Friesland College.</t>
  </si>
  <si>
    <t xml:space="preserve">6.1.4	ADMINISTRATIEVE PROCES </t>
  </si>
  <si>
    <t>Inschrijver dient te beschrijven op maximaal 1 A4 op welke wijze na gunning zij het administratieve proces kan vereenvoudigen voor payroll medewerkers. Momenteel voert de opdrachtgever alle gegevens van payroll medewerkers in de EHRM (HR2DAY) in. De huidige opdrachtnemer voert veel van dezelfde gegevens in haar eigen systeem in. Inschrijver beschrijft welke optimalisatie zij kan doorvoeren ter voorkoming van dubbelle werkzaamheden, niet aansluitende informatie en het hebben van juiste en tijdige informatie.
Opdrachtnemer houdt bij de beantwoording rekening met de onderstaande verwerking van gegevens:
-	Invoeren medewerker;
-	Check ID;
-	Check bevoegdheid;
-	Check diplomering;
-	Check VOG;
-	Beschikt wel/ niet over BHV-diploma;
-	Invoeren reiskosten en controle juistheid;
-	Invoeren verhuizingen, wijzigingen m.b.t. status/ functie en uren;
-	Invoeren team waarbinnen medewerker komt te werken;
-	Startdatum, loongegevens, duur overeenkomst;
-	Invoeren overige loongegevens zoals functie, belastinggegevens etc.;
-	Invoeren mutaties in geval van loonbeslag, ouderschapsverlof, bijzonder verlof;
-	Registeren gewerkte uren, ziekte uren en verlofrechten;
-	Registreren opleidingsbudget, verbruikt budget, behaalde diploma’s en certificaten;
-	Dossier ziekteverzuim;
-	Dossier functionering;
-	Invoeren eventuele beëindiging, afrekening.
Inschrijver zoomt daarbij minimaal in op de rol en het werkproces van de opdrachtgever, van de opdrachtnemer en van de medewerker zelf en op welke concrete wijze zij het aantal handelingen minimaliseert en juiste data waarborgt.</t>
  </si>
  <si>
    <t>6.1.5	 ADVIESWAARDE/ INFORMATIEVERSTREKKING</t>
  </si>
  <si>
    <t>Inschrijver dient te beschrijven op maximaal 1 A4 op welke wijze na gunning zij invulling kan geven aan aanvullende relevante HR-adviezen aan de opdrachtgever. De inschrijver beschrijft daarbij concreet:
-	De aard van de adviezen/ informatieverstrekking;
-	De frequentie van deze adviezen;
-	De in te zetten communicatiemiddelen;
-	Het in te zetten adviesniveau.</t>
  </si>
  <si>
    <t>Interview sleutelfunctionarissen</t>
  </si>
  <si>
    <t>Na de toelichting zullen de beoordelaars vragen stellen aan de sleutelfunctionarissen van de inschrijver met vooraf vastgestelde vragen, deze vragen zijn voor iedere inschrijver gelijk, maar zullen niet worden bekendgemaakt. Dit interview zal plaatsvinden met het doel vast te kunnen stellen of de inschrijver beschikt over voldoende deskundige medewerkers om de opdracht uit deze onderhavige aanbesteding te kunnen uitvoeren.</t>
  </si>
  <si>
    <t>Inschrijver 1</t>
  </si>
  <si>
    <t>Inschrijver 2</t>
  </si>
  <si>
    <t>Inschrijver 3</t>
  </si>
  <si>
    <t>SCORE: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</si>
</sst>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 #,##0.00_-;&quot;€&quot;\ #,##0.00\-"/>
    <numFmt numFmtId="165" formatCode="&quot;€&quot;\ #,##0_-"/>
    <numFmt numFmtId="166" formatCode="&quot;€&quot;\ #,##0.00"/>
    <numFmt numFmtId="167" formatCode="&quot;€&quot;\ #,##0.0000"/>
    <numFmt numFmtId="170" formatCode="&quot;€&quot;\ #,##0"/>
  </numFmts>
  <fonts count="24" x14ac:knownFonts="1">
    <font>
      <sz val="11"/>
      <color theme="1"/>
      <name val="Calibri"/>
      <family val="2"/>
      <scheme val="minor"/>
    </font>
    <font>
      <b/>
      <sz val="12"/>
      <color theme="1"/>
      <name val="Verdana"/>
      <family val="2"/>
    </font>
    <font>
      <sz val="10"/>
      <color theme="1"/>
      <name val="Verdana"/>
      <family val="2"/>
    </font>
    <font>
      <b/>
      <sz val="10"/>
      <color theme="1"/>
      <name val="Verdana"/>
      <family val="2"/>
    </font>
    <font>
      <b/>
      <sz val="12"/>
      <color theme="0"/>
      <name val="Verdana"/>
      <family val="2"/>
    </font>
    <font>
      <u/>
      <sz val="11"/>
      <color theme="10"/>
      <name val="Calibri"/>
      <family val="2"/>
      <scheme val="minor"/>
    </font>
    <font>
      <u/>
      <sz val="11"/>
      <color theme="11"/>
      <name val="Calibri"/>
      <family val="2"/>
      <scheme val="minor"/>
    </font>
    <font>
      <b/>
      <sz val="11"/>
      <color theme="1"/>
      <name val="Calibri"/>
      <family val="2"/>
      <scheme val="minor"/>
    </font>
    <font>
      <b/>
      <sz val="11"/>
      <color theme="1"/>
      <name val="Verdana"/>
      <family val="2"/>
    </font>
    <font>
      <b/>
      <sz val="8"/>
      <name val="Verdana"/>
      <family val="2"/>
    </font>
    <font>
      <b/>
      <sz val="11"/>
      <color indexed="8"/>
      <name val="Verdana"/>
      <family val="2"/>
    </font>
    <font>
      <b/>
      <sz val="11"/>
      <color theme="0"/>
      <name val="Verdana"/>
      <family val="2"/>
    </font>
    <font>
      <sz val="10"/>
      <color rgb="FF000000"/>
      <name val="Verdana"/>
      <family val="2"/>
    </font>
    <font>
      <b/>
      <sz val="10"/>
      <color theme="9"/>
      <name val="Verdana"/>
      <family val="2"/>
    </font>
    <font>
      <b/>
      <sz val="10"/>
      <color rgb="FFFF0000"/>
      <name val="Verdana"/>
      <family val="2"/>
    </font>
    <font>
      <b/>
      <sz val="10"/>
      <name val="Verdana"/>
      <family val="2"/>
    </font>
    <font>
      <b/>
      <sz val="18"/>
      <color theme="1"/>
      <name val="Verdana"/>
      <family val="2"/>
    </font>
    <font>
      <sz val="12"/>
      <color rgb="FF454545"/>
      <name val="Helvetica Neue"/>
      <family val="2"/>
    </font>
    <font>
      <b/>
      <sz val="9"/>
      <color rgb="FFFF0000"/>
      <name val="Verdana"/>
      <family val="2"/>
    </font>
    <font>
      <b/>
      <sz val="12"/>
      <color indexed="8"/>
      <name val="Verdana"/>
      <family val="2"/>
    </font>
    <font>
      <i/>
      <sz val="10"/>
      <color theme="1"/>
      <name val="Verdana"/>
      <family val="2"/>
    </font>
    <font>
      <b/>
      <sz val="9"/>
      <color theme="0"/>
      <name val="Verdana"/>
      <family val="2"/>
    </font>
    <font>
      <b/>
      <sz val="10"/>
      <color theme="6" tint="-0.249977111117893"/>
      <name val="Verdana"/>
      <family val="2"/>
    </font>
    <font>
      <b/>
      <sz val="8"/>
      <color theme="0"/>
      <name val="Verdana"/>
      <family val="2"/>
    </font>
  </fonts>
  <fills count="10">
    <fill>
      <patternFill patternType="none"/>
    </fill>
    <fill>
      <patternFill patternType="gray125"/>
    </fill>
    <fill>
      <patternFill patternType="solid">
        <fgColor theme="0"/>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6" tint="-0.499984740745262"/>
        <bgColor indexed="64"/>
      </patternFill>
    </fill>
    <fill>
      <patternFill patternType="solid">
        <fgColor theme="2"/>
        <bgColor indexed="64"/>
      </patternFill>
    </fill>
    <fill>
      <patternFill patternType="solid">
        <fgColor theme="6"/>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diagonal/>
    </border>
    <border>
      <left style="thin">
        <color auto="1"/>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style="thin">
        <color auto="1"/>
      </left>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indexed="64"/>
      </right>
      <top/>
      <bottom/>
      <diagonal/>
    </border>
    <border>
      <left style="thin">
        <color auto="1"/>
      </left>
      <right/>
      <top style="thin">
        <color rgb="FF000000"/>
      </top>
      <bottom style="thin">
        <color rgb="FF000000"/>
      </bottom>
      <diagonal/>
    </border>
  </borders>
  <cellStyleXfs count="5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40">
    <xf numFmtId="0" fontId="0" fillId="0" borderId="0" xfId="0"/>
    <xf numFmtId="0" fontId="0" fillId="0" borderId="0" xfId="0" applyAlignment="1">
      <alignment wrapText="1"/>
    </xf>
    <xf numFmtId="0" fontId="1" fillId="0" borderId="0" xfId="0" applyFont="1" applyAlignment="1" applyProtection="1"/>
    <xf numFmtId="0" fontId="2" fillId="0" borderId="0" xfId="0" applyFont="1" applyProtection="1"/>
    <xf numFmtId="165" fontId="2" fillId="0" borderId="0" xfId="0" applyNumberFormat="1" applyFont="1" applyAlignment="1" applyProtection="1">
      <alignment horizontal="center"/>
    </xf>
    <xf numFmtId="0" fontId="2" fillId="2" borderId="0" xfId="0" applyFont="1" applyFill="1" applyProtection="1"/>
    <xf numFmtId="0" fontId="3" fillId="2" borderId="8" xfId="0" applyFont="1" applyFill="1" applyBorder="1" applyAlignment="1" applyProtection="1">
      <alignment horizontal="left" vertical="center" indent="1"/>
    </xf>
    <xf numFmtId="0" fontId="2" fillId="2" borderId="8" xfId="0" applyFont="1" applyFill="1" applyBorder="1" applyAlignment="1" applyProtection="1">
      <alignment horizontal="left" vertical="center" wrapText="1" indent="1"/>
    </xf>
    <xf numFmtId="0" fontId="2" fillId="2" borderId="8" xfId="0" applyFont="1" applyFill="1" applyBorder="1" applyAlignment="1" applyProtection="1"/>
    <xf numFmtId="0" fontId="7" fillId="0" borderId="0" xfId="0" applyFont="1"/>
    <xf numFmtId="165" fontId="3" fillId="2" borderId="10" xfId="0" applyNumberFormat="1" applyFont="1" applyFill="1" applyBorder="1" applyAlignment="1" applyProtection="1">
      <alignment horizontal="center" vertical="center"/>
      <protection locked="0"/>
    </xf>
    <xf numFmtId="165" fontId="3" fillId="2" borderId="5" xfId="0" applyNumberFormat="1" applyFont="1" applyFill="1" applyBorder="1" applyAlignment="1" applyProtection="1">
      <alignment horizontal="center" vertical="center"/>
    </xf>
    <xf numFmtId="0" fontId="4" fillId="2" borderId="8" xfId="0" applyFont="1" applyFill="1" applyBorder="1" applyAlignment="1" applyProtection="1">
      <alignment horizontal="left" vertical="center" indent="1"/>
    </xf>
    <xf numFmtId="0" fontId="9" fillId="2" borderId="8" xfId="0" applyFont="1" applyFill="1" applyBorder="1" applyAlignment="1" applyProtection="1">
      <alignment horizontal="center" vertical="center" wrapText="1"/>
    </xf>
    <xf numFmtId="164" fontId="2" fillId="2" borderId="8" xfId="0" applyNumberFormat="1" applyFont="1" applyFill="1" applyBorder="1" applyAlignment="1" applyProtection="1">
      <alignment horizontal="center" vertical="center" wrapText="1"/>
    </xf>
    <xf numFmtId="0" fontId="0" fillId="0" borderId="0" xfId="0" applyProtection="1"/>
    <xf numFmtId="165" fontId="3" fillId="2" borderId="3" xfId="0" applyNumberFormat="1" applyFont="1" applyFill="1" applyBorder="1" applyAlignment="1" applyProtection="1">
      <alignment horizontal="center" vertical="center" wrapText="1"/>
    </xf>
    <xf numFmtId="0" fontId="4" fillId="2" borderId="8" xfId="0" applyFont="1" applyFill="1" applyBorder="1" applyAlignment="1">
      <alignment horizontal="left" vertical="center" indent="1"/>
    </xf>
    <xf numFmtId="0" fontId="1" fillId="0" borderId="7" xfId="0" applyFont="1" applyFill="1" applyBorder="1" applyAlignment="1">
      <alignment vertical="center"/>
    </xf>
    <xf numFmtId="164" fontId="2" fillId="0" borderId="8" xfId="0" applyNumberFormat="1" applyFont="1" applyFill="1" applyBorder="1" applyAlignment="1" applyProtection="1">
      <alignment horizontal="center" vertical="center" wrapText="1"/>
    </xf>
    <xf numFmtId="0" fontId="9" fillId="0" borderId="8" xfId="0" applyFont="1" applyFill="1" applyBorder="1" applyAlignment="1" applyProtection="1">
      <alignment horizontal="center" vertical="center" wrapText="1"/>
    </xf>
    <xf numFmtId="0" fontId="0" fillId="0" borderId="0" xfId="0" applyFill="1"/>
    <xf numFmtId="0" fontId="1" fillId="0" borderId="0" xfId="0" applyFont="1" applyFill="1" applyBorder="1" applyAlignment="1">
      <alignment vertical="center"/>
    </xf>
    <xf numFmtId="0" fontId="11" fillId="0" borderId="0" xfId="0" applyFont="1" applyFill="1" applyBorder="1" applyAlignment="1">
      <alignment horizontal="right" vertical="center" wrapText="1"/>
    </xf>
    <xf numFmtId="0" fontId="9" fillId="0" borderId="0" xfId="0" applyFont="1" applyFill="1" applyBorder="1" applyAlignment="1" applyProtection="1">
      <alignment horizontal="center" vertical="center" wrapText="1"/>
    </xf>
    <xf numFmtId="0" fontId="0" fillId="0" borderId="0" xfId="0" applyFill="1" applyBorder="1"/>
    <xf numFmtId="0" fontId="0" fillId="0" borderId="0" xfId="0" applyBorder="1" applyProtection="1"/>
    <xf numFmtId="0" fontId="0" fillId="0" borderId="0" xfId="0" applyFill="1" applyBorder="1" applyProtection="1"/>
    <xf numFmtId="0" fontId="0" fillId="0" borderId="0" xfId="0" applyBorder="1"/>
    <xf numFmtId="0" fontId="0" fillId="0" borderId="0" xfId="0" applyAlignment="1">
      <alignment horizontal="left"/>
    </xf>
    <xf numFmtId="0" fontId="17" fillId="0" borderId="0" xfId="0" applyFont="1"/>
    <xf numFmtId="0" fontId="3" fillId="2" borderId="8" xfId="0" applyFont="1" applyFill="1" applyBorder="1" applyAlignment="1">
      <alignment horizontal="left" vertical="center" indent="1"/>
    </xf>
    <xf numFmtId="0" fontId="2" fillId="2" borderId="8" xfId="0" applyFont="1" applyFill="1" applyBorder="1" applyAlignment="1">
      <alignment horizontal="left" vertical="center" wrapText="1" indent="1"/>
    </xf>
    <xf numFmtId="164" fontId="3" fillId="2" borderId="8" xfId="0" applyNumberFormat="1" applyFont="1" applyFill="1" applyBorder="1" applyAlignment="1" applyProtection="1">
      <alignment horizontal="center" vertical="center" wrapText="1"/>
    </xf>
    <xf numFmtId="164" fontId="3" fillId="0" borderId="8" xfId="0" applyNumberFormat="1" applyFont="1" applyFill="1" applyBorder="1" applyAlignment="1" applyProtection="1">
      <alignment horizontal="center" vertical="center" wrapText="1"/>
    </xf>
    <xf numFmtId="0" fontId="4" fillId="0" borderId="8" xfId="0" applyFont="1" applyFill="1" applyBorder="1" applyAlignment="1">
      <alignment horizontal="left" vertical="center" indent="1"/>
    </xf>
    <xf numFmtId="0" fontId="4" fillId="0" borderId="8" xfId="0" applyFont="1" applyFill="1" applyBorder="1" applyAlignment="1">
      <alignment horizontal="left" vertical="center"/>
    </xf>
    <xf numFmtId="167" fontId="4" fillId="0" borderId="8" xfId="0" applyNumberFormat="1" applyFont="1" applyFill="1" applyBorder="1" applyAlignment="1">
      <alignment horizontal="left" vertical="center"/>
    </xf>
    <xf numFmtId="0" fontId="3" fillId="5" borderId="1" xfId="0" applyFont="1" applyFill="1" applyBorder="1" applyAlignment="1">
      <alignment vertical="center" wrapText="1"/>
    </xf>
    <xf numFmtId="0" fontId="13" fillId="3" borderId="10" xfId="0" applyFont="1" applyFill="1" applyBorder="1" applyAlignment="1">
      <alignment vertical="center"/>
    </xf>
    <xf numFmtId="0" fontId="13" fillId="3" borderId="5" xfId="0" applyFont="1" applyFill="1" applyBorder="1" applyAlignment="1">
      <alignment vertical="center"/>
    </xf>
    <xf numFmtId="166" fontId="18" fillId="4" borderId="1" xfId="0" applyNumberFormat="1" applyFont="1" applyFill="1" applyBorder="1" applyAlignment="1">
      <alignment horizontal="center" vertical="center"/>
    </xf>
    <xf numFmtId="0" fontId="4" fillId="3" borderId="1" xfId="0" applyFont="1" applyFill="1" applyBorder="1" applyAlignment="1" applyProtection="1">
      <alignment horizontal="left" vertical="center" indent="1"/>
      <protection locked="0"/>
    </xf>
    <xf numFmtId="0" fontId="1" fillId="6" borderId="1" xfId="0" applyFont="1" applyFill="1" applyBorder="1" applyAlignment="1" applyProtection="1">
      <alignment horizontal="left" vertical="center" indent="1"/>
    </xf>
    <xf numFmtId="0" fontId="2" fillId="3" borderId="2" xfId="0" applyFont="1" applyFill="1" applyBorder="1" applyAlignment="1" applyProtection="1"/>
    <xf numFmtId="0" fontId="2" fillId="3" borderId="4" xfId="0" applyFont="1" applyFill="1" applyBorder="1" applyAlignment="1" applyProtection="1"/>
    <xf numFmtId="0" fontId="2" fillId="3" borderId="3" xfId="0" applyFont="1" applyFill="1" applyBorder="1" applyAlignment="1" applyProtection="1"/>
    <xf numFmtId="0" fontId="4" fillId="3" borderId="1" xfId="0" applyFont="1" applyFill="1" applyBorder="1" applyAlignment="1" applyProtection="1">
      <alignment horizontal="left" vertical="center" indent="1"/>
    </xf>
    <xf numFmtId="0" fontId="21" fillId="3" borderId="9" xfId="0" applyFont="1" applyFill="1" applyBorder="1" applyAlignment="1" applyProtection="1">
      <alignment horizontal="center" vertical="center"/>
    </xf>
    <xf numFmtId="0" fontId="9" fillId="9" borderId="2" xfId="0" applyFont="1" applyFill="1" applyBorder="1" applyAlignment="1" applyProtection="1">
      <alignment horizontal="center" vertical="center" wrapText="1"/>
      <protection locked="0"/>
    </xf>
    <xf numFmtId="0" fontId="2" fillId="6" borderId="1" xfId="0" applyFont="1" applyFill="1" applyBorder="1" applyAlignment="1">
      <alignment horizontal="center" vertical="center"/>
    </xf>
    <xf numFmtId="0" fontId="2" fillId="6" borderId="3" xfId="0" applyFont="1" applyFill="1" applyBorder="1" applyAlignment="1">
      <alignment horizontal="center" vertical="center"/>
    </xf>
    <xf numFmtId="0" fontId="11" fillId="3" borderId="2" xfId="0" applyFont="1" applyFill="1" applyBorder="1" applyAlignment="1">
      <alignment vertical="center"/>
    </xf>
    <xf numFmtId="0" fontId="8" fillId="3" borderId="4" xfId="0" applyFont="1" applyFill="1" applyBorder="1" applyAlignment="1">
      <alignment vertical="center"/>
    </xf>
    <xf numFmtId="0" fontId="8" fillId="3" borderId="4" xfId="0" applyFont="1" applyFill="1" applyBorder="1" applyAlignment="1">
      <alignment horizontal="center" vertical="center"/>
    </xf>
    <xf numFmtId="0" fontId="8" fillId="3" borderId="1" xfId="0" applyFont="1" applyFill="1" applyBorder="1" applyAlignment="1">
      <alignment horizontal="center" vertical="center"/>
    </xf>
    <xf numFmtId="164" fontId="2" fillId="8" borderId="1" xfId="0" applyNumberFormat="1" applyFont="1" applyFill="1" applyBorder="1" applyAlignment="1">
      <alignment horizontal="center" vertical="center" wrapText="1"/>
    </xf>
    <xf numFmtId="164" fontId="2" fillId="8" borderId="2" xfId="0" applyNumberFormat="1" applyFont="1" applyFill="1" applyBorder="1" applyAlignment="1">
      <alignment horizontal="center" vertical="center" wrapText="1"/>
    </xf>
    <xf numFmtId="166" fontId="1" fillId="5" borderId="14" xfId="0" applyNumberFormat="1" applyFont="1" applyFill="1" applyBorder="1" applyAlignment="1">
      <alignment horizontal="center" vertical="center" wrapText="1"/>
    </xf>
    <xf numFmtId="166" fontId="1" fillId="5" borderId="1" xfId="0" applyNumberFormat="1" applyFont="1" applyFill="1" applyBorder="1" applyAlignment="1">
      <alignment horizontal="center" vertical="center" wrapText="1"/>
    </xf>
    <xf numFmtId="166" fontId="1" fillId="5" borderId="1" xfId="0" applyNumberFormat="1" applyFont="1" applyFill="1" applyBorder="1" applyAlignment="1" applyProtection="1">
      <alignment horizontal="center" vertical="center"/>
      <protection locked="0"/>
    </xf>
    <xf numFmtId="0" fontId="1" fillId="5" borderId="1" xfId="0" applyFont="1" applyFill="1" applyBorder="1" applyAlignment="1">
      <alignment horizontal="right" vertical="center"/>
    </xf>
    <xf numFmtId="0" fontId="1" fillId="5" borderId="1" xfId="0" applyFont="1" applyFill="1" applyBorder="1" applyAlignment="1">
      <alignment vertical="center" wrapText="1"/>
    </xf>
    <xf numFmtId="0" fontId="1" fillId="3" borderId="1" xfId="0" applyFont="1" applyFill="1" applyBorder="1" applyAlignment="1">
      <alignment horizontal="left" vertical="center"/>
    </xf>
    <xf numFmtId="0" fontId="1" fillId="3" borderId="1" xfId="0" applyFont="1" applyFill="1" applyBorder="1" applyAlignment="1">
      <alignment horizontal="center" vertical="center"/>
    </xf>
    <xf numFmtId="166" fontId="1" fillId="3" borderId="1" xfId="0" applyNumberFormat="1" applyFont="1" applyFill="1" applyBorder="1" applyAlignment="1">
      <alignment horizontal="center" vertical="center"/>
    </xf>
    <xf numFmtId="0" fontId="1" fillId="3" borderId="1" xfId="0" applyFont="1" applyFill="1" applyBorder="1" applyAlignment="1">
      <alignment horizontal="right" vertical="center"/>
    </xf>
    <xf numFmtId="0" fontId="4" fillId="6" borderId="3" xfId="0" applyFont="1" applyFill="1" applyBorder="1" applyAlignment="1">
      <alignment vertical="center"/>
    </xf>
    <xf numFmtId="0" fontId="1" fillId="6" borderId="2" xfId="0" applyFont="1" applyFill="1" applyBorder="1" applyAlignment="1">
      <alignment vertical="center"/>
    </xf>
    <xf numFmtId="0" fontId="16" fillId="9" borderId="1" xfId="0" applyFont="1" applyFill="1" applyBorder="1" applyAlignment="1">
      <alignment horizontal="center" vertical="center"/>
    </xf>
    <xf numFmtId="167" fontId="1" fillId="9" borderId="1" xfId="0" applyNumberFormat="1" applyFont="1" applyFill="1" applyBorder="1" applyAlignment="1">
      <alignment horizontal="center" vertical="center"/>
    </xf>
    <xf numFmtId="0" fontId="22" fillId="3" borderId="12" xfId="0" applyFont="1" applyFill="1" applyBorder="1" applyAlignment="1">
      <alignment vertical="center"/>
    </xf>
    <xf numFmtId="0" fontId="2" fillId="4" borderId="16" xfId="0" applyFont="1" applyFill="1" applyBorder="1" applyAlignment="1">
      <alignment horizontal="justify" vertical="center" wrapText="1"/>
    </xf>
    <xf numFmtId="0" fontId="12" fillId="4" borderId="16" xfId="0" applyFont="1" applyFill="1" applyBorder="1" applyAlignment="1">
      <alignment horizontal="justify" vertical="center" wrapText="1"/>
    </xf>
    <xf numFmtId="164" fontId="2" fillId="8" borderId="13" xfId="0" applyNumberFormat="1" applyFont="1" applyFill="1" applyBorder="1" applyAlignment="1">
      <alignment horizontal="center" vertical="center" wrapText="1"/>
    </xf>
    <xf numFmtId="0" fontId="21" fillId="3" borderId="1" xfId="0" applyFont="1" applyFill="1" applyBorder="1" applyAlignment="1" applyProtection="1">
      <alignment horizontal="center" vertical="center"/>
    </xf>
    <xf numFmtId="0" fontId="11" fillId="3" borderId="1" xfId="0" applyFont="1" applyFill="1" applyBorder="1" applyAlignment="1">
      <alignment horizontal="center" vertical="center"/>
    </xf>
    <xf numFmtId="0" fontId="2" fillId="4" borderId="2"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3"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3" xfId="0" applyFont="1" applyFill="1" applyBorder="1" applyAlignment="1">
      <alignment horizontal="center" vertical="center"/>
    </xf>
    <xf numFmtId="165" fontId="3" fillId="3" borderId="2" xfId="0" applyNumberFormat="1" applyFont="1" applyFill="1" applyBorder="1" applyAlignment="1" applyProtection="1">
      <alignment horizontal="center" vertical="center"/>
    </xf>
    <xf numFmtId="165" fontId="3" fillId="3" borderId="3" xfId="0" applyNumberFormat="1" applyFont="1" applyFill="1" applyBorder="1" applyAlignment="1" applyProtection="1">
      <alignment horizontal="center" vertical="center"/>
    </xf>
    <xf numFmtId="165" fontId="3" fillId="4" borderId="2" xfId="0" applyNumberFormat="1" applyFont="1" applyFill="1" applyBorder="1" applyAlignment="1" applyProtection="1">
      <alignment horizontal="center" vertical="center" wrapText="1"/>
      <protection locked="0"/>
    </xf>
    <xf numFmtId="165" fontId="3" fillId="4" borderId="3" xfId="0" applyNumberFormat="1" applyFont="1" applyFill="1" applyBorder="1" applyAlignment="1" applyProtection="1">
      <alignment horizontal="center" vertical="center" wrapText="1"/>
      <protection locked="0"/>
    </xf>
    <xf numFmtId="0" fontId="2" fillId="5" borderId="14" xfId="0" applyFont="1" applyFill="1" applyBorder="1" applyAlignment="1" applyProtection="1">
      <alignment horizontal="left" vertical="center" wrapText="1" indent="1"/>
    </xf>
    <xf numFmtId="0" fontId="2" fillId="5" borderId="13" xfId="0" applyFont="1" applyFill="1" applyBorder="1" applyAlignment="1" applyProtection="1">
      <alignment horizontal="left" vertical="center" wrapText="1" indent="1"/>
    </xf>
    <xf numFmtId="165" fontId="4" fillId="3" borderId="2" xfId="0" applyNumberFormat="1" applyFont="1" applyFill="1" applyBorder="1" applyAlignment="1" applyProtection="1">
      <alignment horizontal="center" vertical="center"/>
      <protection locked="0"/>
    </xf>
    <xf numFmtId="165" fontId="4" fillId="3" borderId="3" xfId="0" applyNumberFormat="1" applyFont="1" applyFill="1" applyBorder="1" applyAlignment="1" applyProtection="1">
      <alignment horizontal="center" vertical="center"/>
      <protection locked="0"/>
    </xf>
    <xf numFmtId="165" fontId="3" fillId="6" borderId="2" xfId="0" applyNumberFormat="1" applyFont="1" applyFill="1" applyBorder="1" applyAlignment="1" applyProtection="1">
      <alignment horizontal="center" vertical="center"/>
    </xf>
    <xf numFmtId="165" fontId="3" fillId="6" borderId="3" xfId="0" applyNumberFormat="1" applyFont="1" applyFill="1" applyBorder="1" applyAlignment="1" applyProtection="1">
      <alignment horizontal="center" vertical="center"/>
    </xf>
    <xf numFmtId="165" fontId="4" fillId="3" borderId="2" xfId="0" applyNumberFormat="1" applyFont="1" applyFill="1" applyBorder="1" applyAlignment="1" applyProtection="1">
      <alignment horizontal="center" vertical="center"/>
    </xf>
    <xf numFmtId="165" fontId="4" fillId="3" borderId="3" xfId="0" applyNumberFormat="1" applyFont="1" applyFill="1" applyBorder="1" applyAlignment="1" applyProtection="1">
      <alignment horizontal="center" vertical="center"/>
    </xf>
    <xf numFmtId="166" fontId="15" fillId="8" borderId="2" xfId="0" applyNumberFormat="1" applyFont="1" applyFill="1" applyBorder="1" applyAlignment="1">
      <alignment horizontal="center" vertical="center" wrapText="1"/>
    </xf>
    <xf numFmtId="166" fontId="15" fillId="8" borderId="3" xfId="0" applyNumberFormat="1" applyFont="1" applyFill="1" applyBorder="1" applyAlignment="1">
      <alignment horizontal="center" vertical="center" wrapText="1"/>
    </xf>
    <xf numFmtId="0" fontId="3" fillId="5" borderId="11"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5" xfId="0" applyFont="1" applyFill="1" applyBorder="1" applyAlignment="1">
      <alignment horizontal="left" vertical="center" wrapText="1"/>
    </xf>
    <xf numFmtId="164" fontId="20" fillId="4" borderId="14" xfId="0" applyNumberFormat="1" applyFont="1" applyFill="1" applyBorder="1" applyAlignment="1" applyProtection="1">
      <alignment horizontal="center" vertical="center" wrapText="1"/>
      <protection locked="0"/>
    </xf>
    <xf numFmtId="164" fontId="20" fillId="4" borderId="8" xfId="0" applyNumberFormat="1" applyFont="1" applyFill="1" applyBorder="1" applyAlignment="1" applyProtection="1">
      <alignment horizontal="center" vertical="center" wrapText="1"/>
      <protection locked="0"/>
    </xf>
    <xf numFmtId="164" fontId="20" fillId="4" borderId="13" xfId="0" applyNumberFormat="1" applyFont="1" applyFill="1" applyBorder="1" applyAlignment="1" applyProtection="1">
      <alignment horizontal="center" vertical="center" wrapText="1"/>
      <protection locked="0"/>
    </xf>
    <xf numFmtId="164" fontId="3" fillId="8" borderId="2" xfId="0" applyNumberFormat="1" applyFont="1" applyFill="1" applyBorder="1" applyAlignment="1">
      <alignment horizontal="center" vertical="center"/>
    </xf>
    <xf numFmtId="164" fontId="3" fillId="8" borderId="3" xfId="0" applyNumberFormat="1" applyFont="1" applyFill="1" applyBorder="1" applyAlignment="1">
      <alignment horizontal="center" vertical="center"/>
    </xf>
    <xf numFmtId="0" fontId="10" fillId="9" borderId="1" xfId="0" applyFont="1" applyFill="1" applyBorder="1" applyAlignment="1">
      <alignment horizontal="right" vertical="center" wrapText="1"/>
    </xf>
    <xf numFmtId="0" fontId="11" fillId="7" borderId="1" xfId="0" applyFont="1" applyFill="1" applyBorder="1" applyAlignment="1">
      <alignment horizontal="right" vertical="center" wrapText="1"/>
    </xf>
    <xf numFmtId="0" fontId="1" fillId="8" borderId="2" xfId="0" applyFont="1" applyFill="1" applyBorder="1" applyAlignment="1">
      <alignment horizontal="right" vertical="center" wrapText="1"/>
    </xf>
    <xf numFmtId="0" fontId="1" fillId="8" borderId="3" xfId="0" applyFont="1" applyFill="1" applyBorder="1" applyAlignment="1">
      <alignment horizontal="right" vertical="center" wrapText="1"/>
    </xf>
    <xf numFmtId="0" fontId="10" fillId="9" borderId="6" xfId="0" applyFont="1" applyFill="1" applyBorder="1" applyAlignment="1">
      <alignment horizontal="right" vertical="center" wrapText="1"/>
    </xf>
    <xf numFmtId="0" fontId="10" fillId="9" borderId="11" xfId="0" applyFont="1" applyFill="1" applyBorder="1" applyAlignment="1">
      <alignment horizontal="right" vertical="center" wrapText="1"/>
    </xf>
    <xf numFmtId="0" fontId="11" fillId="7" borderId="7" xfId="0" applyFont="1" applyFill="1" applyBorder="1" applyAlignment="1">
      <alignment horizontal="right" vertical="center" wrapText="1"/>
    </xf>
    <xf numFmtId="0" fontId="11" fillId="7" borderId="5" xfId="0" applyFont="1" applyFill="1" applyBorder="1" applyAlignment="1">
      <alignment horizontal="right" vertical="center" wrapText="1"/>
    </xf>
    <xf numFmtId="0" fontId="11" fillId="7" borderId="9" xfId="0" applyFont="1" applyFill="1" applyBorder="1" applyAlignment="1">
      <alignment horizontal="right" vertical="center" wrapText="1"/>
    </xf>
    <xf numFmtId="0" fontId="3" fillId="5" borderId="14" xfId="0" applyFont="1" applyFill="1" applyBorder="1" applyAlignment="1">
      <alignment horizontal="left" vertical="center" wrapText="1"/>
    </xf>
    <xf numFmtId="0" fontId="3" fillId="5" borderId="8" xfId="0" applyFont="1" applyFill="1" applyBorder="1" applyAlignment="1">
      <alignment horizontal="left" vertical="center" wrapText="1"/>
    </xf>
    <xf numFmtId="0" fontId="3" fillId="5" borderId="13" xfId="0" applyFont="1" applyFill="1" applyBorder="1" applyAlignment="1">
      <alignment horizontal="left" vertical="center" wrapText="1"/>
    </xf>
    <xf numFmtId="0" fontId="1" fillId="5" borderId="2" xfId="0" applyFont="1" applyFill="1" applyBorder="1" applyAlignment="1">
      <alignment horizontal="center" vertical="center"/>
    </xf>
    <xf numFmtId="0" fontId="1" fillId="5" borderId="3" xfId="0" applyFont="1" applyFill="1" applyBorder="1" applyAlignment="1">
      <alignment horizontal="center" vertical="center"/>
    </xf>
    <xf numFmtId="0" fontId="19" fillId="8" borderId="1" xfId="0" applyFont="1" applyFill="1" applyBorder="1" applyAlignment="1">
      <alignment horizontal="right" vertical="center" wrapText="1"/>
    </xf>
    <xf numFmtId="0" fontId="1" fillId="5" borderId="2" xfId="0" applyFont="1" applyFill="1" applyBorder="1" applyAlignment="1">
      <alignment horizontal="left" vertical="center"/>
    </xf>
    <xf numFmtId="0" fontId="1" fillId="5" borderId="3" xfId="0" applyFont="1" applyFill="1" applyBorder="1" applyAlignment="1">
      <alignment horizontal="left" vertical="center"/>
    </xf>
    <xf numFmtId="0" fontId="1" fillId="5" borderId="1" xfId="0" applyFont="1" applyFill="1" applyBorder="1" applyAlignment="1">
      <alignment horizontal="center" vertical="center"/>
    </xf>
    <xf numFmtId="0" fontId="11" fillId="3" borderId="2" xfId="0" applyFont="1" applyFill="1" applyBorder="1" applyAlignment="1">
      <alignment horizontal="left" vertical="center"/>
    </xf>
    <xf numFmtId="0" fontId="11" fillId="3" borderId="3" xfId="0" applyFont="1" applyFill="1" applyBorder="1" applyAlignment="1">
      <alignment horizontal="left" vertical="center"/>
    </xf>
    <xf numFmtId="0" fontId="4" fillId="3" borderId="1" xfId="0" applyFont="1" applyFill="1" applyBorder="1" applyAlignment="1">
      <alignment horizontal="left" vertical="center"/>
    </xf>
    <xf numFmtId="0" fontId="2" fillId="4" borderId="1" xfId="0" applyFont="1" applyFill="1" applyBorder="1" applyAlignment="1">
      <alignment horizontal="left" vertical="center" wrapText="1"/>
    </xf>
    <xf numFmtId="0" fontId="2" fillId="4" borderId="1" xfId="0" applyFont="1" applyFill="1" applyBorder="1" applyAlignment="1">
      <alignment horizontal="justify" vertical="center" wrapText="1"/>
    </xf>
    <xf numFmtId="0" fontId="12" fillId="4" borderId="1" xfId="0" applyFont="1" applyFill="1" applyBorder="1" applyAlignment="1">
      <alignment horizontal="justify" vertical="center" wrapText="1"/>
    </xf>
    <xf numFmtId="0" fontId="3" fillId="4" borderId="1" xfId="0" applyFont="1" applyFill="1" applyBorder="1" applyAlignment="1">
      <alignment horizontal="left" vertical="center" wrapText="1"/>
    </xf>
    <xf numFmtId="0" fontId="7" fillId="0" borderId="0" xfId="0" applyFont="1" applyAlignment="1">
      <alignment wrapText="1"/>
    </xf>
    <xf numFmtId="0" fontId="3" fillId="5" borderId="1" xfId="0" applyFont="1" applyFill="1" applyBorder="1" applyAlignment="1">
      <alignment horizontal="center" vertical="center" wrapText="1"/>
    </xf>
    <xf numFmtId="170" fontId="12"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2" fillId="5" borderId="14" xfId="0" applyFont="1" applyFill="1" applyBorder="1" applyAlignment="1" applyProtection="1">
      <alignment vertical="center" wrapText="1"/>
    </xf>
    <xf numFmtId="0" fontId="2" fillId="5" borderId="13" xfId="0" applyFont="1" applyFill="1" applyBorder="1" applyAlignment="1" applyProtection="1">
      <alignment vertical="center" wrapText="1"/>
    </xf>
    <xf numFmtId="0" fontId="23" fillId="7" borderId="2" xfId="0" applyFont="1" applyFill="1" applyBorder="1" applyAlignment="1" applyProtection="1">
      <alignment horizontal="center" vertical="center" wrapText="1"/>
    </xf>
  </cellXfs>
  <cellStyles count="57">
    <cellStyle name="Gevolgde hyperlink" xfId="2" builtinId="9" hidden="1"/>
    <cellStyle name="Gevolgde hyperlink" xfId="4" builtinId="9" hidden="1"/>
    <cellStyle name="Gevolgde hyperlink" xfId="6" builtinId="9" hidden="1"/>
    <cellStyle name="Gevolgde hyperlink" xfId="8" builtinId="9" hidden="1"/>
    <cellStyle name="Gevolgde hyperlink" xfId="10" builtinId="9" hidden="1"/>
    <cellStyle name="Gevolgde hyperlink" xfId="12" builtinId="9" hidden="1"/>
    <cellStyle name="Gevolgde hyperlink" xfId="14" builtinId="9" hidden="1"/>
    <cellStyle name="Gevolgde hyperlink" xfId="16" builtinId="9" hidden="1"/>
    <cellStyle name="Gevolgde hyperlink" xfId="18" builtinId="9" hidden="1"/>
    <cellStyle name="Gevolgde hyperlink" xfId="20" builtinId="9" hidden="1"/>
    <cellStyle name="Gevolgde hyperlink" xfId="22" builtinId="9" hidden="1"/>
    <cellStyle name="Gevolgde hyperlink" xfId="24" builtinId="9" hidden="1"/>
    <cellStyle name="Gevolgde hyperlink" xfId="26" builtinId="9" hidden="1"/>
    <cellStyle name="Gevolgde hyperlink" xfId="28" builtinId="9" hidden="1"/>
    <cellStyle name="Gevolgde hyperlink" xfId="30" builtinId="9" hidden="1"/>
    <cellStyle name="Gevolgde hyperlink" xfId="32" builtinId="9" hidden="1"/>
    <cellStyle name="Gevolgde hyperlink" xfId="34" builtinId="9" hidden="1"/>
    <cellStyle name="Gevolgde hyperlink" xfId="36" builtinId="9" hidden="1"/>
    <cellStyle name="Gevolgde hyperlink" xfId="38" builtinId="9" hidden="1"/>
    <cellStyle name="Gevolgde hyperlink" xfId="40" builtinId="9" hidden="1"/>
    <cellStyle name="Gevolgde hyperlink" xfId="42" builtinId="9" hidden="1"/>
    <cellStyle name="Gevolgde hyperlink" xfId="44" builtinId="9" hidden="1"/>
    <cellStyle name="Gevolgde hyperlink" xfId="46" builtinId="9" hidden="1"/>
    <cellStyle name="Gevolgde hyperlink" xfId="48" builtinId="9" hidden="1"/>
    <cellStyle name="Gevolgde hyperlink" xfId="50" builtinId="9" hidden="1"/>
    <cellStyle name="Gevolgde hyperlink" xfId="52" builtinId="9" hidden="1"/>
    <cellStyle name="Gevolgde hyperlink" xfId="54" builtinId="9" hidden="1"/>
    <cellStyle name="Gevolgde hyperlink" xfId="5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Standaard" xfId="0" builtinId="0"/>
  </cellStyles>
  <dxfs count="0"/>
  <tableStyles count="0" defaultTableStyle="TableStyleMedium2" defaultPivotStyle="PivotStyleMedium9"/>
  <colors>
    <mruColors>
      <color rgb="FFFF9A02"/>
      <color rgb="FFFFCC99"/>
      <color rgb="FFFDE9D9"/>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F20"/>
  <sheetViews>
    <sheetView showGridLines="0" topLeftCell="A10" zoomScaleNormal="100" workbookViewId="0">
      <selection activeCell="A21" sqref="A21"/>
    </sheetView>
  </sheetViews>
  <sheetFormatPr baseColWidth="10" defaultColWidth="8.83203125" defaultRowHeight="15" x14ac:dyDescent="0.2"/>
  <cols>
    <col min="1" max="1" width="45.83203125" customWidth="1"/>
    <col min="2" max="6" width="15.83203125" customWidth="1"/>
  </cols>
  <sheetData>
    <row r="1" spans="1:6" s="29" customFormat="1" ht="30" customHeight="1" x14ac:dyDescent="0.2">
      <c r="A1" s="127" t="s">
        <v>22</v>
      </c>
      <c r="B1" s="127"/>
      <c r="C1" s="127"/>
      <c r="D1" s="127"/>
      <c r="E1" s="127"/>
      <c r="F1" s="127"/>
    </row>
    <row r="2" spans="1:6" s="1" customFormat="1" ht="40" customHeight="1" x14ac:dyDescent="0.2">
      <c r="A2" s="81" t="s">
        <v>45</v>
      </c>
      <c r="B2" s="81"/>
      <c r="C2" s="81"/>
      <c r="D2" s="81"/>
      <c r="E2" s="81"/>
      <c r="F2" s="81"/>
    </row>
    <row r="3" spans="1:6" s="132" customFormat="1" ht="25" customHeight="1" x14ac:dyDescent="0.2">
      <c r="A3" s="131" t="s">
        <v>48</v>
      </c>
      <c r="B3" s="131"/>
      <c r="C3" s="131"/>
      <c r="D3" s="131"/>
      <c r="E3" s="131"/>
      <c r="F3" s="131"/>
    </row>
    <row r="4" spans="1:6" s="1" customFormat="1" ht="110" customHeight="1" x14ac:dyDescent="0.2">
      <c r="A4" s="128" t="s">
        <v>49</v>
      </c>
      <c r="B4" s="128"/>
      <c r="C4" s="128"/>
      <c r="D4" s="128"/>
      <c r="E4" s="128"/>
      <c r="F4" s="128"/>
    </row>
    <row r="5" spans="1:6" s="132" customFormat="1" ht="25" customHeight="1" x14ac:dyDescent="0.2">
      <c r="A5" s="131" t="s">
        <v>50</v>
      </c>
      <c r="B5" s="131"/>
      <c r="C5" s="131"/>
      <c r="D5" s="131"/>
      <c r="E5" s="131"/>
      <c r="F5" s="131"/>
    </row>
    <row r="6" spans="1:6" s="1" customFormat="1" ht="90" customHeight="1" x14ac:dyDescent="0.2">
      <c r="A6" s="128" t="s">
        <v>51</v>
      </c>
      <c r="B6" s="128"/>
      <c r="C6" s="128" t="s">
        <v>6</v>
      </c>
      <c r="D6" s="128"/>
      <c r="E6" s="128"/>
      <c r="F6" s="128"/>
    </row>
    <row r="7" spans="1:6" s="132" customFormat="1" ht="25" customHeight="1" x14ac:dyDescent="0.2">
      <c r="A7" s="131" t="s">
        <v>52</v>
      </c>
      <c r="B7" s="131"/>
      <c r="C7" s="131"/>
      <c r="D7" s="131"/>
      <c r="E7" s="131"/>
      <c r="F7" s="131"/>
    </row>
    <row r="8" spans="1:6" ht="50" customHeight="1" x14ac:dyDescent="0.2">
      <c r="A8" s="128" t="s">
        <v>53</v>
      </c>
      <c r="B8" s="128"/>
      <c r="C8" s="128" t="s">
        <v>15</v>
      </c>
      <c r="D8" s="128"/>
      <c r="E8" s="128"/>
      <c r="F8" s="128"/>
    </row>
    <row r="9" spans="1:6" s="132" customFormat="1" ht="25" customHeight="1" x14ac:dyDescent="0.2">
      <c r="A9" s="131" t="s">
        <v>54</v>
      </c>
      <c r="B9" s="131"/>
      <c r="C9" s="131"/>
      <c r="D9" s="131"/>
      <c r="E9" s="131"/>
      <c r="F9" s="131"/>
    </row>
    <row r="10" spans="1:6" s="1" customFormat="1" ht="330" customHeight="1" x14ac:dyDescent="0.2">
      <c r="A10" s="128" t="s">
        <v>55</v>
      </c>
      <c r="B10" s="128"/>
      <c r="C10" s="128"/>
      <c r="D10" s="128"/>
      <c r="E10" s="128"/>
      <c r="F10" s="128"/>
    </row>
    <row r="11" spans="1:6" s="132" customFormat="1" ht="25" customHeight="1" x14ac:dyDescent="0.2">
      <c r="A11" s="131" t="s">
        <v>56</v>
      </c>
      <c r="B11" s="131"/>
      <c r="C11" s="131"/>
      <c r="D11" s="131"/>
      <c r="E11" s="131"/>
      <c r="F11" s="131"/>
    </row>
    <row r="12" spans="1:6" ht="90" customHeight="1" x14ac:dyDescent="0.2">
      <c r="A12" s="128" t="s">
        <v>57</v>
      </c>
      <c r="B12" s="128"/>
      <c r="C12" s="128"/>
      <c r="D12" s="128"/>
      <c r="E12" s="128"/>
      <c r="F12" s="128"/>
    </row>
    <row r="13" spans="1:6" ht="25" customHeight="1" x14ac:dyDescent="0.2">
      <c r="A13" s="38" t="s">
        <v>63</v>
      </c>
      <c r="B13" s="133" t="s">
        <v>17</v>
      </c>
      <c r="C13" s="133" t="s">
        <v>18</v>
      </c>
      <c r="D13" s="133" t="s">
        <v>19</v>
      </c>
      <c r="E13" s="133" t="s">
        <v>20</v>
      </c>
      <c r="F13" s="133" t="s">
        <v>21</v>
      </c>
    </row>
    <row r="14" spans="1:6" ht="20" customHeight="1" x14ac:dyDescent="0.2">
      <c r="A14" s="129" t="s">
        <v>10</v>
      </c>
      <c r="B14" s="134">
        <v>10000</v>
      </c>
      <c r="C14" s="134">
        <v>30000</v>
      </c>
      <c r="D14" s="134">
        <v>10000</v>
      </c>
      <c r="E14" s="134">
        <v>40000</v>
      </c>
      <c r="F14" s="134">
        <v>5000</v>
      </c>
    </row>
    <row r="15" spans="1:6" ht="20" customHeight="1" x14ac:dyDescent="0.2">
      <c r="A15" s="130" t="s">
        <v>9</v>
      </c>
      <c r="B15" s="134">
        <v>8000</v>
      </c>
      <c r="C15" s="134">
        <v>22000</v>
      </c>
      <c r="D15" s="134">
        <v>8000</v>
      </c>
      <c r="E15" s="134">
        <v>30000</v>
      </c>
      <c r="F15" s="134">
        <v>4000</v>
      </c>
    </row>
    <row r="16" spans="1:6" ht="20" customHeight="1" x14ac:dyDescent="0.2">
      <c r="A16" s="130" t="s">
        <v>8</v>
      </c>
      <c r="B16" s="134">
        <v>3000</v>
      </c>
      <c r="C16" s="134">
        <v>7500</v>
      </c>
      <c r="D16" s="134">
        <v>3000</v>
      </c>
      <c r="E16" s="134">
        <v>10000</v>
      </c>
      <c r="F16" s="134">
        <v>1500</v>
      </c>
    </row>
    <row r="17" spans="1:6" ht="20" customHeight="1" x14ac:dyDescent="0.2">
      <c r="A17" s="129" t="s">
        <v>7</v>
      </c>
      <c r="B17" s="134">
        <v>0</v>
      </c>
      <c r="C17" s="134">
        <v>0</v>
      </c>
      <c r="D17" s="134">
        <v>0</v>
      </c>
      <c r="E17" s="134">
        <v>0</v>
      </c>
      <c r="F17" s="134">
        <v>0</v>
      </c>
    </row>
    <row r="18" spans="1:6" ht="20" customHeight="1" x14ac:dyDescent="0.2">
      <c r="A18" s="129" t="s">
        <v>6</v>
      </c>
      <c r="B18" s="135" t="s">
        <v>16</v>
      </c>
      <c r="C18" s="135" t="s">
        <v>16</v>
      </c>
      <c r="D18" s="135" t="s">
        <v>16</v>
      </c>
      <c r="E18" s="135" t="s">
        <v>16</v>
      </c>
      <c r="F18" s="135" t="s">
        <v>16</v>
      </c>
    </row>
    <row r="19" spans="1:6" s="29" customFormat="1" ht="30" customHeight="1" x14ac:dyDescent="0.2">
      <c r="A19" s="127" t="s">
        <v>46</v>
      </c>
      <c r="B19" s="127"/>
      <c r="C19" s="127"/>
      <c r="D19" s="127"/>
      <c r="E19" s="127"/>
      <c r="F19" s="127"/>
    </row>
    <row r="20" spans="1:6" s="1" customFormat="1" ht="60" customHeight="1" x14ac:dyDescent="0.2">
      <c r="A20" s="81" t="s">
        <v>47</v>
      </c>
      <c r="B20" s="81"/>
      <c r="C20" s="81"/>
      <c r="D20" s="81"/>
      <c r="E20" s="81"/>
      <c r="F20" s="81"/>
    </row>
  </sheetData>
  <mergeCells count="14">
    <mergeCell ref="A19:F19"/>
    <mergeCell ref="A20:F20"/>
    <mergeCell ref="A3:F3"/>
    <mergeCell ref="A5:F5"/>
    <mergeCell ref="A7:F7"/>
    <mergeCell ref="A9:F9"/>
    <mergeCell ref="A11:F11"/>
    <mergeCell ref="A10:F10"/>
    <mergeCell ref="A12:F12"/>
    <mergeCell ref="A1:F1"/>
    <mergeCell ref="A2:F2"/>
    <mergeCell ref="A4:F4"/>
    <mergeCell ref="A6:F6"/>
    <mergeCell ref="A8:F8"/>
  </mergeCells>
  <pageMargins left="0.31496062992125984" right="0.31496062992125984" top="0.35433070866141736" bottom="0.35433070866141736" header="0.31496062992125984" footer="0.31496062992125984"/>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2B488A-CEE1-5042-8D0B-937987620DBD}">
  <dimension ref="A1:J14"/>
  <sheetViews>
    <sheetView showGridLines="0" workbookViewId="0">
      <selection activeCell="B9" sqref="B9"/>
    </sheetView>
  </sheetViews>
  <sheetFormatPr baseColWidth="10" defaultRowHeight="15" x14ac:dyDescent="0.2"/>
  <cols>
    <col min="1" max="1" width="45.83203125" customWidth="1"/>
    <col min="2" max="5" width="12.83203125" customWidth="1"/>
    <col min="6" max="7" width="15.83203125" customWidth="1"/>
  </cols>
  <sheetData>
    <row r="1" spans="1:10" ht="30" customHeight="1" x14ac:dyDescent="0.2">
      <c r="A1" s="82" t="s">
        <v>58</v>
      </c>
      <c r="B1" s="83"/>
      <c r="C1" s="83"/>
      <c r="D1" s="83"/>
      <c r="E1" s="84"/>
      <c r="F1" s="22"/>
      <c r="G1" s="22"/>
      <c r="H1" s="22"/>
      <c r="I1" s="22"/>
      <c r="J1" s="28"/>
    </row>
    <row r="2" spans="1:10" ht="75" customHeight="1" x14ac:dyDescent="0.2">
      <c r="A2" s="80" t="s">
        <v>59</v>
      </c>
      <c r="B2" s="80"/>
      <c r="C2" s="80"/>
      <c r="D2" s="80"/>
      <c r="E2" s="80"/>
    </row>
    <row r="3" spans="1:10" ht="35" customHeight="1" x14ac:dyDescent="0.2">
      <c r="A3" s="81" t="s">
        <v>44</v>
      </c>
      <c r="B3" s="81"/>
      <c r="C3" s="81"/>
      <c r="D3" s="81"/>
      <c r="E3" s="81"/>
    </row>
    <row r="4" spans="1:10" s="1" customFormat="1" ht="30" customHeight="1" x14ac:dyDescent="0.2">
      <c r="A4" s="77" t="s">
        <v>40</v>
      </c>
      <c r="B4" s="78"/>
      <c r="C4" s="78"/>
      <c r="D4" s="78"/>
      <c r="E4" s="79"/>
    </row>
    <row r="5" spans="1:10" s="1" customFormat="1" ht="30" customHeight="1" x14ac:dyDescent="0.2">
      <c r="A5" s="77" t="s">
        <v>41</v>
      </c>
      <c r="B5" s="78"/>
      <c r="C5" s="78"/>
      <c r="D5" s="78"/>
      <c r="E5" s="79"/>
    </row>
    <row r="6" spans="1:10" s="1" customFormat="1" ht="30" customHeight="1" x14ac:dyDescent="0.2">
      <c r="A6" s="77" t="s">
        <v>42</v>
      </c>
      <c r="B6" s="78"/>
      <c r="C6" s="78"/>
      <c r="D6" s="78"/>
      <c r="E6" s="79"/>
    </row>
    <row r="7" spans="1:10" s="1" customFormat="1" ht="30" customHeight="1" x14ac:dyDescent="0.2">
      <c r="A7" s="77" t="s">
        <v>43</v>
      </c>
      <c r="B7" s="78"/>
      <c r="C7" s="78"/>
      <c r="D7" s="78"/>
      <c r="E7" s="79"/>
    </row>
    <row r="8" spans="1:10" ht="25" customHeight="1" x14ac:dyDescent="0.2">
      <c r="A8" s="38" t="s">
        <v>39</v>
      </c>
      <c r="B8" s="136" t="s">
        <v>40</v>
      </c>
      <c r="C8" s="136" t="s">
        <v>41</v>
      </c>
      <c r="D8" s="136" t="s">
        <v>42</v>
      </c>
      <c r="E8" s="136" t="s">
        <v>43</v>
      </c>
    </row>
    <row r="9" spans="1:10" ht="20" customHeight="1" x14ac:dyDescent="0.2">
      <c r="A9" s="72" t="s">
        <v>10</v>
      </c>
      <c r="B9" s="134">
        <v>12500</v>
      </c>
      <c r="C9" s="134">
        <v>12500</v>
      </c>
      <c r="D9" s="134">
        <v>12500</v>
      </c>
      <c r="E9" s="134">
        <v>12500</v>
      </c>
    </row>
    <row r="10" spans="1:10" ht="20" customHeight="1" x14ac:dyDescent="0.2">
      <c r="A10" s="73" t="s">
        <v>9</v>
      </c>
      <c r="B10" s="134">
        <v>9375</v>
      </c>
      <c r="C10" s="134">
        <v>9375</v>
      </c>
      <c r="D10" s="134">
        <v>9375</v>
      </c>
      <c r="E10" s="134">
        <v>9375</v>
      </c>
    </row>
    <row r="11" spans="1:10" ht="20" customHeight="1" x14ac:dyDescent="0.2">
      <c r="A11" s="73" t="s">
        <v>8</v>
      </c>
      <c r="B11" s="134">
        <v>3125</v>
      </c>
      <c r="C11" s="134">
        <v>3125</v>
      </c>
      <c r="D11" s="134">
        <v>3125</v>
      </c>
      <c r="E11" s="134">
        <v>3125</v>
      </c>
    </row>
    <row r="12" spans="1:10" ht="20" customHeight="1" x14ac:dyDescent="0.2">
      <c r="A12" s="72" t="s">
        <v>7</v>
      </c>
      <c r="B12" s="134">
        <v>0</v>
      </c>
      <c r="C12" s="134">
        <v>0</v>
      </c>
      <c r="D12" s="134">
        <v>0</v>
      </c>
      <c r="E12" s="134">
        <v>0</v>
      </c>
    </row>
    <row r="13" spans="1:10" ht="20" customHeight="1" x14ac:dyDescent="0.2">
      <c r="A13" s="72" t="s">
        <v>6</v>
      </c>
      <c r="B13" s="41" t="s">
        <v>16</v>
      </c>
      <c r="C13" s="41" t="s">
        <v>16</v>
      </c>
      <c r="D13" s="41" t="s">
        <v>16</v>
      </c>
      <c r="E13" s="41" t="s">
        <v>16</v>
      </c>
    </row>
    <row r="14" spans="1:10" ht="20" customHeight="1" x14ac:dyDescent="0.2">
      <c r="A14" s="71"/>
      <c r="B14" s="39"/>
      <c r="C14" s="39"/>
      <c r="D14" s="39"/>
      <c r="E14" s="40"/>
    </row>
  </sheetData>
  <sheetProtection algorithmName="SHA-512" hashValue="p4NN153aE9jtjtdl4jXJGyVejnZOzSAqZNIY259xaDxNPQPwRDQEhbW3NY4hunehARVJZJR9DEWLPrzmgNW45Q==" saltValue="A787Jgb1FUH0QDS5H4yrGw==" spinCount="100000" sheet="1" objects="1" scenarios="1"/>
  <mergeCells count="7">
    <mergeCell ref="A6:E6"/>
    <mergeCell ref="A7:E7"/>
    <mergeCell ref="A2:E2"/>
    <mergeCell ref="A3:E3"/>
    <mergeCell ref="A1:E1"/>
    <mergeCell ref="A4:E4"/>
    <mergeCell ref="A5:E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K24"/>
  <sheetViews>
    <sheetView showGridLines="0" zoomScale="85" zoomScaleNormal="85" zoomScalePageLayoutView="85" workbookViewId="0">
      <pane xSplit="1" ySplit="1" topLeftCell="B2" activePane="bottomRight" state="frozen"/>
      <selection pane="topRight" activeCell="B1" sqref="B1"/>
      <selection pane="bottomLeft" activeCell="A2" sqref="A2"/>
      <selection pane="bottomRight" activeCell="C2" sqref="C2:D2"/>
    </sheetView>
  </sheetViews>
  <sheetFormatPr baseColWidth="10" defaultColWidth="8.83203125" defaultRowHeight="13" x14ac:dyDescent="0.15"/>
  <cols>
    <col min="1" max="1" width="150.83203125" style="3" customWidth="1"/>
    <col min="2" max="2" width="2.83203125" style="5" customWidth="1"/>
    <col min="3" max="3" width="30.83203125" style="4" customWidth="1"/>
    <col min="4" max="4" width="3.83203125" style="4" customWidth="1"/>
    <col min="5" max="5" width="2.83203125" style="4" customWidth="1"/>
    <col min="6" max="6" width="30.83203125" style="4" customWidth="1"/>
    <col min="7" max="7" width="3.83203125" style="4" customWidth="1"/>
    <col min="8" max="8" width="2.83203125" style="4" customWidth="1"/>
    <col min="9" max="9" width="30.83203125" style="3" customWidth="1"/>
    <col min="10" max="10" width="3.83203125" style="3" customWidth="1"/>
    <col min="11" max="11" width="11.6640625" style="3" bestFit="1" customWidth="1"/>
    <col min="12" max="16384" width="8.83203125" style="3"/>
  </cols>
  <sheetData>
    <row r="1" spans="1:11" ht="50" customHeight="1" x14ac:dyDescent="0.2">
      <c r="A1" s="42" t="s">
        <v>0</v>
      </c>
      <c r="B1" s="12"/>
      <c r="C1" s="91" t="s">
        <v>60</v>
      </c>
      <c r="D1" s="92"/>
      <c r="E1" s="12"/>
      <c r="F1" s="91" t="s">
        <v>61</v>
      </c>
      <c r="G1" s="92"/>
      <c r="H1" s="12"/>
      <c r="I1" s="91" t="s">
        <v>62</v>
      </c>
      <c r="J1" s="92"/>
      <c r="K1" s="2"/>
    </row>
    <row r="2" spans="1:11" ht="20" customHeight="1" x14ac:dyDescent="0.15">
      <c r="A2" s="43" t="s">
        <v>37</v>
      </c>
      <c r="B2" s="6"/>
      <c r="C2" s="93" t="s">
        <v>15</v>
      </c>
      <c r="D2" s="94"/>
      <c r="E2" s="6"/>
      <c r="F2" s="93" t="s">
        <v>15</v>
      </c>
      <c r="G2" s="94"/>
      <c r="H2" s="6"/>
      <c r="I2" s="93" t="s">
        <v>15</v>
      </c>
      <c r="J2" s="94"/>
    </row>
    <row r="3" spans="1:11" ht="20" customHeight="1" x14ac:dyDescent="0.15">
      <c r="A3" s="137" t="str">
        <f>'Beoordelen open vragen'!A3</f>
        <v>6.1.1	PLAN VAN AANPAK AANVANG DIENSTVERLENING</v>
      </c>
      <c r="B3" s="7"/>
      <c r="C3" s="10" t="s">
        <v>5</v>
      </c>
      <c r="D3" s="11"/>
      <c r="E3" s="7"/>
      <c r="F3" s="10" t="s">
        <v>5</v>
      </c>
      <c r="G3" s="11"/>
      <c r="H3" s="7"/>
      <c r="I3" s="10" t="s">
        <v>5</v>
      </c>
      <c r="J3" s="11"/>
    </row>
    <row r="4" spans="1:11" ht="180" customHeight="1" x14ac:dyDescent="0.15">
      <c r="A4" s="138" t="str">
        <f>'Beoordelen open vragen'!A4:B4</f>
        <v>Inschrijver dient te beschrijven op maximaal 3 A4 (toe te voegen op TenderNed) op welke wijze zij bij aanvang van de opdracht zich gaat verdiepen in de organisatie van de opdrachtgever.  Daarnaast beschrijft inschrijver hoe zij haar dienstverlening gaat afstemmen op de uitvoering van de nadere opdrachten uitgesplitst in Payroll en flexibele inhuur. Inschrijver beschrijft hierbij per onderdeel minimaal:
-	Een realistisch tijdspad; 
-	Een communicatieplan; 
-	Hoe zij omgaat met lopende payroll contracten met bestaande partners; 
-	Een verwachte inzet (in tijd) van de opdrachtgever; 
-	Op welke wijze zij zich gaat inleven in de organisatie van de opdrachtgever op zowel centraal niveau als op de scholen zelf.</v>
      </c>
      <c r="B4" s="7"/>
      <c r="C4" s="87" t="s">
        <v>3</v>
      </c>
      <c r="D4" s="88"/>
      <c r="E4" s="7"/>
      <c r="F4" s="87" t="s">
        <v>3</v>
      </c>
      <c r="G4" s="88"/>
      <c r="H4" s="7"/>
      <c r="I4" s="87" t="s">
        <v>3</v>
      </c>
      <c r="J4" s="88"/>
    </row>
    <row r="5" spans="1:11" ht="20" customHeight="1" x14ac:dyDescent="0.15">
      <c r="A5" s="137" t="str">
        <f>'Beoordelen open vragen'!A5</f>
        <v xml:space="preserve">6.1.2	GOED WERKGEVERSCHAP </v>
      </c>
      <c r="B5" s="7"/>
      <c r="C5" s="10" t="s">
        <v>5</v>
      </c>
      <c r="D5" s="16"/>
      <c r="E5" s="7"/>
      <c r="F5" s="10" t="s">
        <v>5</v>
      </c>
      <c r="G5" s="16"/>
      <c r="H5" s="7"/>
      <c r="I5" s="10" t="s">
        <v>5</v>
      </c>
      <c r="J5" s="16"/>
    </row>
    <row r="6" spans="1:11" ht="180" customHeight="1" x14ac:dyDescent="0.15">
      <c r="A6" s="138" t="str">
        <f>'Beoordelen open vragen'!A6:B6</f>
        <v>Inschrijver dient te beschrijven op maximaal 2 A4 (toe te voegen op TenderNed) op welke wijze zij invulling geef aan goed werkgeverschap gericht op ZZP’ers, docenten en ondersteunend personeel en beschrijft hierbij minimaal de volgende punten;
1.	Communicatie met potentiële kandidaten;
2.	Communicatie met personeel onder contract;
3.	Het binden en motiveren van potentiële kandidaten aan de organisatie van de inschrijver;
4.	Het binden en motiveren van ingezet personeel (en ZZP’ers) aan de organisatie van de inschrijver.</v>
      </c>
      <c r="B6" s="7"/>
      <c r="C6" s="87" t="s">
        <v>3</v>
      </c>
      <c r="D6" s="88"/>
      <c r="E6" s="7"/>
      <c r="F6" s="87" t="s">
        <v>3</v>
      </c>
      <c r="G6" s="88"/>
      <c r="H6" s="7"/>
      <c r="I6" s="87" t="s">
        <v>3</v>
      </c>
      <c r="J6" s="88"/>
    </row>
    <row r="7" spans="1:11" ht="20" customHeight="1" x14ac:dyDescent="0.15">
      <c r="A7" s="137" t="str">
        <f>'Beoordelen open vragen'!A7:B7</f>
        <v>6.1.3	Ontwikkeling docenten/ deskundigheidsbevordering</v>
      </c>
      <c r="B7" s="7"/>
      <c r="C7" s="10" t="s">
        <v>5</v>
      </c>
      <c r="D7" s="16"/>
      <c r="E7" s="7"/>
      <c r="F7" s="10" t="s">
        <v>5</v>
      </c>
      <c r="G7" s="16"/>
      <c r="H7" s="7"/>
      <c r="I7" s="10" t="s">
        <v>5</v>
      </c>
      <c r="J7" s="16"/>
    </row>
    <row r="8" spans="1:11" ht="180" customHeight="1" x14ac:dyDescent="0.15">
      <c r="A8" s="138" t="str">
        <f>'Beoordelen open vragen'!A8:B8</f>
        <v>Inschrijver dient te beschrijven op maximaal 1 A4 (toe te voegen op TenderNed) op welke wijze zij concreet invulling geven aan het bevorderen van de deskundigheid. Dit geldt voor medewerkers van opdrachtnemer die zowel niet als wel uitgeleend zijn en de payroll medewerkers aan ROC Friesland College.</v>
      </c>
      <c r="B8" s="7"/>
      <c r="C8" s="87" t="s">
        <v>3</v>
      </c>
      <c r="D8" s="88"/>
      <c r="E8" s="7"/>
      <c r="F8" s="87" t="s">
        <v>3</v>
      </c>
      <c r="G8" s="88"/>
      <c r="H8" s="7"/>
      <c r="I8" s="87" t="s">
        <v>3</v>
      </c>
      <c r="J8" s="88"/>
    </row>
    <row r="9" spans="1:11" ht="20" customHeight="1" x14ac:dyDescent="0.15">
      <c r="A9" s="137" t="str">
        <f>'Beoordelen open vragen'!A9:B9</f>
        <v xml:space="preserve">6.1.4	ADMINISTRATIEVE PROCES </v>
      </c>
      <c r="B9" s="7"/>
      <c r="C9" s="10" t="s">
        <v>5</v>
      </c>
      <c r="D9" s="16"/>
      <c r="E9" s="7"/>
      <c r="F9" s="10" t="s">
        <v>5</v>
      </c>
      <c r="G9" s="16"/>
      <c r="H9" s="7"/>
      <c r="I9" s="10" t="s">
        <v>5</v>
      </c>
      <c r="J9" s="16"/>
    </row>
    <row r="10" spans="1:11" ht="325" customHeight="1" x14ac:dyDescent="0.15">
      <c r="A10" s="138" t="str">
        <f>'Beoordelen open vragen'!A10:B10</f>
        <v>Inschrijver dient te beschrijven op maximaal 1 A4 op welke wijze na gunning zij het administratieve proces kan vereenvoudigen voor payroll medewerkers. Momenteel voert de opdrachtgever alle gegevens van payroll medewerkers in de EHRM (HR2DAY) in. De huidige opdrachtnemer voert veel van dezelfde gegevens in haar eigen systeem in. Inschrijver beschrijft welke optimalisatie zij kan doorvoeren ter voorkoming van dubbelle werkzaamheden, niet aansluitende informatie en het hebben van juiste en tijdige informatie.
Opdrachtnemer houdt bij de beantwoording rekening met de onderstaande verwerking van gegevens:
-	Invoeren medewerker;
-	Check ID;
-	Check bevoegdheid;
-	Check diplomering;
-	Check VOG;
-	Beschikt wel/ niet over BHV-diploma;
-	Invoeren reiskosten en controle juistheid;
-	Invoeren verhuizingen, wijzigingen m.b.t. status/ functie en uren;
-	Invoeren team waarbinnen medewerker komt te werken;
-	Startdatum, loongegevens, duur overeenkomst;
-	Invoeren overige loongegevens zoals functie, belastinggegevens etc.;
-	Invoeren mutaties in geval van loonbeslag, ouderschapsverlof, bijzonder verlof;
-	Registeren gewerkte uren, ziekte uren en verlofrechten;
-	Registreren opleidingsbudget, verbruikt budget, behaalde diploma’s en certificaten;
-	Dossier ziekteverzuim;
-	Dossier functionering;
-	Invoeren eventuele beëindiging, afrekening.
Inschrijver zoomt daarbij minimaal in op de rol en het werkproces van de opdrachtgever, van de opdrachtnemer en van de medewerker zelf en op welke concrete wijze zij het aantal handelingen minimaliseert en juiste data waarborgt.</v>
      </c>
      <c r="B10" s="7"/>
      <c r="C10" s="87" t="s">
        <v>3</v>
      </c>
      <c r="D10" s="88"/>
      <c r="E10" s="7"/>
      <c r="F10" s="87" t="s">
        <v>3</v>
      </c>
      <c r="G10" s="88"/>
      <c r="H10" s="7"/>
      <c r="I10" s="87" t="s">
        <v>3</v>
      </c>
      <c r="J10" s="88"/>
    </row>
    <row r="11" spans="1:11" ht="20" customHeight="1" x14ac:dyDescent="0.15">
      <c r="A11" s="137" t="str">
        <f>'Beoordelen open vragen'!A11:B11</f>
        <v>6.1.5	 ADVIESWAARDE/ INFORMATIEVERSTREKKING</v>
      </c>
      <c r="B11" s="7"/>
      <c r="C11" s="10" t="s">
        <v>5</v>
      </c>
      <c r="D11" s="16"/>
      <c r="E11" s="7"/>
      <c r="F11" s="10" t="s">
        <v>5</v>
      </c>
      <c r="G11" s="16"/>
      <c r="H11" s="7"/>
      <c r="I11" s="10" t="s">
        <v>5</v>
      </c>
      <c r="J11" s="16"/>
    </row>
    <row r="12" spans="1:11" ht="180" customHeight="1" x14ac:dyDescent="0.15">
      <c r="A12" s="138" t="str">
        <f>'Beoordelen open vragen'!A12:B12</f>
        <v>Inschrijver dient te beschrijven op maximaal 1 A4 op welke wijze na gunning zij invulling kan geven aan aanvullende relevante HR-adviezen aan de opdrachtgever. De inschrijver beschrijft daarbij concreet:
-	De aard van de adviezen/ informatieverstrekking;
-	De frequentie van deze adviezen;
-	De in te zetten communicatiemiddelen;
-	Het in te zetten adviesniveau.</v>
      </c>
      <c r="B12" s="7"/>
      <c r="C12" s="87" t="s">
        <v>3</v>
      </c>
      <c r="D12" s="88"/>
      <c r="E12" s="7"/>
      <c r="F12" s="87" t="s">
        <v>3</v>
      </c>
      <c r="G12" s="88"/>
      <c r="H12" s="7"/>
      <c r="I12" s="87" t="s">
        <v>3</v>
      </c>
      <c r="J12" s="88"/>
    </row>
    <row r="13" spans="1:11" ht="20" customHeight="1" x14ac:dyDescent="0.15">
      <c r="A13" s="44"/>
      <c r="B13" s="8"/>
      <c r="C13" s="45"/>
      <c r="D13" s="45"/>
      <c r="E13" s="8"/>
      <c r="F13" s="45"/>
      <c r="G13" s="45"/>
      <c r="H13" s="8"/>
      <c r="I13" s="45"/>
      <c r="J13" s="46"/>
    </row>
    <row r="15" spans="1:11" ht="16" x14ac:dyDescent="0.15">
      <c r="A15" s="47" t="str">
        <f>'Beoordelen interview'!A1</f>
        <v>Interview sleutelfunctionarissen</v>
      </c>
      <c r="B15" s="6"/>
      <c r="C15" s="85"/>
      <c r="D15" s="86"/>
      <c r="E15" s="6"/>
      <c r="F15" s="85"/>
      <c r="G15" s="86"/>
      <c r="H15" s="6"/>
      <c r="I15" s="85"/>
      <c r="J15" s="86"/>
    </row>
    <row r="16" spans="1:11" ht="20" customHeight="1" x14ac:dyDescent="0.15">
      <c r="A16" s="89" t="str">
        <f>'Beoordelen interview'!A4:B4</f>
        <v>Vraag 1</v>
      </c>
      <c r="B16" s="7"/>
      <c r="C16" s="10" t="s">
        <v>5</v>
      </c>
      <c r="D16" s="16"/>
      <c r="E16" s="7"/>
      <c r="F16" s="10" t="s">
        <v>5</v>
      </c>
      <c r="G16" s="16"/>
      <c r="H16" s="7"/>
      <c r="I16" s="10" t="s">
        <v>5</v>
      </c>
      <c r="J16" s="16"/>
    </row>
    <row r="17" spans="1:10" ht="135" customHeight="1" x14ac:dyDescent="0.15">
      <c r="A17" s="90"/>
      <c r="B17" s="7"/>
      <c r="C17" s="87" t="s">
        <v>3</v>
      </c>
      <c r="D17" s="88"/>
      <c r="E17" s="7"/>
      <c r="F17" s="87" t="s">
        <v>3</v>
      </c>
      <c r="G17" s="88"/>
      <c r="H17" s="7"/>
      <c r="I17" s="87" t="s">
        <v>3</v>
      </c>
      <c r="J17" s="88"/>
    </row>
    <row r="18" spans="1:10" ht="20" customHeight="1" x14ac:dyDescent="0.15">
      <c r="A18" s="89" t="str">
        <f>'Beoordelen interview'!A5:B5</f>
        <v>Vraag 2</v>
      </c>
      <c r="B18" s="7"/>
      <c r="C18" s="10" t="s">
        <v>5</v>
      </c>
      <c r="D18" s="16"/>
      <c r="E18" s="7"/>
      <c r="F18" s="10" t="s">
        <v>5</v>
      </c>
      <c r="G18" s="16"/>
      <c r="H18" s="7"/>
      <c r="I18" s="10" t="s">
        <v>5</v>
      </c>
      <c r="J18" s="16"/>
    </row>
    <row r="19" spans="1:10" ht="135" customHeight="1" x14ac:dyDescent="0.15">
      <c r="A19" s="90"/>
      <c r="B19" s="7"/>
      <c r="C19" s="87" t="s">
        <v>3</v>
      </c>
      <c r="D19" s="88"/>
      <c r="E19" s="7"/>
      <c r="F19" s="87" t="s">
        <v>3</v>
      </c>
      <c r="G19" s="88"/>
      <c r="H19" s="7"/>
      <c r="I19" s="87" t="s">
        <v>3</v>
      </c>
      <c r="J19" s="88"/>
    </row>
    <row r="20" spans="1:10" ht="20" customHeight="1" x14ac:dyDescent="0.15">
      <c r="A20" s="89" t="str">
        <f>'Beoordelen interview'!A6:B6</f>
        <v>Vraag 3</v>
      </c>
      <c r="B20" s="7"/>
      <c r="C20" s="10" t="s">
        <v>5</v>
      </c>
      <c r="D20" s="16"/>
      <c r="E20" s="7"/>
      <c r="F20" s="10" t="s">
        <v>5</v>
      </c>
      <c r="G20" s="16"/>
      <c r="H20" s="7"/>
      <c r="I20" s="10" t="s">
        <v>5</v>
      </c>
      <c r="J20" s="16"/>
    </row>
    <row r="21" spans="1:10" ht="135" customHeight="1" x14ac:dyDescent="0.15">
      <c r="A21" s="90"/>
      <c r="B21" s="7"/>
      <c r="C21" s="87" t="s">
        <v>3</v>
      </c>
      <c r="D21" s="88"/>
      <c r="E21" s="7"/>
      <c r="F21" s="87" t="s">
        <v>3</v>
      </c>
      <c r="G21" s="88"/>
      <c r="H21" s="7"/>
      <c r="I21" s="87" t="s">
        <v>3</v>
      </c>
      <c r="J21" s="88"/>
    </row>
    <row r="22" spans="1:10" ht="20" customHeight="1" x14ac:dyDescent="0.15">
      <c r="A22" s="89" t="str">
        <f>'Beoordelen interview'!A7:B7</f>
        <v>Vraag 4</v>
      </c>
      <c r="B22" s="7"/>
      <c r="C22" s="10" t="s">
        <v>5</v>
      </c>
      <c r="D22" s="16"/>
      <c r="E22" s="7"/>
      <c r="F22" s="10" t="s">
        <v>5</v>
      </c>
      <c r="G22" s="16"/>
      <c r="H22" s="7"/>
      <c r="I22" s="10" t="s">
        <v>5</v>
      </c>
      <c r="J22" s="16"/>
    </row>
    <row r="23" spans="1:10" ht="135" customHeight="1" x14ac:dyDescent="0.15">
      <c r="A23" s="90"/>
      <c r="B23" s="7"/>
      <c r="C23" s="87" t="s">
        <v>3</v>
      </c>
      <c r="D23" s="88"/>
      <c r="E23" s="7"/>
      <c r="F23" s="87" t="s">
        <v>3</v>
      </c>
      <c r="G23" s="88"/>
      <c r="H23" s="7"/>
      <c r="I23" s="87" t="s">
        <v>3</v>
      </c>
      <c r="J23" s="88"/>
    </row>
    <row r="24" spans="1:10" ht="20" customHeight="1" x14ac:dyDescent="0.15">
      <c r="A24" s="44"/>
      <c r="B24" s="8"/>
      <c r="C24" s="45"/>
      <c r="D24" s="45"/>
      <c r="E24" s="8"/>
      <c r="F24" s="45"/>
      <c r="G24" s="45"/>
      <c r="H24" s="8"/>
      <c r="I24" s="45"/>
      <c r="J24" s="46"/>
    </row>
  </sheetData>
  <sheetProtection algorithmName="SHA-512" hashValue="f3lTS9Qaywcqs2/qqgeuQcCjIEel+0k7+bovliL4WiAyySrbQmJ1FjxNx7UKRx3G4XdkKQ6QsOUVGZKFqEM49w==" saltValue="qkVPtzj/1VjZb+jRVJzPvQ==" spinCount="100000" sheet="1" objects="1" scenarios="1"/>
  <mergeCells count="40">
    <mergeCell ref="I12:J12"/>
    <mergeCell ref="I6:J6"/>
    <mergeCell ref="I4:J4"/>
    <mergeCell ref="F12:G12"/>
    <mergeCell ref="C12:D12"/>
    <mergeCell ref="I1:J1"/>
    <mergeCell ref="I8:J8"/>
    <mergeCell ref="I10:J10"/>
    <mergeCell ref="C2:D2"/>
    <mergeCell ref="I2:J2"/>
    <mergeCell ref="C1:D1"/>
    <mergeCell ref="F1:G1"/>
    <mergeCell ref="F8:G8"/>
    <mergeCell ref="F10:G10"/>
    <mergeCell ref="F2:G2"/>
    <mergeCell ref="C4:D4"/>
    <mergeCell ref="F4:G4"/>
    <mergeCell ref="F6:G6"/>
    <mergeCell ref="C6:D6"/>
    <mergeCell ref="C8:D8"/>
    <mergeCell ref="C10:D10"/>
    <mergeCell ref="C15:D15"/>
    <mergeCell ref="F15:G15"/>
    <mergeCell ref="A16:A17"/>
    <mergeCell ref="C17:D17"/>
    <mergeCell ref="F17:G17"/>
    <mergeCell ref="A22:A23"/>
    <mergeCell ref="C23:D23"/>
    <mergeCell ref="F23:G23"/>
    <mergeCell ref="A18:A19"/>
    <mergeCell ref="C19:D19"/>
    <mergeCell ref="F19:G19"/>
    <mergeCell ref="A20:A21"/>
    <mergeCell ref="C21:D21"/>
    <mergeCell ref="F21:G21"/>
    <mergeCell ref="I15:J15"/>
    <mergeCell ref="I17:J17"/>
    <mergeCell ref="I19:J19"/>
    <mergeCell ref="I21:J21"/>
    <mergeCell ref="I23:J23"/>
  </mergeCells>
  <dataValidations count="1">
    <dataValidation type="list" errorStyle="warning" allowBlank="1" showErrorMessage="1" error="Voer juiste waarde in. " sqref="C5 F5 I5 C7 F7 I7 C9 F9 I9 C11 F11 I11 C3 F3 I3 C16 F22 C18 I16 I18 C20 I20 C22 F16 F18 F20 I22" xr:uid="{00000000-0002-0000-0100-000000000000}">
      <formula1>SCORE</formula1>
    </dataValidation>
  </dataValidations>
  <pageMargins left="0.7" right="0.7" top="0.75" bottom="0.75" header="0.3" footer="0.3"/>
  <pageSetup paperSize="8"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24"/>
  <sheetViews>
    <sheetView showGridLines="0" zoomScale="85" zoomScaleNormal="85" zoomScalePageLayoutView="85" workbookViewId="0">
      <pane xSplit="1" ySplit="1" topLeftCell="B2" activePane="bottomRight" state="frozen"/>
      <selection pane="topRight" activeCell="B1" sqref="B1"/>
      <selection pane="bottomLeft" activeCell="A2" sqref="A2"/>
      <selection pane="bottomRight" activeCell="C1" sqref="C1:D1"/>
    </sheetView>
  </sheetViews>
  <sheetFormatPr baseColWidth="10" defaultColWidth="8.83203125" defaultRowHeight="13" x14ac:dyDescent="0.15"/>
  <cols>
    <col min="1" max="1" width="150.83203125" style="3" customWidth="1"/>
    <col min="2" max="2" width="2.83203125" style="5" customWidth="1"/>
    <col min="3" max="3" width="30.83203125" style="4" customWidth="1"/>
    <col min="4" max="4" width="3.83203125" style="4" customWidth="1"/>
    <col min="5" max="5" width="2.83203125" style="4" customWidth="1"/>
    <col min="6" max="6" width="30.83203125" style="4" customWidth="1"/>
    <col min="7" max="7" width="3.83203125" style="4" customWidth="1"/>
    <col min="8" max="8" width="2.83203125" style="4" customWidth="1"/>
    <col min="9" max="9" width="30.83203125" style="3" customWidth="1"/>
    <col min="10" max="10" width="3.83203125" style="3" customWidth="1"/>
    <col min="11" max="11" width="11.6640625" style="3" bestFit="1" customWidth="1"/>
    <col min="12" max="16384" width="8.83203125" style="3"/>
  </cols>
  <sheetData>
    <row r="1" spans="1:11" ht="50" customHeight="1" x14ac:dyDescent="0.2">
      <c r="A1" s="42" t="s">
        <v>1</v>
      </c>
      <c r="B1" s="12"/>
      <c r="C1" s="95" t="str">
        <f>'Beoordelaar 1'!C1:D1</f>
        <v>Inschrijver 1</v>
      </c>
      <c r="D1" s="96"/>
      <c r="E1" s="12"/>
      <c r="F1" s="95" t="str">
        <f>'Beoordelaar 1'!F1:G1</f>
        <v>Inschrijver 2</v>
      </c>
      <c r="G1" s="96"/>
      <c r="H1" s="12"/>
      <c r="I1" s="95" t="str">
        <f>'Beoordelaar 1'!I1:J1</f>
        <v>Inschrijver 3</v>
      </c>
      <c r="J1" s="96"/>
      <c r="K1" s="2"/>
    </row>
    <row r="2" spans="1:11" ht="20" customHeight="1" x14ac:dyDescent="0.15">
      <c r="A2" s="43" t="s">
        <v>37</v>
      </c>
      <c r="B2" s="6"/>
      <c r="C2" s="93" t="s">
        <v>15</v>
      </c>
      <c r="D2" s="94"/>
      <c r="E2" s="6"/>
      <c r="F2" s="93" t="s">
        <v>15</v>
      </c>
      <c r="G2" s="94"/>
      <c r="H2" s="6"/>
      <c r="I2" s="93" t="s">
        <v>15</v>
      </c>
      <c r="J2" s="94"/>
    </row>
    <row r="3" spans="1:11" ht="20" customHeight="1" x14ac:dyDescent="0.15">
      <c r="A3" s="137" t="str">
        <f>'Beoordelen open vragen'!A3</f>
        <v>6.1.1	PLAN VAN AANPAK AANVANG DIENSTVERLENING</v>
      </c>
      <c r="B3" s="7"/>
      <c r="C3" s="10" t="s">
        <v>5</v>
      </c>
      <c r="D3" s="11"/>
      <c r="E3" s="7"/>
      <c r="F3" s="10" t="s">
        <v>5</v>
      </c>
      <c r="G3" s="11"/>
      <c r="H3" s="7"/>
      <c r="I3" s="10" t="s">
        <v>5</v>
      </c>
      <c r="J3" s="11"/>
    </row>
    <row r="4" spans="1:11" ht="180" customHeight="1" x14ac:dyDescent="0.15">
      <c r="A4" s="138" t="str">
        <f>'Beoordelen open vragen'!A4</f>
        <v>Inschrijver dient te beschrijven op maximaal 3 A4 (toe te voegen op TenderNed) op welke wijze zij bij aanvang van de opdracht zich gaat verdiepen in de organisatie van de opdrachtgever.  Daarnaast beschrijft inschrijver hoe zij haar dienstverlening gaat afstemmen op de uitvoering van de nadere opdrachten uitgesplitst in Payroll en flexibele inhuur. Inschrijver beschrijft hierbij per onderdeel minimaal:
-	Een realistisch tijdspad; 
-	Een communicatieplan; 
-	Hoe zij omgaat met lopende payroll contracten met bestaande partners; 
-	Een verwachte inzet (in tijd) van de opdrachtgever; 
-	Op welke wijze zij zich gaat inleven in de organisatie van de opdrachtgever op zowel centraal niveau als op de scholen zelf.</v>
      </c>
      <c r="B4" s="7"/>
      <c r="C4" s="87" t="s">
        <v>3</v>
      </c>
      <c r="D4" s="88"/>
      <c r="E4" s="7"/>
      <c r="F4" s="87" t="s">
        <v>3</v>
      </c>
      <c r="G4" s="88"/>
      <c r="H4" s="7"/>
      <c r="I4" s="87" t="s">
        <v>3</v>
      </c>
      <c r="J4" s="88"/>
    </row>
    <row r="5" spans="1:11" ht="20" customHeight="1" x14ac:dyDescent="0.15">
      <c r="A5" s="137" t="str">
        <f>'Beoordelen open vragen'!A5</f>
        <v xml:space="preserve">6.1.2	GOED WERKGEVERSCHAP </v>
      </c>
      <c r="B5" s="7"/>
      <c r="C5" s="10" t="s">
        <v>5</v>
      </c>
      <c r="D5" s="16"/>
      <c r="E5" s="7"/>
      <c r="F5" s="10" t="s">
        <v>5</v>
      </c>
      <c r="G5" s="16"/>
      <c r="H5" s="7"/>
      <c r="I5" s="10" t="s">
        <v>5</v>
      </c>
      <c r="J5" s="16"/>
    </row>
    <row r="6" spans="1:11" ht="180" customHeight="1" x14ac:dyDescent="0.15">
      <c r="A6" s="138" t="str">
        <f>'Beoordelen open vragen'!A6</f>
        <v>Inschrijver dient te beschrijven op maximaal 2 A4 (toe te voegen op TenderNed) op welke wijze zij invulling geef aan goed werkgeverschap gericht op ZZP’ers, docenten en ondersteunend personeel en beschrijft hierbij minimaal de volgende punten;
1.	Communicatie met potentiële kandidaten;
2.	Communicatie met personeel onder contract;
3.	Het binden en motiveren van potentiële kandidaten aan de organisatie van de inschrijver;
4.	Het binden en motiveren van ingezet personeel (en ZZP’ers) aan de organisatie van de inschrijver.</v>
      </c>
      <c r="B6" s="7"/>
      <c r="C6" s="87" t="s">
        <v>3</v>
      </c>
      <c r="D6" s="88"/>
      <c r="E6" s="7"/>
      <c r="F6" s="87" t="s">
        <v>3</v>
      </c>
      <c r="G6" s="88"/>
      <c r="H6" s="7"/>
      <c r="I6" s="87" t="s">
        <v>3</v>
      </c>
      <c r="J6" s="88"/>
    </row>
    <row r="7" spans="1:11" ht="20" customHeight="1" x14ac:dyDescent="0.15">
      <c r="A7" s="137" t="str">
        <f>'Beoordelen open vragen'!A7</f>
        <v>6.1.3	Ontwikkeling docenten/ deskundigheidsbevordering</v>
      </c>
      <c r="B7" s="7"/>
      <c r="C7" s="10" t="s">
        <v>5</v>
      </c>
      <c r="D7" s="16"/>
      <c r="E7" s="7"/>
      <c r="F7" s="10" t="s">
        <v>5</v>
      </c>
      <c r="G7" s="16"/>
      <c r="H7" s="7"/>
      <c r="I7" s="10" t="s">
        <v>5</v>
      </c>
      <c r="J7" s="16"/>
    </row>
    <row r="8" spans="1:11" ht="180" customHeight="1" x14ac:dyDescent="0.15">
      <c r="A8" s="138" t="str">
        <f>'Beoordelen open vragen'!A8</f>
        <v>Inschrijver dient te beschrijven op maximaal 1 A4 (toe te voegen op TenderNed) op welke wijze zij concreet invulling geven aan het bevorderen van de deskundigheid. Dit geldt voor medewerkers van opdrachtnemer die zowel niet als wel uitgeleend zijn en de payroll medewerkers aan ROC Friesland College.</v>
      </c>
      <c r="B8" s="7"/>
      <c r="C8" s="87" t="s">
        <v>3</v>
      </c>
      <c r="D8" s="88"/>
      <c r="E8" s="7"/>
      <c r="F8" s="87" t="s">
        <v>3</v>
      </c>
      <c r="G8" s="88"/>
      <c r="H8" s="7"/>
      <c r="I8" s="87" t="s">
        <v>3</v>
      </c>
      <c r="J8" s="88"/>
    </row>
    <row r="9" spans="1:11" ht="20" customHeight="1" x14ac:dyDescent="0.15">
      <c r="A9" s="137" t="str">
        <f>'Beoordelen open vragen'!A9</f>
        <v xml:space="preserve">6.1.4	ADMINISTRATIEVE PROCES </v>
      </c>
      <c r="B9" s="7"/>
      <c r="C9" s="10" t="s">
        <v>5</v>
      </c>
      <c r="D9" s="16"/>
      <c r="E9" s="7"/>
      <c r="F9" s="10" t="s">
        <v>5</v>
      </c>
      <c r="G9" s="16"/>
      <c r="H9" s="7"/>
      <c r="I9" s="10" t="s">
        <v>5</v>
      </c>
      <c r="J9" s="16"/>
    </row>
    <row r="10" spans="1:11" ht="325" customHeight="1" x14ac:dyDescent="0.15">
      <c r="A10" s="138" t="str">
        <f>'Beoordelen open vragen'!A10</f>
        <v>Inschrijver dient te beschrijven op maximaal 1 A4 op welke wijze na gunning zij het administratieve proces kan vereenvoudigen voor payroll medewerkers. Momenteel voert de opdrachtgever alle gegevens van payroll medewerkers in de EHRM (HR2DAY) in. De huidige opdrachtnemer voert veel van dezelfde gegevens in haar eigen systeem in. Inschrijver beschrijft welke optimalisatie zij kan doorvoeren ter voorkoming van dubbelle werkzaamheden, niet aansluitende informatie en het hebben van juiste en tijdige informatie.
Opdrachtnemer houdt bij de beantwoording rekening met de onderstaande verwerking van gegevens:
-	Invoeren medewerker;
-	Check ID;
-	Check bevoegdheid;
-	Check diplomering;
-	Check VOG;
-	Beschikt wel/ niet over BHV-diploma;
-	Invoeren reiskosten en controle juistheid;
-	Invoeren verhuizingen, wijzigingen m.b.t. status/ functie en uren;
-	Invoeren team waarbinnen medewerker komt te werken;
-	Startdatum, loongegevens, duur overeenkomst;
-	Invoeren overige loongegevens zoals functie, belastinggegevens etc.;
-	Invoeren mutaties in geval van loonbeslag, ouderschapsverlof, bijzonder verlof;
-	Registeren gewerkte uren, ziekte uren en verlofrechten;
-	Registreren opleidingsbudget, verbruikt budget, behaalde diploma’s en certificaten;
-	Dossier ziekteverzuim;
-	Dossier functionering;
-	Invoeren eventuele beëindiging, afrekening.
Inschrijver zoomt daarbij minimaal in op de rol en het werkproces van de opdrachtgever, van de opdrachtnemer en van de medewerker zelf en op welke concrete wijze zij het aantal handelingen minimaliseert en juiste data waarborgt.</v>
      </c>
      <c r="B10" s="7"/>
      <c r="C10" s="87" t="s">
        <v>3</v>
      </c>
      <c r="D10" s="88"/>
      <c r="E10" s="7"/>
      <c r="F10" s="87" t="s">
        <v>3</v>
      </c>
      <c r="G10" s="88"/>
      <c r="H10" s="7"/>
      <c r="I10" s="87" t="s">
        <v>3</v>
      </c>
      <c r="J10" s="88"/>
    </row>
    <row r="11" spans="1:11" ht="20" customHeight="1" x14ac:dyDescent="0.15">
      <c r="A11" s="137" t="str">
        <f>'Beoordelen open vragen'!A11</f>
        <v>6.1.5	 ADVIESWAARDE/ INFORMATIEVERSTREKKING</v>
      </c>
      <c r="B11" s="7"/>
      <c r="C11" s="10" t="s">
        <v>5</v>
      </c>
      <c r="D11" s="16"/>
      <c r="E11" s="7"/>
      <c r="F11" s="10" t="s">
        <v>5</v>
      </c>
      <c r="G11" s="16"/>
      <c r="H11" s="7"/>
      <c r="I11" s="10" t="s">
        <v>5</v>
      </c>
      <c r="J11" s="16"/>
    </row>
    <row r="12" spans="1:11" ht="180" customHeight="1" x14ac:dyDescent="0.15">
      <c r="A12" s="138" t="str">
        <f>'Beoordelen open vragen'!A12</f>
        <v>Inschrijver dient te beschrijven op maximaal 1 A4 op welke wijze na gunning zij invulling kan geven aan aanvullende relevante HR-adviezen aan de opdrachtgever. De inschrijver beschrijft daarbij concreet:
-	De aard van de adviezen/ informatieverstrekking;
-	De frequentie van deze adviezen;
-	De in te zetten communicatiemiddelen;
-	Het in te zetten adviesniveau.</v>
      </c>
      <c r="B12" s="7"/>
      <c r="C12" s="87" t="s">
        <v>3</v>
      </c>
      <c r="D12" s="88"/>
      <c r="E12" s="7"/>
      <c r="F12" s="87" t="s">
        <v>3</v>
      </c>
      <c r="G12" s="88"/>
      <c r="H12" s="7"/>
      <c r="I12" s="87" t="s">
        <v>3</v>
      </c>
      <c r="J12" s="88"/>
    </row>
    <row r="13" spans="1:11" ht="20" customHeight="1" x14ac:dyDescent="0.15">
      <c r="A13" s="44"/>
      <c r="B13" s="8"/>
      <c r="C13" s="45"/>
      <c r="D13" s="45"/>
      <c r="E13" s="8"/>
      <c r="F13" s="45"/>
      <c r="G13" s="45"/>
      <c r="H13" s="8"/>
      <c r="I13" s="45"/>
      <c r="J13" s="46"/>
    </row>
    <row r="15" spans="1:11" ht="16" x14ac:dyDescent="0.15">
      <c r="A15" s="47" t="str">
        <f>'Beoordelen interview'!A1</f>
        <v>Interview sleutelfunctionarissen</v>
      </c>
      <c r="B15" s="6"/>
      <c r="C15" s="85"/>
      <c r="D15" s="86"/>
      <c r="E15" s="6"/>
      <c r="F15" s="85"/>
      <c r="G15" s="86"/>
      <c r="H15" s="6"/>
      <c r="I15" s="85"/>
      <c r="J15" s="86"/>
    </row>
    <row r="16" spans="1:11" ht="20" customHeight="1" x14ac:dyDescent="0.15">
      <c r="A16" s="89" t="str">
        <f>'Beoordelen interview'!A4:B4</f>
        <v>Vraag 1</v>
      </c>
      <c r="B16" s="7"/>
      <c r="C16" s="10" t="s">
        <v>5</v>
      </c>
      <c r="D16" s="16"/>
      <c r="E16" s="7"/>
      <c r="F16" s="10" t="s">
        <v>5</v>
      </c>
      <c r="G16" s="16"/>
      <c r="H16" s="7"/>
      <c r="I16" s="10" t="s">
        <v>5</v>
      </c>
      <c r="J16" s="16"/>
    </row>
    <row r="17" spans="1:10" ht="135" customHeight="1" x14ac:dyDescent="0.15">
      <c r="A17" s="90"/>
      <c r="B17" s="7"/>
      <c r="C17" s="87" t="s">
        <v>3</v>
      </c>
      <c r="D17" s="88"/>
      <c r="E17" s="7"/>
      <c r="F17" s="87" t="s">
        <v>3</v>
      </c>
      <c r="G17" s="88"/>
      <c r="H17" s="7"/>
      <c r="I17" s="87" t="s">
        <v>3</v>
      </c>
      <c r="J17" s="88"/>
    </row>
    <row r="18" spans="1:10" ht="20" customHeight="1" x14ac:dyDescent="0.15">
      <c r="A18" s="89" t="str">
        <f>'Beoordelen interview'!A5:B5</f>
        <v>Vraag 2</v>
      </c>
      <c r="B18" s="7"/>
      <c r="C18" s="10" t="s">
        <v>5</v>
      </c>
      <c r="D18" s="16"/>
      <c r="E18" s="7"/>
      <c r="F18" s="10" t="s">
        <v>5</v>
      </c>
      <c r="G18" s="16"/>
      <c r="H18" s="7"/>
      <c r="I18" s="10" t="s">
        <v>5</v>
      </c>
      <c r="J18" s="16"/>
    </row>
    <row r="19" spans="1:10" ht="135" customHeight="1" x14ac:dyDescent="0.15">
      <c r="A19" s="90"/>
      <c r="B19" s="7"/>
      <c r="C19" s="87" t="s">
        <v>3</v>
      </c>
      <c r="D19" s="88"/>
      <c r="E19" s="7"/>
      <c r="F19" s="87" t="s">
        <v>3</v>
      </c>
      <c r="G19" s="88"/>
      <c r="H19" s="7"/>
      <c r="I19" s="87" t="s">
        <v>3</v>
      </c>
      <c r="J19" s="88"/>
    </row>
    <row r="20" spans="1:10" ht="20" customHeight="1" x14ac:dyDescent="0.15">
      <c r="A20" s="89" t="str">
        <f>'Beoordelen interview'!A6:B6</f>
        <v>Vraag 3</v>
      </c>
      <c r="B20" s="7"/>
      <c r="C20" s="10" t="s">
        <v>5</v>
      </c>
      <c r="D20" s="16"/>
      <c r="E20" s="7"/>
      <c r="F20" s="10" t="s">
        <v>5</v>
      </c>
      <c r="G20" s="16"/>
      <c r="H20" s="7"/>
      <c r="I20" s="10" t="s">
        <v>5</v>
      </c>
      <c r="J20" s="16"/>
    </row>
    <row r="21" spans="1:10" ht="135" customHeight="1" x14ac:dyDescent="0.15">
      <c r="A21" s="90"/>
      <c r="B21" s="7"/>
      <c r="C21" s="87" t="s">
        <v>3</v>
      </c>
      <c r="D21" s="88"/>
      <c r="E21" s="7"/>
      <c r="F21" s="87" t="s">
        <v>3</v>
      </c>
      <c r="G21" s="88"/>
      <c r="H21" s="7"/>
      <c r="I21" s="87" t="s">
        <v>3</v>
      </c>
      <c r="J21" s="88"/>
    </row>
    <row r="22" spans="1:10" ht="20" customHeight="1" x14ac:dyDescent="0.15">
      <c r="A22" s="89" t="str">
        <f>'Beoordelen interview'!A7:B7</f>
        <v>Vraag 4</v>
      </c>
      <c r="B22" s="7"/>
      <c r="C22" s="10" t="s">
        <v>5</v>
      </c>
      <c r="D22" s="16"/>
      <c r="E22" s="7"/>
      <c r="F22" s="10" t="s">
        <v>5</v>
      </c>
      <c r="G22" s="16"/>
      <c r="H22" s="7"/>
      <c r="I22" s="10" t="s">
        <v>5</v>
      </c>
      <c r="J22" s="16"/>
    </row>
    <row r="23" spans="1:10" ht="135" customHeight="1" x14ac:dyDescent="0.15">
      <c r="A23" s="90"/>
      <c r="B23" s="7"/>
      <c r="C23" s="87" t="s">
        <v>3</v>
      </c>
      <c r="D23" s="88"/>
      <c r="E23" s="7"/>
      <c r="F23" s="87" t="s">
        <v>3</v>
      </c>
      <c r="G23" s="88"/>
      <c r="H23" s="7"/>
      <c r="I23" s="87" t="s">
        <v>3</v>
      </c>
      <c r="J23" s="88"/>
    </row>
    <row r="24" spans="1:10" ht="20" customHeight="1" x14ac:dyDescent="0.15">
      <c r="A24" s="44"/>
      <c r="B24" s="8"/>
      <c r="C24" s="45"/>
      <c r="D24" s="45"/>
      <c r="E24" s="8"/>
      <c r="F24" s="45"/>
      <c r="G24" s="45"/>
      <c r="H24" s="8"/>
      <c r="I24" s="45"/>
      <c r="J24" s="46"/>
    </row>
  </sheetData>
  <sheetProtection algorithmName="SHA-512" hashValue="ovC+9OJ2PN8IKGltxtr2kbJllZagG/8EzqVDKaA5tUwZV5Bs0dkNaowICbq83ktOEhppLf7M8o4FXA2acYEC3g==" saltValue="Dwn+fAurPsPoF9u5avL6Hg==" spinCount="100000" sheet="1" objects="1" scenarios="1"/>
  <mergeCells count="40">
    <mergeCell ref="F10:G10"/>
    <mergeCell ref="C12:D12"/>
    <mergeCell ref="F12:G12"/>
    <mergeCell ref="I12:J12"/>
    <mergeCell ref="I10:J10"/>
    <mergeCell ref="C10:D10"/>
    <mergeCell ref="C4:D4"/>
    <mergeCell ref="F4:G4"/>
    <mergeCell ref="I1:J1"/>
    <mergeCell ref="C1:D1"/>
    <mergeCell ref="F1:G1"/>
    <mergeCell ref="C2:D2"/>
    <mergeCell ref="F2:G2"/>
    <mergeCell ref="I2:J2"/>
    <mergeCell ref="I4:J4"/>
    <mergeCell ref="C6:D6"/>
    <mergeCell ref="F6:G6"/>
    <mergeCell ref="F8:G8"/>
    <mergeCell ref="I8:J8"/>
    <mergeCell ref="I6:J6"/>
    <mergeCell ref="C8:D8"/>
    <mergeCell ref="C15:D15"/>
    <mergeCell ref="F15:G15"/>
    <mergeCell ref="I15:J15"/>
    <mergeCell ref="A16:A17"/>
    <mergeCell ref="C17:D17"/>
    <mergeCell ref="F17:G17"/>
    <mergeCell ref="I17:J17"/>
    <mergeCell ref="A22:A23"/>
    <mergeCell ref="C23:D23"/>
    <mergeCell ref="F23:G23"/>
    <mergeCell ref="I23:J23"/>
    <mergeCell ref="A18:A19"/>
    <mergeCell ref="C19:D19"/>
    <mergeCell ref="F19:G19"/>
    <mergeCell ref="I19:J19"/>
    <mergeCell ref="A20:A21"/>
    <mergeCell ref="C21:D21"/>
    <mergeCell ref="F21:G21"/>
    <mergeCell ref="I21:J21"/>
  </mergeCells>
  <dataValidations count="1">
    <dataValidation type="list" errorStyle="warning" allowBlank="1" showErrorMessage="1" error="Voer juiste waarde in. " sqref="C7 F7 I7 C9 F9 I9 C11 F11 I11 C5 F5 I5 I3 F3 C3 C16 F22 C18 I16 I18 C20 I20 C22 F16 F18 F20 I22" xr:uid="{00000000-0002-0000-0200-000000000000}">
      <formula1>SCORE</formula1>
    </dataValidation>
  </dataValidations>
  <pageMargins left="0.7" right="0.7" top="0.75" bottom="0.75" header="0.3" footer="0.3"/>
  <pageSetup paperSize="8" scale="4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24"/>
  <sheetViews>
    <sheetView showGridLines="0" zoomScale="86" zoomScaleNormal="85" zoomScalePageLayoutView="85" workbookViewId="0">
      <pane xSplit="1" ySplit="1" topLeftCell="B3" activePane="bottomRight" state="frozen"/>
      <selection pane="topRight" activeCell="B1" sqref="B1"/>
      <selection pane="bottomLeft" activeCell="A2" sqref="A2"/>
      <selection pane="bottomRight" activeCell="I6" sqref="I6:J6"/>
    </sheetView>
  </sheetViews>
  <sheetFormatPr baseColWidth="10" defaultColWidth="8.83203125" defaultRowHeight="13" x14ac:dyDescent="0.15"/>
  <cols>
    <col min="1" max="1" width="150.83203125" style="3" customWidth="1"/>
    <col min="2" max="2" width="2.83203125" style="5" customWidth="1"/>
    <col min="3" max="3" width="30.83203125" style="4" customWidth="1"/>
    <col min="4" max="4" width="3.83203125" style="4" customWidth="1"/>
    <col min="5" max="5" width="2.83203125" style="4" customWidth="1"/>
    <col min="6" max="6" width="30.83203125" style="4" customWidth="1"/>
    <col min="7" max="7" width="3.83203125" style="4" customWidth="1"/>
    <col min="8" max="8" width="2.83203125" style="4" customWidth="1"/>
    <col min="9" max="9" width="30.83203125" style="3" customWidth="1"/>
    <col min="10" max="10" width="3.83203125" style="3" customWidth="1"/>
    <col min="11" max="11" width="11.6640625" style="3" bestFit="1" customWidth="1"/>
    <col min="12" max="16384" width="8.83203125" style="3"/>
  </cols>
  <sheetData>
    <row r="1" spans="1:11" ht="50" customHeight="1" x14ac:dyDescent="0.2">
      <c r="A1" s="42" t="s">
        <v>2</v>
      </c>
      <c r="B1" s="12"/>
      <c r="C1" s="95" t="str">
        <f>'Beoordelaar 1'!C1:D1</f>
        <v>Inschrijver 1</v>
      </c>
      <c r="D1" s="96"/>
      <c r="E1" s="12"/>
      <c r="F1" s="95" t="str">
        <f>'Beoordelaar 1'!F1:G1</f>
        <v>Inschrijver 2</v>
      </c>
      <c r="G1" s="96"/>
      <c r="H1" s="12"/>
      <c r="I1" s="95" t="str">
        <f>'Beoordelaar 1'!I1:J1</f>
        <v>Inschrijver 3</v>
      </c>
      <c r="J1" s="96"/>
      <c r="K1" s="2"/>
    </row>
    <row r="2" spans="1:11" ht="20" customHeight="1" x14ac:dyDescent="0.15">
      <c r="A2" s="43" t="s">
        <v>37</v>
      </c>
      <c r="B2" s="6"/>
      <c r="C2" s="93" t="s">
        <v>15</v>
      </c>
      <c r="D2" s="94"/>
      <c r="E2" s="6"/>
      <c r="F2" s="93" t="s">
        <v>15</v>
      </c>
      <c r="G2" s="94"/>
      <c r="H2" s="6"/>
      <c r="I2" s="93" t="s">
        <v>15</v>
      </c>
      <c r="J2" s="94"/>
    </row>
    <row r="3" spans="1:11" ht="20" customHeight="1" x14ac:dyDescent="0.15">
      <c r="A3" s="137" t="str">
        <f>'Beoordelen open vragen'!A3</f>
        <v>6.1.1	PLAN VAN AANPAK AANVANG DIENSTVERLENING</v>
      </c>
      <c r="B3" s="7"/>
      <c r="C3" s="10" t="s">
        <v>5</v>
      </c>
      <c r="D3" s="11"/>
      <c r="E3" s="7"/>
      <c r="F3" s="10" t="s">
        <v>5</v>
      </c>
      <c r="G3" s="11"/>
      <c r="H3" s="7"/>
      <c r="I3" s="10" t="s">
        <v>5</v>
      </c>
      <c r="J3" s="11"/>
    </row>
    <row r="4" spans="1:11" ht="180" customHeight="1" x14ac:dyDescent="0.15">
      <c r="A4" s="137" t="str">
        <f>'Beoordelen open vragen'!A4</f>
        <v>Inschrijver dient te beschrijven op maximaal 3 A4 (toe te voegen op TenderNed) op welke wijze zij bij aanvang van de opdracht zich gaat verdiepen in de organisatie van de opdrachtgever.  Daarnaast beschrijft inschrijver hoe zij haar dienstverlening gaat afstemmen op de uitvoering van de nadere opdrachten uitgesplitst in Payroll en flexibele inhuur. Inschrijver beschrijft hierbij per onderdeel minimaal:
-	Een realistisch tijdspad; 
-	Een communicatieplan; 
-	Hoe zij omgaat met lopende payroll contracten met bestaande partners; 
-	Een verwachte inzet (in tijd) van de opdrachtgever; 
-	Op welke wijze zij zich gaat inleven in de organisatie van de opdrachtgever op zowel centraal niveau als op de scholen zelf.</v>
      </c>
      <c r="B4" s="7"/>
      <c r="C4" s="87" t="s">
        <v>3</v>
      </c>
      <c r="D4" s="88"/>
      <c r="E4" s="7"/>
      <c r="F4" s="87" t="s">
        <v>3</v>
      </c>
      <c r="G4" s="88"/>
      <c r="H4" s="7"/>
      <c r="I4" s="87" t="s">
        <v>3</v>
      </c>
      <c r="J4" s="88"/>
    </row>
    <row r="5" spans="1:11" ht="20" customHeight="1" x14ac:dyDescent="0.15">
      <c r="A5" s="138" t="str">
        <f>'Beoordelen open vragen'!A5</f>
        <v xml:space="preserve">6.1.2	GOED WERKGEVERSCHAP </v>
      </c>
      <c r="B5" s="7"/>
      <c r="C5" s="10" t="s">
        <v>5</v>
      </c>
      <c r="D5" s="16"/>
      <c r="E5" s="7"/>
      <c r="F5" s="10" t="s">
        <v>5</v>
      </c>
      <c r="G5" s="16"/>
      <c r="H5" s="7"/>
      <c r="I5" s="10" t="s">
        <v>5</v>
      </c>
      <c r="J5" s="16"/>
    </row>
    <row r="6" spans="1:11" ht="180" customHeight="1" x14ac:dyDescent="0.15">
      <c r="A6" s="138" t="str">
        <f>'Beoordelen open vragen'!A6</f>
        <v>Inschrijver dient te beschrijven op maximaal 2 A4 (toe te voegen op TenderNed) op welke wijze zij invulling geef aan goed werkgeverschap gericht op ZZP’ers, docenten en ondersteunend personeel en beschrijft hierbij minimaal de volgende punten;
1.	Communicatie met potentiële kandidaten;
2.	Communicatie met personeel onder contract;
3.	Het binden en motiveren van potentiële kandidaten aan de organisatie van de inschrijver;
4.	Het binden en motiveren van ingezet personeel (en ZZP’ers) aan de organisatie van de inschrijver.</v>
      </c>
      <c r="B6" s="7"/>
      <c r="C6" s="87" t="s">
        <v>3</v>
      </c>
      <c r="D6" s="88"/>
      <c r="E6" s="7"/>
      <c r="F6" s="87" t="s">
        <v>3</v>
      </c>
      <c r="G6" s="88"/>
      <c r="H6" s="7"/>
      <c r="I6" s="87" t="s">
        <v>3</v>
      </c>
      <c r="J6" s="88"/>
    </row>
    <row r="7" spans="1:11" ht="20" customHeight="1" x14ac:dyDescent="0.15">
      <c r="A7" s="137" t="str">
        <f>'Beoordelen open vragen'!A7</f>
        <v>6.1.3	Ontwikkeling docenten/ deskundigheidsbevordering</v>
      </c>
      <c r="B7" s="7"/>
      <c r="C7" s="10" t="s">
        <v>5</v>
      </c>
      <c r="D7" s="16"/>
      <c r="E7" s="7"/>
      <c r="F7" s="10" t="s">
        <v>5</v>
      </c>
      <c r="G7" s="16"/>
      <c r="H7" s="7"/>
      <c r="I7" s="10" t="s">
        <v>5</v>
      </c>
      <c r="J7" s="16"/>
    </row>
    <row r="8" spans="1:11" ht="180" customHeight="1" x14ac:dyDescent="0.15">
      <c r="A8" s="138" t="str">
        <f>'Beoordelen open vragen'!A8</f>
        <v>Inschrijver dient te beschrijven op maximaal 1 A4 (toe te voegen op TenderNed) op welke wijze zij concreet invulling geven aan het bevorderen van de deskundigheid. Dit geldt voor medewerkers van opdrachtnemer die zowel niet als wel uitgeleend zijn en de payroll medewerkers aan ROC Friesland College.</v>
      </c>
      <c r="B8" s="7"/>
      <c r="C8" s="87" t="s">
        <v>3</v>
      </c>
      <c r="D8" s="88"/>
      <c r="E8" s="7"/>
      <c r="F8" s="87" t="s">
        <v>3</v>
      </c>
      <c r="G8" s="88"/>
      <c r="H8" s="7"/>
      <c r="I8" s="87" t="s">
        <v>3</v>
      </c>
      <c r="J8" s="88"/>
    </row>
    <row r="9" spans="1:11" ht="20" customHeight="1" x14ac:dyDescent="0.15">
      <c r="A9" s="137" t="str">
        <f>'Beoordelen open vragen'!A9</f>
        <v xml:space="preserve">6.1.4	ADMINISTRATIEVE PROCES </v>
      </c>
      <c r="B9" s="7"/>
      <c r="C9" s="10" t="s">
        <v>5</v>
      </c>
      <c r="D9" s="16"/>
      <c r="E9" s="7"/>
      <c r="F9" s="10" t="s">
        <v>5</v>
      </c>
      <c r="G9" s="16"/>
      <c r="H9" s="7"/>
      <c r="I9" s="10" t="s">
        <v>5</v>
      </c>
      <c r="J9" s="16"/>
    </row>
    <row r="10" spans="1:11" ht="325" customHeight="1" x14ac:dyDescent="0.15">
      <c r="A10" s="138" t="str">
        <f>'Beoordelen open vragen'!A10</f>
        <v>Inschrijver dient te beschrijven op maximaal 1 A4 op welke wijze na gunning zij het administratieve proces kan vereenvoudigen voor payroll medewerkers. Momenteel voert de opdrachtgever alle gegevens van payroll medewerkers in de EHRM (HR2DAY) in. De huidige opdrachtnemer voert veel van dezelfde gegevens in haar eigen systeem in. Inschrijver beschrijft welke optimalisatie zij kan doorvoeren ter voorkoming van dubbelle werkzaamheden, niet aansluitende informatie en het hebben van juiste en tijdige informatie.
Opdrachtnemer houdt bij de beantwoording rekening met de onderstaande verwerking van gegevens:
-	Invoeren medewerker;
-	Check ID;
-	Check bevoegdheid;
-	Check diplomering;
-	Check VOG;
-	Beschikt wel/ niet over BHV-diploma;
-	Invoeren reiskosten en controle juistheid;
-	Invoeren verhuizingen, wijzigingen m.b.t. status/ functie en uren;
-	Invoeren team waarbinnen medewerker komt te werken;
-	Startdatum, loongegevens, duur overeenkomst;
-	Invoeren overige loongegevens zoals functie, belastinggegevens etc.;
-	Invoeren mutaties in geval van loonbeslag, ouderschapsverlof, bijzonder verlof;
-	Registeren gewerkte uren, ziekte uren en verlofrechten;
-	Registreren opleidingsbudget, verbruikt budget, behaalde diploma’s en certificaten;
-	Dossier ziekteverzuim;
-	Dossier functionering;
-	Invoeren eventuele beëindiging, afrekening.
Inschrijver zoomt daarbij minimaal in op de rol en het werkproces van de opdrachtgever, van de opdrachtnemer en van de medewerker zelf en op welke concrete wijze zij het aantal handelingen minimaliseert en juiste data waarborgt.</v>
      </c>
      <c r="B10" s="7"/>
      <c r="C10" s="87" t="s">
        <v>3</v>
      </c>
      <c r="D10" s="88"/>
      <c r="E10" s="7"/>
      <c r="F10" s="87" t="s">
        <v>3</v>
      </c>
      <c r="G10" s="88"/>
      <c r="H10" s="7"/>
      <c r="I10" s="87" t="s">
        <v>3</v>
      </c>
      <c r="J10" s="88"/>
    </row>
    <row r="11" spans="1:11" ht="20" customHeight="1" x14ac:dyDescent="0.15">
      <c r="A11" s="137" t="str">
        <f>'Beoordelen open vragen'!A11</f>
        <v>6.1.5	 ADVIESWAARDE/ INFORMATIEVERSTREKKING</v>
      </c>
      <c r="B11" s="7"/>
      <c r="C11" s="10" t="s">
        <v>5</v>
      </c>
      <c r="D11" s="16"/>
      <c r="E11" s="7"/>
      <c r="F11" s="10" t="s">
        <v>5</v>
      </c>
      <c r="G11" s="16"/>
      <c r="H11" s="7"/>
      <c r="I11" s="10" t="s">
        <v>5</v>
      </c>
      <c r="J11" s="16"/>
    </row>
    <row r="12" spans="1:11" ht="180" customHeight="1" x14ac:dyDescent="0.15">
      <c r="A12" s="138" t="str">
        <f>'Beoordelen open vragen'!A12</f>
        <v>Inschrijver dient te beschrijven op maximaal 1 A4 op welke wijze na gunning zij invulling kan geven aan aanvullende relevante HR-adviezen aan de opdrachtgever. De inschrijver beschrijft daarbij concreet:
-	De aard van de adviezen/ informatieverstrekking;
-	De frequentie van deze adviezen;
-	De in te zetten communicatiemiddelen;
-	Het in te zetten adviesniveau.</v>
      </c>
      <c r="B12" s="7"/>
      <c r="C12" s="87" t="s">
        <v>3</v>
      </c>
      <c r="D12" s="88"/>
      <c r="E12" s="7"/>
      <c r="F12" s="87" t="s">
        <v>3</v>
      </c>
      <c r="G12" s="88"/>
      <c r="H12" s="7"/>
      <c r="I12" s="87" t="s">
        <v>3</v>
      </c>
      <c r="J12" s="88"/>
    </row>
    <row r="13" spans="1:11" ht="20" customHeight="1" x14ac:dyDescent="0.15">
      <c r="A13" s="44"/>
      <c r="B13" s="8"/>
      <c r="C13" s="45"/>
      <c r="D13" s="45"/>
      <c r="E13" s="8"/>
      <c r="F13" s="45"/>
      <c r="G13" s="45"/>
      <c r="H13" s="8"/>
      <c r="I13" s="45"/>
      <c r="J13" s="46"/>
    </row>
    <row r="15" spans="1:11" ht="16" x14ac:dyDescent="0.15">
      <c r="A15" s="47" t="str">
        <f>'Beoordelen interview'!A1</f>
        <v>Interview sleutelfunctionarissen</v>
      </c>
      <c r="B15" s="6"/>
      <c r="C15" s="85"/>
      <c r="D15" s="86"/>
      <c r="E15" s="6"/>
      <c r="F15" s="85"/>
      <c r="G15" s="86"/>
      <c r="H15" s="6"/>
      <c r="I15" s="85"/>
      <c r="J15" s="86"/>
    </row>
    <row r="16" spans="1:11" ht="20" customHeight="1" x14ac:dyDescent="0.15">
      <c r="A16" s="89" t="str">
        <f>'Beoordelen interview'!A4:B4</f>
        <v>Vraag 1</v>
      </c>
      <c r="B16" s="7"/>
      <c r="C16" s="10" t="s">
        <v>5</v>
      </c>
      <c r="D16" s="16"/>
      <c r="E16" s="7"/>
      <c r="F16" s="10" t="s">
        <v>5</v>
      </c>
      <c r="G16" s="16"/>
      <c r="H16" s="7"/>
      <c r="I16" s="10" t="s">
        <v>5</v>
      </c>
      <c r="J16" s="16"/>
    </row>
    <row r="17" spans="1:10" ht="135" customHeight="1" x14ac:dyDescent="0.15">
      <c r="A17" s="90"/>
      <c r="B17" s="7"/>
      <c r="C17" s="87" t="s">
        <v>3</v>
      </c>
      <c r="D17" s="88"/>
      <c r="E17" s="7"/>
      <c r="F17" s="87" t="s">
        <v>3</v>
      </c>
      <c r="G17" s="88"/>
      <c r="H17" s="7"/>
      <c r="I17" s="87" t="s">
        <v>3</v>
      </c>
      <c r="J17" s="88"/>
    </row>
    <row r="18" spans="1:10" ht="20" customHeight="1" x14ac:dyDescent="0.15">
      <c r="A18" s="89" t="str">
        <f>'Beoordelen interview'!A5:B5</f>
        <v>Vraag 2</v>
      </c>
      <c r="B18" s="7"/>
      <c r="C18" s="10" t="s">
        <v>5</v>
      </c>
      <c r="D18" s="16"/>
      <c r="E18" s="7"/>
      <c r="F18" s="10" t="s">
        <v>5</v>
      </c>
      <c r="G18" s="16"/>
      <c r="H18" s="7"/>
      <c r="I18" s="10" t="s">
        <v>5</v>
      </c>
      <c r="J18" s="16"/>
    </row>
    <row r="19" spans="1:10" ht="135" customHeight="1" x14ac:dyDescent="0.15">
      <c r="A19" s="90"/>
      <c r="B19" s="7"/>
      <c r="C19" s="87" t="s">
        <v>3</v>
      </c>
      <c r="D19" s="88"/>
      <c r="E19" s="7"/>
      <c r="F19" s="87" t="s">
        <v>3</v>
      </c>
      <c r="G19" s="88"/>
      <c r="H19" s="7"/>
      <c r="I19" s="87" t="s">
        <v>3</v>
      </c>
      <c r="J19" s="88"/>
    </row>
    <row r="20" spans="1:10" ht="20" customHeight="1" x14ac:dyDescent="0.15">
      <c r="A20" s="89" t="str">
        <f>'Beoordelen interview'!A6:B6</f>
        <v>Vraag 3</v>
      </c>
      <c r="B20" s="7"/>
      <c r="C20" s="10" t="s">
        <v>5</v>
      </c>
      <c r="D20" s="16"/>
      <c r="E20" s="7"/>
      <c r="F20" s="10" t="s">
        <v>5</v>
      </c>
      <c r="G20" s="16"/>
      <c r="H20" s="7"/>
      <c r="I20" s="10" t="s">
        <v>5</v>
      </c>
      <c r="J20" s="16"/>
    </row>
    <row r="21" spans="1:10" ht="135" customHeight="1" x14ac:dyDescent="0.15">
      <c r="A21" s="90"/>
      <c r="B21" s="7"/>
      <c r="C21" s="87" t="s">
        <v>3</v>
      </c>
      <c r="D21" s="88"/>
      <c r="E21" s="7"/>
      <c r="F21" s="87" t="s">
        <v>3</v>
      </c>
      <c r="G21" s="88"/>
      <c r="H21" s="7"/>
      <c r="I21" s="87" t="s">
        <v>3</v>
      </c>
      <c r="J21" s="88"/>
    </row>
    <row r="22" spans="1:10" ht="20" customHeight="1" x14ac:dyDescent="0.15">
      <c r="A22" s="89" t="str">
        <f>'Beoordelen interview'!A7:B7</f>
        <v>Vraag 4</v>
      </c>
      <c r="B22" s="7"/>
      <c r="C22" s="10" t="s">
        <v>5</v>
      </c>
      <c r="D22" s="16"/>
      <c r="E22" s="7"/>
      <c r="F22" s="10" t="s">
        <v>5</v>
      </c>
      <c r="G22" s="16"/>
      <c r="H22" s="7"/>
      <c r="I22" s="10" t="s">
        <v>5</v>
      </c>
      <c r="J22" s="16"/>
    </row>
    <row r="23" spans="1:10" ht="135" customHeight="1" x14ac:dyDescent="0.15">
      <c r="A23" s="90"/>
      <c r="B23" s="7"/>
      <c r="C23" s="87" t="s">
        <v>3</v>
      </c>
      <c r="D23" s="88"/>
      <c r="E23" s="7"/>
      <c r="F23" s="87" t="s">
        <v>3</v>
      </c>
      <c r="G23" s="88"/>
      <c r="H23" s="7"/>
      <c r="I23" s="87" t="s">
        <v>3</v>
      </c>
      <c r="J23" s="88"/>
    </row>
    <row r="24" spans="1:10" ht="20" customHeight="1" x14ac:dyDescent="0.15">
      <c r="A24" s="44"/>
      <c r="B24" s="8"/>
      <c r="C24" s="45"/>
      <c r="D24" s="45"/>
      <c r="E24" s="8"/>
      <c r="F24" s="45"/>
      <c r="G24" s="45"/>
      <c r="H24" s="8"/>
      <c r="I24" s="45"/>
      <c r="J24" s="46"/>
    </row>
  </sheetData>
  <sheetProtection algorithmName="SHA-512" hashValue="ErI3QsJZbSIJWl2r2ghnJXRfCupIq3urLd49ELO/AEMsHiH8+ayxr8PFquzc6gMzeBexIQhxAqa4BLzW8tbASg==" saltValue="MVLr+6DOcms/CMyj4sHSnA==" spinCount="100000" sheet="1" objects="1" scenarios="1"/>
  <mergeCells count="40">
    <mergeCell ref="F10:G10"/>
    <mergeCell ref="C12:D12"/>
    <mergeCell ref="F12:G12"/>
    <mergeCell ref="I12:J12"/>
    <mergeCell ref="I10:J10"/>
    <mergeCell ref="C10:D10"/>
    <mergeCell ref="C4:D4"/>
    <mergeCell ref="F4:G4"/>
    <mergeCell ref="I1:J1"/>
    <mergeCell ref="C1:D1"/>
    <mergeCell ref="F1:G1"/>
    <mergeCell ref="C2:D2"/>
    <mergeCell ref="F2:G2"/>
    <mergeCell ref="I2:J2"/>
    <mergeCell ref="I4:J4"/>
    <mergeCell ref="C6:D6"/>
    <mergeCell ref="F6:G6"/>
    <mergeCell ref="F8:G8"/>
    <mergeCell ref="I8:J8"/>
    <mergeCell ref="I6:J6"/>
    <mergeCell ref="C8:D8"/>
    <mergeCell ref="C15:D15"/>
    <mergeCell ref="F15:G15"/>
    <mergeCell ref="I15:J15"/>
    <mergeCell ref="A16:A17"/>
    <mergeCell ref="C17:D17"/>
    <mergeCell ref="F17:G17"/>
    <mergeCell ref="I17:J17"/>
    <mergeCell ref="A22:A23"/>
    <mergeCell ref="C23:D23"/>
    <mergeCell ref="F23:G23"/>
    <mergeCell ref="I23:J23"/>
    <mergeCell ref="A18:A19"/>
    <mergeCell ref="C19:D19"/>
    <mergeCell ref="F19:G19"/>
    <mergeCell ref="I19:J19"/>
    <mergeCell ref="A20:A21"/>
    <mergeCell ref="C21:D21"/>
    <mergeCell ref="F21:G21"/>
    <mergeCell ref="I21:J21"/>
  </mergeCells>
  <dataValidations count="1">
    <dataValidation type="list" errorStyle="warning" allowBlank="1" showErrorMessage="1" error="Voer juiste waarde in. " sqref="C7 F7 I7 C9 F9 I9 C11 F11 I11 C5 F5 I5 I3 F3 C3 C16 F22 C18 I16 I18 C20 I20 C22 F16 F18 F20 I22" xr:uid="{00000000-0002-0000-0300-000000000000}">
      <formula1>SCORE</formula1>
    </dataValidation>
  </dataValidations>
  <pageMargins left="0.7" right="0.7" top="0.75" bottom="0.75" header="0.3" footer="0.3"/>
  <pageSetup paperSize="8" scale="4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9A684-3402-094D-B2A8-B30B8AE7F18E}">
  <dimension ref="A1:K24"/>
  <sheetViews>
    <sheetView showGridLines="0" zoomScale="90" zoomScaleNormal="90" workbookViewId="0">
      <pane xSplit="1" ySplit="1" topLeftCell="B3" activePane="bottomRight" state="frozen"/>
      <selection pane="topRight" activeCell="B1" sqref="B1"/>
      <selection pane="bottomLeft" activeCell="A2" sqref="A2"/>
      <selection pane="bottomRight" activeCell="C5" sqref="C5"/>
    </sheetView>
  </sheetViews>
  <sheetFormatPr baseColWidth="10" defaultColWidth="8.83203125" defaultRowHeight="13" x14ac:dyDescent="0.15"/>
  <cols>
    <col min="1" max="1" width="150.83203125" style="3" customWidth="1"/>
    <col min="2" max="2" width="2.83203125" style="5" customWidth="1"/>
    <col min="3" max="3" width="30.83203125" style="4" customWidth="1"/>
    <col min="4" max="4" width="3.83203125" style="4" customWidth="1"/>
    <col min="5" max="5" width="2.83203125" style="4" customWidth="1"/>
    <col min="6" max="6" width="30.83203125" style="4" customWidth="1"/>
    <col min="7" max="7" width="3.83203125" style="4" customWidth="1"/>
    <col min="8" max="8" width="2.83203125" style="4" customWidth="1"/>
    <col min="9" max="9" width="30.83203125" style="3" customWidth="1"/>
    <col min="10" max="10" width="3.83203125" style="3" customWidth="1"/>
    <col min="11" max="11" width="11.6640625" style="3" bestFit="1" customWidth="1"/>
    <col min="12" max="16384" width="8.83203125" style="3"/>
  </cols>
  <sheetData>
    <row r="1" spans="1:11" ht="50" customHeight="1" x14ac:dyDescent="0.2">
      <c r="A1" s="42" t="s">
        <v>23</v>
      </c>
      <c r="B1" s="12"/>
      <c r="C1" s="95" t="str">
        <f>'Beoordelaar 1'!C1:D1</f>
        <v>Inschrijver 1</v>
      </c>
      <c r="D1" s="96"/>
      <c r="E1" s="12"/>
      <c r="F1" s="95" t="str">
        <f>'Beoordelaar 1'!F1:G1</f>
        <v>Inschrijver 2</v>
      </c>
      <c r="G1" s="96"/>
      <c r="H1" s="12"/>
      <c r="I1" s="95" t="str">
        <f>'Beoordelaar 1'!I1:J1</f>
        <v>Inschrijver 3</v>
      </c>
      <c r="J1" s="96"/>
      <c r="K1" s="2"/>
    </row>
    <row r="2" spans="1:11" ht="20" customHeight="1" x14ac:dyDescent="0.15">
      <c r="A2" s="43" t="s">
        <v>37</v>
      </c>
      <c r="B2" s="6"/>
      <c r="C2" s="93" t="s">
        <v>15</v>
      </c>
      <c r="D2" s="94"/>
      <c r="E2" s="6"/>
      <c r="F2" s="93" t="s">
        <v>15</v>
      </c>
      <c r="G2" s="94"/>
      <c r="H2" s="6"/>
      <c r="I2" s="93" t="s">
        <v>15</v>
      </c>
      <c r="J2" s="94"/>
    </row>
    <row r="3" spans="1:11" ht="20" customHeight="1" x14ac:dyDescent="0.15">
      <c r="A3" s="137" t="str">
        <f>'Beoordelen open vragen'!A3</f>
        <v>6.1.1	PLAN VAN AANPAK AANVANG DIENSTVERLENING</v>
      </c>
      <c r="B3" s="7"/>
      <c r="C3" s="10" t="s">
        <v>5</v>
      </c>
      <c r="D3" s="11"/>
      <c r="E3" s="7"/>
      <c r="F3" s="10" t="s">
        <v>5</v>
      </c>
      <c r="G3" s="11"/>
      <c r="H3" s="7"/>
      <c r="I3" s="10" t="s">
        <v>5</v>
      </c>
      <c r="J3" s="11"/>
    </row>
    <row r="4" spans="1:11" ht="180" customHeight="1" x14ac:dyDescent="0.15">
      <c r="A4" s="138" t="str">
        <f>'Beoordelen open vragen'!A4</f>
        <v>Inschrijver dient te beschrijven op maximaal 3 A4 (toe te voegen op TenderNed) op welke wijze zij bij aanvang van de opdracht zich gaat verdiepen in de organisatie van de opdrachtgever.  Daarnaast beschrijft inschrijver hoe zij haar dienstverlening gaat afstemmen op de uitvoering van de nadere opdrachten uitgesplitst in Payroll en flexibele inhuur. Inschrijver beschrijft hierbij per onderdeel minimaal:
-	Een realistisch tijdspad; 
-	Een communicatieplan; 
-	Hoe zij omgaat met lopende payroll contracten met bestaande partners; 
-	Een verwachte inzet (in tijd) van de opdrachtgever; 
-	Op welke wijze zij zich gaat inleven in de organisatie van de opdrachtgever op zowel centraal niveau als op de scholen zelf.</v>
      </c>
      <c r="B4" s="7"/>
      <c r="C4" s="87" t="s">
        <v>3</v>
      </c>
      <c r="D4" s="88"/>
      <c r="E4" s="7"/>
      <c r="F4" s="87" t="s">
        <v>3</v>
      </c>
      <c r="G4" s="88"/>
      <c r="H4" s="7"/>
      <c r="I4" s="87" t="s">
        <v>3</v>
      </c>
      <c r="J4" s="88"/>
    </row>
    <row r="5" spans="1:11" ht="20" customHeight="1" x14ac:dyDescent="0.15">
      <c r="A5" s="137" t="str">
        <f>'Beoordelen open vragen'!A5</f>
        <v xml:space="preserve">6.1.2	GOED WERKGEVERSCHAP </v>
      </c>
      <c r="B5" s="7"/>
      <c r="C5" s="10" t="s">
        <v>5</v>
      </c>
      <c r="D5" s="16"/>
      <c r="E5" s="7"/>
      <c r="F5" s="10" t="s">
        <v>5</v>
      </c>
      <c r="G5" s="16"/>
      <c r="H5" s="7"/>
      <c r="I5" s="10" t="s">
        <v>5</v>
      </c>
      <c r="J5" s="16"/>
    </row>
    <row r="6" spans="1:11" ht="180" customHeight="1" x14ac:dyDescent="0.15">
      <c r="A6" s="138" t="str">
        <f>'Beoordelen open vragen'!A6</f>
        <v>Inschrijver dient te beschrijven op maximaal 2 A4 (toe te voegen op TenderNed) op welke wijze zij invulling geef aan goed werkgeverschap gericht op ZZP’ers, docenten en ondersteunend personeel en beschrijft hierbij minimaal de volgende punten;
1.	Communicatie met potentiële kandidaten;
2.	Communicatie met personeel onder contract;
3.	Het binden en motiveren van potentiële kandidaten aan de organisatie van de inschrijver;
4.	Het binden en motiveren van ingezet personeel (en ZZP’ers) aan de organisatie van de inschrijver.</v>
      </c>
      <c r="B6" s="7"/>
      <c r="C6" s="87" t="s">
        <v>3</v>
      </c>
      <c r="D6" s="88"/>
      <c r="E6" s="7"/>
      <c r="F6" s="87" t="s">
        <v>3</v>
      </c>
      <c r="G6" s="88"/>
      <c r="H6" s="7"/>
      <c r="I6" s="87" t="s">
        <v>3</v>
      </c>
      <c r="J6" s="88"/>
    </row>
    <row r="7" spans="1:11" ht="20" customHeight="1" x14ac:dyDescent="0.15">
      <c r="A7" s="137" t="str">
        <f>'Beoordelen open vragen'!A7</f>
        <v>6.1.3	Ontwikkeling docenten/ deskundigheidsbevordering</v>
      </c>
      <c r="B7" s="7"/>
      <c r="C7" s="10" t="s">
        <v>5</v>
      </c>
      <c r="D7" s="16"/>
      <c r="E7" s="7"/>
      <c r="F7" s="10" t="s">
        <v>5</v>
      </c>
      <c r="G7" s="16"/>
      <c r="H7" s="7"/>
      <c r="I7" s="10" t="s">
        <v>5</v>
      </c>
      <c r="J7" s="16"/>
    </row>
    <row r="8" spans="1:11" ht="180" customHeight="1" x14ac:dyDescent="0.15">
      <c r="A8" s="138" t="str">
        <f>'Beoordelen open vragen'!A8</f>
        <v>Inschrijver dient te beschrijven op maximaal 1 A4 (toe te voegen op TenderNed) op welke wijze zij concreet invulling geven aan het bevorderen van de deskundigheid. Dit geldt voor medewerkers van opdrachtnemer die zowel niet als wel uitgeleend zijn en de payroll medewerkers aan ROC Friesland College.</v>
      </c>
      <c r="B8" s="7"/>
      <c r="C8" s="87" t="s">
        <v>3</v>
      </c>
      <c r="D8" s="88"/>
      <c r="E8" s="7"/>
      <c r="F8" s="87" t="s">
        <v>3</v>
      </c>
      <c r="G8" s="88"/>
      <c r="H8" s="7"/>
      <c r="I8" s="87" t="s">
        <v>3</v>
      </c>
      <c r="J8" s="88"/>
    </row>
    <row r="9" spans="1:11" ht="20" customHeight="1" x14ac:dyDescent="0.15">
      <c r="A9" s="137" t="str">
        <f>'Beoordelen open vragen'!A9</f>
        <v xml:space="preserve">6.1.4	ADMINISTRATIEVE PROCES </v>
      </c>
      <c r="B9" s="7"/>
      <c r="C9" s="10" t="s">
        <v>5</v>
      </c>
      <c r="D9" s="16"/>
      <c r="E9" s="7"/>
      <c r="F9" s="10" t="s">
        <v>5</v>
      </c>
      <c r="G9" s="16"/>
      <c r="H9" s="7"/>
      <c r="I9" s="10" t="s">
        <v>5</v>
      </c>
      <c r="J9" s="16"/>
    </row>
    <row r="10" spans="1:11" ht="325" customHeight="1" x14ac:dyDescent="0.15">
      <c r="A10" s="138" t="str">
        <f>'Beoordelen open vragen'!A10</f>
        <v>Inschrijver dient te beschrijven op maximaal 1 A4 op welke wijze na gunning zij het administratieve proces kan vereenvoudigen voor payroll medewerkers. Momenteel voert de opdrachtgever alle gegevens van payroll medewerkers in de EHRM (HR2DAY) in. De huidige opdrachtnemer voert veel van dezelfde gegevens in haar eigen systeem in. Inschrijver beschrijft welke optimalisatie zij kan doorvoeren ter voorkoming van dubbelle werkzaamheden, niet aansluitende informatie en het hebben van juiste en tijdige informatie.
Opdrachtnemer houdt bij de beantwoording rekening met de onderstaande verwerking van gegevens:
-	Invoeren medewerker;
-	Check ID;
-	Check bevoegdheid;
-	Check diplomering;
-	Check VOG;
-	Beschikt wel/ niet over BHV-diploma;
-	Invoeren reiskosten en controle juistheid;
-	Invoeren verhuizingen, wijzigingen m.b.t. status/ functie en uren;
-	Invoeren team waarbinnen medewerker komt te werken;
-	Startdatum, loongegevens, duur overeenkomst;
-	Invoeren overige loongegevens zoals functie, belastinggegevens etc.;
-	Invoeren mutaties in geval van loonbeslag, ouderschapsverlof, bijzonder verlof;
-	Registeren gewerkte uren, ziekte uren en verlofrechten;
-	Registreren opleidingsbudget, verbruikt budget, behaalde diploma’s en certificaten;
-	Dossier ziekteverzuim;
-	Dossier functionering;
-	Invoeren eventuele beëindiging, afrekening.
Inschrijver zoomt daarbij minimaal in op de rol en het werkproces van de opdrachtgever, van de opdrachtnemer en van de medewerker zelf en op welke concrete wijze zij het aantal handelingen minimaliseert en juiste data waarborgt.</v>
      </c>
      <c r="B10" s="7"/>
      <c r="C10" s="87" t="s">
        <v>3</v>
      </c>
      <c r="D10" s="88"/>
      <c r="E10" s="7"/>
      <c r="F10" s="87" t="s">
        <v>3</v>
      </c>
      <c r="G10" s="88"/>
      <c r="H10" s="7"/>
      <c r="I10" s="87" t="s">
        <v>3</v>
      </c>
      <c r="J10" s="88"/>
    </row>
    <row r="11" spans="1:11" ht="20" customHeight="1" x14ac:dyDescent="0.15">
      <c r="A11" s="137" t="str">
        <f>'Beoordelen open vragen'!A11</f>
        <v>6.1.5	 ADVIESWAARDE/ INFORMATIEVERSTREKKING</v>
      </c>
      <c r="B11" s="7"/>
      <c r="C11" s="10" t="s">
        <v>5</v>
      </c>
      <c r="D11" s="16"/>
      <c r="E11" s="7"/>
      <c r="F11" s="10" t="s">
        <v>5</v>
      </c>
      <c r="G11" s="16"/>
      <c r="H11" s="7"/>
      <c r="I11" s="10" t="s">
        <v>5</v>
      </c>
      <c r="J11" s="16"/>
    </row>
    <row r="12" spans="1:11" ht="180" customHeight="1" x14ac:dyDescent="0.15">
      <c r="A12" s="138" t="str">
        <f>'Beoordelen open vragen'!A12</f>
        <v>Inschrijver dient te beschrijven op maximaal 1 A4 op welke wijze na gunning zij invulling kan geven aan aanvullende relevante HR-adviezen aan de opdrachtgever. De inschrijver beschrijft daarbij concreet:
-	De aard van de adviezen/ informatieverstrekking;
-	De frequentie van deze adviezen;
-	De in te zetten communicatiemiddelen;
-	Het in te zetten adviesniveau.</v>
      </c>
      <c r="B12" s="7"/>
      <c r="C12" s="87" t="s">
        <v>3</v>
      </c>
      <c r="D12" s="88"/>
      <c r="E12" s="7"/>
      <c r="F12" s="87" t="s">
        <v>3</v>
      </c>
      <c r="G12" s="88"/>
      <c r="H12" s="7"/>
      <c r="I12" s="87" t="s">
        <v>3</v>
      </c>
      <c r="J12" s="88"/>
    </row>
    <row r="13" spans="1:11" ht="20" customHeight="1" x14ac:dyDescent="0.15">
      <c r="A13" s="44"/>
      <c r="B13" s="8"/>
      <c r="C13" s="45"/>
      <c r="D13" s="45"/>
      <c r="E13" s="8"/>
      <c r="F13" s="45"/>
      <c r="G13" s="45"/>
      <c r="H13" s="8"/>
      <c r="I13" s="45"/>
      <c r="J13" s="46"/>
    </row>
    <row r="15" spans="1:11" ht="16" x14ac:dyDescent="0.15">
      <c r="A15" s="47" t="str">
        <f>'Beoordelen interview'!A1</f>
        <v>Interview sleutelfunctionarissen</v>
      </c>
      <c r="B15" s="6"/>
      <c r="C15" s="85"/>
      <c r="D15" s="86"/>
      <c r="E15" s="6"/>
      <c r="F15" s="85"/>
      <c r="G15" s="86"/>
      <c r="H15" s="6"/>
      <c r="I15" s="85"/>
      <c r="J15" s="86"/>
    </row>
    <row r="16" spans="1:11" ht="20" customHeight="1" x14ac:dyDescent="0.15">
      <c r="A16" s="89" t="str">
        <f>'Beoordelen interview'!A4:B4</f>
        <v>Vraag 1</v>
      </c>
      <c r="B16" s="7"/>
      <c r="C16" s="10" t="s">
        <v>5</v>
      </c>
      <c r="D16" s="16"/>
      <c r="E16" s="7"/>
      <c r="F16" s="10" t="s">
        <v>5</v>
      </c>
      <c r="G16" s="16"/>
      <c r="H16" s="7"/>
      <c r="I16" s="10" t="s">
        <v>5</v>
      </c>
      <c r="J16" s="16"/>
    </row>
    <row r="17" spans="1:10" ht="135" customHeight="1" x14ac:dyDescent="0.15">
      <c r="A17" s="90"/>
      <c r="B17" s="7"/>
      <c r="C17" s="87" t="s">
        <v>3</v>
      </c>
      <c r="D17" s="88"/>
      <c r="E17" s="7"/>
      <c r="F17" s="87" t="s">
        <v>3</v>
      </c>
      <c r="G17" s="88"/>
      <c r="H17" s="7"/>
      <c r="I17" s="87" t="s">
        <v>3</v>
      </c>
      <c r="J17" s="88"/>
    </row>
    <row r="18" spans="1:10" ht="20" customHeight="1" x14ac:dyDescent="0.15">
      <c r="A18" s="89" t="str">
        <f>'Beoordelen interview'!A5:B5</f>
        <v>Vraag 2</v>
      </c>
      <c r="B18" s="7"/>
      <c r="C18" s="10" t="s">
        <v>5</v>
      </c>
      <c r="D18" s="16"/>
      <c r="E18" s="7"/>
      <c r="F18" s="10" t="s">
        <v>5</v>
      </c>
      <c r="G18" s="16"/>
      <c r="H18" s="7"/>
      <c r="I18" s="10" t="s">
        <v>5</v>
      </c>
      <c r="J18" s="16"/>
    </row>
    <row r="19" spans="1:10" ht="135" customHeight="1" x14ac:dyDescent="0.15">
      <c r="A19" s="90"/>
      <c r="B19" s="7"/>
      <c r="C19" s="87" t="s">
        <v>3</v>
      </c>
      <c r="D19" s="88"/>
      <c r="E19" s="7"/>
      <c r="F19" s="87" t="s">
        <v>3</v>
      </c>
      <c r="G19" s="88"/>
      <c r="H19" s="7"/>
      <c r="I19" s="87" t="s">
        <v>3</v>
      </c>
      <c r="J19" s="88"/>
    </row>
    <row r="20" spans="1:10" ht="20" customHeight="1" x14ac:dyDescent="0.15">
      <c r="A20" s="89" t="str">
        <f>'Beoordelen interview'!A6:B6</f>
        <v>Vraag 3</v>
      </c>
      <c r="B20" s="7"/>
      <c r="C20" s="10" t="s">
        <v>5</v>
      </c>
      <c r="D20" s="16"/>
      <c r="E20" s="7"/>
      <c r="F20" s="10" t="s">
        <v>5</v>
      </c>
      <c r="G20" s="16"/>
      <c r="H20" s="7"/>
      <c r="I20" s="10" t="s">
        <v>5</v>
      </c>
      <c r="J20" s="16"/>
    </row>
    <row r="21" spans="1:10" ht="135" customHeight="1" x14ac:dyDescent="0.15">
      <c r="A21" s="90"/>
      <c r="B21" s="7"/>
      <c r="C21" s="87" t="s">
        <v>3</v>
      </c>
      <c r="D21" s="88"/>
      <c r="E21" s="7"/>
      <c r="F21" s="87" t="s">
        <v>3</v>
      </c>
      <c r="G21" s="88"/>
      <c r="H21" s="7"/>
      <c r="I21" s="87" t="s">
        <v>3</v>
      </c>
      <c r="J21" s="88"/>
    </row>
    <row r="22" spans="1:10" ht="20" customHeight="1" x14ac:dyDescent="0.15">
      <c r="A22" s="89" t="str">
        <f>'Beoordelen interview'!A7:B7</f>
        <v>Vraag 4</v>
      </c>
      <c r="B22" s="7"/>
      <c r="C22" s="10" t="s">
        <v>5</v>
      </c>
      <c r="D22" s="16"/>
      <c r="E22" s="7"/>
      <c r="F22" s="10" t="s">
        <v>5</v>
      </c>
      <c r="G22" s="16"/>
      <c r="H22" s="7"/>
      <c r="I22" s="10" t="s">
        <v>5</v>
      </c>
      <c r="J22" s="16"/>
    </row>
    <row r="23" spans="1:10" ht="135" customHeight="1" x14ac:dyDescent="0.15">
      <c r="A23" s="90"/>
      <c r="B23" s="7"/>
      <c r="C23" s="87" t="s">
        <v>3</v>
      </c>
      <c r="D23" s="88"/>
      <c r="E23" s="7"/>
      <c r="F23" s="87" t="s">
        <v>3</v>
      </c>
      <c r="G23" s="88"/>
      <c r="H23" s="7"/>
      <c r="I23" s="87" t="s">
        <v>3</v>
      </c>
      <c r="J23" s="88"/>
    </row>
    <row r="24" spans="1:10" ht="20" customHeight="1" x14ac:dyDescent="0.15">
      <c r="A24" s="44"/>
      <c r="B24" s="8"/>
      <c r="C24" s="45"/>
      <c r="D24" s="45"/>
      <c r="E24" s="8"/>
      <c r="F24" s="45"/>
      <c r="G24" s="45"/>
      <c r="H24" s="8"/>
      <c r="I24" s="45"/>
      <c r="J24" s="46"/>
    </row>
  </sheetData>
  <sheetProtection algorithmName="SHA-512" hashValue="+JW99f4YOMzwzQrhn1jWMNC5Y8WeTEwTVWWJTgNkcAKnf0fqzBjeUyZkC1Cq0qdcCMwMUFnSRRDOEwDCwIyv+A==" saltValue="6vJK2FEVQ/BCQyeDFxJGdA==" spinCount="100000" sheet="1" objects="1" scenarios="1"/>
  <mergeCells count="40">
    <mergeCell ref="C1:D1"/>
    <mergeCell ref="F1:G1"/>
    <mergeCell ref="I1:J1"/>
    <mergeCell ref="C2:D2"/>
    <mergeCell ref="F2:G2"/>
    <mergeCell ref="I2:J2"/>
    <mergeCell ref="C4:D4"/>
    <mergeCell ref="F4:G4"/>
    <mergeCell ref="I4:J4"/>
    <mergeCell ref="C6:D6"/>
    <mergeCell ref="F6:G6"/>
    <mergeCell ref="I6:J6"/>
    <mergeCell ref="C12:D12"/>
    <mergeCell ref="F12:G12"/>
    <mergeCell ref="I12:J12"/>
    <mergeCell ref="C8:D8"/>
    <mergeCell ref="F8:G8"/>
    <mergeCell ref="I8:J8"/>
    <mergeCell ref="C10:D10"/>
    <mergeCell ref="F10:G10"/>
    <mergeCell ref="I10:J10"/>
    <mergeCell ref="A16:A17"/>
    <mergeCell ref="C17:D17"/>
    <mergeCell ref="F17:G17"/>
    <mergeCell ref="I17:J17"/>
    <mergeCell ref="C15:D15"/>
    <mergeCell ref="F15:G15"/>
    <mergeCell ref="I15:J15"/>
    <mergeCell ref="A22:A23"/>
    <mergeCell ref="C23:D23"/>
    <mergeCell ref="F23:G23"/>
    <mergeCell ref="I23:J23"/>
    <mergeCell ref="A18:A19"/>
    <mergeCell ref="C19:D19"/>
    <mergeCell ref="F19:G19"/>
    <mergeCell ref="I19:J19"/>
    <mergeCell ref="A20:A21"/>
    <mergeCell ref="C21:D21"/>
    <mergeCell ref="F21:G21"/>
    <mergeCell ref="I21:J21"/>
  </mergeCells>
  <dataValidations count="1">
    <dataValidation type="list" errorStyle="warning" allowBlank="1" showErrorMessage="1" error="Voer juiste waarde in. " sqref="C7 F7 I7 C9 F9 I9 C11 F11 I11 C5 F5 I5 I3 F3 C3 C16 F22 C18 I16 I18 C20 I20 C22 F16 F18 F20 I22" xr:uid="{BF83ED75-D32F-1D44-A9D4-EECEA7D94C59}">
      <formula1>SCORE</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pageSetUpPr fitToPage="1"/>
  </sheetPr>
  <dimension ref="A1:K62"/>
  <sheetViews>
    <sheetView showGridLines="0" tabSelected="1" topLeftCell="A25" zoomScale="90" zoomScaleNormal="90" workbookViewId="0">
      <selection activeCell="J37" sqref="J37:J60"/>
    </sheetView>
  </sheetViews>
  <sheetFormatPr baseColWidth="10" defaultColWidth="8.83203125" defaultRowHeight="15" x14ac:dyDescent="0.2"/>
  <cols>
    <col min="1" max="1" width="60.6640625" customWidth="1"/>
    <col min="2" max="2" width="15.6640625" customWidth="1"/>
    <col min="3" max="3" width="2.83203125" customWidth="1"/>
    <col min="4" max="5" width="26.1640625" customWidth="1"/>
    <col min="6" max="6" width="2.83203125" customWidth="1"/>
    <col min="7" max="8" width="26.1640625" customWidth="1"/>
    <col min="9" max="9" width="5" style="21" customWidth="1"/>
    <col min="10" max="11" width="26.1640625" customWidth="1"/>
  </cols>
  <sheetData>
    <row r="1" spans="1:11" ht="40" customHeight="1" x14ac:dyDescent="0.2">
      <c r="A1" s="122" t="s">
        <v>27</v>
      </c>
      <c r="B1" s="123"/>
      <c r="C1" s="17"/>
      <c r="D1" s="124"/>
      <c r="E1" s="124"/>
      <c r="F1" s="18"/>
      <c r="G1" s="119"/>
      <c r="H1" s="120"/>
      <c r="I1" s="22"/>
      <c r="J1" s="119"/>
      <c r="K1" s="120"/>
    </row>
    <row r="2" spans="1:11" ht="28" customHeight="1" x14ac:dyDescent="0.2">
      <c r="A2" s="125" t="s">
        <v>28</v>
      </c>
      <c r="B2" s="126"/>
      <c r="C2" s="14"/>
      <c r="D2" s="75" t="str">
        <f>'Beoordelaar 1'!C1</f>
        <v>Inschrijver 1</v>
      </c>
      <c r="E2" s="75" t="s">
        <v>26</v>
      </c>
      <c r="F2" s="33"/>
      <c r="G2" s="48" t="str">
        <f>'Beoordelaar 1'!F1</f>
        <v>Inschrijver 2</v>
      </c>
      <c r="H2" s="75" t="s">
        <v>26</v>
      </c>
      <c r="I2" s="34"/>
      <c r="J2" s="75" t="str">
        <f>'Beoordelaar 1'!I1</f>
        <v>Inschrijver 3</v>
      </c>
      <c r="K2" s="75" t="s">
        <v>26</v>
      </c>
    </row>
    <row r="3" spans="1:11" ht="18" customHeight="1" x14ac:dyDescent="0.2">
      <c r="A3" s="116" t="str">
        <f>'Beoordelen open vragen'!A3</f>
        <v>6.1.1	PLAN VAN AANPAK AANVANG DIENSTVERLENING</v>
      </c>
      <c r="B3" s="50" t="s">
        <v>11</v>
      </c>
      <c r="C3" s="14"/>
      <c r="D3" s="74" t="str">
        <f>'Beoordelaar 1'!C3</f>
        <v>SCORE</v>
      </c>
      <c r="E3" s="103" t="s">
        <v>38</v>
      </c>
      <c r="F3" s="14"/>
      <c r="G3" s="74" t="str">
        <f>'Beoordelaar 1'!F3</f>
        <v>SCORE</v>
      </c>
      <c r="H3" s="103" t="s">
        <v>38</v>
      </c>
      <c r="I3" s="19"/>
      <c r="J3" s="74" t="str">
        <f>'Beoordelaar 1'!I3</f>
        <v>SCORE</v>
      </c>
      <c r="K3" s="103" t="s">
        <v>38</v>
      </c>
    </row>
    <row r="4" spans="1:11" ht="18" customHeight="1" x14ac:dyDescent="0.2">
      <c r="A4" s="117"/>
      <c r="B4" s="50" t="s">
        <v>12</v>
      </c>
      <c r="C4" s="14"/>
      <c r="D4" s="56" t="str">
        <f>'Beoordelaar 2'!C3</f>
        <v>SCORE</v>
      </c>
      <c r="E4" s="103"/>
      <c r="F4" s="14"/>
      <c r="G4" s="56" t="str">
        <f>'Beoordelaar 2'!F3</f>
        <v>SCORE</v>
      </c>
      <c r="H4" s="103"/>
      <c r="I4" s="19"/>
      <c r="J4" s="56" t="str">
        <f>'Beoordelaar 2'!I3</f>
        <v>SCORE</v>
      </c>
      <c r="K4" s="103"/>
    </row>
    <row r="5" spans="1:11" ht="18" customHeight="1" x14ac:dyDescent="0.2">
      <c r="A5" s="117"/>
      <c r="B5" s="50" t="s">
        <v>13</v>
      </c>
      <c r="C5" s="14"/>
      <c r="D5" s="56" t="str">
        <f>'Beoordelaar 3'!C3</f>
        <v>SCORE</v>
      </c>
      <c r="E5" s="103"/>
      <c r="F5" s="14"/>
      <c r="G5" s="56" t="str">
        <f>'Beoordelaar 3'!F3</f>
        <v>SCORE</v>
      </c>
      <c r="H5" s="103"/>
      <c r="I5" s="19"/>
      <c r="J5" s="56" t="str">
        <f>'Beoordelaar 3'!I3</f>
        <v>SCORE</v>
      </c>
      <c r="K5" s="103"/>
    </row>
    <row r="6" spans="1:11" ht="18" customHeight="1" x14ac:dyDescent="0.2">
      <c r="A6" s="118"/>
      <c r="B6" s="50" t="s">
        <v>24</v>
      </c>
      <c r="C6" s="14"/>
      <c r="D6" s="57" t="str">
        <f>'Beoordelaar 4'!C3</f>
        <v>SCORE</v>
      </c>
      <c r="E6" s="103"/>
      <c r="F6" s="14"/>
      <c r="G6" s="57" t="str">
        <f>'Beoordelaar 4'!F3</f>
        <v>SCORE</v>
      </c>
      <c r="H6" s="103"/>
      <c r="I6" s="19"/>
      <c r="J6" s="57" t="str">
        <f>'Beoordelaar 4'!I3</f>
        <v>SCORE</v>
      </c>
      <c r="K6" s="103"/>
    </row>
    <row r="7" spans="1:11" ht="20" customHeight="1" x14ac:dyDescent="0.2">
      <c r="A7" s="111" t="s">
        <v>4</v>
      </c>
      <c r="B7" s="112"/>
      <c r="C7" s="14"/>
      <c r="D7" s="49" t="s">
        <v>15</v>
      </c>
      <c r="E7" s="103"/>
      <c r="F7" s="14"/>
      <c r="G7" s="49" t="s">
        <v>63</v>
      </c>
      <c r="H7" s="103"/>
      <c r="I7" s="19"/>
      <c r="J7" s="49" t="s">
        <v>15</v>
      </c>
      <c r="K7" s="103"/>
    </row>
    <row r="8" spans="1:11" ht="20" customHeight="1" x14ac:dyDescent="0.2">
      <c r="A8" s="115"/>
      <c r="B8" s="114"/>
      <c r="C8" s="13"/>
      <c r="D8" s="139" t="str">
        <f>IF(D7="Uitmuntend","€ 10.000",IF(D7="Goed","€ 8.000",IF(D7="Voldoende","€ 3.000",IF(D7="Matig","€ 0",IF(D7="Onvoldoende","UITSLUITING"," ")))))</f>
        <v xml:space="preserve"> </v>
      </c>
      <c r="E8" s="104"/>
      <c r="F8" s="13"/>
      <c r="G8" s="139" t="str">
        <f>IF(G7="Uitmuntend","€ 10.000",IF(G7="Goed","€ 8.000",IF(G7="Voldoende","€ 3.000",IF(G7="Matig","€ 0",IF(G7="Onvoldoende","UITSLUITING"," ")))))</f>
        <v xml:space="preserve"> </v>
      </c>
      <c r="H8" s="104"/>
      <c r="I8" s="20"/>
      <c r="J8" s="139" t="str">
        <f>IF(J7="Uitmuntend","€ 10.000",IF(J7="Goed","€ 8.000",IF(J7="Voldoende","€ 3.000",IF(J7="Matig","€ 0",IF(J7="Onvoldoende","UITSLUITING"," ")))))</f>
        <v xml:space="preserve"> </v>
      </c>
      <c r="K8" s="104"/>
    </row>
    <row r="9" spans="1:11" ht="18" customHeight="1" x14ac:dyDescent="0.2">
      <c r="A9" s="116" t="str">
        <f>'Beoordelen open vragen'!A5</f>
        <v xml:space="preserve">6.1.2	GOED WERKGEVERSCHAP </v>
      </c>
      <c r="B9" s="50" t="s">
        <v>11</v>
      </c>
      <c r="C9" s="14"/>
      <c r="D9" s="56" t="str">
        <f>'Beoordelaar 1'!C5</f>
        <v>SCORE</v>
      </c>
      <c r="E9" s="103" t="s">
        <v>38</v>
      </c>
      <c r="F9" s="14"/>
      <c r="G9" s="56" t="str">
        <f>'Beoordelaar 1'!F5</f>
        <v>SCORE</v>
      </c>
      <c r="H9" s="103" t="s">
        <v>38</v>
      </c>
      <c r="I9" s="19"/>
      <c r="J9" s="56" t="str">
        <f>'Beoordelaar 1'!I5</f>
        <v>SCORE</v>
      </c>
      <c r="K9" s="103" t="s">
        <v>38</v>
      </c>
    </row>
    <row r="10" spans="1:11" ht="18" customHeight="1" x14ac:dyDescent="0.2">
      <c r="A10" s="117"/>
      <c r="B10" s="50" t="s">
        <v>12</v>
      </c>
      <c r="C10" s="14"/>
      <c r="D10" s="56" t="str">
        <f>'Beoordelaar 2'!C5</f>
        <v>SCORE</v>
      </c>
      <c r="E10" s="103"/>
      <c r="F10" s="14"/>
      <c r="G10" s="56" t="str">
        <f>'Beoordelaar 2'!F5</f>
        <v>SCORE</v>
      </c>
      <c r="H10" s="103"/>
      <c r="I10" s="19"/>
      <c r="J10" s="56" t="str">
        <f>'Beoordelaar 2'!I5</f>
        <v>SCORE</v>
      </c>
      <c r="K10" s="103"/>
    </row>
    <row r="11" spans="1:11" ht="18" customHeight="1" x14ac:dyDescent="0.2">
      <c r="A11" s="117"/>
      <c r="B11" s="50" t="s">
        <v>13</v>
      </c>
      <c r="C11" s="14"/>
      <c r="D11" s="56" t="str">
        <f>'Beoordelaar 3'!C5</f>
        <v>SCORE</v>
      </c>
      <c r="E11" s="103"/>
      <c r="F11" s="14"/>
      <c r="G11" s="56" t="str">
        <f>'Beoordelaar 3'!F5</f>
        <v>SCORE</v>
      </c>
      <c r="H11" s="103"/>
      <c r="I11" s="19"/>
      <c r="J11" s="56" t="str">
        <f>'Beoordelaar 3'!I5</f>
        <v>SCORE</v>
      </c>
      <c r="K11" s="103"/>
    </row>
    <row r="12" spans="1:11" ht="18" customHeight="1" x14ac:dyDescent="0.2">
      <c r="A12" s="118"/>
      <c r="B12" s="50" t="s">
        <v>24</v>
      </c>
      <c r="C12" s="14"/>
      <c r="D12" s="57" t="str">
        <f>'Beoordelaar 4'!C5</f>
        <v>SCORE</v>
      </c>
      <c r="E12" s="103"/>
      <c r="F12" s="14"/>
      <c r="G12" s="57" t="str">
        <f>'Beoordelaar 4'!F5</f>
        <v>SCORE</v>
      </c>
      <c r="H12" s="103"/>
      <c r="I12" s="19"/>
      <c r="J12" s="57" t="str">
        <f>'Beoordelaar 4'!I5</f>
        <v>SCORE</v>
      </c>
      <c r="K12" s="103"/>
    </row>
    <row r="13" spans="1:11" ht="20" customHeight="1" x14ac:dyDescent="0.2">
      <c r="A13" s="111"/>
      <c r="B13" s="112"/>
      <c r="C13" s="13"/>
      <c r="D13" s="49" t="s">
        <v>15</v>
      </c>
      <c r="E13" s="103"/>
      <c r="F13" s="13"/>
      <c r="G13" s="49" t="s">
        <v>15</v>
      </c>
      <c r="H13" s="103"/>
      <c r="I13" s="20"/>
      <c r="J13" s="49" t="s">
        <v>15</v>
      </c>
      <c r="K13" s="103"/>
    </row>
    <row r="14" spans="1:11" ht="20" customHeight="1" x14ac:dyDescent="0.2">
      <c r="A14" s="115"/>
      <c r="B14" s="114"/>
      <c r="C14" s="13"/>
      <c r="D14" s="139" t="str">
        <f>IF(D13="Uitmuntend","€ 30.000",IF(D13="Goed","€ 22.000",IF(D13="Voldoende","€ 7.500",IF(D13="Matig","€ 0",IF(D13="Onvoldoende","UITSLUITING"," ")))))</f>
        <v xml:space="preserve"> </v>
      </c>
      <c r="E14" s="104"/>
      <c r="F14" s="13"/>
      <c r="G14" s="139" t="str">
        <f>IF(G13="Uitmuntend","€ 30.000",IF(G13="Goed","€ 22.000",IF(G13="Voldoende","€ 7.500",IF(G13="Matig","€ 0",IF(G13="Onvoldoende","UITSLUITING"," ")))))</f>
        <v xml:space="preserve"> </v>
      </c>
      <c r="H14" s="104"/>
      <c r="I14" s="20"/>
      <c r="J14" s="139" t="str">
        <f>IF(J13="Uitmuntend","€ 30.000",IF(J13="Goed","€ 22.000",IF(J13="Voldoende","€ 7.500",IF(J13="Matig","€ 0",IF(J13="Onvoldoende","UITSLUITING"," ")))))</f>
        <v xml:space="preserve"> </v>
      </c>
      <c r="K14" s="104"/>
    </row>
    <row r="15" spans="1:11" ht="18" customHeight="1" x14ac:dyDescent="0.2">
      <c r="A15" s="116" t="str">
        <f>'Beoordelen open vragen'!A7</f>
        <v>6.1.3	Ontwikkeling docenten/ deskundigheidsbevordering</v>
      </c>
      <c r="B15" s="50" t="s">
        <v>11</v>
      </c>
      <c r="C15" s="14"/>
      <c r="D15" s="56" t="str">
        <f>'Beoordelaar 1'!C7</f>
        <v>SCORE</v>
      </c>
      <c r="E15" s="103" t="s">
        <v>38</v>
      </c>
      <c r="F15" s="14"/>
      <c r="G15" s="56" t="str">
        <f>'Beoordelaar 1'!F7</f>
        <v>SCORE</v>
      </c>
      <c r="H15" s="103" t="s">
        <v>38</v>
      </c>
      <c r="I15" s="19"/>
      <c r="J15" s="56" t="str">
        <f>'Beoordelaar 1'!I7</f>
        <v>SCORE</v>
      </c>
      <c r="K15" s="103" t="s">
        <v>38</v>
      </c>
    </row>
    <row r="16" spans="1:11" ht="18" customHeight="1" x14ac:dyDescent="0.2">
      <c r="A16" s="117"/>
      <c r="B16" s="50" t="s">
        <v>12</v>
      </c>
      <c r="C16" s="14"/>
      <c r="D16" s="56" t="str">
        <f>'Beoordelaar 2'!C7</f>
        <v>SCORE</v>
      </c>
      <c r="E16" s="103"/>
      <c r="F16" s="14"/>
      <c r="G16" s="56" t="str">
        <f>'Beoordelaar 2'!F7</f>
        <v>SCORE</v>
      </c>
      <c r="H16" s="103"/>
      <c r="I16" s="19"/>
      <c r="J16" s="56" t="str">
        <f>'Beoordelaar 2'!I7</f>
        <v>SCORE</v>
      </c>
      <c r="K16" s="103"/>
    </row>
    <row r="17" spans="1:11" ht="18" customHeight="1" x14ac:dyDescent="0.2">
      <c r="A17" s="117"/>
      <c r="B17" s="50" t="s">
        <v>13</v>
      </c>
      <c r="C17" s="14"/>
      <c r="D17" s="56" t="str">
        <f>'Beoordelaar 3'!C7</f>
        <v>SCORE</v>
      </c>
      <c r="E17" s="103"/>
      <c r="F17" s="14"/>
      <c r="G17" s="56" t="str">
        <f>'Beoordelaar 3'!F7</f>
        <v>SCORE</v>
      </c>
      <c r="H17" s="103"/>
      <c r="I17" s="19"/>
      <c r="J17" s="56" t="str">
        <f>'Beoordelaar 3'!I7</f>
        <v>SCORE</v>
      </c>
      <c r="K17" s="103"/>
    </row>
    <row r="18" spans="1:11" ht="18" customHeight="1" x14ac:dyDescent="0.2">
      <c r="A18" s="118"/>
      <c r="B18" s="50" t="s">
        <v>24</v>
      </c>
      <c r="C18" s="14"/>
      <c r="D18" s="57" t="str">
        <f>'Beoordelaar 4'!C7</f>
        <v>SCORE</v>
      </c>
      <c r="E18" s="103"/>
      <c r="F18" s="14"/>
      <c r="G18" s="57" t="str">
        <f>'Beoordelaar 4'!F7</f>
        <v>SCORE</v>
      </c>
      <c r="H18" s="103"/>
      <c r="I18" s="19"/>
      <c r="J18" s="57" t="str">
        <f>'Beoordelaar 4'!I7</f>
        <v>SCORE</v>
      </c>
      <c r="K18" s="103"/>
    </row>
    <row r="19" spans="1:11" ht="20" customHeight="1" x14ac:dyDescent="0.2">
      <c r="A19" s="111" t="s">
        <v>4</v>
      </c>
      <c r="B19" s="112"/>
      <c r="C19" s="13"/>
      <c r="D19" s="49" t="s">
        <v>15</v>
      </c>
      <c r="E19" s="103"/>
      <c r="F19" s="13"/>
      <c r="G19" s="49" t="s">
        <v>15</v>
      </c>
      <c r="H19" s="103"/>
      <c r="I19" s="20"/>
      <c r="J19" s="49" t="s">
        <v>15</v>
      </c>
      <c r="K19" s="103"/>
    </row>
    <row r="20" spans="1:11" ht="20" customHeight="1" x14ac:dyDescent="0.2">
      <c r="A20" s="115"/>
      <c r="B20" s="114"/>
      <c r="C20" s="13"/>
      <c r="D20" s="139" t="str">
        <f>IF(D19="Uitmuntend","€ 10.000",IF(D19="Goed","€ 8.000",IF(D19="Voldoende","€ 3.000",IF(D19="Matig","€ 0",IF(D19="Onvoldoende","UITSLUITING"," ")))))</f>
        <v xml:space="preserve"> </v>
      </c>
      <c r="E20" s="104"/>
      <c r="F20" s="13"/>
      <c r="G20" s="139" t="str">
        <f>IF(G19="Uitmuntend","€ 10.000",IF(G19="Goed","€ 8.000",IF(G19="Voldoende","€ 3.000",IF(G19="Matig","€ 0",IF(G19="Onvoldoende","UITSLUITING"," ")))))</f>
        <v xml:space="preserve"> </v>
      </c>
      <c r="H20" s="104"/>
      <c r="I20" s="20"/>
      <c r="J20" s="139" t="str">
        <f>IF(J19="Uitmuntend","€ 10.000",IF(J19="Goed","€ 8.000",IF(J19="Voldoende","€ 3.000",IF(J19="Matig","€ 0",IF(J19="Onvoldoende","UITSLUITING"," ")))))</f>
        <v xml:space="preserve"> </v>
      </c>
      <c r="K20" s="104"/>
    </row>
    <row r="21" spans="1:11" ht="18" customHeight="1" x14ac:dyDescent="0.2">
      <c r="A21" s="116" t="str">
        <f>'Beoordelen open vragen'!A9</f>
        <v xml:space="preserve">6.1.4	ADMINISTRATIEVE PROCES </v>
      </c>
      <c r="B21" s="50" t="s">
        <v>11</v>
      </c>
      <c r="C21" s="14"/>
      <c r="D21" s="56" t="str">
        <f>'Beoordelaar 1'!C9</f>
        <v>SCORE</v>
      </c>
      <c r="E21" s="103" t="s">
        <v>38</v>
      </c>
      <c r="F21" s="14"/>
      <c r="G21" s="56" t="str">
        <f>'Beoordelaar 1'!F9</f>
        <v>SCORE</v>
      </c>
      <c r="H21" s="103" t="s">
        <v>38</v>
      </c>
      <c r="I21" s="19"/>
      <c r="J21" s="56" t="str">
        <f>'Beoordelaar 1'!I9</f>
        <v>SCORE</v>
      </c>
      <c r="K21" s="103" t="s">
        <v>38</v>
      </c>
    </row>
    <row r="22" spans="1:11" ht="18" customHeight="1" x14ac:dyDescent="0.2">
      <c r="A22" s="117"/>
      <c r="B22" s="50" t="s">
        <v>12</v>
      </c>
      <c r="C22" s="14"/>
      <c r="D22" s="56" t="str">
        <f>'Beoordelaar 2'!C9</f>
        <v>SCORE</v>
      </c>
      <c r="E22" s="103"/>
      <c r="F22" s="14"/>
      <c r="G22" s="56" t="str">
        <f>'Beoordelaar 2'!F9</f>
        <v>SCORE</v>
      </c>
      <c r="H22" s="103"/>
      <c r="I22" s="19"/>
      <c r="J22" s="56" t="str">
        <f>'Beoordelaar 2'!I9</f>
        <v>SCORE</v>
      </c>
      <c r="K22" s="103"/>
    </row>
    <row r="23" spans="1:11" ht="18" customHeight="1" x14ac:dyDescent="0.2">
      <c r="A23" s="117"/>
      <c r="B23" s="50" t="s">
        <v>13</v>
      </c>
      <c r="C23" s="14"/>
      <c r="D23" s="56" t="str">
        <f>'Beoordelaar 3'!C9</f>
        <v>SCORE</v>
      </c>
      <c r="E23" s="103"/>
      <c r="F23" s="14"/>
      <c r="G23" s="56" t="str">
        <f>'Beoordelaar 3'!F9</f>
        <v>SCORE</v>
      </c>
      <c r="H23" s="103"/>
      <c r="I23" s="19"/>
      <c r="J23" s="56" t="str">
        <f>'Beoordelaar 3'!I9</f>
        <v>SCORE</v>
      </c>
      <c r="K23" s="103"/>
    </row>
    <row r="24" spans="1:11" ht="18" customHeight="1" x14ac:dyDescent="0.2">
      <c r="A24" s="118"/>
      <c r="B24" s="50" t="s">
        <v>24</v>
      </c>
      <c r="C24" s="14"/>
      <c r="D24" s="57" t="str">
        <f>'Beoordelaar 4'!C9</f>
        <v>SCORE</v>
      </c>
      <c r="E24" s="103"/>
      <c r="F24" s="14"/>
      <c r="G24" s="57" t="str">
        <f>'Beoordelaar 4'!F9</f>
        <v>SCORE</v>
      </c>
      <c r="H24" s="103"/>
      <c r="I24" s="19"/>
      <c r="J24" s="57" t="str">
        <f>'Beoordelaar 4'!I9</f>
        <v>SCORE</v>
      </c>
      <c r="K24" s="103"/>
    </row>
    <row r="25" spans="1:11" ht="20" customHeight="1" x14ac:dyDescent="0.2">
      <c r="A25" s="111" t="s">
        <v>4</v>
      </c>
      <c r="B25" s="112"/>
      <c r="C25" s="13"/>
      <c r="D25" s="49" t="s">
        <v>15</v>
      </c>
      <c r="E25" s="103"/>
      <c r="F25" s="13"/>
      <c r="G25" s="49" t="s">
        <v>15</v>
      </c>
      <c r="H25" s="103"/>
      <c r="I25" s="20"/>
      <c r="J25" s="49" t="s">
        <v>15</v>
      </c>
      <c r="K25" s="103"/>
    </row>
    <row r="26" spans="1:11" ht="20" customHeight="1" x14ac:dyDescent="0.2">
      <c r="A26" s="113"/>
      <c r="B26" s="114"/>
      <c r="C26" s="13"/>
      <c r="D26" s="139" t="str">
        <f>IF(D25="Uitmuntend","€ 40.000",IF(D25="Goed","€ 30.000",IF(D25="Voldoende","€ 10.000",IF(D25="Matig","€ 0",IF(D25="Onvoldoende","UITSLUITING"," ")))))</f>
        <v xml:space="preserve"> </v>
      </c>
      <c r="E26" s="104"/>
      <c r="F26" s="13"/>
      <c r="G26" s="139" t="str">
        <f>IF(G25="Uitmuntend","€ 40.000",IF(G25="Goed","€ 30.000",IF(G25="Voldoende","€ 10.000",IF(G25="Matig","€ 0",IF(G25="Onvoldoende","UITSLUITING"," ")))))</f>
        <v xml:space="preserve"> </v>
      </c>
      <c r="H26" s="104"/>
      <c r="I26" s="20"/>
      <c r="J26" s="139" t="str">
        <f>IF(J25="Uitmuntend","€ 40.000",IF(J25="Goed","€ 30.000",IF(J25="Voldoende","€ 10.000",IF(J25="Matig","€ 0",IF(J25="Onvoldoende","UITSLUITING"," ")))))</f>
        <v xml:space="preserve"> </v>
      </c>
      <c r="K26" s="104"/>
    </row>
    <row r="27" spans="1:11" ht="18" customHeight="1" x14ac:dyDescent="0.2">
      <c r="A27" s="116" t="str">
        <f>'Beoordelen open vragen'!A11</f>
        <v>6.1.5	 ADVIESWAARDE/ INFORMATIEVERSTREKKING</v>
      </c>
      <c r="B27" s="51" t="s">
        <v>11</v>
      </c>
      <c r="C27" s="14"/>
      <c r="D27" s="56" t="str">
        <f>'Beoordelaar 1'!C11</f>
        <v>SCORE</v>
      </c>
      <c r="E27" s="103" t="s">
        <v>38</v>
      </c>
      <c r="F27" s="14"/>
      <c r="G27" s="56" t="str">
        <f>'Beoordelaar 1'!F11</f>
        <v>SCORE</v>
      </c>
      <c r="H27" s="103" t="s">
        <v>38</v>
      </c>
      <c r="I27" s="19"/>
      <c r="J27" s="56" t="str">
        <f>'Beoordelaar 1'!I11</f>
        <v>SCORE</v>
      </c>
      <c r="K27" s="103" t="s">
        <v>38</v>
      </c>
    </row>
    <row r="28" spans="1:11" ht="18" customHeight="1" x14ac:dyDescent="0.2">
      <c r="A28" s="117"/>
      <c r="B28" s="51" t="s">
        <v>12</v>
      </c>
      <c r="C28" s="14"/>
      <c r="D28" s="56" t="str">
        <f>'Beoordelaar 2'!C11</f>
        <v>SCORE</v>
      </c>
      <c r="E28" s="103"/>
      <c r="F28" s="14"/>
      <c r="G28" s="56" t="str">
        <f>'Beoordelaar 2'!F11</f>
        <v>SCORE</v>
      </c>
      <c r="H28" s="103"/>
      <c r="I28" s="19"/>
      <c r="J28" s="56" t="str">
        <f>'Beoordelaar 2'!I11</f>
        <v>SCORE</v>
      </c>
      <c r="K28" s="103"/>
    </row>
    <row r="29" spans="1:11" ht="18" customHeight="1" x14ac:dyDescent="0.2">
      <c r="A29" s="117"/>
      <c r="B29" s="51" t="s">
        <v>13</v>
      </c>
      <c r="C29" s="14"/>
      <c r="D29" s="56" t="str">
        <f>'Beoordelaar 3'!C11</f>
        <v>SCORE</v>
      </c>
      <c r="E29" s="103"/>
      <c r="F29" s="14"/>
      <c r="G29" s="56" t="str">
        <f>'Beoordelaar 3'!F11</f>
        <v>SCORE</v>
      </c>
      <c r="H29" s="103"/>
      <c r="I29" s="19"/>
      <c r="J29" s="56" t="str">
        <f>'Beoordelaar 3'!I11</f>
        <v>SCORE</v>
      </c>
      <c r="K29" s="103"/>
    </row>
    <row r="30" spans="1:11" ht="18" customHeight="1" x14ac:dyDescent="0.2">
      <c r="A30" s="118"/>
      <c r="B30" s="50" t="s">
        <v>24</v>
      </c>
      <c r="C30" s="14"/>
      <c r="D30" s="57" t="str">
        <f>'Beoordelaar 4'!C11</f>
        <v>SCORE</v>
      </c>
      <c r="E30" s="103"/>
      <c r="F30" s="14"/>
      <c r="G30" s="57" t="str">
        <f>'Beoordelaar 4'!F11</f>
        <v>SCORE</v>
      </c>
      <c r="H30" s="103"/>
      <c r="I30" s="19"/>
      <c r="J30" s="57" t="str">
        <f>'Beoordelaar 4'!I11</f>
        <v>SCORE</v>
      </c>
      <c r="K30" s="103"/>
    </row>
    <row r="31" spans="1:11" ht="19.5" customHeight="1" x14ac:dyDescent="0.2">
      <c r="A31" s="111" t="s">
        <v>4</v>
      </c>
      <c r="B31" s="112"/>
      <c r="C31" s="13"/>
      <c r="D31" s="49" t="s">
        <v>15</v>
      </c>
      <c r="E31" s="103"/>
      <c r="F31" s="13"/>
      <c r="G31" s="49" t="s">
        <v>15</v>
      </c>
      <c r="H31" s="103"/>
      <c r="I31" s="20"/>
      <c r="J31" s="49" t="s">
        <v>15</v>
      </c>
      <c r="K31" s="103"/>
    </row>
    <row r="32" spans="1:11" ht="20" customHeight="1" x14ac:dyDescent="0.2">
      <c r="A32" s="113"/>
      <c r="B32" s="114"/>
      <c r="C32" s="13"/>
      <c r="D32" s="139" t="str">
        <f>IF(D31="Uitmuntend","€ 5.000",IF(D31="Goed","€ 4.000",IF(D31="Voldoende","€ 1.500",IF(D31="Matig","€ 0",IF(D31="Onvoldoende","UITSLUITING"," ")))))</f>
        <v xml:space="preserve"> </v>
      </c>
      <c r="E32" s="104"/>
      <c r="F32" s="13"/>
      <c r="G32" s="139" t="str">
        <f>IF(G31="Uitmuntend","€ 5.000",IF(G31="Goed","€ 4.000",IF(G31="Voldoende","€ 1.500",IF(G31="Matig","€ 0",IF(G31="Onvoldoende","UITSLUITING"," ")))))</f>
        <v xml:space="preserve"> </v>
      </c>
      <c r="H32" s="104"/>
      <c r="I32" s="20"/>
      <c r="J32" s="139" t="str">
        <f>IF(J31="Uitmuntend","€ 5.000",IF(J31="Goed","€ 4.000",IF(J31="Voldoende","€ 1.500",IF(J31="Matig","€ 0",IF(J31="Onvoldoende","UITSLUITING"," ")))))</f>
        <v xml:space="preserve"> </v>
      </c>
      <c r="K32" s="104"/>
    </row>
    <row r="33" spans="1:11" s="25" customFormat="1" ht="20" customHeight="1" x14ac:dyDescent="0.2">
      <c r="A33" s="23"/>
      <c r="B33" s="23"/>
      <c r="C33" s="24"/>
      <c r="D33" s="24"/>
      <c r="E33" s="24"/>
      <c r="F33" s="24"/>
      <c r="G33" s="24"/>
      <c r="H33" s="24"/>
      <c r="I33" s="24"/>
      <c r="J33" s="24"/>
      <c r="K33" s="24"/>
    </row>
    <row r="34" spans="1:11" s="9" customFormat="1" ht="28" customHeight="1" x14ac:dyDescent="0.2">
      <c r="A34" s="109" t="s">
        <v>14</v>
      </c>
      <c r="B34" s="110"/>
      <c r="C34" s="13"/>
      <c r="D34" s="105" t="e">
        <f>D8+D14+D20+D26+D32</f>
        <v>#VALUE!</v>
      </c>
      <c r="E34" s="106"/>
      <c r="F34" s="13"/>
      <c r="G34" s="105" t="e">
        <f>G8+G14+G20+G26+G32</f>
        <v>#VALUE!</v>
      </c>
      <c r="H34" s="106"/>
      <c r="I34" s="20"/>
      <c r="J34" s="105" t="e">
        <f>J8+J14+J20+J26+J32</f>
        <v>#VALUE!</v>
      </c>
      <c r="K34" s="106"/>
    </row>
    <row r="35" spans="1:11" x14ac:dyDescent="0.2">
      <c r="C35" s="15"/>
      <c r="F35" s="26"/>
      <c r="I35" s="27"/>
    </row>
    <row r="36" spans="1:11" ht="28" customHeight="1" x14ac:dyDescent="0.2">
      <c r="A36" s="52" t="str">
        <f>'Beoordelen interview'!A1</f>
        <v>Interview sleutelfunctionarissen</v>
      </c>
      <c r="B36" s="53"/>
      <c r="C36" s="31"/>
      <c r="D36" s="54"/>
      <c r="E36" s="76" t="s">
        <v>25</v>
      </c>
      <c r="G36" s="55"/>
      <c r="H36" s="76" t="s">
        <v>25</v>
      </c>
      <c r="I36"/>
      <c r="J36" s="55"/>
      <c r="K36" s="76" t="s">
        <v>25</v>
      </c>
    </row>
    <row r="37" spans="1:11" ht="18" customHeight="1" x14ac:dyDescent="0.2">
      <c r="A37" s="99" t="str">
        <f>'Beoordelen interview'!A4:B4</f>
        <v>Vraag 1</v>
      </c>
      <c r="B37" s="51" t="s">
        <v>11</v>
      </c>
      <c r="C37" s="32"/>
      <c r="D37" s="56" t="str">
        <f>'Beoordelaar 1'!C16</f>
        <v>SCORE</v>
      </c>
      <c r="E37" s="102" t="s">
        <v>38</v>
      </c>
      <c r="G37" s="56" t="str">
        <f>'Beoordelaar 1'!F16</f>
        <v>SCORE</v>
      </c>
      <c r="H37" s="102" t="s">
        <v>38</v>
      </c>
      <c r="I37"/>
      <c r="J37" s="56" t="str">
        <f>'Beoordelaar 1'!I16</f>
        <v>SCORE</v>
      </c>
      <c r="K37" s="102" t="s">
        <v>38</v>
      </c>
    </row>
    <row r="38" spans="1:11" ht="18" customHeight="1" x14ac:dyDescent="0.2">
      <c r="A38" s="100"/>
      <c r="B38" s="51" t="s">
        <v>12</v>
      </c>
      <c r="C38" s="32"/>
      <c r="D38" s="56" t="str">
        <f>'Beoordelaar 2'!C16</f>
        <v>SCORE</v>
      </c>
      <c r="E38" s="103"/>
      <c r="G38" s="56" t="str">
        <f>'Beoordelaar 2'!F16</f>
        <v>SCORE</v>
      </c>
      <c r="H38" s="103"/>
      <c r="I38"/>
      <c r="J38" s="56" t="str">
        <f>'Beoordelaar 2'!I16</f>
        <v>SCORE</v>
      </c>
      <c r="K38" s="103"/>
    </row>
    <row r="39" spans="1:11" ht="18" customHeight="1" x14ac:dyDescent="0.2">
      <c r="A39" s="100"/>
      <c r="B39" s="51" t="s">
        <v>13</v>
      </c>
      <c r="C39" s="32"/>
      <c r="D39" s="56" t="str">
        <f>'Beoordelaar 3'!C16</f>
        <v>SCORE</v>
      </c>
      <c r="E39" s="103"/>
      <c r="G39" s="56" t="str">
        <f>'Beoordelaar 3'!F16</f>
        <v>SCORE</v>
      </c>
      <c r="H39" s="103"/>
      <c r="I39"/>
      <c r="J39" s="56" t="str">
        <f>'Beoordelaar 3'!I16</f>
        <v>SCORE</v>
      </c>
      <c r="K39" s="103"/>
    </row>
    <row r="40" spans="1:11" ht="22" customHeight="1" x14ac:dyDescent="0.2">
      <c r="A40" s="101"/>
      <c r="B40" s="50" t="s">
        <v>24</v>
      </c>
      <c r="C40" s="32"/>
      <c r="D40" s="57" t="str">
        <f>'Beoordelaar 4'!C16</f>
        <v>SCORE</v>
      </c>
      <c r="E40" s="103"/>
      <c r="G40" s="57" t="str">
        <f>'Beoordelaar 4'!F16</f>
        <v>SCORE</v>
      </c>
      <c r="H40" s="103"/>
      <c r="I40"/>
      <c r="J40" s="57" t="str">
        <f>'Beoordelaar 4'!I16</f>
        <v>SCORE</v>
      </c>
      <c r="K40" s="103"/>
    </row>
    <row r="41" spans="1:11" ht="20" customHeight="1" x14ac:dyDescent="0.2">
      <c r="A41" s="107" t="s">
        <v>4</v>
      </c>
      <c r="B41" s="107"/>
      <c r="C41" s="32"/>
      <c r="D41" s="49" t="s">
        <v>10</v>
      </c>
      <c r="E41" s="103"/>
      <c r="G41" s="49" t="s">
        <v>5</v>
      </c>
      <c r="H41" s="103"/>
      <c r="I41"/>
      <c r="J41" s="49" t="s">
        <v>5</v>
      </c>
      <c r="K41" s="103"/>
    </row>
    <row r="42" spans="1:11" ht="20" customHeight="1" x14ac:dyDescent="0.2">
      <c r="A42" s="108"/>
      <c r="B42" s="108"/>
      <c r="C42" s="32"/>
      <c r="D42" s="139" t="str">
        <f>IF(D41="Uitmuntend","€ 12.500",IF(D41="Goed","€ 9.375",IF(D41="Voldoende","€ 3.125",IF(D41="Matig","€ 0",IF(D41="Onvoldoende","KO"," ")))))</f>
        <v>€ 12.500</v>
      </c>
      <c r="E42" s="104"/>
      <c r="G42" s="139" t="str">
        <f>IF(G41="Uitmuntend","€ 12.500",IF(G41="Goed","€ 9.375",IF(G41="Voldoende","€ 3.125",IF(G41="Matig","€ 0",IF(G41="Onvoldoende","KO"," ")))))</f>
        <v xml:space="preserve"> </v>
      </c>
      <c r="H42" s="104"/>
      <c r="I42"/>
      <c r="J42" s="139" t="str">
        <f>IF(J41="Uitmuntend","€ 12.500",IF(J41="Goed","€ 9.375",IF(J41="Voldoende","€ 3.125",IF(J41="Matig","€ 0",IF(J41="Onvoldoende","KO"," ")))))</f>
        <v xml:space="preserve"> </v>
      </c>
      <c r="K42" s="104"/>
    </row>
    <row r="43" spans="1:11" ht="18" customHeight="1" x14ac:dyDescent="0.2">
      <c r="A43" s="99" t="str">
        <f>'Beoordelen interview'!A5:B5</f>
        <v>Vraag 2</v>
      </c>
      <c r="B43" s="51" t="s">
        <v>11</v>
      </c>
      <c r="C43" s="32"/>
      <c r="D43" s="56" t="str">
        <f>'Beoordelaar 1'!C18</f>
        <v>SCORE</v>
      </c>
      <c r="E43" s="102" t="s">
        <v>38</v>
      </c>
      <c r="G43" s="56" t="str">
        <f>'Beoordelaar 1'!F18</f>
        <v>SCORE</v>
      </c>
      <c r="H43" s="102" t="s">
        <v>38</v>
      </c>
      <c r="I43"/>
      <c r="J43" s="56" t="str">
        <f>'Beoordelaar 1'!I18</f>
        <v>SCORE</v>
      </c>
      <c r="K43" s="102" t="s">
        <v>38</v>
      </c>
    </row>
    <row r="44" spans="1:11" ht="18" customHeight="1" x14ac:dyDescent="0.2">
      <c r="A44" s="100"/>
      <c r="B44" s="51" t="s">
        <v>12</v>
      </c>
      <c r="C44" s="32"/>
      <c r="D44" s="56" t="str">
        <f>'Beoordelaar 2'!C18</f>
        <v>SCORE</v>
      </c>
      <c r="E44" s="103"/>
      <c r="G44" s="56" t="str">
        <f>'Beoordelaar 2'!F18</f>
        <v>SCORE</v>
      </c>
      <c r="H44" s="103"/>
      <c r="I44"/>
      <c r="J44" s="56" t="str">
        <f>'Beoordelaar 2'!I18</f>
        <v>SCORE</v>
      </c>
      <c r="K44" s="103"/>
    </row>
    <row r="45" spans="1:11" ht="18" customHeight="1" x14ac:dyDescent="0.2">
      <c r="A45" s="100"/>
      <c r="B45" s="51" t="s">
        <v>13</v>
      </c>
      <c r="C45" s="32"/>
      <c r="D45" s="56" t="str">
        <f>'Beoordelaar 3'!C18</f>
        <v>SCORE</v>
      </c>
      <c r="E45" s="103"/>
      <c r="G45" s="56" t="str">
        <f>'Beoordelaar 3'!F18</f>
        <v>SCORE</v>
      </c>
      <c r="H45" s="103"/>
      <c r="I45"/>
      <c r="J45" s="56" t="str">
        <f>'Beoordelaar 3'!I18</f>
        <v>SCORE</v>
      </c>
      <c r="K45" s="103"/>
    </row>
    <row r="46" spans="1:11" ht="20" customHeight="1" x14ac:dyDescent="0.2">
      <c r="A46" s="101"/>
      <c r="B46" s="50" t="s">
        <v>24</v>
      </c>
      <c r="C46" s="32"/>
      <c r="D46" s="57" t="str">
        <f>'Beoordelaar 4'!C18</f>
        <v>SCORE</v>
      </c>
      <c r="E46" s="103"/>
      <c r="G46" s="57" t="str">
        <f>'Beoordelaar 4'!F18</f>
        <v>SCORE</v>
      </c>
      <c r="H46" s="103"/>
      <c r="I46"/>
      <c r="J46" s="57" t="str">
        <f>'Beoordelaar 4'!I18</f>
        <v>SCORE</v>
      </c>
      <c r="K46" s="103"/>
    </row>
    <row r="47" spans="1:11" ht="20" customHeight="1" x14ac:dyDescent="0.2">
      <c r="A47" s="107" t="s">
        <v>4</v>
      </c>
      <c r="B47" s="107"/>
      <c r="C47" s="32"/>
      <c r="D47" s="49" t="s">
        <v>5</v>
      </c>
      <c r="E47" s="103"/>
      <c r="G47" s="49" t="s">
        <v>5</v>
      </c>
      <c r="H47" s="103"/>
      <c r="I47"/>
      <c r="J47" s="49" t="s">
        <v>5</v>
      </c>
      <c r="K47" s="103"/>
    </row>
    <row r="48" spans="1:11" ht="20" customHeight="1" x14ac:dyDescent="0.2">
      <c r="A48" s="108"/>
      <c r="B48" s="108"/>
      <c r="C48" s="32"/>
      <c r="D48" s="139" t="str">
        <f>IF(D47="Uitmuntend","€ 12.500",IF(D47="Goed","€ 9.375",IF(D47="Voldoende","€ 3.125",IF(D47="Matig","€ 0",IF(D47="Onvoldoende","KO"," ")))))</f>
        <v xml:space="preserve"> </v>
      </c>
      <c r="E48" s="104"/>
      <c r="G48" s="139" t="str">
        <f>IF(G47="Uitmuntend","€ 12.500",IF(G47="Goed","€ 9.375",IF(G47="Voldoende","€ 3.125",IF(G47="Matig","€ 0",IF(G47="Onvoldoende","KO"," ")))))</f>
        <v xml:space="preserve"> </v>
      </c>
      <c r="H48" s="104"/>
      <c r="I48"/>
      <c r="J48" s="139" t="str">
        <f>IF(J47="Uitmuntend","€ 12.500",IF(J47="Goed","€ 9.375",IF(J47="Voldoende","€ 3.125",IF(J47="Matig","€ 0",IF(J47="Onvoldoende","KO"," ")))))</f>
        <v xml:space="preserve"> </v>
      </c>
      <c r="K48" s="104"/>
    </row>
    <row r="49" spans="1:11" ht="18" customHeight="1" x14ac:dyDescent="0.2">
      <c r="A49" s="99" t="str">
        <f>'Beoordelen interview'!A6:B6</f>
        <v>Vraag 3</v>
      </c>
      <c r="B49" s="51" t="s">
        <v>11</v>
      </c>
      <c r="C49" s="32"/>
      <c r="D49" s="56" t="str">
        <f>'Beoordelaar 1'!C20</f>
        <v>SCORE</v>
      </c>
      <c r="E49" s="102" t="s">
        <v>38</v>
      </c>
      <c r="G49" s="56" t="str">
        <f>'Beoordelaar 1'!F20</f>
        <v>SCORE</v>
      </c>
      <c r="H49" s="102" t="s">
        <v>38</v>
      </c>
      <c r="I49"/>
      <c r="J49" s="56" t="str">
        <f>'Beoordelaar 1'!I20</f>
        <v>SCORE</v>
      </c>
      <c r="K49" s="102" t="s">
        <v>38</v>
      </c>
    </row>
    <row r="50" spans="1:11" ht="18" customHeight="1" x14ac:dyDescent="0.2">
      <c r="A50" s="100"/>
      <c r="B50" s="51" t="s">
        <v>12</v>
      </c>
      <c r="C50" s="32"/>
      <c r="D50" s="56" t="str">
        <f>'Beoordelaar 2'!C20</f>
        <v>SCORE</v>
      </c>
      <c r="E50" s="103"/>
      <c r="G50" s="56" t="str">
        <f>'Beoordelaar 2'!F20</f>
        <v>SCORE</v>
      </c>
      <c r="H50" s="103"/>
      <c r="I50"/>
      <c r="J50" s="56" t="str">
        <f>'Beoordelaar 2'!I20</f>
        <v>SCORE</v>
      </c>
      <c r="K50" s="103"/>
    </row>
    <row r="51" spans="1:11" ht="18" customHeight="1" x14ac:dyDescent="0.2">
      <c r="A51" s="100"/>
      <c r="B51" s="51" t="s">
        <v>13</v>
      </c>
      <c r="C51" s="32"/>
      <c r="D51" s="56" t="str">
        <f>'Beoordelaar 3'!C20</f>
        <v>SCORE</v>
      </c>
      <c r="E51" s="103"/>
      <c r="G51" s="56" t="str">
        <f>'Beoordelaar 3'!F20</f>
        <v>SCORE</v>
      </c>
      <c r="H51" s="103"/>
      <c r="I51"/>
      <c r="J51" s="56" t="str">
        <f>'Beoordelaar 3'!I20</f>
        <v>SCORE</v>
      </c>
      <c r="K51" s="103"/>
    </row>
    <row r="52" spans="1:11" ht="18" customHeight="1" x14ac:dyDescent="0.2">
      <c r="A52" s="101"/>
      <c r="B52" s="50" t="s">
        <v>24</v>
      </c>
      <c r="C52" s="32"/>
      <c r="D52" s="57" t="str">
        <f>'Beoordelaar 4'!C22</f>
        <v>SCORE</v>
      </c>
      <c r="E52" s="103"/>
      <c r="G52" s="57" t="str">
        <f>'Beoordelaar 4'!F20</f>
        <v>SCORE</v>
      </c>
      <c r="H52" s="103"/>
      <c r="I52"/>
      <c r="J52" s="57" t="str">
        <f>'Beoordelaar 4'!I20</f>
        <v>SCORE</v>
      </c>
      <c r="K52" s="103"/>
    </row>
    <row r="53" spans="1:11" ht="20" customHeight="1" x14ac:dyDescent="0.2">
      <c r="A53" s="107" t="s">
        <v>4</v>
      </c>
      <c r="B53" s="107"/>
      <c r="C53" s="32"/>
      <c r="D53" s="49" t="s">
        <v>5</v>
      </c>
      <c r="E53" s="103"/>
      <c r="G53" s="49" t="s">
        <v>5</v>
      </c>
      <c r="H53" s="103"/>
      <c r="I53"/>
      <c r="J53" s="49" t="s">
        <v>5</v>
      </c>
      <c r="K53" s="103"/>
    </row>
    <row r="54" spans="1:11" ht="20" customHeight="1" x14ac:dyDescent="0.2">
      <c r="A54" s="108"/>
      <c r="B54" s="108"/>
      <c r="C54" s="32"/>
      <c r="D54" s="139" t="str">
        <f>IF(D53="Uitmuntend","€ 12.500",IF(D53="Goed","€ 9.375",IF(D53="Voldoende","€ 3.125",IF(D53="Matig","€ 0",IF(D53="Onvoldoende","KO"," ")))))</f>
        <v xml:space="preserve"> </v>
      </c>
      <c r="E54" s="104"/>
      <c r="G54" s="139" t="str">
        <f>IF(G53="Uitmuntend","€ 12.500",IF(G53="Goed","€ 9.375",IF(G53="Voldoende","€ 3.125",IF(G53="Matig","€ 0",IF(G53="Onvoldoende","KO"," ")))))</f>
        <v xml:space="preserve"> </v>
      </c>
      <c r="H54" s="104"/>
      <c r="I54"/>
      <c r="J54" s="139" t="str">
        <f>IF(J53="Uitmuntend","€ 12.500",IF(J53="Goed","€ 9.375",IF(J53="Voldoende","€ 3.125",IF(J53="Matig","€ 0",IF(J53="Onvoldoende","KO"," ")))))</f>
        <v xml:space="preserve"> </v>
      </c>
      <c r="K54" s="104"/>
    </row>
    <row r="55" spans="1:11" ht="18" customHeight="1" x14ac:dyDescent="0.2">
      <c r="A55" s="99" t="str">
        <f>'Beoordelen interview'!A7:B7</f>
        <v>Vraag 4</v>
      </c>
      <c r="B55" s="51" t="s">
        <v>11</v>
      </c>
      <c r="C55" s="32"/>
      <c r="D55" s="56" t="str">
        <f>'Beoordelaar 1'!C22</f>
        <v>SCORE</v>
      </c>
      <c r="E55" s="102" t="s">
        <v>38</v>
      </c>
      <c r="G55" s="56" t="str">
        <f>'Beoordelaar 1'!F22</f>
        <v>SCORE</v>
      </c>
      <c r="H55" s="102" t="s">
        <v>38</v>
      </c>
      <c r="I55"/>
      <c r="J55" s="56" t="str">
        <f>'Beoordelaar 1'!I22</f>
        <v>SCORE</v>
      </c>
      <c r="K55" s="102" t="s">
        <v>38</v>
      </c>
    </row>
    <row r="56" spans="1:11" ht="18" customHeight="1" x14ac:dyDescent="0.2">
      <c r="A56" s="100"/>
      <c r="B56" s="51" t="s">
        <v>12</v>
      </c>
      <c r="C56" s="32"/>
      <c r="D56" s="56" t="str">
        <f>'Beoordelaar 2'!C22</f>
        <v>SCORE</v>
      </c>
      <c r="E56" s="103"/>
      <c r="G56" s="56" t="str">
        <f>'Beoordelaar 2'!F22</f>
        <v>SCORE</v>
      </c>
      <c r="H56" s="103"/>
      <c r="I56"/>
      <c r="J56" s="56" t="str">
        <f>'Beoordelaar 2'!I22</f>
        <v>SCORE</v>
      </c>
      <c r="K56" s="103"/>
    </row>
    <row r="57" spans="1:11" ht="18" customHeight="1" x14ac:dyDescent="0.2">
      <c r="A57" s="100"/>
      <c r="B57" s="51" t="s">
        <v>13</v>
      </c>
      <c r="C57" s="32"/>
      <c r="D57" s="56" t="str">
        <f>'Beoordelaar 3'!C22</f>
        <v>SCORE</v>
      </c>
      <c r="E57" s="103"/>
      <c r="G57" s="56" t="str">
        <f>'Beoordelaar 3'!F22</f>
        <v>SCORE</v>
      </c>
      <c r="H57" s="103"/>
      <c r="I57"/>
      <c r="J57" s="56" t="str">
        <f>'Beoordelaar 3'!I22</f>
        <v>SCORE</v>
      </c>
      <c r="K57" s="103"/>
    </row>
    <row r="58" spans="1:11" ht="20" customHeight="1" x14ac:dyDescent="0.2">
      <c r="A58" s="101"/>
      <c r="B58" s="50" t="s">
        <v>24</v>
      </c>
      <c r="C58" s="32"/>
      <c r="D58" s="57" t="str">
        <f>'Beoordelaar 4'!C22</f>
        <v>SCORE</v>
      </c>
      <c r="E58" s="103"/>
      <c r="G58" s="57" t="str">
        <f>'Beoordelaar 4'!F22</f>
        <v>SCORE</v>
      </c>
      <c r="H58" s="103"/>
      <c r="I58"/>
      <c r="J58" s="57" t="str">
        <f>'Beoordelaar 4'!I22</f>
        <v>SCORE</v>
      </c>
      <c r="K58" s="103"/>
    </row>
    <row r="59" spans="1:11" ht="20" customHeight="1" x14ac:dyDescent="0.2">
      <c r="A59" s="107" t="s">
        <v>4</v>
      </c>
      <c r="B59" s="107"/>
      <c r="C59" s="32"/>
      <c r="D59" s="49" t="s">
        <v>5</v>
      </c>
      <c r="E59" s="103"/>
      <c r="G59" s="49" t="s">
        <v>5</v>
      </c>
      <c r="H59" s="103"/>
      <c r="I59"/>
      <c r="J59" s="49" t="s">
        <v>5</v>
      </c>
      <c r="K59" s="103"/>
    </row>
    <row r="60" spans="1:11" ht="20" customHeight="1" x14ac:dyDescent="0.2">
      <c r="A60" s="108"/>
      <c r="B60" s="108"/>
      <c r="C60" s="32"/>
      <c r="D60" s="139" t="str">
        <f>IF(D59="Uitmuntend","€ 12.500",IF(D59="Goed","€ 9.375",IF(D59="Voldoende","€ 3.125",IF(D59="Matig","€ 0",IF(D59="Onvoldoende","KO"," ")))))</f>
        <v xml:space="preserve"> </v>
      </c>
      <c r="E60" s="104"/>
      <c r="G60" s="139" t="str">
        <f>IF(G59="Uitmuntend","€ 12.500",IF(G59="Goed","€ 9.375",IF(G59="Voldoende","€ 3.125",IF(G59="Matig","€ 0",IF(G59="Onvoldoende","KO"," ")))))</f>
        <v xml:space="preserve"> </v>
      </c>
      <c r="H60" s="104"/>
      <c r="I60"/>
      <c r="J60" s="139" t="str">
        <f>IF(J59="Uitmuntend","€ 12.500",IF(J59="Goed","€ 9.375",IF(J59="Voldoende","€ 3.125",IF(J59="Matig","€ 0",IF(J59="Onvoldoende","KO"," ")))))</f>
        <v xml:space="preserve"> </v>
      </c>
      <c r="K60" s="104"/>
    </row>
    <row r="61" spans="1:11" ht="20" customHeight="1" x14ac:dyDescent="0.2">
      <c r="I61"/>
    </row>
    <row r="62" spans="1:11" ht="30" customHeight="1" x14ac:dyDescent="0.2">
      <c r="A62" s="121" t="s">
        <v>36</v>
      </c>
      <c r="B62" s="121"/>
      <c r="C62" s="32"/>
      <c r="D62" s="97" t="e">
        <f>D42+D48+D54+D60</f>
        <v>#VALUE!</v>
      </c>
      <c r="E62" s="98"/>
      <c r="G62" s="97" t="e">
        <f>G42+G48+G54+G60</f>
        <v>#VALUE!</v>
      </c>
      <c r="H62" s="98"/>
      <c r="I62"/>
      <c r="J62" s="97" t="e">
        <f>J42+J48+J54+J60</f>
        <v>#VALUE!</v>
      </c>
      <c r="K62" s="98"/>
    </row>
  </sheetData>
  <sheetProtection algorithmName="SHA-512" hashValue="xqAy54P/ob1suVTFwz6IPefKFf9/FpxPt8xb6JBA2SV5X9LpCoctyrmB2tH/SXW0ooGZTGFohKjL47jCf06Q2A==" saltValue="AdB67VbGNmP3gRN6kvsazw==" spinCount="100000" sheet="1" objects="1" scenarios="1"/>
  <mergeCells count="67">
    <mergeCell ref="A54:B54"/>
    <mergeCell ref="A62:B62"/>
    <mergeCell ref="A59:B59"/>
    <mergeCell ref="A60:B60"/>
    <mergeCell ref="A1:B1"/>
    <mergeCell ref="A47:B47"/>
    <mergeCell ref="A48:B48"/>
    <mergeCell ref="A27:A30"/>
    <mergeCell ref="A2:B2"/>
    <mergeCell ref="A7:B7"/>
    <mergeCell ref="A19:B19"/>
    <mergeCell ref="A13:B13"/>
    <mergeCell ref="A14:B14"/>
    <mergeCell ref="A8:B8"/>
    <mergeCell ref="A3:A6"/>
    <mergeCell ref="A9:A12"/>
    <mergeCell ref="D34:E34"/>
    <mergeCell ref="G34:H34"/>
    <mergeCell ref="J1:K1"/>
    <mergeCell ref="G1:H1"/>
    <mergeCell ref="H3:H8"/>
    <mergeCell ref="D1:E1"/>
    <mergeCell ref="E3:E8"/>
    <mergeCell ref="E9:E14"/>
    <mergeCell ref="E15:E20"/>
    <mergeCell ref="E21:E26"/>
    <mergeCell ref="E27:E32"/>
    <mergeCell ref="H9:H14"/>
    <mergeCell ref="H15:H20"/>
    <mergeCell ref="H21:H26"/>
    <mergeCell ref="H27:H32"/>
    <mergeCell ref="A20:B20"/>
    <mergeCell ref="A21:A24"/>
    <mergeCell ref="A15:A18"/>
    <mergeCell ref="A53:B53"/>
    <mergeCell ref="A42:B42"/>
    <mergeCell ref="A34:B34"/>
    <mergeCell ref="A31:B31"/>
    <mergeCell ref="A25:B25"/>
    <mergeCell ref="A26:B26"/>
    <mergeCell ref="A32:B32"/>
    <mergeCell ref="A41:B41"/>
    <mergeCell ref="K55:K60"/>
    <mergeCell ref="K3:K8"/>
    <mergeCell ref="K9:K14"/>
    <mergeCell ref="K15:K20"/>
    <mergeCell ref="K21:K26"/>
    <mergeCell ref="K27:K32"/>
    <mergeCell ref="K37:K42"/>
    <mergeCell ref="K43:K48"/>
    <mergeCell ref="J34:K34"/>
    <mergeCell ref="J62:K62"/>
    <mergeCell ref="G62:H62"/>
    <mergeCell ref="D62:E62"/>
    <mergeCell ref="A37:A40"/>
    <mergeCell ref="A43:A46"/>
    <mergeCell ref="A49:A52"/>
    <mergeCell ref="A55:A58"/>
    <mergeCell ref="E37:E42"/>
    <mergeCell ref="E43:E48"/>
    <mergeCell ref="E49:E54"/>
    <mergeCell ref="E55:E60"/>
    <mergeCell ref="H37:H42"/>
    <mergeCell ref="H43:H48"/>
    <mergeCell ref="H49:H54"/>
    <mergeCell ref="H55:H60"/>
    <mergeCell ref="K49:K54"/>
  </mergeCells>
  <dataValidations count="1">
    <dataValidation type="list" errorStyle="warning" allowBlank="1" showErrorMessage="1" sqref="I13:J13 J41 I25:J25 I31:J31 I19:J19 D59 D53 D47 D41 G53 G59 I7:J7 G47 G41 J59 J53 J47 D7 D13 D19 D25 D31 F31:G31 F25:G25 F13:G13 F7:G7 F19:G19" xr:uid="{00000000-0002-0000-0400-000000000000}">
      <formula1>SCORE</formula1>
    </dataValidation>
  </dataValidations>
  <pageMargins left="0.7" right="0.7" top="0.75" bottom="0.75" header="0.3" footer="0.3"/>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17024-C0F0-B44E-941B-87D79D3F4AD4}">
  <dimension ref="A1:G19"/>
  <sheetViews>
    <sheetView showGridLines="0" zoomScale="90" zoomScaleNormal="90" workbookViewId="0">
      <selection activeCell="G2" sqref="G2"/>
    </sheetView>
  </sheetViews>
  <sheetFormatPr baseColWidth="10" defaultRowHeight="15" x14ac:dyDescent="0.2"/>
  <cols>
    <col min="1" max="1" width="96.5" customWidth="1"/>
    <col min="2" max="2" width="2.83203125" customWidth="1"/>
    <col min="3" max="3" width="28.83203125" customWidth="1"/>
    <col min="4" max="4" width="2.83203125" customWidth="1"/>
    <col min="5" max="5" width="28.83203125" customWidth="1"/>
    <col min="6" max="6" width="2.83203125" customWidth="1"/>
    <col min="7" max="7" width="28.83203125" customWidth="1"/>
  </cols>
  <sheetData>
    <row r="1" spans="1:7" ht="30" customHeight="1" x14ac:dyDescent="0.2">
      <c r="A1" s="68" t="s">
        <v>29</v>
      </c>
      <c r="B1" s="35"/>
      <c r="C1" s="67"/>
      <c r="D1" s="35"/>
      <c r="E1" s="67"/>
      <c r="F1" s="35"/>
      <c r="G1" s="67"/>
    </row>
    <row r="2" spans="1:7" ht="30" customHeight="1" x14ac:dyDescent="0.2">
      <c r="A2" s="63" t="s">
        <v>30</v>
      </c>
      <c r="B2" s="35"/>
      <c r="C2" s="64" t="str">
        <f>'Beoordelaar 1'!C1:D1</f>
        <v>Inschrijver 1</v>
      </c>
      <c r="D2" s="36"/>
      <c r="E2" s="64" t="str">
        <f>'Beoordelaar 1'!F1</f>
        <v>Inschrijver 2</v>
      </c>
      <c r="F2" s="36"/>
      <c r="G2" s="64" t="str">
        <f>'Beoordelaar 1'!I1</f>
        <v>Inschrijver 3</v>
      </c>
    </row>
    <row r="3" spans="1:7" s="1" customFormat="1" ht="35" customHeight="1" x14ac:dyDescent="0.2">
      <c r="A3" s="62" t="s">
        <v>34</v>
      </c>
      <c r="B3" s="35"/>
      <c r="C3" s="58" t="e">
        <f>Consensus!D34</f>
        <v>#VALUE!</v>
      </c>
      <c r="D3" s="36"/>
      <c r="E3" s="58" t="e">
        <f>Consensus!G34</f>
        <v>#VALUE!</v>
      </c>
      <c r="F3" s="36"/>
      <c r="G3" s="58" t="e">
        <f>Consensus!J34</f>
        <v>#VALUE!</v>
      </c>
    </row>
    <row r="4" spans="1:7" s="1" customFormat="1" ht="35" customHeight="1" x14ac:dyDescent="0.2">
      <c r="A4" s="62" t="s">
        <v>35</v>
      </c>
      <c r="B4" s="35"/>
      <c r="C4" s="59" t="e">
        <f>Consensus!D62</f>
        <v>#VALUE!</v>
      </c>
      <c r="D4" s="36"/>
      <c r="E4" s="59" t="e">
        <f>Consensus!G62</f>
        <v>#VALUE!</v>
      </c>
      <c r="F4" s="36"/>
      <c r="G4" s="59" t="e">
        <f>Consensus!J62</f>
        <v>#VALUE!</v>
      </c>
    </row>
    <row r="5" spans="1:7" ht="30" customHeight="1" x14ac:dyDescent="0.2">
      <c r="A5" s="66" t="s">
        <v>31</v>
      </c>
      <c r="B5" s="35"/>
      <c r="C5" s="65" t="e">
        <f>C3+C4</f>
        <v>#VALUE!</v>
      </c>
      <c r="D5" s="36"/>
      <c r="E5" s="65" t="e">
        <f>E3+E4</f>
        <v>#VALUE!</v>
      </c>
      <c r="F5" s="36"/>
      <c r="G5" s="65" t="e">
        <f>G3+G4</f>
        <v>#VALUE!</v>
      </c>
    </row>
    <row r="6" spans="1:7" ht="15" customHeight="1" x14ac:dyDescent="0.2">
      <c r="B6" s="21"/>
      <c r="D6" s="21"/>
      <c r="F6" s="21"/>
    </row>
    <row r="7" spans="1:7" ht="30" customHeight="1" x14ac:dyDescent="0.2">
      <c r="A7" s="61" t="s">
        <v>32</v>
      </c>
      <c r="B7" s="35"/>
      <c r="C7" s="60">
        <v>0</v>
      </c>
      <c r="D7" s="36"/>
      <c r="E7" s="60">
        <v>0</v>
      </c>
      <c r="F7" s="36"/>
      <c r="G7" s="60">
        <v>0</v>
      </c>
    </row>
    <row r="8" spans="1:7" x14ac:dyDescent="0.2">
      <c r="B8" s="21"/>
      <c r="D8" s="21"/>
      <c r="F8" s="21"/>
    </row>
    <row r="9" spans="1:7" ht="30" customHeight="1" x14ac:dyDescent="0.2">
      <c r="A9" s="69" t="s">
        <v>33</v>
      </c>
      <c r="B9" s="35"/>
      <c r="C9" s="70" t="e">
        <f>C7-C5</f>
        <v>#VALUE!</v>
      </c>
      <c r="D9" s="37"/>
      <c r="E9" s="70" t="e">
        <f>E7-E5</f>
        <v>#VALUE!</v>
      </c>
      <c r="F9" s="37"/>
      <c r="G9" s="70" t="e">
        <f>G7-G5</f>
        <v>#VALUE!</v>
      </c>
    </row>
    <row r="10" spans="1:7" x14ac:dyDescent="0.2">
      <c r="B10" s="21"/>
      <c r="D10" s="21"/>
      <c r="F10" s="21"/>
    </row>
    <row r="11" spans="1:7" x14ac:dyDescent="0.2">
      <c r="B11" s="21"/>
      <c r="D11" s="21"/>
      <c r="F11" s="21"/>
    </row>
    <row r="16" spans="1:7" ht="16" x14ac:dyDescent="0.2">
      <c r="C16" s="30"/>
    </row>
    <row r="17" spans="3:3" ht="16" x14ac:dyDescent="0.2">
      <c r="C17" s="30"/>
    </row>
    <row r="18" spans="3:3" ht="16" x14ac:dyDescent="0.2">
      <c r="C18" s="30"/>
    </row>
    <row r="19" spans="3:3" ht="16" x14ac:dyDescent="0.2">
      <c r="C19" s="30"/>
    </row>
  </sheetData>
  <sheetProtection algorithmName="SHA-512" hashValue="kBQxXA1X+6YUpycE1FjwK8Ei3q7xkUO1KYgDQ5kACIyWzySOwWZXs014V1pKOAa1irG9DtIEeXsF22ulpjPOwQ==" saltValue="gvUI1/6PEpPVc989Kj9in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Werkbladen</vt:lpstr>
      </vt:variant>
      <vt:variant>
        <vt:i4>8</vt:i4>
      </vt:variant>
      <vt:variant>
        <vt:lpstr>Benoemde bereiken</vt:lpstr>
      </vt:variant>
      <vt:variant>
        <vt:i4>1</vt:i4>
      </vt:variant>
    </vt:vector>
  </HeadingPairs>
  <TitlesOfParts>
    <vt:vector size="9" baseType="lpstr">
      <vt:lpstr>Beoordelen open vragen</vt:lpstr>
      <vt:lpstr>Beoordelen interview</vt:lpstr>
      <vt:lpstr>Beoordelaar 1</vt:lpstr>
      <vt:lpstr>Beoordelaar 2</vt:lpstr>
      <vt:lpstr>Beoordelaar 3</vt:lpstr>
      <vt:lpstr>Beoordelaar 4</vt:lpstr>
      <vt:lpstr>Consensus</vt:lpstr>
      <vt:lpstr>Eindscores</vt:lpstr>
      <vt:lpstr>SCORE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
RV LOO 25-6</dc:description>
  <cp:lastModifiedBy/>
  <dcterms:created xsi:type="dcterms:W3CDTF">2006-09-16T00:00:00Z</dcterms:created>
  <dcterms:modified xsi:type="dcterms:W3CDTF">2020-03-02T12:31:52Z</dcterms:modified>
  <cp:category/>
</cp:coreProperties>
</file>