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uitwisseling\Bundel Deuren\contractstukken definitief 13-02-2020 bedrijfsdeuren\01 aanbestedingsleidraad\"/>
    </mc:Choice>
  </mc:AlternateContent>
  <bookViews>
    <workbookView xWindow="0" yWindow="0" windowWidth="25170" windowHeight="8835"/>
  </bookViews>
  <sheets>
    <sheet name="P4, Zuid" sheetId="1" r:id="rId1"/>
    <sheet name="P4 Z, tabblad a" sheetId="2" r:id="rId2"/>
    <sheet name="P4 Z, tabblad b" sheetId="3" r:id="rId3"/>
  </sheets>
  <definedNames>
    <definedName name="_xlnm.Print_Area" localSheetId="1">'P4 Z, tabblad a'!$A$1:$F$84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E66" i="1" l="1"/>
  <c r="E35" i="1" l="1"/>
  <c r="F35" i="1" s="1"/>
  <c r="E36" i="1"/>
  <c r="F36" i="1" s="1"/>
  <c r="F66" i="1" l="1"/>
  <c r="E59" i="1" l="1"/>
  <c r="E50" i="1"/>
  <c r="E49" i="1"/>
  <c r="E58" i="1"/>
  <c r="F68" i="1" l="1"/>
  <c r="F69" i="1" l="1"/>
  <c r="F41" i="1" l="1"/>
  <c r="F39" i="1"/>
  <c r="G39" i="3" l="1"/>
  <c r="G38" i="3"/>
  <c r="G37" i="3"/>
  <c r="G36" i="3"/>
  <c r="G35" i="3"/>
  <c r="G34" i="3"/>
  <c r="G33" i="3"/>
  <c r="G32" i="3"/>
  <c r="G31" i="3"/>
  <c r="G30" i="3"/>
  <c r="G29" i="3"/>
  <c r="G27" i="3"/>
  <c r="G26" i="3"/>
  <c r="G25" i="3"/>
  <c r="G24" i="3"/>
  <c r="G23" i="3"/>
  <c r="G22" i="3"/>
  <c r="G21" i="3"/>
  <c r="G20" i="3"/>
  <c r="G19" i="3"/>
  <c r="G18" i="3"/>
  <c r="G17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41" i="3"/>
  <c r="G63" i="3" l="1"/>
  <c r="F76" i="1" s="1"/>
  <c r="E66" i="2" l="1"/>
  <c r="E25" i="2"/>
  <c r="E23" i="2"/>
  <c r="E80" i="2"/>
  <c r="E19" i="2"/>
  <c r="E81" i="2" l="1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4" i="2"/>
  <c r="E22" i="2"/>
  <c r="E21" i="2"/>
  <c r="E20" i="2"/>
  <c r="E18" i="2"/>
  <c r="E17" i="2"/>
  <c r="F50" i="1"/>
  <c r="F49" i="1"/>
  <c r="F48" i="1"/>
  <c r="F59" i="1"/>
  <c r="F58" i="1"/>
  <c r="F57" i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82" i="2" l="1"/>
  <c r="F37" i="1"/>
  <c r="F42" i="1" s="1"/>
  <c r="F51" i="1"/>
  <c r="F60" i="1"/>
  <c r="E37" i="1"/>
  <c r="F75" i="1"/>
  <c r="F77" i="1" s="1"/>
  <c r="F79" i="1" l="1"/>
</calcChain>
</file>

<file path=xl/comments1.xml><?xml version="1.0" encoding="utf-8"?>
<comments xmlns="http://schemas.openxmlformats.org/spreadsheetml/2006/main">
  <authors>
    <author>Bert Traa</author>
  </authors>
  <commentList>
    <comment ref="E66" authorId="0" shapeId="0">
      <text>
        <r>
          <rPr>
            <b/>
            <sz val="9"/>
            <color indexed="81"/>
            <rFont val="Tahoma"/>
            <family val="2"/>
          </rPr>
          <t>Dit uurloon kan niet worden aangepast</t>
        </r>
      </text>
    </comment>
  </commentList>
</comments>
</file>

<file path=xl/sharedStrings.xml><?xml version="1.0" encoding="utf-8"?>
<sst xmlns="http://schemas.openxmlformats.org/spreadsheetml/2006/main" count="250" uniqueCount="166">
  <si>
    <t>onderdeel</t>
  </si>
  <si>
    <t>aantal te inspecteren / onderhouden deuren per jaar</t>
  </si>
  <si>
    <t>kosten per inspectie/ onderhoudsbeurt incl. keuringsdocument</t>
  </si>
  <si>
    <t>kosten per jaar</t>
  </si>
  <si>
    <t>kosten 
per 4 jaar</t>
  </si>
  <si>
    <t>aantal</t>
  </si>
  <si>
    <t>prijs / eenheid</t>
  </si>
  <si>
    <t>totaal</t>
  </si>
  <si>
    <t>Uurtarief "monteur" binnen kantooruren, van 07.00 tot 17.00 uur</t>
  </si>
  <si>
    <t>totaal inschrijving Excl. BTW (dit bedrag moet op uw inschrijfbiljet worden vermeld)</t>
  </si>
  <si>
    <t>Deurtrapper plaatsen</t>
  </si>
  <si>
    <t>omschrijving</t>
  </si>
  <si>
    <t>Kabeltrommel NS/LS tot h=5.500mm</t>
  </si>
  <si>
    <t xml:space="preserve">Radar </t>
  </si>
  <si>
    <t>Bedieningseenheid</t>
  </si>
  <si>
    <t>Sleutelschakelaar opbouw</t>
  </si>
  <si>
    <t>Elleboogschakelaar</t>
  </si>
  <si>
    <t>Standaard duwende arm</t>
  </si>
  <si>
    <t>Besturingsprint</t>
  </si>
  <si>
    <t>Netgedeelte</t>
  </si>
  <si>
    <t>Tacho schijf</t>
  </si>
  <si>
    <t xml:space="preserve">Combi sensor </t>
  </si>
  <si>
    <t>Actief IR sensor</t>
  </si>
  <si>
    <t>Dagschootvergrendeling</t>
  </si>
  <si>
    <t>slappe kabelbeveiliging</t>
  </si>
  <si>
    <t>Veerbuffer kort met buffersteunen , inclusief achterplaat</t>
  </si>
  <si>
    <t>Veerbuffer lang met buffersteunen, inclusief achterplaat</t>
  </si>
  <si>
    <t>Deurroosters (per 2 stuks)</t>
  </si>
  <si>
    <t xml:space="preserve">Veiligheidstrekset </t>
  </si>
  <si>
    <t>verticale zijafdichting tot 4 meter</t>
  </si>
  <si>
    <t>membraam onderloopkastje compleet</t>
  </si>
  <si>
    <t>Handgreep</t>
  </si>
  <si>
    <t xml:space="preserve">Deurgrendel </t>
  </si>
  <si>
    <t>Schuifgrendel zonder cilinder, van binnenuit bedienbaar</t>
  </si>
  <si>
    <t>Schuifgrendel met cilinder, van binnen- en buitenuit bedienbaar</t>
  </si>
  <si>
    <t xml:space="preserve">Ruit (dubbel) loopdeur </t>
  </si>
  <si>
    <t>Loopwiel 2" . Hörmann.</t>
  </si>
  <si>
    <t>Loopwiel 2" . Crawford.</t>
  </si>
  <si>
    <t xml:space="preserve">Trekkoord </t>
  </si>
  <si>
    <t xml:space="preserve">Loopdeur compleet </t>
  </si>
  <si>
    <t xml:space="preserve">Ruit loopdeur </t>
  </si>
  <si>
    <t xml:space="preserve">Middenscharnier </t>
  </si>
  <si>
    <t xml:space="preserve">Tussenpaneel, geisoleerd, n.t.b. RAL kleur, &lt;4000 mm, </t>
  </si>
  <si>
    <t xml:space="preserve">Onderpaneel, geisoleerd, n.t.b. RAL kleur, &lt;4000 mm, </t>
  </si>
  <si>
    <t xml:space="preserve">bovenpaneel, geisoleerd, n.t.b. RAL kleur, &lt;4000 mm, </t>
  </si>
  <si>
    <t>Staalkabel , D=3mm, L=12000mm.</t>
  </si>
  <si>
    <t>Staalkabel , D=4mm, L=12000mm.</t>
  </si>
  <si>
    <t>Staalkabel , D=5mm, L=12000mm.</t>
  </si>
  <si>
    <t xml:space="preserve">Onderlooprubber en profiel, &lt; 4000 mm, </t>
  </si>
  <si>
    <t>Kunststof venster, dubbelwandig, t.b.v. sandwichpaneel . Hörmann.</t>
  </si>
  <si>
    <t>Venster (rubberen rand), dubbelwandig, t.b.v. sandwichpaneel . Nassau.</t>
  </si>
  <si>
    <t>Kunststof klikvenster, dubbelwandig, t.b.v. sandwichpaneel . Crawford</t>
  </si>
  <si>
    <t>Venster (rubberen rand), dubbelwandig, t.b.v. sandwichpaneel . Crawford.</t>
  </si>
  <si>
    <t>Venster (inklem), dubbelwandig, t.b.v. volglaspaneel . Universeel.</t>
  </si>
  <si>
    <t>Clickruiten  (per 2 stuks)</t>
  </si>
  <si>
    <t>Zijscharnier . Universeel</t>
  </si>
  <si>
    <t>Bodemrubber t.b.v. DW contact  &lt;4000mm.</t>
  </si>
  <si>
    <t>Bodemrubber t.b.v. Gelbau contact  &lt;4000mm.</t>
  </si>
  <si>
    <t xml:space="preserve">Bodemprofiel </t>
  </si>
  <si>
    <t>Optosensoren .</t>
  </si>
  <si>
    <t>Opnameprofiel t.b.v. rubber t.b.v. DW contact  &lt;4000mm.</t>
  </si>
  <si>
    <t>Opnameprofiel t.b.v. rubber t.b.v. Gelbau contact  &lt;4000mm</t>
  </si>
  <si>
    <t>Set veren compleet . Normaal beslag, 4000 x 4000mm. Hörmann.</t>
  </si>
  <si>
    <t>Set veren compleet . Normaal beslag, 4000 x 4000mm. Crawford.</t>
  </si>
  <si>
    <t>Set veren compleet . Normaal beslag, 4000 x 4000mm. Universeel.</t>
  </si>
  <si>
    <t>Set veren compleet . VL beslag, 4000 x 4000mm. Hörmann.</t>
  </si>
  <si>
    <t>Set veren compleet . VL beslag, 4000 x 4000mm. Crawford.</t>
  </si>
  <si>
    <t>Set veren compleet . VL beslag, 4000 x 4000mm. Universeel.</t>
  </si>
  <si>
    <t xml:space="preserve">accu type </t>
  </si>
  <si>
    <t>Eenheid</t>
  </si>
  <si>
    <t>totaal/prijs</t>
  </si>
  <si>
    <t>KDAC Tourniquet  (of gelijkwaardig)</t>
  </si>
  <si>
    <t>stuk</t>
  </si>
  <si>
    <t>KDB tourniquet (of gelijkwaardig)</t>
  </si>
  <si>
    <t>KDBC tourniquet (of gelijkwaardig)</t>
  </si>
  <si>
    <t>unislide (KIT) (of gelijkwaardig)</t>
  </si>
  <si>
    <t>TMD schuifdeur (of gelijkwaardig)</t>
  </si>
  <si>
    <t>EMD schuifdeur (of gelijkwaardig)</t>
  </si>
  <si>
    <t>Record STA16 schuifdeur (of gelijkwaardig)</t>
  </si>
  <si>
    <t>Record STA20 schuifdeur (of gelijkwaardig)</t>
  </si>
  <si>
    <t>Dorma schuifdeur (of gelijkwaardig)</t>
  </si>
  <si>
    <t>Geze Schuifdeur (of gelijkwaardig)</t>
  </si>
  <si>
    <t>Boon schuifdeur (of gelijkwaardig)</t>
  </si>
  <si>
    <t>Gilgen SLK schuifdeur (of gelijkwaardig)</t>
  </si>
  <si>
    <t>Tormax schuifdeur (of gelijkwaardig)</t>
  </si>
  <si>
    <t>Tormax TCP schuifdeur (of gelijkwaardig)</t>
  </si>
  <si>
    <t>Tormax TEP schuifdeur (of gelijkwaardig)</t>
  </si>
  <si>
    <t>SL500 Local pui Schuifdeur (of gelijkwaardig)</t>
  </si>
  <si>
    <t>Mondoor schuifdeur (of gelijkwaardig)</t>
  </si>
  <si>
    <t>NL0096</t>
  </si>
  <si>
    <t>Boon automatische tourniquet (of gelijkwaardig)</t>
  </si>
  <si>
    <t>Tane Hermetische schuifdeur (of gelijkwaardig)</t>
  </si>
  <si>
    <t>QWASL0043</t>
  </si>
  <si>
    <t>Kone Unidrive Schuifdeur (of gelijkwaardig)</t>
  </si>
  <si>
    <t>QWASL0047</t>
  </si>
  <si>
    <t>Crawford schuifdeur (of gelijkwaardig)</t>
  </si>
  <si>
    <t>Waldoor UC schuifdeur (of gelijkwaardig)</t>
  </si>
  <si>
    <t xml:space="preserve">Totaal excl. BTW </t>
  </si>
  <si>
    <t>aantallen
fictief</t>
  </si>
  <si>
    <t>ten behoeve van schuifdeurautomaten</t>
  </si>
  <si>
    <t>loopwielenset</t>
  </si>
  <si>
    <t>omloopwiel</t>
  </si>
  <si>
    <t>anti-statische borstel</t>
  </si>
  <si>
    <t>besturingsprint incl. vloeding</t>
  </si>
  <si>
    <t>bodemgeleiding</t>
  </si>
  <si>
    <t>combi-sensor</t>
  </si>
  <si>
    <t>radar</t>
  </si>
  <si>
    <t>actief IR sensor</t>
  </si>
  <si>
    <t>sleutelschakelaar opbouw</t>
  </si>
  <si>
    <t>elleboogschakelaar</t>
  </si>
  <si>
    <t>ten behoeve van draaideurautomaten</t>
  </si>
  <si>
    <t>ten behoeve van accuvervangingen fabrikaat/type</t>
  </si>
  <si>
    <t>prijs</t>
  </si>
  <si>
    <t>prijs/stuk</t>
  </si>
  <si>
    <t>preventief onderhoud (excl. BTW)</t>
  </si>
  <si>
    <t>Inspectie, keuring, preventief onderhoud</t>
  </si>
  <si>
    <t>uurtarief is incl. voorrijkosten, materieel en alle opslagen</t>
  </si>
  <si>
    <t>nieuw aan te leveren logboeken tbv branddeuren</t>
  </si>
  <si>
    <t>stickeren van de componenten</t>
  </si>
  <si>
    <t>Diversen</t>
  </si>
  <si>
    <t>Elektromotor complete set tot 30 m2 deuroppervlak</t>
  </si>
  <si>
    <t>lijst met materiaalprijzen ten behoeve levering materialen</t>
  </si>
  <si>
    <t>materiaal t.b.v. oplossen van manco's, storingen en voor vervangingen</t>
  </si>
  <si>
    <r>
      <t xml:space="preserve">Prijs correctief onderhoud, oplossen manco's en vervangingen,  </t>
    </r>
    <r>
      <rPr>
        <sz val="10"/>
        <color theme="1"/>
        <rFont val="Verdana"/>
        <family val="2"/>
      </rPr>
      <t>aantallen zijn fictief (voor 4 jaar )</t>
    </r>
  </si>
  <si>
    <r>
      <t xml:space="preserve">Prijs correctief onderhoud, storingen,  </t>
    </r>
    <r>
      <rPr>
        <sz val="10"/>
        <color theme="1"/>
        <rFont val="Verdana"/>
        <family val="2"/>
      </rPr>
      <t>aantallen zijn fictief (voor 4 jaar )</t>
    </r>
  </si>
  <si>
    <t xml:space="preserve"> </t>
  </si>
  <si>
    <t>opslagpercentage</t>
  </si>
  <si>
    <t>Uurtarief "monteur" op  zon-  en feestdagen incl. vastgelegd opslagpercentage</t>
  </si>
  <si>
    <t>Uurtarief "monteur" buiten kantooruren incl.  vastgesteld opslagpercentage</t>
  </si>
  <si>
    <t>Inspectie en onderhoud aan bedrijfsdeuren in gebouwen op Defensieterreinen</t>
  </si>
  <si>
    <t>Perceel 4, Bedrijfsdeuren algemeen, regio Zuid</t>
  </si>
  <si>
    <t>gebouw 607, VLB Woensdrecht, branddeuren onderhoud buiten werktijd</t>
  </si>
  <si>
    <t>gebouw 607, VLB Woensdrecht, branddeuren steigers op- en afbreken</t>
  </si>
  <si>
    <t>Bijlage verrekenprijzen snelrol- of snelloopdeuren, elektrische toegangsdeuren, 
tourniquets en deurautomaten t.b.v. herstellingen</t>
  </si>
  <si>
    <t>Compleet cilinderslot van een loopdeur  (excl. cilinder)</t>
  </si>
  <si>
    <t>Deurbeslag van een loopdeur  (kruk/kruk)</t>
  </si>
  <si>
    <t>Deurdranger van een loopdeur</t>
  </si>
  <si>
    <t xml:space="preserve">Aandrijfketting 1/2" kettingwielmotor </t>
  </si>
  <si>
    <t>Aandrijfketting 1" kettingwielmotor</t>
  </si>
  <si>
    <t>Looprails 2" per meter</t>
  </si>
  <si>
    <t>Loopwiel 2" . Universeel</t>
  </si>
  <si>
    <t>Loopwiel 3" . Universeel</t>
  </si>
  <si>
    <t>Spiraalkabel 5 aderig</t>
  </si>
  <si>
    <t>Zijscharnier . Crawford</t>
  </si>
  <si>
    <t>Zijscharnier . Hörmann</t>
  </si>
  <si>
    <t>Tussenkoppeling . Crawford</t>
  </si>
  <si>
    <t>Tussenkoppeling . Hörmann</t>
  </si>
  <si>
    <t>Tussenkoppeling . Universeel</t>
  </si>
  <si>
    <t>Veerbreukbeveiliging . Hörmann</t>
  </si>
  <si>
    <t>Veerbreukbeveiliging . Crawford</t>
  </si>
  <si>
    <t>Veerbreukbeveiliging . Universeel</t>
  </si>
  <si>
    <t>Drukknoppenkast op - stop - neer . Universeel</t>
  </si>
  <si>
    <t>Overheaddeuren, Schuifdeuren, Kanteldeuren, Roldeuren, Hefdeuren,     Harmonicadeuren, Snelrol- of snelloopdeuren</t>
  </si>
  <si>
    <t>Bunkerdeuren, schuif- en scharnierdeuren</t>
  </si>
  <si>
    <t>Elektrische toegangsdeuren en deurautomaten</t>
  </si>
  <si>
    <t xml:space="preserve">Tourniquets </t>
  </si>
  <si>
    <t>Scheidingswanden; Trenomat</t>
  </si>
  <si>
    <r>
      <t>wachturen</t>
    </r>
    <r>
      <rPr>
        <b/>
        <sz val="10"/>
        <color theme="1"/>
        <rFont val="Verdana"/>
        <family val="2"/>
      </rPr>
      <t xml:space="preserve"> = uurtarief van monteur tbv oplossen manco's en vervangingen binnen werktijd</t>
    </r>
  </si>
  <si>
    <t xml:space="preserve">hoogwerker per dagdeel (4 uur) incl. Aan- en afvoerkosten en excl. bediening </t>
  </si>
  <si>
    <r>
      <t xml:space="preserve">prijs onderdelen t.b.v. snelrol- of snelloopdeuren, elektr. toegangsdeuren, tourniquets en draaideurautomaten, </t>
    </r>
    <r>
      <rPr>
        <b/>
        <sz val="10"/>
        <color theme="1"/>
        <rFont val="Verdana"/>
        <family val="2"/>
      </rPr>
      <t>P4 Z, tabblad b</t>
    </r>
    <r>
      <rPr>
        <sz val="10"/>
        <color theme="1"/>
        <rFont val="Verdana"/>
        <family val="2"/>
      </rPr>
      <t xml:space="preserve">
</t>
    </r>
  </si>
  <si>
    <r>
      <t>prijs onderdelen t.b.v. Overhead-, schuif-, kantel-, rol-, hef-,harmonicadeuren,</t>
    </r>
    <r>
      <rPr>
        <b/>
        <sz val="10"/>
        <color theme="1"/>
        <rFont val="Verdana"/>
        <family val="2"/>
      </rPr>
      <t xml:space="preserve"> P4 Z, tabblad a</t>
    </r>
  </si>
  <si>
    <t>in de groene vlakken bedragen per eenheid of stuk invullen !</t>
  </si>
  <si>
    <t>Bijlage verrekenprijzen voor herstellingen aan overheaddeuren,  Schuifdeuren, Kanteldeuren, Roldeuren, Hefdeuren,   Harmonicadeuren</t>
  </si>
  <si>
    <t>De materiaal prijzen zijn inclusief levering tot op het werk benodigd voor montage, excl. BTW.</t>
  </si>
  <si>
    <t>De uurtarieven zijn toegelicht in de werkomschrijving hoofdstuk 7</t>
  </si>
  <si>
    <t>Brandwerende deuren, rolluiken en firescreens (rookschermen)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</si>
</sst>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9"/>
      <color theme="1"/>
      <name val="Verdana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theme="0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4"/>
      <color theme="1"/>
      <name val="Verdan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2" fillId="0" borderId="0" xfId="0" applyFont="1"/>
    <xf numFmtId="0" fontId="3" fillId="0" borderId="0" xfId="0" applyFont="1" applyProtection="1"/>
    <xf numFmtId="0" fontId="3" fillId="0" borderId="0" xfId="0" applyFont="1" applyAlignment="1">
      <alignment wrapText="1"/>
    </xf>
    <xf numFmtId="0" fontId="4" fillId="0" borderId="0" xfId="0" applyFont="1" applyProtection="1"/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4" fontId="3" fillId="0" borderId="0" xfId="0" applyNumberFormat="1" applyFont="1" applyFill="1" applyBorder="1" applyProtection="1"/>
    <xf numFmtId="44" fontId="3" fillId="2" borderId="4" xfId="0" applyNumberFormat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4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vertical="center"/>
    </xf>
    <xf numFmtId="44" fontId="8" fillId="0" borderId="1" xfId="1" applyFont="1" applyFill="1" applyBorder="1"/>
    <xf numFmtId="0" fontId="8" fillId="4" borderId="1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5" fillId="0" borderId="0" xfId="0" applyFont="1" applyFill="1" applyBorder="1"/>
    <xf numFmtId="0" fontId="4" fillId="0" borderId="0" xfId="0" applyFont="1" applyAlignment="1">
      <alignment vertical="center"/>
    </xf>
    <xf numFmtId="0" fontId="8" fillId="0" borderId="0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0" fillId="3" borderId="8" xfId="0" applyFont="1" applyFill="1" applyBorder="1"/>
    <xf numFmtId="0" fontId="3" fillId="0" borderId="7" xfId="0" applyFont="1" applyBorder="1" applyAlignment="1">
      <alignment horizontal="left"/>
    </xf>
    <xf numFmtId="0" fontId="11" fillId="0" borderId="0" xfId="0" applyFont="1"/>
    <xf numFmtId="0" fontId="1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0" applyFont="1" applyFill="1" applyBorder="1"/>
    <xf numFmtId="0" fontId="2" fillId="0" borderId="0" xfId="0" applyFont="1" applyProtection="1"/>
    <xf numFmtId="0" fontId="2" fillId="0" borderId="15" xfId="0" applyFont="1" applyBorder="1"/>
    <xf numFmtId="0" fontId="2" fillId="0" borderId="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/>
    <xf numFmtId="44" fontId="2" fillId="0" borderId="1" xfId="1" applyFont="1" applyBorder="1" applyAlignment="1">
      <alignment horizontal="center"/>
    </xf>
    <xf numFmtId="44" fontId="2" fillId="0" borderId="10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2" xfId="0" applyFont="1" applyBorder="1" applyAlignment="1">
      <alignment horizontal="right"/>
    </xf>
    <xf numFmtId="44" fontId="3" fillId="0" borderId="1" xfId="0" applyNumberFormat="1" applyFont="1" applyBorder="1"/>
    <xf numFmtId="44" fontId="3" fillId="2" borderId="10" xfId="0" applyNumberFormat="1" applyFont="1" applyFill="1" applyBorder="1"/>
    <xf numFmtId="0" fontId="3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44" fontId="2" fillId="0" borderId="10" xfId="1" applyFont="1" applyBorder="1" applyProtection="1"/>
    <xf numFmtId="0" fontId="3" fillId="0" borderId="12" xfId="0" applyFont="1" applyBorder="1" applyAlignment="1">
      <alignment horizontal="left"/>
    </xf>
    <xf numFmtId="44" fontId="3" fillId="2" borderId="14" xfId="1" applyFont="1" applyFill="1" applyBorder="1" applyProtection="1"/>
    <xf numFmtId="0" fontId="2" fillId="0" borderId="10" xfId="0" applyFont="1" applyBorder="1"/>
    <xf numFmtId="0" fontId="2" fillId="0" borderId="22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3" xfId="0" applyFont="1" applyBorder="1" applyAlignment="1"/>
    <xf numFmtId="0" fontId="3" fillId="0" borderId="12" xfId="0" applyFont="1" applyBorder="1" applyAlignment="1"/>
    <xf numFmtId="0" fontId="3" fillId="0" borderId="0" xfId="0" applyFont="1" applyBorder="1" applyAlignment="1">
      <alignment horizontal="right"/>
    </xf>
    <xf numFmtId="44" fontId="2" fillId="3" borderId="0" xfId="1" applyFont="1" applyFill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/>
    <xf numFmtId="0" fontId="2" fillId="0" borderId="1" xfId="0" applyFont="1" applyFill="1" applyBorder="1"/>
    <xf numFmtId="0" fontId="2" fillId="0" borderId="18" xfId="0" applyFont="1" applyBorder="1" applyAlignment="1">
      <alignment horizontal="left"/>
    </xf>
    <xf numFmtId="0" fontId="2" fillId="0" borderId="19" xfId="0" applyFont="1" applyBorder="1"/>
    <xf numFmtId="44" fontId="3" fillId="2" borderId="20" xfId="1" applyFont="1" applyFill="1" applyBorder="1" applyProtection="1"/>
    <xf numFmtId="0" fontId="2" fillId="0" borderId="9" xfId="0" applyFont="1" applyBorder="1" applyAlignment="1">
      <alignment horizontal="left"/>
    </xf>
    <xf numFmtId="44" fontId="2" fillId="0" borderId="0" xfId="0" applyNumberFormat="1" applyFont="1"/>
    <xf numFmtId="0" fontId="2" fillId="0" borderId="1" xfId="0" applyFont="1" applyBorder="1" applyAlignment="1">
      <alignment horizontal="left"/>
    </xf>
    <xf numFmtId="9" fontId="2" fillId="0" borderId="1" xfId="0" applyNumberFormat="1" applyFont="1" applyBorder="1" applyAlignment="1">
      <alignment horizontal="center"/>
    </xf>
    <xf numFmtId="44" fontId="2" fillId="0" borderId="24" xfId="1" applyFont="1" applyBorder="1" applyProtection="1"/>
    <xf numFmtId="44" fontId="2" fillId="0" borderId="1" xfId="1" applyFont="1" applyBorder="1" applyProtection="1"/>
    <xf numFmtId="0" fontId="2" fillId="0" borderId="9" xfId="0" applyFont="1" applyBorder="1" applyAlignment="1">
      <alignment horizontal="center"/>
    </xf>
    <xf numFmtId="44" fontId="2" fillId="5" borderId="1" xfId="1" applyFont="1" applyFill="1" applyBorder="1" applyProtection="1">
      <protection locked="0"/>
    </xf>
    <xf numFmtId="0" fontId="3" fillId="0" borderId="16" xfId="0" applyFont="1" applyBorder="1"/>
    <xf numFmtId="0" fontId="3" fillId="0" borderId="0" xfId="0" applyFont="1" applyBorder="1"/>
    <xf numFmtId="0" fontId="2" fillId="0" borderId="3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4" fillId="0" borderId="0" xfId="0" applyFont="1" applyAlignment="1">
      <alignment vertical="center"/>
    </xf>
    <xf numFmtId="44" fontId="3" fillId="2" borderId="25" xfId="1" applyFont="1" applyFill="1" applyBorder="1" applyProtection="1"/>
    <xf numFmtId="44" fontId="2" fillId="0" borderId="14" xfId="1" applyFont="1" applyBorder="1" applyProtection="1"/>
    <xf numFmtId="0" fontId="2" fillId="0" borderId="2" xfId="0" applyFont="1" applyBorder="1"/>
    <xf numFmtId="44" fontId="2" fillId="5" borderId="2" xfId="1" applyFont="1" applyFill="1" applyBorder="1" applyProtection="1">
      <protection locked="0"/>
    </xf>
    <xf numFmtId="44" fontId="3" fillId="2" borderId="26" xfId="0" applyNumberFormat="1" applyFont="1" applyFill="1" applyBorder="1"/>
    <xf numFmtId="44" fontId="2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44" fontId="3" fillId="2" borderId="25" xfId="0" applyNumberFormat="1" applyFont="1" applyFill="1" applyBorder="1" applyAlignment="1">
      <alignment horizontal="left"/>
    </xf>
    <xf numFmtId="44" fontId="3" fillId="2" borderId="14" xfId="0" applyNumberFormat="1" applyFont="1" applyFill="1" applyBorder="1"/>
    <xf numFmtId="44" fontId="3" fillId="2" borderId="1" xfId="0" applyNumberFormat="1" applyFont="1" applyFill="1" applyBorder="1"/>
    <xf numFmtId="44" fontId="9" fillId="6" borderId="1" xfId="1" applyFont="1" applyFill="1" applyBorder="1"/>
    <xf numFmtId="0" fontId="2" fillId="0" borderId="0" xfId="0" applyFont="1" applyAlignment="1">
      <alignment horizontal="left" vertical="top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3" fillId="0" borderId="13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2" fillId="0" borderId="23" xfId="0" applyFont="1" applyFill="1" applyBorder="1" applyAlignment="1" applyProtection="1">
      <alignment horizontal="center"/>
    </xf>
    <xf numFmtId="0" fontId="2" fillId="0" borderId="19" xfId="0" applyFont="1" applyFill="1" applyBorder="1" applyAlignment="1" applyProtection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0" fontId="2" fillId="0" borderId="9" xfId="0" applyFont="1" applyFill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44" fontId="2" fillId="0" borderId="1" xfId="1" applyFont="1" applyFill="1" applyBorder="1" applyAlignment="1" applyProtection="1">
      <alignment horizontal="left"/>
      <protection locked="0"/>
    </xf>
    <xf numFmtId="0" fontId="2" fillId="0" borderId="9" xfId="0" applyFont="1" applyBorder="1" applyAlignment="1">
      <alignment horizontal="left" vertical="top"/>
    </xf>
    <xf numFmtId="44" fontId="2" fillId="7" borderId="5" xfId="2" applyFont="1" applyFill="1" applyBorder="1" applyProtection="1">
      <protection locked="0"/>
    </xf>
    <xf numFmtId="44" fontId="2" fillId="7" borderId="5" xfId="2" applyFont="1" applyFill="1" applyBorder="1" applyProtection="1">
      <protection locked="0"/>
    </xf>
    <xf numFmtId="44" fontId="2" fillId="7" borderId="5" xfId="2" applyFont="1" applyFill="1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8" fillId="0" borderId="0" xfId="0" applyFont="1" applyFill="1" applyBorder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44" fontId="2" fillId="7" borderId="5" xfId="1" applyFont="1" applyFill="1" applyBorder="1" applyProtection="1">
      <protection locked="0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8" fillId="4" borderId="2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3">
    <cellStyle name="Standaard" xfId="0" builtinId="0"/>
    <cellStyle name="Valuta" xfId="1" builtinId="4"/>
    <cellStyle name="Valuta 2" xfId="2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4052961</xdr:colOff>
      <xdr:row>0</xdr:row>
      <xdr:rowOff>66675</xdr:rowOff>
    </xdr:from>
    <xdr:to>
      <xdr:col>1</xdr:col>
      <xdr:colOff>4512847</xdr:colOff>
      <xdr:row>9</xdr:row>
      <xdr:rowOff>69313</xdr:rowOff>
    </xdr:to>
    <xdr:pic>
      <xdr:nvPicPr>
        <xdr:cNvPr id="2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1636" y="66675"/>
          <a:ext cx="459886" cy="14599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138381</xdr:colOff>
      <xdr:row>0</xdr:row>
      <xdr:rowOff>114300</xdr:rowOff>
    </xdr:from>
    <xdr:to>
      <xdr:col>4</xdr:col>
      <xdr:colOff>254000</xdr:colOff>
      <xdr:row>10</xdr:row>
      <xdr:rowOff>145366</xdr:rowOff>
    </xdr:to>
    <xdr:pic>
      <xdr:nvPicPr>
        <xdr:cNvPr id="3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396181" y="114300"/>
          <a:ext cx="2611169" cy="165031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1836421</xdr:colOff>
      <xdr:row>12</xdr:row>
      <xdr:rowOff>38100</xdr:rowOff>
    </xdr:from>
    <xdr:to>
      <xdr:col>4</xdr:col>
      <xdr:colOff>457201</xdr:colOff>
      <xdr:row>15</xdr:row>
      <xdr:rowOff>41982</xdr:rowOff>
    </xdr:to>
    <xdr:sp macro="" textlink="">
      <xdr:nvSpPr>
        <xdr:cNvPr id="4" name="WordArt 1"/>
        <xdr:cNvSpPr>
          <a:spLocks noChangeArrowheads="1" noChangeShapeType="1" noTextEdit="1"/>
        </xdr:cNvSpPr>
      </xdr:nvSpPr>
      <xdr:spPr bwMode="auto">
        <a:xfrm>
          <a:off x="2665096" y="1981200"/>
          <a:ext cx="5545455" cy="48965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nl-NL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Prijzenboek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3267075</xdr:colOff>
      <xdr:row>0</xdr:row>
      <xdr:rowOff>57150</xdr:rowOff>
    </xdr:from>
    <xdr:to>
      <xdr:col>3</xdr:col>
      <xdr:colOff>887223</xdr:colOff>
      <xdr:row>9</xdr:row>
      <xdr:rowOff>19569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6675" y="57150"/>
          <a:ext cx="2944623" cy="15911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2095500</xdr:colOff>
      <xdr:row>0</xdr:row>
      <xdr:rowOff>0</xdr:rowOff>
    </xdr:from>
    <xdr:to>
      <xdr:col>3</xdr:col>
      <xdr:colOff>2564765</xdr:colOff>
      <xdr:row>8</xdr:row>
      <xdr:rowOff>112395</xdr:rowOff>
    </xdr:to>
    <xdr:pic>
      <xdr:nvPicPr>
        <xdr:cNvPr id="5" name="Afbeelding 11" descr="Rijksoverheids 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0"/>
          <a:ext cx="469265" cy="14077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2612390</xdr:colOff>
      <xdr:row>0</xdr:row>
      <xdr:rowOff>0</xdr:rowOff>
    </xdr:from>
    <xdr:to>
      <xdr:col>5</xdr:col>
      <xdr:colOff>686435</xdr:colOff>
      <xdr:row>9</xdr:row>
      <xdr:rowOff>133350</xdr:rowOff>
    </xdr:to>
    <xdr:pic>
      <xdr:nvPicPr>
        <xdr:cNvPr id="6" name="Afbeelding 1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50715" y="0"/>
          <a:ext cx="2350770" cy="1590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8:J83"/>
  <sheetViews>
    <sheetView tabSelected="1" workbookViewId="0">
      <selection activeCell="B33" sqref="B33"/>
    </sheetView>
  </sheetViews>
  <sheetFormatPr defaultRowHeight="12.75" x14ac:dyDescent="0.2"/>
  <cols>
    <col min="1" max="1" width="15.7109375" style="1" customWidth="1"/>
    <col min="2" max="2" width="76.42578125" style="1" customWidth="1"/>
    <col min="3" max="6" width="18.7109375" style="1" customWidth="1"/>
    <col min="7" max="7" width="11.42578125" style="1" bestFit="1" customWidth="1"/>
    <col min="8" max="8" width="13.140625" style="1" customWidth="1"/>
    <col min="9" max="9" width="16.28515625" style="1" customWidth="1"/>
    <col min="10" max="10" width="10.7109375" style="1" bestFit="1" customWidth="1"/>
    <col min="11" max="11" width="12.140625" style="1" customWidth="1"/>
    <col min="12" max="16384" width="9.140625" style="1"/>
  </cols>
  <sheetData>
    <row r="18" spans="1:10" ht="15" customHeight="1" x14ac:dyDescent="0.2"/>
    <row r="19" spans="1:10" ht="13.5" customHeight="1" x14ac:dyDescent="0.2"/>
    <row r="20" spans="1:10" s="4" customFormat="1" ht="16.5" customHeight="1" x14ac:dyDescent="0.2">
      <c r="A20" s="2"/>
      <c r="B20" s="90" t="s">
        <v>129</v>
      </c>
      <c r="C20" s="3"/>
      <c r="D20" s="3"/>
      <c r="E20" s="3"/>
      <c r="F20" s="3"/>
      <c r="G20" s="3"/>
      <c r="H20" s="3"/>
      <c r="I20" s="3"/>
      <c r="J20" s="3"/>
    </row>
    <row r="21" spans="1:10" ht="12.75" customHeight="1" x14ac:dyDescent="0.2">
      <c r="A21" s="46"/>
    </row>
    <row r="22" spans="1:10" ht="12.75" customHeight="1" x14ac:dyDescent="0.2">
      <c r="A22" s="5"/>
      <c r="B22" s="6"/>
      <c r="C22" s="6"/>
    </row>
    <row r="23" spans="1:10" ht="18" x14ac:dyDescent="0.2">
      <c r="A23" s="90"/>
      <c r="B23" s="90" t="s">
        <v>130</v>
      </c>
      <c r="C23" s="6"/>
      <c r="D23" s="7"/>
    </row>
    <row r="24" spans="1:10" ht="12.75" customHeight="1" x14ac:dyDescent="0.2">
      <c r="A24" s="90"/>
      <c r="B24" s="90"/>
      <c r="C24" s="6"/>
      <c r="D24" s="7"/>
    </row>
    <row r="25" spans="1:10" ht="12.75" customHeight="1" x14ac:dyDescent="0.2">
      <c r="A25" s="90"/>
      <c r="B25" s="133" t="s">
        <v>164</v>
      </c>
      <c r="C25" s="6"/>
      <c r="D25" s="7"/>
    </row>
    <row r="26" spans="1:10" ht="12.75" customHeight="1" thickBot="1" x14ac:dyDescent="0.25">
      <c r="A26" s="5"/>
      <c r="B26" s="6"/>
      <c r="C26" s="6"/>
      <c r="D26" s="7"/>
    </row>
    <row r="27" spans="1:10" ht="12.75" customHeight="1" x14ac:dyDescent="0.2">
      <c r="B27" s="30" t="s">
        <v>115</v>
      </c>
      <c r="C27" s="31"/>
      <c r="D27" s="31"/>
      <c r="E27" s="31"/>
      <c r="F27" s="36">
        <v>4</v>
      </c>
    </row>
    <row r="28" spans="1:10" ht="63.75" x14ac:dyDescent="0.2">
      <c r="B28" s="47" t="s">
        <v>0</v>
      </c>
      <c r="C28" s="48" t="s">
        <v>1</v>
      </c>
      <c r="D28" s="48" t="s">
        <v>2</v>
      </c>
      <c r="E28" s="48" t="s">
        <v>3</v>
      </c>
      <c r="F28" s="49" t="s">
        <v>4</v>
      </c>
    </row>
    <row r="29" spans="1:10" ht="25.5" x14ac:dyDescent="0.2">
      <c r="B29" s="119" t="s">
        <v>152</v>
      </c>
      <c r="C29" s="50">
        <v>2352</v>
      </c>
      <c r="D29" s="85"/>
      <c r="E29" s="51">
        <f t="shared" ref="E29:E36" si="0">C29*D29</f>
        <v>0</v>
      </c>
      <c r="F29" s="52">
        <f t="shared" ref="F29:F36" si="1">E29*$F$27</f>
        <v>0</v>
      </c>
    </row>
    <row r="30" spans="1:10" x14ac:dyDescent="0.2">
      <c r="B30" s="118" t="s">
        <v>153</v>
      </c>
      <c r="C30" s="50">
        <v>701</v>
      </c>
      <c r="D30" s="85"/>
      <c r="E30" s="51">
        <f t="shared" si="0"/>
        <v>0</v>
      </c>
      <c r="F30" s="52">
        <f t="shared" si="1"/>
        <v>0</v>
      </c>
    </row>
    <row r="31" spans="1:10" x14ac:dyDescent="0.2">
      <c r="B31" s="118" t="s">
        <v>154</v>
      </c>
      <c r="C31" s="50">
        <v>214</v>
      </c>
      <c r="D31" s="85"/>
      <c r="E31" s="51">
        <f t="shared" si="0"/>
        <v>0</v>
      </c>
      <c r="F31" s="52">
        <f t="shared" si="1"/>
        <v>0</v>
      </c>
    </row>
    <row r="32" spans="1:10" x14ac:dyDescent="0.2">
      <c r="B32" s="118" t="s">
        <v>155</v>
      </c>
      <c r="C32" s="50">
        <v>12</v>
      </c>
      <c r="D32" s="85"/>
      <c r="E32" s="51">
        <f t="shared" si="0"/>
        <v>0</v>
      </c>
      <c r="F32" s="52">
        <f t="shared" si="1"/>
        <v>0</v>
      </c>
    </row>
    <row r="33" spans="1:9" x14ac:dyDescent="0.2">
      <c r="B33" s="118" t="s">
        <v>165</v>
      </c>
      <c r="C33" s="50">
        <v>250</v>
      </c>
      <c r="D33" s="85"/>
      <c r="E33" s="51">
        <f t="shared" si="0"/>
        <v>0</v>
      </c>
      <c r="F33" s="52">
        <f t="shared" si="1"/>
        <v>0</v>
      </c>
    </row>
    <row r="34" spans="1:9" x14ac:dyDescent="0.2">
      <c r="B34" s="118" t="s">
        <v>156</v>
      </c>
      <c r="C34" s="50">
        <v>20</v>
      </c>
      <c r="D34" s="85"/>
      <c r="E34" s="51">
        <f t="shared" si="0"/>
        <v>0</v>
      </c>
      <c r="F34" s="52">
        <f t="shared" si="1"/>
        <v>0</v>
      </c>
    </row>
    <row r="35" spans="1:9" x14ac:dyDescent="0.2">
      <c r="B35" s="47" t="s">
        <v>131</v>
      </c>
      <c r="C35" s="93">
        <v>16</v>
      </c>
      <c r="D35" s="94"/>
      <c r="E35" s="51">
        <f t="shared" si="0"/>
        <v>0</v>
      </c>
      <c r="F35" s="52">
        <f t="shared" si="1"/>
        <v>0</v>
      </c>
    </row>
    <row r="36" spans="1:9" ht="13.5" thickBot="1" x14ac:dyDescent="0.25">
      <c r="B36" s="47" t="s">
        <v>132</v>
      </c>
      <c r="C36" s="93">
        <v>16</v>
      </c>
      <c r="D36" s="94"/>
      <c r="E36" s="51">
        <f t="shared" si="0"/>
        <v>0</v>
      </c>
      <c r="F36" s="96">
        <f t="shared" si="1"/>
        <v>0</v>
      </c>
    </row>
    <row r="37" spans="1:9" x14ac:dyDescent="0.2">
      <c r="B37" s="47"/>
      <c r="C37" s="53"/>
      <c r="D37" s="54" t="s">
        <v>114</v>
      </c>
      <c r="E37" s="55">
        <f>SUM(E29:E34)</f>
        <v>0</v>
      </c>
      <c r="F37" s="95">
        <f>SUM(F29:F36)</f>
        <v>0</v>
      </c>
    </row>
    <row r="38" spans="1:9" x14ac:dyDescent="0.2">
      <c r="B38" s="47"/>
      <c r="C38" s="50"/>
      <c r="D38" s="50"/>
      <c r="E38" s="50"/>
      <c r="F38" s="64"/>
    </row>
    <row r="39" spans="1:9" x14ac:dyDescent="0.2">
      <c r="B39" s="47" t="s">
        <v>118</v>
      </c>
      <c r="C39" s="50">
        <f>SUM(C29:C35)</f>
        <v>3565</v>
      </c>
      <c r="D39" s="85"/>
      <c r="E39" s="50"/>
      <c r="F39" s="56">
        <f>C39*D39</f>
        <v>0</v>
      </c>
    </row>
    <row r="40" spans="1:9" x14ac:dyDescent="0.2">
      <c r="A40" s="8"/>
      <c r="B40" s="97"/>
      <c r="C40" s="98"/>
      <c r="D40" s="98"/>
      <c r="E40" s="98"/>
      <c r="F40" s="99"/>
      <c r="G40" s="8"/>
      <c r="H40" s="9"/>
      <c r="I40" s="10"/>
    </row>
    <row r="41" spans="1:9" ht="13.5" thickBot="1" x14ac:dyDescent="0.25">
      <c r="A41" s="8"/>
      <c r="B41" s="100" t="s">
        <v>117</v>
      </c>
      <c r="C41" s="50">
        <v>37</v>
      </c>
      <c r="D41" s="85"/>
      <c r="E41" s="50"/>
      <c r="F41" s="104">
        <f>C41*D41</f>
        <v>0</v>
      </c>
      <c r="G41" s="8"/>
      <c r="H41" s="9"/>
      <c r="I41" s="10"/>
    </row>
    <row r="42" spans="1:9" ht="13.5" thickBot="1" x14ac:dyDescent="0.25">
      <c r="A42" s="8"/>
      <c r="B42" s="101" t="s">
        <v>125</v>
      </c>
      <c r="C42" s="102"/>
      <c r="D42" s="102"/>
      <c r="E42" s="102" t="s">
        <v>7</v>
      </c>
      <c r="F42" s="103">
        <f>F37+F39+F41</f>
        <v>0</v>
      </c>
      <c r="G42" s="8"/>
      <c r="H42" s="9"/>
      <c r="I42" s="10"/>
    </row>
    <row r="43" spans="1:9" x14ac:dyDescent="0.2">
      <c r="A43" s="8"/>
      <c r="B43" s="8"/>
      <c r="C43" s="8"/>
      <c r="D43" s="8"/>
      <c r="E43" s="8"/>
      <c r="F43" s="8"/>
      <c r="G43" s="8"/>
      <c r="H43" s="9"/>
      <c r="I43" s="10"/>
    </row>
    <row r="44" spans="1:9" ht="13.5" thickBot="1" x14ac:dyDescent="0.25">
      <c r="A44" s="8"/>
      <c r="B44" s="8"/>
      <c r="C44" s="8"/>
      <c r="D44" s="8"/>
      <c r="E44" s="8"/>
      <c r="F44" s="8"/>
      <c r="G44" s="8"/>
      <c r="H44" s="9"/>
      <c r="I44" s="10"/>
    </row>
    <row r="45" spans="1:9" x14ac:dyDescent="0.2">
      <c r="A45" s="8"/>
      <c r="B45" s="30" t="s">
        <v>123</v>
      </c>
      <c r="C45" s="57"/>
      <c r="D45" s="31"/>
      <c r="E45" s="31"/>
      <c r="F45" s="29"/>
      <c r="G45" s="8"/>
      <c r="H45" s="9"/>
      <c r="I45" s="10"/>
    </row>
    <row r="46" spans="1:9" x14ac:dyDescent="0.2">
      <c r="A46" s="8"/>
      <c r="B46" s="86"/>
      <c r="C46" s="87"/>
      <c r="D46" s="45"/>
      <c r="E46" s="32"/>
      <c r="F46" s="34"/>
      <c r="G46" s="8"/>
      <c r="H46" s="9"/>
      <c r="I46" s="10"/>
    </row>
    <row r="47" spans="1:9" x14ac:dyDescent="0.2">
      <c r="A47" s="8"/>
      <c r="B47" s="84" t="s">
        <v>0</v>
      </c>
      <c r="C47" s="58" t="s">
        <v>126</v>
      </c>
      <c r="D47" s="108" t="s">
        <v>5</v>
      </c>
      <c r="E47" s="58" t="s">
        <v>6</v>
      </c>
      <c r="F47" s="59" t="s">
        <v>7</v>
      </c>
      <c r="G47" s="8"/>
      <c r="H47" s="9"/>
      <c r="I47" s="10"/>
    </row>
    <row r="48" spans="1:9" x14ac:dyDescent="0.2">
      <c r="A48" s="8"/>
      <c r="B48" s="78" t="s">
        <v>8</v>
      </c>
      <c r="C48" s="80"/>
      <c r="D48" s="109">
        <v>5200</v>
      </c>
      <c r="E48" s="85"/>
      <c r="F48" s="61">
        <f t="shared" ref="F48:F50" si="2">D48*E48</f>
        <v>0</v>
      </c>
      <c r="G48" s="8"/>
      <c r="H48" s="9"/>
      <c r="I48" s="10"/>
    </row>
    <row r="49" spans="1:10" x14ac:dyDescent="0.2">
      <c r="A49" s="8"/>
      <c r="B49" s="78" t="s">
        <v>128</v>
      </c>
      <c r="C49" s="81">
        <v>0.45</v>
      </c>
      <c r="D49" s="109">
        <v>20</v>
      </c>
      <c r="E49" s="83">
        <f>E48+(E48*C49)</f>
        <v>0</v>
      </c>
      <c r="F49" s="61">
        <f t="shared" si="2"/>
        <v>0</v>
      </c>
      <c r="G49" s="8"/>
      <c r="H49" s="9"/>
      <c r="I49" s="10"/>
    </row>
    <row r="50" spans="1:10" ht="13.5" thickBot="1" x14ac:dyDescent="0.25">
      <c r="A50" s="8"/>
      <c r="B50" s="78" t="s">
        <v>127</v>
      </c>
      <c r="C50" s="81">
        <v>0.75</v>
      </c>
      <c r="D50" s="109">
        <v>10</v>
      </c>
      <c r="E50" s="83">
        <f>E48+(E48*C50)</f>
        <v>0</v>
      </c>
      <c r="F50" s="92">
        <f t="shared" si="2"/>
        <v>0</v>
      </c>
      <c r="G50" s="8"/>
      <c r="H50" s="9"/>
      <c r="I50" s="10"/>
      <c r="J50" s="79"/>
    </row>
    <row r="51" spans="1:10" ht="13.5" thickBot="1" x14ac:dyDescent="0.25">
      <c r="A51" s="8"/>
      <c r="B51" s="134" t="s">
        <v>116</v>
      </c>
      <c r="C51" s="135"/>
      <c r="D51" s="110"/>
      <c r="E51" s="62" t="s">
        <v>7</v>
      </c>
      <c r="F51" s="91">
        <f>SUM(F48:F50)</f>
        <v>0</v>
      </c>
      <c r="G51" s="8"/>
      <c r="H51" s="9"/>
      <c r="I51" s="10"/>
    </row>
    <row r="52" spans="1:10" x14ac:dyDescent="0.2">
      <c r="A52" s="8"/>
      <c r="B52" s="8"/>
      <c r="C52" s="8"/>
      <c r="D52" s="111"/>
      <c r="E52" s="8"/>
      <c r="F52" s="8"/>
      <c r="G52" s="8"/>
      <c r="H52" s="9"/>
      <c r="I52" s="10"/>
    </row>
    <row r="53" spans="1:10" ht="13.5" thickBot="1" x14ac:dyDescent="0.25">
      <c r="A53" s="8"/>
      <c r="B53" s="7"/>
      <c r="D53" s="12"/>
      <c r="F53" s="8"/>
      <c r="G53" s="8"/>
      <c r="H53" s="9"/>
      <c r="I53" s="10"/>
    </row>
    <row r="54" spans="1:10" x14ac:dyDescent="0.2">
      <c r="A54" s="8"/>
      <c r="B54" s="30" t="s">
        <v>124</v>
      </c>
      <c r="C54" s="57"/>
      <c r="D54" s="112"/>
      <c r="E54" s="31"/>
      <c r="F54" s="29"/>
      <c r="G54" s="8"/>
      <c r="H54" s="9"/>
      <c r="I54" s="10"/>
    </row>
    <row r="55" spans="1:10" x14ac:dyDescent="0.2">
      <c r="A55" s="8"/>
      <c r="B55" s="86"/>
      <c r="C55" s="87"/>
      <c r="D55" s="45"/>
      <c r="E55" s="32"/>
      <c r="F55" s="34"/>
      <c r="G55" s="8"/>
      <c r="H55" s="9"/>
      <c r="I55" s="10"/>
    </row>
    <row r="56" spans="1:10" x14ac:dyDescent="0.2">
      <c r="A56" s="8"/>
      <c r="B56" s="84" t="s">
        <v>0</v>
      </c>
      <c r="C56" s="58" t="s">
        <v>126</v>
      </c>
      <c r="D56" s="113" t="s">
        <v>5</v>
      </c>
      <c r="E56" s="58" t="s">
        <v>6</v>
      </c>
      <c r="F56" s="59" t="s">
        <v>7</v>
      </c>
      <c r="G56" s="8"/>
      <c r="H56" s="9"/>
      <c r="I56" s="10"/>
    </row>
    <row r="57" spans="1:10" x14ac:dyDescent="0.2">
      <c r="A57" s="8"/>
      <c r="B57" s="78" t="s">
        <v>8</v>
      </c>
      <c r="C57" s="80"/>
      <c r="D57" s="109">
        <v>1100</v>
      </c>
      <c r="E57" s="85"/>
      <c r="F57" s="61">
        <f t="shared" ref="F57:F59" si="3">D57*E57</f>
        <v>0</v>
      </c>
      <c r="G57" s="8"/>
      <c r="H57" s="9"/>
      <c r="I57" s="10"/>
    </row>
    <row r="58" spans="1:10" x14ac:dyDescent="0.2">
      <c r="A58" s="8"/>
      <c r="B58" s="78" t="s">
        <v>128</v>
      </c>
      <c r="C58" s="81">
        <v>0.45</v>
      </c>
      <c r="D58" s="109">
        <v>20</v>
      </c>
      <c r="E58" s="83">
        <f>E57+(E57*C58)</f>
        <v>0</v>
      </c>
      <c r="F58" s="82">
        <f t="shared" si="3"/>
        <v>0</v>
      </c>
      <c r="G58" s="8"/>
      <c r="H58" s="9"/>
      <c r="I58" s="10"/>
    </row>
    <row r="59" spans="1:10" ht="13.5" thickBot="1" x14ac:dyDescent="0.25">
      <c r="A59" s="8"/>
      <c r="B59" s="78" t="s">
        <v>127</v>
      </c>
      <c r="C59" s="81">
        <v>0.75</v>
      </c>
      <c r="D59" s="109">
        <v>10</v>
      </c>
      <c r="E59" s="83">
        <f>E57+(E57*C59)</f>
        <v>0</v>
      </c>
      <c r="F59" s="92">
        <f t="shared" si="3"/>
        <v>0</v>
      </c>
      <c r="G59" s="8"/>
      <c r="H59" s="9"/>
      <c r="I59" s="10"/>
    </row>
    <row r="60" spans="1:10" ht="13.5" thickBot="1" x14ac:dyDescent="0.25">
      <c r="A60" s="8"/>
      <c r="B60" s="134" t="s">
        <v>116</v>
      </c>
      <c r="C60" s="135"/>
      <c r="D60" s="110"/>
      <c r="E60" s="62" t="s">
        <v>7</v>
      </c>
      <c r="F60" s="91">
        <f>SUM(F57:F59)</f>
        <v>0</v>
      </c>
      <c r="G60" s="8"/>
      <c r="H60" s="9"/>
      <c r="I60" s="10"/>
    </row>
    <row r="61" spans="1:10" x14ac:dyDescent="0.2">
      <c r="A61" s="8"/>
      <c r="B61" s="8"/>
      <c r="C61" s="8"/>
      <c r="D61" s="111"/>
      <c r="E61" s="8"/>
      <c r="F61" s="8"/>
      <c r="G61" s="8"/>
      <c r="H61" s="9"/>
      <c r="I61" s="10"/>
    </row>
    <row r="62" spans="1:10" ht="13.5" thickBot="1" x14ac:dyDescent="0.25">
      <c r="A62" s="8"/>
      <c r="B62" s="9"/>
      <c r="C62" s="9"/>
      <c r="D62" s="114"/>
      <c r="E62" s="8"/>
      <c r="F62" s="8"/>
      <c r="G62" s="8"/>
      <c r="H62" s="9"/>
      <c r="I62" s="10"/>
    </row>
    <row r="63" spans="1:10" x14ac:dyDescent="0.2">
      <c r="A63" s="8"/>
      <c r="B63" s="66" t="s">
        <v>119</v>
      </c>
      <c r="C63" s="37"/>
      <c r="D63" s="115"/>
      <c r="E63" s="37"/>
      <c r="F63" s="29"/>
      <c r="G63" s="8"/>
      <c r="H63" s="9"/>
      <c r="I63" s="10"/>
    </row>
    <row r="64" spans="1:10" x14ac:dyDescent="0.2">
      <c r="A64" s="8"/>
      <c r="B64" s="33"/>
      <c r="C64" s="9"/>
      <c r="D64" s="114"/>
      <c r="E64" s="9"/>
      <c r="F64" s="34"/>
      <c r="G64" s="8"/>
      <c r="H64" s="9"/>
      <c r="I64" s="10"/>
    </row>
    <row r="65" spans="1:9" x14ac:dyDescent="0.2">
      <c r="A65" s="8"/>
      <c r="B65" s="84" t="s">
        <v>0</v>
      </c>
      <c r="C65" s="58"/>
      <c r="D65" s="113" t="s">
        <v>5</v>
      </c>
      <c r="E65" s="58" t="s">
        <v>6</v>
      </c>
      <c r="F65" s="59" t="s">
        <v>7</v>
      </c>
      <c r="G65" s="8"/>
      <c r="H65" s="9"/>
      <c r="I65" s="10"/>
    </row>
    <row r="66" spans="1:9" x14ac:dyDescent="0.2">
      <c r="A66" s="8"/>
      <c r="B66" s="120" t="s">
        <v>157</v>
      </c>
      <c r="C66" s="88"/>
      <c r="D66" s="109">
        <v>80</v>
      </c>
      <c r="E66" s="83">
        <f>E48</f>
        <v>0</v>
      </c>
      <c r="F66" s="61">
        <f t="shared" ref="F66:F68" si="4">D66*E66</f>
        <v>0</v>
      </c>
      <c r="G66" s="8"/>
      <c r="H66" s="9"/>
      <c r="I66" s="10"/>
    </row>
    <row r="67" spans="1:9" x14ac:dyDescent="0.2">
      <c r="A67" s="8"/>
      <c r="B67" s="89"/>
      <c r="C67" s="9"/>
      <c r="D67" s="109"/>
      <c r="E67" s="60"/>
      <c r="F67" s="61"/>
      <c r="G67" s="8"/>
      <c r="H67" s="9"/>
      <c r="I67" s="10"/>
    </row>
    <row r="68" spans="1:9" ht="13.5" thickBot="1" x14ac:dyDescent="0.25">
      <c r="A68" s="8"/>
      <c r="B68" s="121" t="s">
        <v>158</v>
      </c>
      <c r="C68" s="65"/>
      <c r="D68" s="116">
        <v>100</v>
      </c>
      <c r="E68" s="85"/>
      <c r="F68" s="92">
        <f t="shared" si="4"/>
        <v>0</v>
      </c>
      <c r="G68" s="8"/>
      <c r="H68" s="9"/>
      <c r="I68" s="10"/>
    </row>
    <row r="69" spans="1:9" ht="13.5" thickBot="1" x14ac:dyDescent="0.25">
      <c r="A69" s="8"/>
      <c r="B69" s="75"/>
      <c r="C69" s="35"/>
      <c r="D69" s="117"/>
      <c r="E69" s="76" t="s">
        <v>7</v>
      </c>
      <c r="F69" s="77">
        <f>SUM(F66:F68)</f>
        <v>0</v>
      </c>
      <c r="G69" s="8"/>
      <c r="H69" s="9"/>
      <c r="I69" s="10"/>
    </row>
    <row r="70" spans="1:9" x14ac:dyDescent="0.2">
      <c r="A70" s="8"/>
      <c r="G70" s="8"/>
      <c r="H70" s="9"/>
      <c r="I70" s="10"/>
    </row>
    <row r="71" spans="1:9" ht="13.5" thickBot="1" x14ac:dyDescent="0.25">
      <c r="A71" s="8"/>
      <c r="B71" s="9"/>
      <c r="C71" s="9"/>
      <c r="D71" s="9"/>
      <c r="E71" s="8"/>
      <c r="F71" s="8"/>
      <c r="G71" s="8"/>
      <c r="H71" s="9"/>
      <c r="I71" s="10"/>
    </row>
    <row r="72" spans="1:9" x14ac:dyDescent="0.2">
      <c r="A72" s="8"/>
      <c r="B72" s="66" t="s">
        <v>122</v>
      </c>
      <c r="C72" s="37"/>
      <c r="D72" s="37"/>
      <c r="E72" s="37"/>
      <c r="F72" s="29"/>
      <c r="G72" s="8"/>
      <c r="H72" s="9"/>
      <c r="I72" s="10"/>
    </row>
    <row r="73" spans="1:9" x14ac:dyDescent="0.2">
      <c r="A73" s="8"/>
      <c r="B73" s="33"/>
      <c r="C73" s="9"/>
      <c r="D73" s="9"/>
      <c r="E73" s="9"/>
      <c r="F73" s="34"/>
      <c r="G73" s="8"/>
      <c r="H73" s="9"/>
      <c r="I73" s="10"/>
    </row>
    <row r="74" spans="1:9" x14ac:dyDescent="0.2">
      <c r="A74" s="8"/>
      <c r="B74" s="136" t="s">
        <v>0</v>
      </c>
      <c r="C74" s="137"/>
      <c r="D74" s="50"/>
      <c r="E74" s="50" t="s">
        <v>112</v>
      </c>
      <c r="F74" s="64" t="s">
        <v>7</v>
      </c>
      <c r="G74" s="8"/>
      <c r="H74" s="9"/>
      <c r="I74" s="10"/>
    </row>
    <row r="75" spans="1:9" x14ac:dyDescent="0.2">
      <c r="A75" s="8"/>
      <c r="B75" s="123" t="s">
        <v>160</v>
      </c>
      <c r="C75" s="67"/>
      <c r="D75" s="60"/>
      <c r="E75" s="9"/>
      <c r="F75" s="61">
        <f>'P4 Z, tabblad a'!E82</f>
        <v>0</v>
      </c>
      <c r="G75" s="8"/>
      <c r="H75" s="9"/>
      <c r="I75" s="10"/>
    </row>
    <row r="76" spans="1:9" ht="15" customHeight="1" x14ac:dyDescent="0.2">
      <c r="A76" s="8"/>
      <c r="B76" s="126" t="s">
        <v>159</v>
      </c>
      <c r="C76" s="124"/>
      <c r="D76" s="122"/>
      <c r="E76" s="125"/>
      <c r="F76" s="61">
        <f>'P4 Z, tabblad b'!G63</f>
        <v>0</v>
      </c>
      <c r="G76" s="8"/>
      <c r="H76" s="9"/>
      <c r="I76" s="10"/>
    </row>
    <row r="77" spans="1:9" ht="13.5" thickBot="1" x14ac:dyDescent="0.25">
      <c r="A77" s="8"/>
      <c r="B77" s="134"/>
      <c r="C77" s="135"/>
      <c r="D77" s="68"/>
      <c r="E77" s="69" t="s">
        <v>7</v>
      </c>
      <c r="F77" s="63">
        <f>SUM(F75:F76)</f>
        <v>0</v>
      </c>
      <c r="G77" s="8"/>
      <c r="H77" s="9"/>
      <c r="I77" s="10"/>
    </row>
    <row r="78" spans="1:9" ht="13.5" thickBot="1" x14ac:dyDescent="0.25">
      <c r="A78" s="8"/>
      <c r="B78" s="9"/>
      <c r="D78" s="9"/>
      <c r="E78" s="9"/>
      <c r="F78" s="8"/>
      <c r="G78" s="8"/>
      <c r="H78" s="9"/>
      <c r="I78" s="10"/>
    </row>
    <row r="79" spans="1:9" ht="13.5" thickBot="1" x14ac:dyDescent="0.25">
      <c r="A79" s="8"/>
      <c r="B79" s="70"/>
      <c r="D79" s="9"/>
      <c r="E79" s="70" t="s">
        <v>9</v>
      </c>
      <c r="F79" s="11">
        <f>F42+F60+F69+F51+F77</f>
        <v>0</v>
      </c>
      <c r="G79" s="8"/>
      <c r="H79" s="9"/>
      <c r="I79" s="10"/>
    </row>
    <row r="80" spans="1:9" x14ac:dyDescent="0.2">
      <c r="A80" s="8"/>
      <c r="B80" s="70"/>
      <c r="D80" s="9"/>
      <c r="E80" s="70"/>
      <c r="F80" s="8"/>
      <c r="G80" s="8"/>
      <c r="H80" s="9"/>
      <c r="I80" s="10"/>
    </row>
    <row r="81" spans="1:9" x14ac:dyDescent="0.2">
      <c r="A81" s="8"/>
      <c r="B81" s="9"/>
      <c r="C81" s="9"/>
      <c r="D81" s="9"/>
      <c r="E81" s="8"/>
      <c r="F81" s="8"/>
      <c r="G81" s="8"/>
      <c r="H81" s="9"/>
      <c r="I81" s="10"/>
    </row>
    <row r="82" spans="1:9" x14ac:dyDescent="0.2">
      <c r="A82" s="8"/>
      <c r="B82" s="127" t="s">
        <v>161</v>
      </c>
      <c r="D82" s="9"/>
      <c r="E82" s="8"/>
      <c r="F82" s="8"/>
      <c r="G82" s="8"/>
      <c r="H82" s="9"/>
      <c r="I82" s="10"/>
    </row>
    <row r="83" spans="1:9" x14ac:dyDescent="0.2">
      <c r="A83" s="8"/>
      <c r="B83" s="71"/>
      <c r="D83" s="9"/>
      <c r="E83" s="8"/>
      <c r="F83" s="8"/>
      <c r="G83" s="8"/>
      <c r="H83" s="9"/>
      <c r="I83" s="10"/>
    </row>
  </sheetData>
  <sheetProtection algorithmName="SHA-512" hashValue="oe24u7yZP5Zw+UoDhSfnWkSc96n8rIEa60QWyvWZwb9EvBjJiDzLEf0xI3h/7AbkuOOH3piLQ1I7fAOzfVCSXw==" saltValue="NmcSAcV3CqWEgGlTzYrk9w==" spinCount="100000" sheet="1" objects="1" scenarios="1"/>
  <mergeCells count="4">
    <mergeCell ref="B51:C51"/>
    <mergeCell ref="B74:C74"/>
    <mergeCell ref="B77:C77"/>
    <mergeCell ref="B60:C60"/>
  </mergeCells>
  <conditionalFormatting sqref="D29">
    <cfRule type="cellIs" dxfId="17" priority="16" operator="greaterThan">
      <formula>0</formula>
    </cfRule>
  </conditionalFormatting>
  <conditionalFormatting sqref="E76">
    <cfRule type="cellIs" dxfId="16" priority="26" operator="greaterThan">
      <formula>0</formula>
    </cfRule>
  </conditionalFormatting>
  <conditionalFormatting sqref="D30">
    <cfRule type="cellIs" dxfId="15" priority="15" operator="greaterThan">
      <formula>0</formula>
    </cfRule>
  </conditionalFormatting>
  <conditionalFormatting sqref="D31">
    <cfRule type="cellIs" dxfId="14" priority="14" operator="greaterThan">
      <formula>0</formula>
    </cfRule>
  </conditionalFormatting>
  <conditionalFormatting sqref="D32">
    <cfRule type="cellIs" dxfId="13" priority="13" operator="greaterThan">
      <formula>0</formula>
    </cfRule>
  </conditionalFormatting>
  <conditionalFormatting sqref="D33">
    <cfRule type="cellIs" dxfId="12" priority="12" operator="greaterThan">
      <formula>0</formula>
    </cfRule>
  </conditionalFormatting>
  <conditionalFormatting sqref="D34:D36">
    <cfRule type="cellIs" dxfId="11" priority="11" operator="greaterThan">
      <formula>0</formula>
    </cfRule>
  </conditionalFormatting>
  <conditionalFormatting sqref="D39">
    <cfRule type="cellIs" dxfId="10" priority="10" operator="greaterThan">
      <formula>0</formula>
    </cfRule>
  </conditionalFormatting>
  <conditionalFormatting sqref="D41">
    <cfRule type="cellIs" dxfId="9" priority="9" operator="greaterThan">
      <formula>0</formula>
    </cfRule>
  </conditionalFormatting>
  <conditionalFormatting sqref="E48">
    <cfRule type="cellIs" dxfId="8" priority="8" operator="greaterThan">
      <formula>0</formula>
    </cfRule>
  </conditionalFormatting>
  <conditionalFormatting sqref="E57">
    <cfRule type="cellIs" dxfId="7" priority="7" operator="greaterThan">
      <formula>0</formula>
    </cfRule>
  </conditionalFormatting>
  <conditionalFormatting sqref="E68">
    <cfRule type="cellIs" dxfId="6" priority="5" operator="greaterThan">
      <formula>0</formula>
    </cfRule>
  </conditionalFormatting>
  <conditionalFormatting sqref="F75">
    <cfRule type="cellIs" dxfId="5" priority="2" operator="lessThan">
      <formula>0.1</formula>
    </cfRule>
  </conditionalFormatting>
  <conditionalFormatting sqref="F76">
    <cfRule type="cellIs" dxfId="4" priority="1" operator="lessThan">
      <formula>0.1</formula>
    </cfRule>
  </conditionalFormatting>
  <pageMargins left="0.7" right="0.7" top="0.75" bottom="0.75" header="0.3" footer="0.3"/>
  <pageSetup paperSize="9" scale="57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P97"/>
  <sheetViews>
    <sheetView workbookViewId="0">
      <selection activeCell="B1" sqref="B1"/>
    </sheetView>
  </sheetViews>
  <sheetFormatPr defaultRowHeight="14.25" x14ac:dyDescent="0.2"/>
  <cols>
    <col min="1" max="1" width="3.7109375" style="38" customWidth="1"/>
    <col min="2" max="2" width="9.28515625" style="38" bestFit="1" customWidth="1"/>
    <col min="3" max="3" width="79.85546875" style="38" customWidth="1"/>
    <col min="4" max="4" width="16" style="38" bestFit="1" customWidth="1"/>
    <col min="5" max="5" width="18" style="38" bestFit="1" customWidth="1"/>
    <col min="6" max="12" width="9.140625" style="38"/>
    <col min="13" max="13" width="32.7109375" style="38" bestFit="1" customWidth="1"/>
    <col min="14" max="16384" width="9.140625" style="38"/>
  </cols>
  <sheetData>
    <row r="10" spans="1:6" x14ac:dyDescent="0.2">
      <c r="A10" s="1"/>
      <c r="B10" s="1"/>
      <c r="C10" s="1"/>
      <c r="D10" s="1"/>
      <c r="E10" s="1"/>
      <c r="F10" s="1"/>
    </row>
    <row r="11" spans="1:6" ht="18" x14ac:dyDescent="0.2">
      <c r="A11" s="1"/>
      <c r="B11" s="1"/>
      <c r="C11" s="90" t="s">
        <v>130</v>
      </c>
      <c r="D11" s="1"/>
      <c r="E11" s="1"/>
      <c r="F11" s="1"/>
    </row>
    <row r="12" spans="1:6" x14ac:dyDescent="0.2">
      <c r="A12" s="1"/>
      <c r="B12" s="1"/>
      <c r="D12" s="1"/>
      <c r="E12" s="1"/>
      <c r="F12" s="1"/>
    </row>
    <row r="13" spans="1:6" ht="24.75" customHeight="1" x14ac:dyDescent="0.2">
      <c r="A13" s="1"/>
      <c r="B13" s="1"/>
      <c r="C13" s="138" t="s">
        <v>162</v>
      </c>
      <c r="D13" s="138"/>
      <c r="E13" s="138"/>
      <c r="F13" s="1"/>
    </row>
    <row r="14" spans="1:6" x14ac:dyDescent="0.2">
      <c r="A14" s="1"/>
      <c r="B14" s="1"/>
      <c r="C14" s="1" t="s">
        <v>121</v>
      </c>
      <c r="D14" s="1"/>
      <c r="E14" s="1"/>
      <c r="F14" s="1"/>
    </row>
    <row r="15" spans="1:6" x14ac:dyDescent="0.2">
      <c r="A15" s="1"/>
      <c r="B15" s="1"/>
      <c r="D15" s="1"/>
      <c r="E15" s="1"/>
      <c r="F15" s="1"/>
    </row>
    <row r="16" spans="1:6" ht="38.25" x14ac:dyDescent="0.2">
      <c r="A16" s="1"/>
      <c r="B16" s="72" t="s">
        <v>98</v>
      </c>
      <c r="C16" s="50" t="s">
        <v>11</v>
      </c>
      <c r="D16" s="50" t="s">
        <v>113</v>
      </c>
      <c r="E16" s="50" t="s">
        <v>7</v>
      </c>
      <c r="F16" s="1"/>
    </row>
    <row r="17" spans="1:13" x14ac:dyDescent="0.2">
      <c r="A17" s="1"/>
      <c r="B17" s="58">
        <v>30</v>
      </c>
      <c r="C17" s="50" t="s">
        <v>42</v>
      </c>
      <c r="D17" s="85"/>
      <c r="E17" s="73">
        <f t="shared" ref="E17:E51" si="0">B17*D17</f>
        <v>0</v>
      </c>
      <c r="F17" s="1"/>
    </row>
    <row r="18" spans="1:13" x14ac:dyDescent="0.2">
      <c r="A18" s="1"/>
      <c r="B18" s="58">
        <v>10</v>
      </c>
      <c r="C18" s="50" t="s">
        <v>43</v>
      </c>
      <c r="D18" s="85"/>
      <c r="E18" s="73">
        <f t="shared" si="0"/>
        <v>0</v>
      </c>
      <c r="F18" s="1"/>
    </row>
    <row r="19" spans="1:13" x14ac:dyDescent="0.2">
      <c r="A19" s="1"/>
      <c r="B19" s="58">
        <v>3</v>
      </c>
      <c r="C19" s="50" t="s">
        <v>44</v>
      </c>
      <c r="D19" s="85"/>
      <c r="E19" s="73">
        <f t="shared" si="0"/>
        <v>0</v>
      </c>
      <c r="F19" s="1"/>
      <c r="M19" s="39"/>
    </row>
    <row r="20" spans="1:13" x14ac:dyDescent="0.2">
      <c r="A20" s="1"/>
      <c r="B20" s="58">
        <v>10</v>
      </c>
      <c r="C20" s="50" t="s">
        <v>45</v>
      </c>
      <c r="D20" s="85"/>
      <c r="E20" s="73">
        <f t="shared" si="0"/>
        <v>0</v>
      </c>
      <c r="F20" s="1"/>
      <c r="M20" s="40"/>
    </row>
    <row r="21" spans="1:13" x14ac:dyDescent="0.2">
      <c r="A21" s="1"/>
      <c r="B21" s="58">
        <v>10</v>
      </c>
      <c r="C21" s="50" t="s">
        <v>46</v>
      </c>
      <c r="D21" s="85"/>
      <c r="E21" s="73">
        <f t="shared" si="0"/>
        <v>0</v>
      </c>
      <c r="F21" s="1"/>
      <c r="M21" s="40"/>
    </row>
    <row r="22" spans="1:13" x14ac:dyDescent="0.2">
      <c r="A22" s="1"/>
      <c r="B22" s="58">
        <v>10</v>
      </c>
      <c r="C22" s="50" t="s">
        <v>47</v>
      </c>
      <c r="D22" s="85"/>
      <c r="E22" s="73">
        <f t="shared" si="0"/>
        <v>0</v>
      </c>
      <c r="F22" s="1"/>
      <c r="M22" s="40"/>
    </row>
    <row r="23" spans="1:13" x14ac:dyDescent="0.2">
      <c r="A23" s="1"/>
      <c r="B23" s="58">
        <v>5</v>
      </c>
      <c r="C23" s="50" t="s">
        <v>12</v>
      </c>
      <c r="D23" s="85"/>
      <c r="E23" s="73">
        <f t="shared" si="0"/>
        <v>0</v>
      </c>
      <c r="F23" s="1"/>
      <c r="M23" s="40"/>
    </row>
    <row r="24" spans="1:13" x14ac:dyDescent="0.2">
      <c r="A24" s="1"/>
      <c r="B24" s="58">
        <v>20</v>
      </c>
      <c r="C24" s="50" t="s">
        <v>48</v>
      </c>
      <c r="D24" s="85"/>
      <c r="E24" s="73">
        <f t="shared" si="0"/>
        <v>0</v>
      </c>
      <c r="F24" s="1"/>
      <c r="M24" s="40"/>
    </row>
    <row r="25" spans="1:13" x14ac:dyDescent="0.2">
      <c r="A25" s="1"/>
      <c r="B25" s="58">
        <v>60</v>
      </c>
      <c r="C25" s="50" t="s">
        <v>29</v>
      </c>
      <c r="D25" s="85"/>
      <c r="E25" s="73">
        <f t="shared" si="0"/>
        <v>0</v>
      </c>
      <c r="F25" s="1"/>
      <c r="M25" s="40"/>
    </row>
    <row r="26" spans="1:13" x14ac:dyDescent="0.2">
      <c r="A26" s="1"/>
      <c r="B26" s="58">
        <v>20</v>
      </c>
      <c r="C26" s="50" t="s">
        <v>10</v>
      </c>
      <c r="D26" s="85"/>
      <c r="E26" s="73">
        <f t="shared" si="0"/>
        <v>0</v>
      </c>
      <c r="F26" s="1"/>
      <c r="M26" s="40"/>
    </row>
    <row r="27" spans="1:13" x14ac:dyDescent="0.2">
      <c r="A27" s="1"/>
      <c r="B27" s="58">
        <v>25</v>
      </c>
      <c r="C27" s="50" t="s">
        <v>49</v>
      </c>
      <c r="D27" s="85"/>
      <c r="E27" s="73">
        <f t="shared" si="0"/>
        <v>0</v>
      </c>
      <c r="F27" s="1"/>
      <c r="M27" s="40"/>
    </row>
    <row r="28" spans="1:13" x14ac:dyDescent="0.2">
      <c r="A28" s="1"/>
      <c r="B28" s="58">
        <v>25</v>
      </c>
      <c r="C28" s="50" t="s">
        <v>50</v>
      </c>
      <c r="D28" s="85"/>
      <c r="E28" s="73">
        <f t="shared" si="0"/>
        <v>0</v>
      </c>
      <c r="F28" s="1"/>
      <c r="M28" s="40"/>
    </row>
    <row r="29" spans="1:13" x14ac:dyDescent="0.2">
      <c r="A29" s="1"/>
      <c r="B29" s="58">
        <v>25</v>
      </c>
      <c r="C29" s="50" t="s">
        <v>51</v>
      </c>
      <c r="D29" s="85"/>
      <c r="E29" s="73">
        <f t="shared" si="0"/>
        <v>0</v>
      </c>
      <c r="F29" s="1"/>
      <c r="M29" s="40"/>
    </row>
    <row r="30" spans="1:13" x14ac:dyDescent="0.2">
      <c r="A30" s="1"/>
      <c r="B30" s="58">
        <v>20</v>
      </c>
      <c r="C30" s="50" t="s">
        <v>52</v>
      </c>
      <c r="D30" s="85"/>
      <c r="E30" s="73">
        <f t="shared" si="0"/>
        <v>0</v>
      </c>
      <c r="F30" s="1"/>
      <c r="M30" s="40"/>
    </row>
    <row r="31" spans="1:13" x14ac:dyDescent="0.2">
      <c r="A31" s="1"/>
      <c r="B31" s="58">
        <v>20</v>
      </c>
      <c r="C31" s="50" t="s">
        <v>53</v>
      </c>
      <c r="D31" s="85"/>
      <c r="E31" s="73">
        <f t="shared" si="0"/>
        <v>0</v>
      </c>
      <c r="F31" s="1"/>
      <c r="M31" s="40"/>
    </row>
    <row r="32" spans="1:13" x14ac:dyDescent="0.2">
      <c r="A32" s="1"/>
      <c r="B32" s="58">
        <v>20</v>
      </c>
      <c r="C32" s="50" t="s">
        <v>54</v>
      </c>
      <c r="D32" s="85"/>
      <c r="E32" s="73">
        <f t="shared" si="0"/>
        <v>0</v>
      </c>
      <c r="F32" s="1"/>
      <c r="M32" s="40"/>
    </row>
    <row r="33" spans="1:13" x14ac:dyDescent="0.2">
      <c r="A33" s="1"/>
      <c r="B33" s="58">
        <v>10</v>
      </c>
      <c r="C33" s="50" t="s">
        <v>25</v>
      </c>
      <c r="D33" s="85"/>
      <c r="E33" s="73">
        <f t="shared" si="0"/>
        <v>0</v>
      </c>
      <c r="F33" s="1"/>
      <c r="M33" s="40"/>
    </row>
    <row r="34" spans="1:13" x14ac:dyDescent="0.2">
      <c r="A34" s="1"/>
      <c r="B34" s="58">
        <v>10</v>
      </c>
      <c r="C34" s="50" t="s">
        <v>26</v>
      </c>
      <c r="D34" s="85"/>
      <c r="E34" s="73">
        <f t="shared" si="0"/>
        <v>0</v>
      </c>
      <c r="F34" s="1"/>
      <c r="M34" s="40"/>
    </row>
    <row r="35" spans="1:13" x14ac:dyDescent="0.2">
      <c r="A35" s="1"/>
      <c r="B35" s="58">
        <v>20</v>
      </c>
      <c r="C35" s="50" t="s">
        <v>27</v>
      </c>
      <c r="D35" s="85"/>
      <c r="E35" s="73">
        <f t="shared" si="0"/>
        <v>0</v>
      </c>
      <c r="F35" s="1"/>
      <c r="M35" s="40"/>
    </row>
    <row r="36" spans="1:13" x14ac:dyDescent="0.2">
      <c r="A36" s="1"/>
      <c r="B36" s="58">
        <v>20</v>
      </c>
      <c r="C36" s="50" t="s">
        <v>31</v>
      </c>
      <c r="D36" s="85"/>
      <c r="E36" s="73">
        <f t="shared" si="0"/>
        <v>0</v>
      </c>
      <c r="F36" s="1"/>
      <c r="M36" s="40"/>
    </row>
    <row r="37" spans="1:13" x14ac:dyDescent="0.2">
      <c r="A37" s="1"/>
      <c r="B37" s="58">
        <v>30</v>
      </c>
      <c r="C37" s="50" t="s">
        <v>32</v>
      </c>
      <c r="D37" s="85"/>
      <c r="E37" s="73">
        <f t="shared" si="0"/>
        <v>0</v>
      </c>
      <c r="F37" s="1"/>
      <c r="M37" s="40"/>
    </row>
    <row r="38" spans="1:13" x14ac:dyDescent="0.2">
      <c r="A38" s="1"/>
      <c r="B38" s="58">
        <v>20</v>
      </c>
      <c r="C38" s="50" t="s">
        <v>33</v>
      </c>
      <c r="D38" s="85"/>
      <c r="E38" s="73">
        <f t="shared" si="0"/>
        <v>0</v>
      </c>
      <c r="F38" s="1"/>
      <c r="M38" s="40"/>
    </row>
    <row r="39" spans="1:13" x14ac:dyDescent="0.2">
      <c r="A39" s="1"/>
      <c r="B39" s="58">
        <v>30</v>
      </c>
      <c r="C39" s="50" t="s">
        <v>34</v>
      </c>
      <c r="D39" s="85"/>
      <c r="E39" s="73">
        <f t="shared" si="0"/>
        <v>0</v>
      </c>
      <c r="F39" s="1"/>
      <c r="M39" s="40"/>
    </row>
    <row r="40" spans="1:13" x14ac:dyDescent="0.2">
      <c r="A40" s="1"/>
      <c r="B40" s="58">
        <v>25</v>
      </c>
      <c r="C40" s="50" t="s">
        <v>134</v>
      </c>
      <c r="D40" s="85"/>
      <c r="E40" s="73">
        <f t="shared" si="0"/>
        <v>0</v>
      </c>
      <c r="F40" s="1"/>
      <c r="M40" s="40"/>
    </row>
    <row r="41" spans="1:13" x14ac:dyDescent="0.2">
      <c r="A41" s="1"/>
      <c r="B41" s="58">
        <v>30</v>
      </c>
      <c r="C41" s="50" t="s">
        <v>135</v>
      </c>
      <c r="D41" s="85"/>
      <c r="E41" s="73">
        <f t="shared" si="0"/>
        <v>0</v>
      </c>
      <c r="F41" s="1"/>
      <c r="M41" s="40"/>
    </row>
    <row r="42" spans="1:13" x14ac:dyDescent="0.2">
      <c r="A42" s="1"/>
      <c r="B42" s="58">
        <v>15</v>
      </c>
      <c r="C42" s="50" t="s">
        <v>136</v>
      </c>
      <c r="D42" s="85"/>
      <c r="E42" s="73">
        <f t="shared" si="0"/>
        <v>0</v>
      </c>
      <c r="F42" s="1"/>
      <c r="M42" s="40"/>
    </row>
    <row r="43" spans="1:13" x14ac:dyDescent="0.2">
      <c r="A43" s="1"/>
      <c r="B43" s="58">
        <v>5</v>
      </c>
      <c r="C43" s="50" t="s">
        <v>35</v>
      </c>
      <c r="D43" s="85"/>
      <c r="E43" s="73">
        <f t="shared" si="0"/>
        <v>0</v>
      </c>
      <c r="F43" s="1"/>
      <c r="M43" s="40"/>
    </row>
    <row r="44" spans="1:13" x14ac:dyDescent="0.2">
      <c r="A44" s="1"/>
      <c r="B44" s="58">
        <v>15</v>
      </c>
      <c r="C44" s="50" t="s">
        <v>137</v>
      </c>
      <c r="D44" s="85"/>
      <c r="E44" s="73">
        <f t="shared" si="0"/>
        <v>0</v>
      </c>
      <c r="F44" s="1"/>
      <c r="M44" s="40"/>
    </row>
    <row r="45" spans="1:13" x14ac:dyDescent="0.2">
      <c r="A45" s="1"/>
      <c r="B45" s="58">
        <v>15</v>
      </c>
      <c r="C45" s="50" t="s">
        <v>138</v>
      </c>
      <c r="D45" s="85"/>
      <c r="E45" s="73">
        <f t="shared" si="0"/>
        <v>0</v>
      </c>
      <c r="F45" s="1"/>
      <c r="M45" s="40"/>
    </row>
    <row r="46" spans="1:13" x14ac:dyDescent="0.2">
      <c r="A46" s="1"/>
      <c r="B46" s="58">
        <v>30</v>
      </c>
      <c r="C46" s="50" t="s">
        <v>139</v>
      </c>
      <c r="D46" s="85"/>
      <c r="E46" s="73">
        <f t="shared" si="0"/>
        <v>0</v>
      </c>
      <c r="F46" s="1"/>
      <c r="M46" s="40"/>
    </row>
    <row r="47" spans="1:13" x14ac:dyDescent="0.2">
      <c r="A47" s="1"/>
      <c r="B47" s="58">
        <v>30</v>
      </c>
      <c r="C47" s="50" t="s">
        <v>36</v>
      </c>
      <c r="D47" s="85"/>
      <c r="E47" s="73">
        <f t="shared" si="0"/>
        <v>0</v>
      </c>
      <c r="F47" s="1"/>
      <c r="M47" s="40"/>
    </row>
    <row r="48" spans="1:13" x14ac:dyDescent="0.2">
      <c r="A48" s="1"/>
      <c r="B48" s="58">
        <v>30</v>
      </c>
      <c r="C48" s="50" t="s">
        <v>37</v>
      </c>
      <c r="D48" s="85"/>
      <c r="E48" s="73">
        <f t="shared" si="0"/>
        <v>0</v>
      </c>
      <c r="F48" s="1"/>
      <c r="M48" s="40"/>
    </row>
    <row r="49" spans="1:16" x14ac:dyDescent="0.2">
      <c r="A49" s="1"/>
      <c r="B49" s="58">
        <v>30</v>
      </c>
      <c r="C49" s="50" t="s">
        <v>140</v>
      </c>
      <c r="D49" s="85"/>
      <c r="E49" s="73">
        <f t="shared" si="0"/>
        <v>0</v>
      </c>
      <c r="F49" s="1"/>
      <c r="M49" s="40"/>
    </row>
    <row r="50" spans="1:16" x14ac:dyDescent="0.2">
      <c r="A50" s="1"/>
      <c r="B50" s="58">
        <v>30</v>
      </c>
      <c r="C50" s="50" t="s">
        <v>141</v>
      </c>
      <c r="D50" s="85"/>
      <c r="E50" s="73">
        <f t="shared" si="0"/>
        <v>0</v>
      </c>
      <c r="F50" s="1"/>
      <c r="M50" s="40"/>
    </row>
    <row r="51" spans="1:16" x14ac:dyDescent="0.2">
      <c r="A51" s="1"/>
      <c r="B51" s="58">
        <v>40</v>
      </c>
      <c r="C51" s="50" t="s">
        <v>142</v>
      </c>
      <c r="D51" s="85"/>
      <c r="E51" s="73">
        <f t="shared" si="0"/>
        <v>0</v>
      </c>
      <c r="F51" s="1"/>
      <c r="M51" s="40"/>
    </row>
    <row r="52" spans="1:16" x14ac:dyDescent="0.2">
      <c r="A52" s="1"/>
      <c r="B52" s="58">
        <v>10</v>
      </c>
      <c r="C52" s="50" t="s">
        <v>38</v>
      </c>
      <c r="D52" s="85"/>
      <c r="E52" s="73">
        <f t="shared" ref="E52:E81" si="1">B52*D52</f>
        <v>0</v>
      </c>
      <c r="F52" s="1"/>
      <c r="M52" s="40"/>
    </row>
    <row r="53" spans="1:16" x14ac:dyDescent="0.2">
      <c r="A53" s="1"/>
      <c r="B53" s="58">
        <v>2</v>
      </c>
      <c r="C53" s="50" t="s">
        <v>39</v>
      </c>
      <c r="D53" s="85"/>
      <c r="E53" s="73">
        <f t="shared" si="1"/>
        <v>0</v>
      </c>
      <c r="F53" s="1"/>
      <c r="M53" s="40"/>
    </row>
    <row r="54" spans="1:16" x14ac:dyDescent="0.2">
      <c r="A54" s="1"/>
      <c r="B54" s="58">
        <v>4</v>
      </c>
      <c r="C54" s="50" t="s">
        <v>40</v>
      </c>
      <c r="D54" s="85"/>
      <c r="E54" s="73">
        <f t="shared" si="1"/>
        <v>0</v>
      </c>
      <c r="F54" s="1"/>
      <c r="M54" s="40"/>
    </row>
    <row r="55" spans="1:16" x14ac:dyDescent="0.2">
      <c r="A55" s="1"/>
      <c r="B55" s="58">
        <v>30</v>
      </c>
      <c r="C55" s="50" t="s">
        <v>41</v>
      </c>
      <c r="D55" s="85"/>
      <c r="E55" s="73">
        <f t="shared" si="1"/>
        <v>0</v>
      </c>
      <c r="F55" s="1"/>
      <c r="M55" s="40"/>
    </row>
    <row r="56" spans="1:16" x14ac:dyDescent="0.2">
      <c r="A56" s="1"/>
      <c r="B56" s="58">
        <v>30</v>
      </c>
      <c r="C56" s="50" t="s">
        <v>143</v>
      </c>
      <c r="D56" s="85"/>
      <c r="E56" s="73">
        <f t="shared" si="1"/>
        <v>0</v>
      </c>
      <c r="F56" s="1"/>
      <c r="M56" s="40"/>
    </row>
    <row r="57" spans="1:16" x14ac:dyDescent="0.2">
      <c r="A57" s="1"/>
      <c r="B57" s="58">
        <v>30</v>
      </c>
      <c r="C57" s="50" t="s">
        <v>144</v>
      </c>
      <c r="D57" s="85"/>
      <c r="E57" s="73">
        <f t="shared" si="1"/>
        <v>0</v>
      </c>
      <c r="F57" s="1"/>
      <c r="M57" s="40"/>
    </row>
    <row r="58" spans="1:16" x14ac:dyDescent="0.2">
      <c r="A58" s="1"/>
      <c r="B58" s="58">
        <v>20</v>
      </c>
      <c r="C58" s="50" t="s">
        <v>55</v>
      </c>
      <c r="D58" s="85"/>
      <c r="E58" s="73">
        <f t="shared" si="1"/>
        <v>0</v>
      </c>
      <c r="F58" s="1"/>
      <c r="M58" s="40"/>
    </row>
    <row r="59" spans="1:16" x14ac:dyDescent="0.2">
      <c r="A59" s="1"/>
      <c r="B59" s="58">
        <v>30</v>
      </c>
      <c r="C59" s="50" t="s">
        <v>145</v>
      </c>
      <c r="D59" s="85"/>
      <c r="E59" s="73">
        <f t="shared" si="1"/>
        <v>0</v>
      </c>
      <c r="F59" s="1"/>
      <c r="M59" s="39"/>
    </row>
    <row r="60" spans="1:16" x14ac:dyDescent="0.2">
      <c r="A60" s="1"/>
      <c r="B60" s="58">
        <v>25</v>
      </c>
      <c r="C60" s="50" t="s">
        <v>146</v>
      </c>
      <c r="D60" s="85"/>
      <c r="E60" s="73">
        <f t="shared" si="1"/>
        <v>0</v>
      </c>
      <c r="F60" s="1"/>
    </row>
    <row r="61" spans="1:16" x14ac:dyDescent="0.2">
      <c r="A61" s="1"/>
      <c r="B61" s="58">
        <v>25</v>
      </c>
      <c r="C61" s="50" t="s">
        <v>147</v>
      </c>
      <c r="D61" s="85"/>
      <c r="E61" s="73">
        <f t="shared" si="1"/>
        <v>0</v>
      </c>
      <c r="F61" s="1"/>
      <c r="M61" s="41"/>
      <c r="N61" s="42"/>
      <c r="O61" s="42"/>
      <c r="P61" s="39"/>
    </row>
    <row r="62" spans="1:16" x14ac:dyDescent="0.2">
      <c r="A62" s="1"/>
      <c r="B62" s="58">
        <v>20</v>
      </c>
      <c r="C62" s="50" t="s">
        <v>148</v>
      </c>
      <c r="D62" s="85"/>
      <c r="E62" s="73">
        <f t="shared" si="1"/>
        <v>0</v>
      </c>
      <c r="F62" s="1"/>
      <c r="M62" s="41"/>
      <c r="N62" s="43"/>
      <c r="O62" s="43"/>
      <c r="P62" s="39"/>
    </row>
    <row r="63" spans="1:16" x14ac:dyDescent="0.2">
      <c r="A63" s="1"/>
      <c r="B63" s="58">
        <v>20</v>
      </c>
      <c r="C63" s="50" t="s">
        <v>149</v>
      </c>
      <c r="D63" s="85"/>
      <c r="E63" s="73">
        <f t="shared" si="1"/>
        <v>0</v>
      </c>
      <c r="F63" s="1"/>
      <c r="M63" s="42"/>
      <c r="N63" s="44"/>
      <c r="O63" s="44"/>
      <c r="P63" s="39"/>
    </row>
    <row r="64" spans="1:16" x14ac:dyDescent="0.2">
      <c r="A64" s="1"/>
      <c r="B64" s="58">
        <v>20</v>
      </c>
      <c r="C64" s="50" t="s">
        <v>150</v>
      </c>
      <c r="D64" s="85"/>
      <c r="E64" s="73">
        <f t="shared" si="1"/>
        <v>0</v>
      </c>
      <c r="F64" s="1"/>
      <c r="M64" s="42"/>
      <c r="N64" s="44"/>
      <c r="O64" s="44"/>
      <c r="P64" s="39"/>
    </row>
    <row r="65" spans="1:16" x14ac:dyDescent="0.2">
      <c r="A65" s="1"/>
      <c r="B65" s="58">
        <v>20</v>
      </c>
      <c r="C65" s="50" t="s">
        <v>151</v>
      </c>
      <c r="D65" s="85"/>
      <c r="E65" s="73">
        <f t="shared" si="1"/>
        <v>0</v>
      </c>
      <c r="F65" s="1"/>
      <c r="M65" s="42"/>
      <c r="N65" s="44"/>
      <c r="O65" s="44"/>
      <c r="P65" s="39"/>
    </row>
    <row r="66" spans="1:16" x14ac:dyDescent="0.2">
      <c r="A66" s="1"/>
      <c r="B66" s="58">
        <v>25</v>
      </c>
      <c r="C66" s="50" t="s">
        <v>30</v>
      </c>
      <c r="D66" s="85"/>
      <c r="E66" s="73">
        <f t="shared" si="1"/>
        <v>0</v>
      </c>
      <c r="F66" s="1"/>
      <c r="M66" s="42"/>
      <c r="N66" s="44"/>
      <c r="O66" s="44"/>
      <c r="P66" s="39"/>
    </row>
    <row r="67" spans="1:16" x14ac:dyDescent="0.2">
      <c r="A67" s="1"/>
      <c r="B67" s="58">
        <v>10</v>
      </c>
      <c r="C67" s="50" t="s">
        <v>28</v>
      </c>
      <c r="D67" s="85"/>
      <c r="E67" s="73">
        <f t="shared" si="1"/>
        <v>0</v>
      </c>
      <c r="F67" s="1"/>
      <c r="M67" s="42"/>
      <c r="N67" s="44"/>
      <c r="O67" s="44"/>
      <c r="P67" s="39"/>
    </row>
    <row r="68" spans="1:16" x14ac:dyDescent="0.2">
      <c r="A68" s="1"/>
      <c r="B68" s="58">
        <v>20</v>
      </c>
      <c r="C68" s="50" t="s">
        <v>56</v>
      </c>
      <c r="D68" s="85"/>
      <c r="E68" s="73">
        <f t="shared" si="1"/>
        <v>0</v>
      </c>
      <c r="F68" s="1"/>
      <c r="M68" s="42"/>
      <c r="N68" s="44"/>
      <c r="O68" s="44"/>
      <c r="P68" s="39"/>
    </row>
    <row r="69" spans="1:16" x14ac:dyDescent="0.2">
      <c r="A69" s="1"/>
      <c r="B69" s="58">
        <v>20</v>
      </c>
      <c r="C69" s="50" t="s">
        <v>57</v>
      </c>
      <c r="D69" s="85"/>
      <c r="E69" s="73">
        <f t="shared" si="1"/>
        <v>0</v>
      </c>
      <c r="F69" s="1"/>
      <c r="M69" s="42"/>
      <c r="N69" s="44"/>
      <c r="O69" s="44"/>
      <c r="P69" s="39"/>
    </row>
    <row r="70" spans="1:16" x14ac:dyDescent="0.2">
      <c r="A70" s="1"/>
      <c r="B70" s="58">
        <v>20</v>
      </c>
      <c r="C70" s="50" t="s">
        <v>58</v>
      </c>
      <c r="D70" s="85"/>
      <c r="E70" s="73">
        <f t="shared" si="1"/>
        <v>0</v>
      </c>
      <c r="F70" s="1"/>
      <c r="M70" s="42"/>
      <c r="N70" s="44"/>
      <c r="O70" s="44"/>
      <c r="P70" s="39"/>
    </row>
    <row r="71" spans="1:16" x14ac:dyDescent="0.2">
      <c r="A71" s="1"/>
      <c r="B71" s="58">
        <v>20</v>
      </c>
      <c r="C71" s="50" t="s">
        <v>59</v>
      </c>
      <c r="D71" s="85"/>
      <c r="E71" s="73">
        <f t="shared" si="1"/>
        <v>0</v>
      </c>
      <c r="F71" s="1"/>
      <c r="M71" s="42"/>
      <c r="N71" s="44"/>
      <c r="O71" s="44"/>
      <c r="P71" s="39"/>
    </row>
    <row r="72" spans="1:16" x14ac:dyDescent="0.2">
      <c r="A72" s="1"/>
      <c r="B72" s="58">
        <v>20</v>
      </c>
      <c r="C72" s="50" t="s">
        <v>60</v>
      </c>
      <c r="D72" s="85"/>
      <c r="E72" s="73">
        <f t="shared" si="1"/>
        <v>0</v>
      </c>
      <c r="F72" s="1"/>
      <c r="M72" s="42"/>
      <c r="N72" s="44"/>
      <c r="O72" s="44"/>
      <c r="P72" s="39"/>
    </row>
    <row r="73" spans="1:16" x14ac:dyDescent="0.2">
      <c r="A73" s="1"/>
      <c r="B73" s="58">
        <v>20</v>
      </c>
      <c r="C73" s="50" t="s">
        <v>61</v>
      </c>
      <c r="D73" s="85"/>
      <c r="E73" s="73">
        <f t="shared" si="1"/>
        <v>0</v>
      </c>
      <c r="F73" s="1"/>
      <c r="M73" s="42"/>
      <c r="N73" s="44"/>
      <c r="O73" s="44"/>
      <c r="P73" s="39"/>
    </row>
    <row r="74" spans="1:16" x14ac:dyDescent="0.2">
      <c r="A74" s="1"/>
      <c r="B74" s="58">
        <v>5</v>
      </c>
      <c r="C74" s="50" t="s">
        <v>62</v>
      </c>
      <c r="D74" s="85"/>
      <c r="E74" s="73">
        <f t="shared" si="1"/>
        <v>0</v>
      </c>
      <c r="F74" s="1"/>
      <c r="M74" s="42"/>
      <c r="N74" s="44"/>
      <c r="O74" s="44"/>
      <c r="P74" s="39"/>
    </row>
    <row r="75" spans="1:16" x14ac:dyDescent="0.2">
      <c r="A75" s="1"/>
      <c r="B75" s="58">
        <v>10</v>
      </c>
      <c r="C75" s="50" t="s">
        <v>63</v>
      </c>
      <c r="D75" s="85"/>
      <c r="E75" s="73">
        <f t="shared" si="1"/>
        <v>0</v>
      </c>
      <c r="F75" s="1"/>
      <c r="M75" s="42"/>
      <c r="N75" s="44"/>
      <c r="O75" s="44"/>
      <c r="P75" s="39"/>
    </row>
    <row r="76" spans="1:16" x14ac:dyDescent="0.2">
      <c r="A76" s="1"/>
      <c r="B76" s="58">
        <v>20</v>
      </c>
      <c r="C76" s="50" t="s">
        <v>64</v>
      </c>
      <c r="D76" s="85"/>
      <c r="E76" s="73">
        <f t="shared" si="1"/>
        <v>0</v>
      </c>
      <c r="F76" s="1"/>
      <c r="M76" s="39"/>
      <c r="N76" s="39"/>
      <c r="O76" s="39"/>
      <c r="P76" s="39"/>
    </row>
    <row r="77" spans="1:16" x14ac:dyDescent="0.2">
      <c r="A77" s="1"/>
      <c r="B77" s="58">
        <v>5</v>
      </c>
      <c r="C77" s="50" t="s">
        <v>65</v>
      </c>
      <c r="D77" s="85"/>
      <c r="E77" s="73">
        <f t="shared" si="1"/>
        <v>0</v>
      </c>
      <c r="F77" s="1"/>
      <c r="M77" s="39"/>
      <c r="N77" s="39"/>
      <c r="O77" s="39"/>
      <c r="P77" s="39"/>
    </row>
    <row r="78" spans="1:16" x14ac:dyDescent="0.2">
      <c r="A78" s="1"/>
      <c r="B78" s="58">
        <v>20</v>
      </c>
      <c r="C78" s="50" t="s">
        <v>66</v>
      </c>
      <c r="D78" s="85"/>
      <c r="E78" s="73">
        <f t="shared" si="1"/>
        <v>0</v>
      </c>
      <c r="F78" s="1"/>
      <c r="M78" s="41"/>
      <c r="N78" s="45"/>
      <c r="O78" s="42"/>
      <c r="P78" s="39"/>
    </row>
    <row r="79" spans="1:16" x14ac:dyDescent="0.2">
      <c r="A79" s="1"/>
      <c r="B79" s="58">
        <v>20</v>
      </c>
      <c r="C79" s="50" t="s">
        <v>67</v>
      </c>
      <c r="D79" s="85"/>
      <c r="E79" s="73">
        <f t="shared" si="1"/>
        <v>0</v>
      </c>
      <c r="F79" s="1"/>
      <c r="M79" s="41"/>
      <c r="N79" s="43"/>
      <c r="O79" s="43"/>
      <c r="P79" s="39"/>
    </row>
    <row r="80" spans="1:16" x14ac:dyDescent="0.2">
      <c r="A80" s="1"/>
      <c r="B80" s="58">
        <v>80</v>
      </c>
      <c r="C80" s="50" t="s">
        <v>24</v>
      </c>
      <c r="D80" s="85"/>
      <c r="E80" s="73">
        <f t="shared" si="1"/>
        <v>0</v>
      </c>
      <c r="F80" s="1"/>
      <c r="M80" s="41"/>
      <c r="N80" s="43"/>
      <c r="O80" s="43"/>
      <c r="P80" s="39"/>
    </row>
    <row r="81" spans="1:16" x14ac:dyDescent="0.2">
      <c r="A81" s="1"/>
      <c r="B81" s="58">
        <v>10</v>
      </c>
      <c r="C81" s="50" t="s">
        <v>120</v>
      </c>
      <c r="D81" s="85"/>
      <c r="E81" s="73">
        <f t="shared" si="1"/>
        <v>0</v>
      </c>
      <c r="F81" s="1"/>
      <c r="M81" s="42"/>
      <c r="N81" s="44"/>
      <c r="O81" s="44"/>
      <c r="P81" s="39"/>
    </row>
    <row r="82" spans="1:16" ht="14.25" customHeight="1" x14ac:dyDescent="0.2">
      <c r="A82" s="1"/>
      <c r="B82" s="50"/>
      <c r="C82" s="18" t="s">
        <v>97</v>
      </c>
      <c r="D82" s="50"/>
      <c r="E82" s="105">
        <f>SUM(E17:E81)</f>
        <v>0</v>
      </c>
      <c r="F82" s="1"/>
      <c r="M82" s="42"/>
      <c r="N82" s="44"/>
      <c r="O82" s="44"/>
      <c r="P82" s="39"/>
    </row>
    <row r="83" spans="1:16" ht="14.25" customHeight="1" x14ac:dyDescent="0.2">
      <c r="A83" s="1"/>
      <c r="B83" s="1"/>
      <c r="C83" s="1"/>
      <c r="D83" s="1"/>
      <c r="E83" s="1"/>
      <c r="F83" s="1"/>
      <c r="M83" s="42"/>
      <c r="N83" s="44"/>
      <c r="O83" s="44"/>
      <c r="P83" s="39"/>
    </row>
    <row r="84" spans="1:16" ht="14.25" customHeight="1" x14ac:dyDescent="0.2">
      <c r="A84" s="1"/>
      <c r="B84" s="1"/>
      <c r="C84" s="139" t="s">
        <v>163</v>
      </c>
      <c r="D84" s="140"/>
      <c r="E84" s="140"/>
      <c r="F84" s="1"/>
      <c r="M84" s="42"/>
      <c r="N84" s="44"/>
      <c r="O84" s="44"/>
      <c r="P84" s="39"/>
    </row>
    <row r="85" spans="1:16" x14ac:dyDescent="0.2">
      <c r="A85" s="1"/>
      <c r="B85" s="1"/>
      <c r="C85" s="1"/>
      <c r="D85" s="1"/>
      <c r="E85" s="1"/>
      <c r="F85" s="1"/>
      <c r="M85" s="42"/>
      <c r="N85" s="44"/>
      <c r="O85" s="44"/>
      <c r="P85" s="39"/>
    </row>
    <row r="86" spans="1:16" x14ac:dyDescent="0.2">
      <c r="M86" s="42"/>
      <c r="N86" s="44"/>
      <c r="O86" s="44"/>
      <c r="P86" s="39"/>
    </row>
    <row r="87" spans="1:16" x14ac:dyDescent="0.2">
      <c r="C87" s="128" t="s">
        <v>161</v>
      </c>
      <c r="D87" s="14"/>
      <c r="M87" s="42"/>
      <c r="N87" s="44"/>
      <c r="O87" s="44"/>
      <c r="P87" s="39"/>
    </row>
    <row r="88" spans="1:16" x14ac:dyDescent="0.2">
      <c r="A88" s="132"/>
      <c r="B88" s="132"/>
      <c r="C88" s="132"/>
      <c r="D88" s="132"/>
      <c r="E88" s="132"/>
      <c r="F88" s="132"/>
      <c r="G88" s="132"/>
      <c r="H88" s="132"/>
      <c r="M88" s="42"/>
      <c r="N88" s="44"/>
      <c r="O88" s="44"/>
      <c r="P88" s="39"/>
    </row>
    <row r="89" spans="1:16" x14ac:dyDescent="0.2">
      <c r="A89" s="132"/>
      <c r="B89" s="132"/>
      <c r="C89" s="132"/>
      <c r="D89" s="132"/>
      <c r="E89" s="132"/>
      <c r="F89" s="132"/>
      <c r="G89" s="132"/>
      <c r="H89" s="132"/>
      <c r="M89" s="39"/>
      <c r="N89" s="39"/>
      <c r="O89" s="39"/>
      <c r="P89" s="39"/>
    </row>
    <row r="90" spans="1:16" x14ac:dyDescent="0.2">
      <c r="A90" s="132"/>
      <c r="B90" s="132"/>
      <c r="C90" s="132"/>
      <c r="D90" s="132"/>
      <c r="E90" s="132"/>
      <c r="F90" s="132"/>
      <c r="G90" s="132"/>
      <c r="H90" s="132"/>
      <c r="M90" s="39"/>
      <c r="N90" s="39"/>
      <c r="O90" s="39"/>
      <c r="P90" s="39"/>
    </row>
    <row r="91" spans="1:16" x14ac:dyDescent="0.2">
      <c r="A91" s="132"/>
      <c r="B91" s="132"/>
      <c r="C91" s="132"/>
      <c r="D91" s="132"/>
      <c r="E91" s="132"/>
      <c r="F91" s="132"/>
      <c r="G91" s="132"/>
      <c r="H91" s="132"/>
    </row>
    <row r="92" spans="1:16" x14ac:dyDescent="0.2">
      <c r="A92" s="132"/>
      <c r="B92" s="132"/>
      <c r="C92" s="132"/>
      <c r="D92" s="132"/>
      <c r="E92" s="132"/>
      <c r="F92" s="132"/>
      <c r="G92" s="132"/>
      <c r="H92" s="132"/>
    </row>
    <row r="93" spans="1:16" x14ac:dyDescent="0.2">
      <c r="A93" s="132"/>
      <c r="B93" s="132"/>
      <c r="C93" s="132"/>
      <c r="D93" s="132"/>
      <c r="E93" s="132"/>
      <c r="F93" s="132"/>
      <c r="G93" s="132"/>
      <c r="H93" s="132"/>
    </row>
    <row r="94" spans="1:16" x14ac:dyDescent="0.2">
      <c r="A94" s="132"/>
      <c r="B94" s="132"/>
      <c r="C94" s="132"/>
      <c r="D94" s="132"/>
      <c r="E94" s="132"/>
      <c r="F94" s="132"/>
      <c r="G94" s="132"/>
      <c r="H94" s="132"/>
    </row>
    <row r="95" spans="1:16" x14ac:dyDescent="0.2">
      <c r="A95" s="132"/>
      <c r="B95" s="132"/>
      <c r="C95" s="132"/>
      <c r="D95" s="132"/>
      <c r="E95" s="132"/>
      <c r="F95" s="132"/>
      <c r="G95" s="132"/>
      <c r="H95" s="132"/>
    </row>
    <row r="96" spans="1:16" x14ac:dyDescent="0.2">
      <c r="A96" s="132"/>
      <c r="B96" s="132"/>
      <c r="C96" s="132"/>
      <c r="D96" s="132"/>
      <c r="E96" s="132"/>
      <c r="F96" s="132"/>
      <c r="G96" s="132"/>
      <c r="H96" s="132"/>
    </row>
    <row r="97" spans="1:8" x14ac:dyDescent="0.2">
      <c r="A97" s="132"/>
      <c r="B97" s="132"/>
      <c r="C97" s="132"/>
      <c r="D97" s="132"/>
      <c r="E97" s="132"/>
      <c r="F97" s="132"/>
      <c r="G97" s="132"/>
      <c r="H97" s="132"/>
    </row>
  </sheetData>
  <sheetProtection algorithmName="SHA-512" hashValue="09eMzp22dZ7i79r8c1/tm1xfs8QLePupQ6CYkNz497/dkEDysE9GfaKzET+USAxUeSh2a75DFBlJn8lB1fOxrw==" saltValue="j8qeh8v5/lnNZQdT8pbgfg==" spinCount="100000" sheet="1" objects="1" scenarios="1"/>
  <mergeCells count="2">
    <mergeCell ref="C13:E13"/>
    <mergeCell ref="C84:E84"/>
  </mergeCells>
  <conditionalFormatting sqref="D17:D81">
    <cfRule type="cellIs" dxfId="3" priority="1" operator="greaterThan">
      <formula>0</formula>
    </cfRule>
  </conditionalFormatting>
  <pageMargins left="0.7" right="0.7" top="0.75" bottom="0.75" header="0.3" footer="0.3"/>
  <pageSetup paperSize="9"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N79"/>
  <sheetViews>
    <sheetView workbookViewId="0">
      <selection activeCell="B1" sqref="B1"/>
    </sheetView>
  </sheetViews>
  <sheetFormatPr defaultRowHeight="12.75" x14ac:dyDescent="0.2"/>
  <cols>
    <col min="1" max="1" width="3.7109375" style="14" customWidth="1"/>
    <col min="2" max="2" width="9.5703125" style="14" bestFit="1" customWidth="1"/>
    <col min="3" max="3" width="14.28515625" style="14" customWidth="1"/>
    <col min="4" max="4" width="53.42578125" style="14" customWidth="1"/>
    <col min="5" max="5" width="10.7109375" style="14" customWidth="1"/>
    <col min="6" max="6" width="15.5703125" style="14" customWidth="1"/>
    <col min="7" max="7" width="16.28515625" style="14" bestFit="1" customWidth="1"/>
    <col min="8" max="8" width="13.85546875" style="14" bestFit="1" customWidth="1"/>
    <col min="9" max="11" width="9.140625" style="14"/>
    <col min="12" max="12" width="26.85546875" style="14" bestFit="1" customWidth="1"/>
    <col min="13" max="16384" width="9.140625" style="14"/>
  </cols>
  <sheetData>
    <row r="10" spans="2:10" x14ac:dyDescent="0.2">
      <c r="D10" s="15"/>
    </row>
    <row r="11" spans="2:10" ht="18" x14ac:dyDescent="0.2">
      <c r="C11" s="90" t="s">
        <v>130</v>
      </c>
      <c r="D11" s="15"/>
    </row>
    <row r="12" spans="2:10" x14ac:dyDescent="0.2">
      <c r="D12" s="15"/>
    </row>
    <row r="13" spans="2:10" ht="12.75" customHeight="1" x14ac:dyDescent="0.2">
      <c r="B13" s="107" t="s">
        <v>133</v>
      </c>
      <c r="J13" s="26"/>
    </row>
    <row r="14" spans="2:10" x14ac:dyDescent="0.2">
      <c r="B14" s="1" t="s">
        <v>121</v>
      </c>
      <c r="J14" s="26"/>
    </row>
    <row r="15" spans="2:10" x14ac:dyDescent="0.2">
      <c r="E15" s="27"/>
    </row>
    <row r="16" spans="2:10" ht="26.25" customHeight="1" x14ac:dyDescent="0.2">
      <c r="B16" s="141" t="s">
        <v>98</v>
      </c>
      <c r="C16" s="142"/>
      <c r="D16" s="16" t="s">
        <v>99</v>
      </c>
      <c r="E16" s="28" t="s">
        <v>69</v>
      </c>
      <c r="F16" s="16" t="s">
        <v>6</v>
      </c>
      <c r="G16" s="16" t="s">
        <v>70</v>
      </c>
    </row>
    <row r="17" spans="2:7" x14ac:dyDescent="0.2">
      <c r="B17" s="143">
        <v>10</v>
      </c>
      <c r="C17" s="144"/>
      <c r="D17" s="74" t="s">
        <v>100</v>
      </c>
      <c r="E17" s="18" t="s">
        <v>72</v>
      </c>
      <c r="F17" s="85"/>
      <c r="G17" s="19">
        <f>B17*F17</f>
        <v>0</v>
      </c>
    </row>
    <row r="18" spans="2:7" x14ac:dyDescent="0.2">
      <c r="B18" s="143">
        <v>10</v>
      </c>
      <c r="C18" s="144"/>
      <c r="D18" s="74" t="s">
        <v>101</v>
      </c>
      <c r="E18" s="18" t="s">
        <v>72</v>
      </c>
      <c r="F18" s="85"/>
      <c r="G18" s="19">
        <f t="shared" ref="G18:G27" si="0">B18*F18</f>
        <v>0</v>
      </c>
    </row>
    <row r="19" spans="2:7" x14ac:dyDescent="0.2">
      <c r="B19" s="143">
        <v>10</v>
      </c>
      <c r="C19" s="144"/>
      <c r="D19" s="74" t="s">
        <v>102</v>
      </c>
      <c r="E19" s="18" t="s">
        <v>72</v>
      </c>
      <c r="F19" s="85"/>
      <c r="G19" s="19">
        <f t="shared" si="0"/>
        <v>0</v>
      </c>
    </row>
    <row r="20" spans="2:7" x14ac:dyDescent="0.2">
      <c r="B20" s="143">
        <v>10</v>
      </c>
      <c r="C20" s="144"/>
      <c r="D20" s="74" t="s">
        <v>103</v>
      </c>
      <c r="E20" s="18" t="s">
        <v>72</v>
      </c>
      <c r="F20" s="85"/>
      <c r="G20" s="19">
        <f t="shared" si="0"/>
        <v>0</v>
      </c>
    </row>
    <row r="21" spans="2:7" x14ac:dyDescent="0.2">
      <c r="B21" s="143">
        <v>10</v>
      </c>
      <c r="C21" s="144"/>
      <c r="D21" s="74" t="s">
        <v>104</v>
      </c>
      <c r="E21" s="18" t="s">
        <v>72</v>
      </c>
      <c r="F21" s="85"/>
      <c r="G21" s="19">
        <f t="shared" si="0"/>
        <v>0</v>
      </c>
    </row>
    <row r="22" spans="2:7" x14ac:dyDescent="0.2">
      <c r="B22" s="143">
        <v>10</v>
      </c>
      <c r="C22" s="144"/>
      <c r="D22" s="74" t="s">
        <v>105</v>
      </c>
      <c r="E22" s="18" t="s">
        <v>72</v>
      </c>
      <c r="F22" s="85"/>
      <c r="G22" s="19">
        <f t="shared" si="0"/>
        <v>0</v>
      </c>
    </row>
    <row r="23" spans="2:7" x14ac:dyDescent="0.2">
      <c r="B23" s="143">
        <v>10</v>
      </c>
      <c r="C23" s="144"/>
      <c r="D23" s="74" t="s">
        <v>106</v>
      </c>
      <c r="E23" s="18" t="s">
        <v>72</v>
      </c>
      <c r="F23" s="85"/>
      <c r="G23" s="19">
        <f t="shared" si="0"/>
        <v>0</v>
      </c>
    </row>
    <row r="24" spans="2:7" x14ac:dyDescent="0.2">
      <c r="B24" s="143">
        <v>10</v>
      </c>
      <c r="C24" s="144"/>
      <c r="D24" s="74" t="s">
        <v>107</v>
      </c>
      <c r="E24" s="18" t="s">
        <v>72</v>
      </c>
      <c r="F24" s="85"/>
      <c r="G24" s="19">
        <f t="shared" si="0"/>
        <v>0</v>
      </c>
    </row>
    <row r="25" spans="2:7" x14ac:dyDescent="0.2">
      <c r="B25" s="143">
        <v>10</v>
      </c>
      <c r="C25" s="144"/>
      <c r="D25" s="74" t="s">
        <v>14</v>
      </c>
      <c r="E25" s="18" t="s">
        <v>72</v>
      </c>
      <c r="F25" s="85"/>
      <c r="G25" s="19">
        <f t="shared" si="0"/>
        <v>0</v>
      </c>
    </row>
    <row r="26" spans="2:7" x14ac:dyDescent="0.2">
      <c r="B26" s="143">
        <v>10</v>
      </c>
      <c r="C26" s="144"/>
      <c r="D26" s="74" t="s">
        <v>108</v>
      </c>
      <c r="E26" s="18" t="s">
        <v>72</v>
      </c>
      <c r="F26" s="85"/>
      <c r="G26" s="19">
        <f t="shared" si="0"/>
        <v>0</v>
      </c>
    </row>
    <row r="27" spans="2:7" x14ac:dyDescent="0.2">
      <c r="B27" s="143">
        <v>10</v>
      </c>
      <c r="C27" s="144"/>
      <c r="D27" s="74" t="s">
        <v>109</v>
      </c>
      <c r="E27" s="18" t="s">
        <v>72</v>
      </c>
      <c r="F27" s="85"/>
      <c r="G27" s="19">
        <f t="shared" si="0"/>
        <v>0</v>
      </c>
    </row>
    <row r="28" spans="2:7" ht="12.75" customHeight="1" x14ac:dyDescent="0.2">
      <c r="B28" s="141" t="s">
        <v>98</v>
      </c>
      <c r="C28" s="142"/>
      <c r="D28" s="16" t="s">
        <v>110</v>
      </c>
      <c r="E28" s="16" t="s">
        <v>69</v>
      </c>
      <c r="F28" s="16" t="s">
        <v>6</v>
      </c>
      <c r="G28" s="16" t="s">
        <v>70</v>
      </c>
    </row>
    <row r="29" spans="2:7" x14ac:dyDescent="0.2">
      <c r="B29" s="143">
        <v>10</v>
      </c>
      <c r="C29" s="144"/>
      <c r="D29" s="74" t="s">
        <v>17</v>
      </c>
      <c r="E29" s="18" t="s">
        <v>72</v>
      </c>
      <c r="F29" s="85"/>
      <c r="G29" s="19">
        <f>B29*F29</f>
        <v>0</v>
      </c>
    </row>
    <row r="30" spans="2:7" x14ac:dyDescent="0.2">
      <c r="B30" s="143">
        <v>10</v>
      </c>
      <c r="C30" s="144"/>
      <c r="D30" s="74" t="s">
        <v>18</v>
      </c>
      <c r="E30" s="18" t="s">
        <v>72</v>
      </c>
      <c r="F30" s="85"/>
      <c r="G30" s="19">
        <f t="shared" ref="G30:G39" si="1">B30*F30</f>
        <v>0</v>
      </c>
    </row>
    <row r="31" spans="2:7" x14ac:dyDescent="0.2">
      <c r="B31" s="143">
        <v>10</v>
      </c>
      <c r="C31" s="144"/>
      <c r="D31" s="74" t="s">
        <v>19</v>
      </c>
      <c r="E31" s="18" t="s">
        <v>72</v>
      </c>
      <c r="F31" s="85"/>
      <c r="G31" s="19">
        <f t="shared" si="1"/>
        <v>0</v>
      </c>
    </row>
    <row r="32" spans="2:7" x14ac:dyDescent="0.2">
      <c r="B32" s="143">
        <v>10</v>
      </c>
      <c r="C32" s="144"/>
      <c r="D32" s="74" t="s">
        <v>20</v>
      </c>
      <c r="E32" s="18" t="s">
        <v>72</v>
      </c>
      <c r="F32" s="85"/>
      <c r="G32" s="19">
        <f t="shared" si="1"/>
        <v>0</v>
      </c>
    </row>
    <row r="33" spans="2:14" x14ac:dyDescent="0.2">
      <c r="B33" s="143">
        <v>10</v>
      </c>
      <c r="C33" s="144"/>
      <c r="D33" s="74" t="s">
        <v>21</v>
      </c>
      <c r="E33" s="18" t="s">
        <v>72</v>
      </c>
      <c r="F33" s="85"/>
      <c r="G33" s="19">
        <f t="shared" si="1"/>
        <v>0</v>
      </c>
    </row>
    <row r="34" spans="2:14" x14ac:dyDescent="0.2">
      <c r="B34" s="143">
        <v>10</v>
      </c>
      <c r="C34" s="144"/>
      <c r="D34" s="74" t="s">
        <v>13</v>
      </c>
      <c r="E34" s="18" t="s">
        <v>72</v>
      </c>
      <c r="F34" s="85"/>
      <c r="G34" s="19">
        <f t="shared" si="1"/>
        <v>0</v>
      </c>
    </row>
    <row r="35" spans="2:14" x14ac:dyDescent="0.2">
      <c r="B35" s="143">
        <v>10</v>
      </c>
      <c r="C35" s="144"/>
      <c r="D35" s="74" t="s">
        <v>22</v>
      </c>
      <c r="E35" s="18" t="s">
        <v>72</v>
      </c>
      <c r="F35" s="85"/>
      <c r="G35" s="19">
        <f t="shared" si="1"/>
        <v>0</v>
      </c>
    </row>
    <row r="36" spans="2:14" x14ac:dyDescent="0.2">
      <c r="B36" s="143">
        <v>10</v>
      </c>
      <c r="C36" s="144"/>
      <c r="D36" s="74" t="s">
        <v>23</v>
      </c>
      <c r="E36" s="18" t="s">
        <v>72</v>
      </c>
      <c r="F36" s="85"/>
      <c r="G36" s="19">
        <f t="shared" si="1"/>
        <v>0</v>
      </c>
    </row>
    <row r="37" spans="2:14" x14ac:dyDescent="0.2">
      <c r="B37" s="143">
        <v>10</v>
      </c>
      <c r="C37" s="144"/>
      <c r="D37" s="74" t="s">
        <v>14</v>
      </c>
      <c r="E37" s="18" t="s">
        <v>72</v>
      </c>
      <c r="F37" s="85"/>
      <c r="G37" s="19">
        <f t="shared" si="1"/>
        <v>0</v>
      </c>
    </row>
    <row r="38" spans="2:14" x14ac:dyDescent="0.2">
      <c r="B38" s="143">
        <v>10</v>
      </c>
      <c r="C38" s="144"/>
      <c r="D38" s="74" t="s">
        <v>15</v>
      </c>
      <c r="E38" s="18" t="s">
        <v>72</v>
      </c>
      <c r="F38" s="85"/>
      <c r="G38" s="19">
        <f t="shared" si="1"/>
        <v>0</v>
      </c>
    </row>
    <row r="39" spans="2:14" x14ac:dyDescent="0.2">
      <c r="B39" s="143">
        <v>10</v>
      </c>
      <c r="C39" s="144"/>
      <c r="D39" s="74" t="s">
        <v>16</v>
      </c>
      <c r="E39" s="18" t="s">
        <v>72</v>
      </c>
      <c r="F39" s="85"/>
      <c r="G39" s="19">
        <f t="shared" si="1"/>
        <v>0</v>
      </c>
    </row>
    <row r="40" spans="2:14" ht="25.5" x14ac:dyDescent="0.2">
      <c r="B40" s="20" t="s">
        <v>98</v>
      </c>
      <c r="C40" s="16" t="s">
        <v>68</v>
      </c>
      <c r="D40" s="20" t="s">
        <v>111</v>
      </c>
      <c r="E40" s="16" t="s">
        <v>69</v>
      </c>
      <c r="F40" s="16"/>
      <c r="G40" s="16" t="s">
        <v>70</v>
      </c>
      <c r="L40" s="21"/>
      <c r="M40" s="22"/>
      <c r="N40" s="22"/>
    </row>
    <row r="41" spans="2:14" ht="15" x14ac:dyDescent="0.2">
      <c r="B41" s="17">
        <v>15</v>
      </c>
      <c r="C41" s="74">
        <v>653848</v>
      </c>
      <c r="D41" s="74" t="s">
        <v>71</v>
      </c>
      <c r="E41" s="18" t="s">
        <v>72</v>
      </c>
      <c r="F41" s="85"/>
      <c r="G41" s="19">
        <f>B41*F41</f>
        <v>0</v>
      </c>
      <c r="L41" s="23"/>
      <c r="M41" s="24"/>
      <c r="N41" s="24"/>
    </row>
    <row r="42" spans="2:14" ht="15" x14ac:dyDescent="0.2">
      <c r="B42" s="17">
        <v>15</v>
      </c>
      <c r="C42" s="74">
        <v>654184</v>
      </c>
      <c r="D42" s="74" t="s">
        <v>73</v>
      </c>
      <c r="E42" s="18" t="s">
        <v>72</v>
      </c>
      <c r="F42" s="85"/>
      <c r="G42" s="19">
        <f t="shared" ref="G42:G62" si="2">B42*F42</f>
        <v>0</v>
      </c>
      <c r="L42" s="23"/>
      <c r="M42" s="24"/>
      <c r="N42" s="24"/>
    </row>
    <row r="43" spans="2:14" ht="15" x14ac:dyDescent="0.2">
      <c r="B43" s="17">
        <v>15</v>
      </c>
      <c r="C43" s="74">
        <v>654184</v>
      </c>
      <c r="D43" s="74" t="s">
        <v>74</v>
      </c>
      <c r="E43" s="18" t="s">
        <v>72</v>
      </c>
      <c r="F43" s="85"/>
      <c r="G43" s="19">
        <f t="shared" si="2"/>
        <v>0</v>
      </c>
      <c r="L43" s="23"/>
      <c r="M43" s="24"/>
      <c r="N43" s="24"/>
    </row>
    <row r="44" spans="2:14" ht="15" x14ac:dyDescent="0.2">
      <c r="B44" s="17">
        <v>15</v>
      </c>
      <c r="C44" s="74">
        <v>33550604</v>
      </c>
      <c r="D44" s="74" t="s">
        <v>75</v>
      </c>
      <c r="E44" s="18" t="s">
        <v>72</v>
      </c>
      <c r="F44" s="85"/>
      <c r="G44" s="19">
        <f t="shared" si="2"/>
        <v>0</v>
      </c>
      <c r="L44" s="23"/>
      <c r="M44" s="24"/>
      <c r="N44" s="24"/>
    </row>
    <row r="45" spans="2:14" ht="15" x14ac:dyDescent="0.2">
      <c r="B45" s="17">
        <v>15</v>
      </c>
      <c r="C45" s="74">
        <v>33654745</v>
      </c>
      <c r="D45" s="74" t="s">
        <v>76</v>
      </c>
      <c r="E45" s="18" t="s">
        <v>72</v>
      </c>
      <c r="F45" s="85"/>
      <c r="G45" s="19">
        <f t="shared" si="2"/>
        <v>0</v>
      </c>
      <c r="L45" s="23"/>
      <c r="M45" s="24"/>
      <c r="N45" s="24"/>
    </row>
    <row r="46" spans="2:14" ht="15" x14ac:dyDescent="0.2">
      <c r="B46" s="17">
        <v>15</v>
      </c>
      <c r="C46" s="74">
        <v>33654745</v>
      </c>
      <c r="D46" s="74" t="s">
        <v>77</v>
      </c>
      <c r="E46" s="18" t="s">
        <v>72</v>
      </c>
      <c r="F46" s="85"/>
      <c r="G46" s="19">
        <f t="shared" si="2"/>
        <v>0</v>
      </c>
      <c r="L46" s="23"/>
      <c r="M46" s="24"/>
      <c r="N46" s="24"/>
    </row>
    <row r="47" spans="2:14" ht="15" x14ac:dyDescent="0.2">
      <c r="B47" s="17">
        <v>15</v>
      </c>
      <c r="C47" s="74">
        <v>330000347</v>
      </c>
      <c r="D47" s="74" t="s">
        <v>78</v>
      </c>
      <c r="E47" s="18" t="s">
        <v>72</v>
      </c>
      <c r="F47" s="85"/>
      <c r="G47" s="19">
        <f t="shared" si="2"/>
        <v>0</v>
      </c>
      <c r="L47" s="23"/>
      <c r="M47" s="24"/>
      <c r="N47" s="24"/>
    </row>
    <row r="48" spans="2:14" ht="15" x14ac:dyDescent="0.2">
      <c r="B48" s="17">
        <v>15</v>
      </c>
      <c r="C48" s="74">
        <v>330000347</v>
      </c>
      <c r="D48" s="74" t="s">
        <v>79</v>
      </c>
      <c r="E48" s="18" t="s">
        <v>72</v>
      </c>
      <c r="F48" s="85"/>
      <c r="G48" s="19">
        <f t="shared" si="2"/>
        <v>0</v>
      </c>
      <c r="L48" s="23"/>
      <c r="M48" s="24"/>
      <c r="N48" s="24"/>
    </row>
    <row r="49" spans="2:14" ht="15" x14ac:dyDescent="0.2">
      <c r="B49" s="17">
        <v>15</v>
      </c>
      <c r="C49" s="74">
        <v>330000351</v>
      </c>
      <c r="D49" s="74" t="s">
        <v>80</v>
      </c>
      <c r="E49" s="18" t="s">
        <v>72</v>
      </c>
      <c r="F49" s="85"/>
      <c r="G49" s="19">
        <f t="shared" si="2"/>
        <v>0</v>
      </c>
      <c r="L49" s="23"/>
      <c r="M49" s="24"/>
      <c r="N49" s="24"/>
    </row>
    <row r="50" spans="2:14" ht="15" x14ac:dyDescent="0.2">
      <c r="B50" s="17">
        <v>15</v>
      </c>
      <c r="C50" s="74">
        <v>330000352</v>
      </c>
      <c r="D50" s="74" t="s">
        <v>81</v>
      </c>
      <c r="E50" s="18" t="s">
        <v>72</v>
      </c>
      <c r="F50" s="85"/>
      <c r="G50" s="19">
        <f t="shared" si="2"/>
        <v>0</v>
      </c>
      <c r="L50" s="23"/>
      <c r="M50" s="24"/>
      <c r="N50" s="24"/>
    </row>
    <row r="51" spans="2:14" ht="15" x14ac:dyDescent="0.2">
      <c r="B51" s="17">
        <v>15</v>
      </c>
      <c r="C51" s="74">
        <v>330000354</v>
      </c>
      <c r="D51" s="74" t="s">
        <v>82</v>
      </c>
      <c r="E51" s="18" t="s">
        <v>72</v>
      </c>
      <c r="F51" s="85"/>
      <c r="G51" s="19">
        <f t="shared" si="2"/>
        <v>0</v>
      </c>
      <c r="L51" s="23"/>
      <c r="M51" s="24"/>
      <c r="N51" s="24"/>
    </row>
    <row r="52" spans="2:14" ht="15" x14ac:dyDescent="0.2">
      <c r="B52" s="17">
        <v>15</v>
      </c>
      <c r="C52" s="74">
        <v>330000354</v>
      </c>
      <c r="D52" s="74" t="s">
        <v>83</v>
      </c>
      <c r="E52" s="18" t="s">
        <v>72</v>
      </c>
      <c r="F52" s="85"/>
      <c r="G52" s="19">
        <f t="shared" si="2"/>
        <v>0</v>
      </c>
      <c r="L52" s="23"/>
      <c r="M52" s="24"/>
      <c r="N52" s="24"/>
    </row>
    <row r="53" spans="2:14" ht="15" x14ac:dyDescent="0.2">
      <c r="B53" s="17">
        <v>15</v>
      </c>
      <c r="C53" s="74">
        <v>330000354</v>
      </c>
      <c r="D53" s="74" t="s">
        <v>84</v>
      </c>
      <c r="E53" s="18" t="s">
        <v>72</v>
      </c>
      <c r="F53" s="85"/>
      <c r="G53" s="19">
        <f t="shared" si="2"/>
        <v>0</v>
      </c>
      <c r="L53" s="23"/>
      <c r="M53" s="24"/>
      <c r="N53" s="24"/>
    </row>
    <row r="54" spans="2:14" ht="15" x14ac:dyDescent="0.25">
      <c r="B54" s="17">
        <v>15</v>
      </c>
      <c r="C54" s="74">
        <v>330000354</v>
      </c>
      <c r="D54" s="74" t="s">
        <v>85</v>
      </c>
      <c r="E54" s="18" t="s">
        <v>72</v>
      </c>
      <c r="F54" s="85"/>
      <c r="G54" s="19">
        <f t="shared" si="2"/>
        <v>0</v>
      </c>
      <c r="L54" s="13"/>
      <c r="M54" s="13"/>
      <c r="N54" s="13"/>
    </row>
    <row r="55" spans="2:14" ht="15" x14ac:dyDescent="0.25">
      <c r="B55" s="17">
        <v>15</v>
      </c>
      <c r="C55" s="74">
        <v>330000354</v>
      </c>
      <c r="D55" s="74" t="s">
        <v>86</v>
      </c>
      <c r="E55" s="18" t="s">
        <v>72</v>
      </c>
      <c r="F55" s="85"/>
      <c r="G55" s="19">
        <f t="shared" si="2"/>
        <v>0</v>
      </c>
      <c r="L55" s="13"/>
      <c r="M55" s="13"/>
      <c r="N55" s="13"/>
    </row>
    <row r="56" spans="2:14" ht="15" x14ac:dyDescent="0.2">
      <c r="B56" s="17">
        <v>15</v>
      </c>
      <c r="C56" s="74">
        <v>330000375</v>
      </c>
      <c r="D56" s="74" t="s">
        <v>87</v>
      </c>
      <c r="E56" s="18" t="s">
        <v>72</v>
      </c>
      <c r="F56" s="85"/>
      <c r="G56" s="19">
        <f t="shared" si="2"/>
        <v>0</v>
      </c>
      <c r="L56" s="21"/>
      <c r="M56" s="25"/>
      <c r="N56" s="23"/>
    </row>
    <row r="57" spans="2:14" ht="15" x14ac:dyDescent="0.2">
      <c r="B57" s="17">
        <v>15</v>
      </c>
      <c r="C57" s="74">
        <v>330000498</v>
      </c>
      <c r="D57" s="74" t="s">
        <v>88</v>
      </c>
      <c r="E57" s="18" t="s">
        <v>72</v>
      </c>
      <c r="F57" s="85"/>
      <c r="G57" s="19">
        <f t="shared" si="2"/>
        <v>0</v>
      </c>
      <c r="L57" s="21"/>
      <c r="M57" s="22"/>
      <c r="N57" s="22"/>
    </row>
    <row r="58" spans="2:14" ht="15" x14ac:dyDescent="0.2">
      <c r="B58" s="17">
        <v>15</v>
      </c>
      <c r="C58" s="74" t="s">
        <v>89</v>
      </c>
      <c r="D58" s="74" t="s">
        <v>90</v>
      </c>
      <c r="E58" s="18" t="s">
        <v>72</v>
      </c>
      <c r="F58" s="85"/>
      <c r="G58" s="19">
        <f t="shared" si="2"/>
        <v>0</v>
      </c>
      <c r="L58" s="21"/>
      <c r="M58" s="22"/>
      <c r="N58" s="22"/>
    </row>
    <row r="59" spans="2:14" ht="15" x14ac:dyDescent="0.2">
      <c r="B59" s="17">
        <v>15</v>
      </c>
      <c r="C59" s="74" t="s">
        <v>89</v>
      </c>
      <c r="D59" s="74" t="s">
        <v>91</v>
      </c>
      <c r="E59" s="18" t="s">
        <v>72</v>
      </c>
      <c r="F59" s="85"/>
      <c r="G59" s="19">
        <f t="shared" si="2"/>
        <v>0</v>
      </c>
      <c r="L59" s="23"/>
      <c r="M59" s="24"/>
      <c r="N59" s="24"/>
    </row>
    <row r="60" spans="2:14" ht="15" x14ac:dyDescent="0.2">
      <c r="B60" s="17">
        <v>15</v>
      </c>
      <c r="C60" s="17" t="s">
        <v>92</v>
      </c>
      <c r="D60" s="18" t="s">
        <v>93</v>
      </c>
      <c r="E60" s="18" t="s">
        <v>72</v>
      </c>
      <c r="F60" s="85"/>
      <c r="G60" s="19">
        <f t="shared" si="2"/>
        <v>0</v>
      </c>
      <c r="L60" s="23"/>
      <c r="M60" s="24"/>
      <c r="N60" s="24"/>
    </row>
    <row r="61" spans="2:14" ht="15" x14ac:dyDescent="0.2">
      <c r="B61" s="17">
        <v>15</v>
      </c>
      <c r="C61" s="17" t="s">
        <v>94</v>
      </c>
      <c r="D61" s="18" t="s">
        <v>95</v>
      </c>
      <c r="E61" s="18" t="s">
        <v>72</v>
      </c>
      <c r="F61" s="85"/>
      <c r="G61" s="19">
        <f t="shared" si="2"/>
        <v>0</v>
      </c>
      <c r="L61" s="23"/>
      <c r="M61" s="24"/>
      <c r="N61" s="24"/>
    </row>
    <row r="62" spans="2:14" ht="15" x14ac:dyDescent="0.2">
      <c r="B62" s="17">
        <v>15</v>
      </c>
      <c r="C62" s="17" t="s">
        <v>94</v>
      </c>
      <c r="D62" s="18" t="s">
        <v>96</v>
      </c>
      <c r="E62" s="18" t="s">
        <v>72</v>
      </c>
      <c r="F62" s="85"/>
      <c r="G62" s="19">
        <f t="shared" si="2"/>
        <v>0</v>
      </c>
      <c r="L62" s="23"/>
      <c r="M62" s="24"/>
      <c r="N62" s="24"/>
    </row>
    <row r="63" spans="2:14" ht="15" x14ac:dyDescent="0.2">
      <c r="B63" s="17"/>
      <c r="C63" s="17"/>
      <c r="D63" s="18" t="s">
        <v>97</v>
      </c>
      <c r="E63" s="18"/>
      <c r="F63" s="19"/>
      <c r="G63" s="106">
        <f>SUM(G17:G27)+SUM(G29:G39)+SUM(G41:G62)</f>
        <v>0</v>
      </c>
      <c r="L63" s="23"/>
      <c r="M63" s="24"/>
      <c r="N63" s="24"/>
    </row>
    <row r="64" spans="2:14" ht="15" x14ac:dyDescent="0.2">
      <c r="D64" s="15"/>
      <c r="E64" s="15"/>
      <c r="L64" s="23"/>
      <c r="M64" s="24"/>
      <c r="N64" s="24"/>
    </row>
    <row r="65" spans="1:14" ht="15" customHeight="1" x14ac:dyDescent="0.2">
      <c r="C65" s="140" t="s">
        <v>163</v>
      </c>
      <c r="D65" s="140"/>
      <c r="E65" s="140"/>
      <c r="F65" s="140"/>
      <c r="L65" s="23"/>
      <c r="M65" s="24"/>
      <c r="N65" s="24"/>
    </row>
    <row r="66" spans="1:14" x14ac:dyDescent="0.2">
      <c r="D66" s="15"/>
      <c r="E66" s="15"/>
    </row>
    <row r="67" spans="1:14" x14ac:dyDescent="0.2">
      <c r="D67" s="15"/>
      <c r="E67" s="15"/>
    </row>
    <row r="68" spans="1:14" ht="15" customHeight="1" x14ac:dyDescent="0.2">
      <c r="C68" s="129" t="s">
        <v>161</v>
      </c>
      <c r="D68" s="129"/>
    </row>
    <row r="69" spans="1:14" x14ac:dyDescent="0.2">
      <c r="A69" s="130"/>
      <c r="B69" s="130"/>
      <c r="C69" s="130"/>
      <c r="D69" s="131"/>
      <c r="E69" s="131"/>
      <c r="F69" s="130"/>
      <c r="G69" s="130"/>
      <c r="H69" s="130"/>
      <c r="I69" s="130"/>
      <c r="J69" s="130"/>
    </row>
    <row r="70" spans="1:14" x14ac:dyDescent="0.2">
      <c r="A70" s="130"/>
      <c r="B70" s="130"/>
      <c r="C70" s="130"/>
      <c r="D70" s="131"/>
      <c r="E70" s="131"/>
      <c r="F70" s="130"/>
      <c r="G70" s="130"/>
      <c r="H70" s="130"/>
      <c r="I70" s="130"/>
      <c r="J70" s="130"/>
    </row>
    <row r="71" spans="1:14" x14ac:dyDescent="0.2">
      <c r="A71" s="130"/>
      <c r="B71" s="130"/>
      <c r="C71" s="130"/>
      <c r="D71" s="131"/>
      <c r="E71" s="131"/>
      <c r="F71" s="130"/>
      <c r="G71" s="130"/>
      <c r="H71" s="130"/>
      <c r="I71" s="130"/>
      <c r="J71" s="130"/>
    </row>
    <row r="72" spans="1:14" x14ac:dyDescent="0.2">
      <c r="A72" s="130"/>
      <c r="B72" s="130"/>
      <c r="C72" s="130"/>
      <c r="D72" s="130"/>
      <c r="E72" s="130"/>
      <c r="F72" s="130"/>
      <c r="G72" s="130"/>
      <c r="H72" s="130"/>
      <c r="I72" s="130"/>
      <c r="J72" s="130"/>
    </row>
    <row r="73" spans="1:14" x14ac:dyDescent="0.2">
      <c r="A73" s="130"/>
      <c r="B73" s="130"/>
      <c r="C73" s="130"/>
      <c r="D73" s="130"/>
      <c r="E73" s="130"/>
      <c r="F73" s="130"/>
      <c r="G73" s="130"/>
      <c r="H73" s="130"/>
      <c r="I73" s="130"/>
      <c r="J73" s="130"/>
    </row>
    <row r="74" spans="1:14" x14ac:dyDescent="0.2">
      <c r="A74" s="130"/>
      <c r="B74" s="130"/>
      <c r="C74" s="130"/>
      <c r="D74" s="130"/>
      <c r="E74" s="130"/>
      <c r="F74" s="130"/>
      <c r="G74" s="130"/>
      <c r="H74" s="130"/>
      <c r="I74" s="130"/>
      <c r="J74" s="130"/>
    </row>
    <row r="75" spans="1:14" x14ac:dyDescent="0.2">
      <c r="A75" s="130"/>
      <c r="B75" s="130"/>
      <c r="C75" s="130"/>
      <c r="D75" s="130"/>
      <c r="E75" s="130"/>
      <c r="F75" s="130"/>
      <c r="G75" s="130"/>
      <c r="H75" s="130"/>
      <c r="I75" s="130"/>
      <c r="J75" s="130"/>
    </row>
    <row r="76" spans="1:14" x14ac:dyDescent="0.2">
      <c r="A76" s="130"/>
      <c r="B76" s="130"/>
      <c r="C76" s="130"/>
      <c r="D76" s="130"/>
      <c r="E76" s="130"/>
      <c r="F76" s="130"/>
      <c r="G76" s="130"/>
      <c r="H76" s="130"/>
      <c r="I76" s="130"/>
      <c r="J76" s="130"/>
    </row>
    <row r="77" spans="1:14" x14ac:dyDescent="0.2">
      <c r="A77" s="130"/>
      <c r="B77" s="130"/>
      <c r="C77" s="130"/>
      <c r="D77" s="130"/>
      <c r="E77" s="130"/>
      <c r="F77" s="130"/>
      <c r="G77" s="130"/>
      <c r="H77" s="130"/>
      <c r="I77" s="130"/>
      <c r="J77" s="130"/>
    </row>
    <row r="78" spans="1:14" x14ac:dyDescent="0.2">
      <c r="A78" s="130"/>
      <c r="B78" s="130"/>
      <c r="C78" s="130"/>
      <c r="D78" s="130"/>
      <c r="E78" s="130"/>
      <c r="F78" s="130"/>
      <c r="G78" s="130"/>
      <c r="H78" s="130"/>
      <c r="I78" s="130"/>
      <c r="J78" s="130"/>
    </row>
    <row r="79" spans="1:14" x14ac:dyDescent="0.2">
      <c r="A79" s="130"/>
      <c r="B79" s="130"/>
      <c r="C79" s="130"/>
      <c r="D79" s="130"/>
      <c r="E79" s="130"/>
      <c r="F79" s="130"/>
      <c r="G79" s="130"/>
      <c r="H79" s="130"/>
      <c r="I79" s="130"/>
      <c r="J79" s="130"/>
    </row>
  </sheetData>
  <sheetProtection algorithmName="SHA-512" hashValue="AgszWz/KaO9NBT9CYeECTNj2J9/odOABc4o3UYfFwbZst1mI/wRLXjbLmJQkGDqBRkPy/a+P5hfw70ACTqLYuw==" saltValue="hNhLviLWIROJmYfzlqg5OQ==" spinCount="100000" sheet="1" objects="1" scenarios="1"/>
  <mergeCells count="25">
    <mergeCell ref="B34:C34"/>
    <mergeCell ref="B35:C35"/>
    <mergeCell ref="B36:C36"/>
    <mergeCell ref="B21:C21"/>
    <mergeCell ref="B16:C16"/>
    <mergeCell ref="B17:C17"/>
    <mergeCell ref="B18:C18"/>
    <mergeCell ref="B19:C19"/>
    <mergeCell ref="B20:C20"/>
    <mergeCell ref="C65:F65"/>
    <mergeCell ref="B28:C28"/>
    <mergeCell ref="B29:C29"/>
    <mergeCell ref="B30:C30"/>
    <mergeCell ref="B22:C22"/>
    <mergeCell ref="B23:C23"/>
    <mergeCell ref="B24:C24"/>
    <mergeCell ref="B25:C25"/>
    <mergeCell ref="B26:C26"/>
    <mergeCell ref="B27:C27"/>
    <mergeCell ref="B37:C37"/>
    <mergeCell ref="B38:C38"/>
    <mergeCell ref="B39:C39"/>
    <mergeCell ref="B31:C31"/>
    <mergeCell ref="B32:C32"/>
    <mergeCell ref="B33:C33"/>
  </mergeCells>
  <conditionalFormatting sqref="F29:F39">
    <cfRule type="cellIs" dxfId="2" priority="2" operator="greaterThan">
      <formula>0</formula>
    </cfRule>
  </conditionalFormatting>
  <conditionalFormatting sqref="F41:F62">
    <cfRule type="cellIs" dxfId="1" priority="3" operator="greaterThan">
      <formula>0</formula>
    </cfRule>
  </conditionalFormatting>
  <conditionalFormatting sqref="F17:F27">
    <cfRule type="cellIs" dxfId="0" priority="1" operator="greaterThan">
      <formula>0</formula>
    </cfRule>
  </conditionalFormatting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9D6D965768784D968F2EEF92E6351F" ma:contentTypeVersion="0" ma:contentTypeDescription="Een nieuw document maken." ma:contentTypeScope="" ma:versionID="6de51e90ec6a7758fabb315e61501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D82F9D-25AF-4343-BE58-E8DF477E3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7FF193F-72CF-4B17-B1CB-781E5A4AA7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F3018CC-26BD-4CFA-A05F-A65E9F5785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P4, Zuid</vt:lpstr>
      <vt:lpstr>P4 Z, tabblad a</vt:lpstr>
      <vt:lpstr>P4 Z, tabblad b</vt:lpstr>
      <vt:lpstr>'P4 Z, tabblad a'!Afdrukbereik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Traa, Bert</dc:creator>
  <cp:lastModifiedBy>Traa, Bert</cp:lastModifiedBy>
  <cp:lastPrinted>2019-10-24T07:24:15Z</cp:lastPrinted>
  <dcterms:created xsi:type="dcterms:W3CDTF">2019-10-23T13:44:29Z</dcterms:created>
  <dcterms:modified xsi:type="dcterms:W3CDTF">2020-03-03T15:36:44Z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0x010100A49D6D965768784D968F2EEF92E6351F</vt:lpwstr>
  </property>
</Properties>
</file>