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8"/>
  <workbookPr filterPrivacy="1" codeName="ThisWorkbook" autoCompressPictures="0"/>
  <xr:revisionPtr revIDLastSave="0" documentId="13_ncr:1_{9A8402E6-B6D7-E04B-84CE-4B6F4A83119B}" xr6:coauthVersionLast="45" xr6:coauthVersionMax="45" xr10:uidLastSave="{00000000-0000-0000-0000-000000000000}"/>
  <bookViews>
    <workbookView xWindow="1860" yWindow="460" windowWidth="25300" windowHeight="16560" xr2:uid="{00000000-000D-0000-FFFF-FFFF00000000}"/>
  </bookViews>
  <sheets>
    <sheet name="Beoordelen proefopstelling" sheetId="6" r:id="rId1"/>
    <sheet name="Beheerder OLC" sheetId="7" r:id="rId2"/>
    <sheet name="Kwartiermaker" sheetId="18" r:id="rId3"/>
    <sheet name="Beheerder OLC ICT" sheetId="17" r:id="rId4"/>
    <sheet name="Leerkracht 1" sheetId="15" r:id="rId5"/>
    <sheet name="Leerkracht 2" sheetId="16" r:id="rId6"/>
    <sheet name="Eindscores" sheetId="9" r:id="rId7"/>
  </sheets>
  <definedNames>
    <definedName name="SCORE">'Beoordelen proefopstelling'!$A$14:$A$19</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23" i="9" l="1"/>
  <c r="G23" i="9"/>
  <c r="J58" i="9"/>
  <c r="G58" i="9"/>
  <c r="D58" i="9"/>
  <c r="J16" i="9"/>
  <c r="G16" i="9"/>
  <c r="J51" i="9"/>
  <c r="G51" i="9"/>
  <c r="D51" i="9"/>
  <c r="J44" i="9"/>
  <c r="G44" i="9"/>
  <c r="D44" i="9"/>
  <c r="J37" i="9"/>
  <c r="G37" i="9"/>
  <c r="D37" i="9"/>
  <c r="J30" i="9"/>
  <c r="G30" i="9"/>
  <c r="D30" i="9"/>
  <c r="D23" i="9"/>
  <c r="D16" i="9"/>
  <c r="J9" i="9"/>
  <c r="G9" i="9"/>
  <c r="D9" i="9"/>
  <c r="J54" i="9"/>
  <c r="J53" i="9"/>
  <c r="J52" i="9"/>
  <c r="G54" i="9"/>
  <c r="G53" i="9"/>
  <c r="G52" i="9"/>
  <c r="D54" i="9"/>
  <c r="D53" i="9"/>
  <c r="D52" i="9"/>
  <c r="J47" i="9"/>
  <c r="J46" i="9"/>
  <c r="J45" i="9"/>
  <c r="G47" i="9"/>
  <c r="G46" i="9"/>
  <c r="G45" i="9"/>
  <c r="D47" i="9"/>
  <c r="D46" i="9"/>
  <c r="D45" i="9"/>
  <c r="J40" i="9"/>
  <c r="J39" i="9"/>
  <c r="J38" i="9"/>
  <c r="G40" i="9"/>
  <c r="G39" i="9"/>
  <c r="G38" i="9"/>
  <c r="D40" i="9"/>
  <c r="D39" i="9"/>
  <c r="D38" i="9"/>
  <c r="J33" i="9"/>
  <c r="J32" i="9"/>
  <c r="J31" i="9"/>
  <c r="G33" i="9"/>
  <c r="G32" i="9"/>
  <c r="G31" i="9"/>
  <c r="D33" i="9"/>
  <c r="D32" i="9"/>
  <c r="D31" i="9"/>
  <c r="J26" i="9"/>
  <c r="J25" i="9"/>
  <c r="J24" i="9"/>
  <c r="G26" i="9"/>
  <c r="G25" i="9"/>
  <c r="G24" i="9"/>
  <c r="D26" i="9"/>
  <c r="D25" i="9"/>
  <c r="D24" i="9"/>
  <c r="D28" i="9"/>
  <c r="J19" i="9"/>
  <c r="J18" i="9"/>
  <c r="J17" i="9"/>
  <c r="G19" i="9"/>
  <c r="G18" i="9"/>
  <c r="G17" i="9"/>
  <c r="D19" i="9"/>
  <c r="D18" i="9"/>
  <c r="D17" i="9"/>
  <c r="J12" i="9"/>
  <c r="J11" i="9"/>
  <c r="J10" i="9"/>
  <c r="G12" i="9"/>
  <c r="G11" i="9"/>
  <c r="G10" i="9"/>
  <c r="D12" i="9"/>
  <c r="D11" i="9"/>
  <c r="D10" i="9"/>
  <c r="J5" i="9"/>
  <c r="J4" i="9"/>
  <c r="J3" i="9"/>
  <c r="G5" i="9"/>
  <c r="G4" i="9"/>
  <c r="G3" i="9"/>
  <c r="D4" i="9"/>
  <c r="D3" i="9"/>
  <c r="D5" i="9"/>
  <c r="A17" i="17"/>
  <c r="A15" i="17"/>
  <c r="A13" i="17"/>
  <c r="A11" i="17"/>
  <c r="A9" i="17"/>
  <c r="A7" i="17"/>
  <c r="A5" i="17"/>
  <c r="A3" i="17"/>
  <c r="A2" i="17"/>
  <c r="A17" i="18"/>
  <c r="A15" i="18"/>
  <c r="A13" i="18"/>
  <c r="A11" i="18"/>
  <c r="A9" i="18"/>
  <c r="A7" i="18"/>
  <c r="A5" i="18"/>
  <c r="A3" i="18"/>
  <c r="A2" i="18"/>
  <c r="G60" i="9"/>
  <c r="J60" i="9"/>
  <c r="D2" i="9"/>
  <c r="J56" i="9"/>
  <c r="J55" i="9"/>
  <c r="J49" i="9"/>
  <c r="J48" i="9"/>
  <c r="G56" i="9"/>
  <c r="G55" i="9"/>
  <c r="G49" i="9"/>
  <c r="G48" i="9"/>
  <c r="D56" i="9"/>
  <c r="D55" i="9"/>
  <c r="D49" i="9"/>
  <c r="D48" i="9"/>
  <c r="D60" i="9"/>
  <c r="A52" i="9"/>
  <c r="A45" i="9"/>
  <c r="A17" i="16"/>
  <c r="A15" i="16"/>
  <c r="A17" i="15"/>
  <c r="A15" i="15"/>
  <c r="A17" i="7"/>
  <c r="A15" i="7"/>
  <c r="J42" i="9"/>
  <c r="J41" i="9"/>
  <c r="G42" i="9"/>
  <c r="G41" i="9"/>
  <c r="D42" i="9"/>
  <c r="D41" i="9"/>
  <c r="J35" i="9"/>
  <c r="J34" i="9"/>
  <c r="G35" i="9"/>
  <c r="G34" i="9"/>
  <c r="D35" i="9"/>
  <c r="D34" i="9"/>
  <c r="J28" i="9"/>
  <c r="J27" i="9"/>
  <c r="G28" i="9"/>
  <c r="G27" i="9"/>
  <c r="D27" i="9"/>
  <c r="J21" i="9"/>
  <c r="J20" i="9"/>
  <c r="G21" i="9"/>
  <c r="G20" i="9"/>
  <c r="D21" i="9"/>
  <c r="D20" i="9"/>
  <c r="J13" i="9"/>
  <c r="G13" i="9"/>
  <c r="D13" i="9"/>
  <c r="J6" i="9"/>
  <c r="G6" i="9"/>
  <c r="D6" i="9"/>
  <c r="A38" i="9"/>
  <c r="A31" i="9"/>
  <c r="A24" i="9"/>
  <c r="A17" i="9"/>
  <c r="J2" i="9"/>
  <c r="G2" i="9"/>
  <c r="A2" i="9"/>
  <c r="A13" i="16"/>
  <c r="A11" i="16"/>
  <c r="A9" i="16"/>
  <c r="A7" i="16"/>
  <c r="A13" i="15"/>
  <c r="A11" i="15"/>
  <c r="A9" i="15"/>
  <c r="A7" i="15"/>
  <c r="A13" i="7"/>
  <c r="A11" i="7"/>
  <c r="A9" i="7"/>
  <c r="A7" i="7"/>
  <c r="A5" i="7"/>
  <c r="A3" i="7"/>
  <c r="A10" i="9"/>
  <c r="A3" i="9"/>
  <c r="A14" i="16"/>
  <c r="A12" i="16"/>
  <c r="A10" i="16"/>
  <c r="A8" i="16"/>
  <c r="A5" i="16"/>
  <c r="A3" i="16"/>
  <c r="A2" i="16"/>
  <c r="I1" i="15"/>
  <c r="F1" i="15"/>
  <c r="C1" i="15"/>
  <c r="A14" i="15"/>
  <c r="A12" i="15"/>
  <c r="A10" i="15"/>
  <c r="A8" i="15"/>
  <c r="A5" i="15"/>
  <c r="A3" i="15"/>
  <c r="A2" i="15"/>
  <c r="A2" i="7"/>
  <c r="J14" i="9"/>
  <c r="G14" i="9"/>
  <c r="D14" i="9"/>
  <c r="D7" i="9"/>
  <c r="J7" i="9"/>
  <c r="G7" i="9"/>
</calcChain>
</file>

<file path=xl/sharedStrings.xml><?xml version="1.0" encoding="utf-8"?>
<sst xmlns="http://schemas.openxmlformats.org/spreadsheetml/2006/main" count="408" uniqueCount="48">
  <si>
    <t>Beoordelaar 1: &lt;&lt;&gt;&gt;</t>
  </si>
  <si>
    <t>Beoordelaar 2: &lt;&lt;&gt;&gt;</t>
  </si>
  <si>
    <t>Beoordelaar 3: &lt;&lt;&gt;&gt;</t>
  </si>
  <si>
    <t>&lt;MOTIVATIE&gt;</t>
  </si>
  <si>
    <t>&lt;NAAM INSCHRIJVER&gt;</t>
  </si>
  <si>
    <t>Consensus</t>
  </si>
  <si>
    <t>SCORE</t>
  </si>
  <si>
    <t>Beoordelaar 1</t>
  </si>
  <si>
    <t>Beoordelaar 2</t>
  </si>
  <si>
    <t>Beoordelaar 3</t>
  </si>
  <si>
    <t>Score:</t>
  </si>
  <si>
    <t>De afzonderlijke items zullen worden beoordeeld met:</t>
  </si>
  <si>
    <t>Waarde van dit onderdeel</t>
  </si>
  <si>
    <t>5 Uitmuntend</t>
  </si>
  <si>
    <t>4 Goed</t>
  </si>
  <si>
    <t>3 Voldoende</t>
  </si>
  <si>
    <t>2 Matig</t>
  </si>
  <si>
    <t>1 Onvoldoende</t>
  </si>
  <si>
    <t>Maximaal 5, minimaal 2
(1 = uitsluiting)</t>
  </si>
  <si>
    <t>Beoordelingskader proefopstelling</t>
  </si>
  <si>
    <t>Te behalen score op basis van consensus</t>
  </si>
  <si>
    <t>Beoordeling PROEFOPSTELLING</t>
  </si>
  <si>
    <t>Totaalscore van de bovenstaande items (verkregen o.b.v. consensus)</t>
  </si>
  <si>
    <t>SCORE:</t>
  </si>
  <si>
    <t>Inschrijver 1</t>
  </si>
  <si>
    <t>Inschrijver 2</t>
  </si>
  <si>
    <t>Inschrijver 3</t>
  </si>
  <si>
    <t>Motivatie consensus</t>
  </si>
  <si>
    <t>&lt;&lt;MOTIVATIE&gt;&gt;</t>
  </si>
  <si>
    <t>7.3.1	Kwalitatieve uitleg en advies van de aangeboden oplossing inclusief een beheerstool (inzage status/ op afstand uitlezen van gegevens/etc.).</t>
  </si>
  <si>
    <t>7.3.2	Kwaliteit beantwoording vragen van de beoordelaars (vakkennis, kennis van een PO &amp; VO-organisatie/leslokaal).</t>
  </si>
  <si>
    <t>7.3.3	Kwaliteit van de aangeboden oplossing (beeldkwaliteit, scherpte, kleurechtheid, degelijkheid). Kwaliteit van het projectbord, bekeken vanuit verschillende posities zoals die in de praktijk ook voor komen.</t>
  </si>
  <si>
    <t>7.3.4	Kwaliteit van het geluid (verstaanbaarheid, helderheid, volume zowel spraak als muziek).</t>
  </si>
  <si>
    <t>7.3.5	Gebruikersvriendelijkheid (kijkend naar aantal handelingen, het streamen van meerdere schermen tegelijk, reactietijd op aanraking, snelheid algemeen, ergonomie, mate van complexiteit van de bediening, manier van schrijven).</t>
  </si>
  <si>
    <t>7.3.6	Mate van meerwaarde (extra features, “nice-to-have” randapparatuur) zoals bijvoorbeeld anti-bacteriële laag/ low bluelight technology/ NFC-chip/ Androidmodule en anderen.</t>
  </si>
  <si>
    <t>7.3.7	“Look and feel” (uitstraling, aantal bedieningsknoppen en positionering hiervan) en de mate van kwaliteit van afwerking (van snoertjes, beugels en andere toebehoren).</t>
  </si>
  <si>
    <t>7.3.8	Algemene indruk, aspecten waar de voorgaande items niet in voorzien, maar wel van wezenlijke relevantie blijken. Als er geen negatieve maar ook geen positieve waarnemingen zijn anders dan de hierboven beoordeelde items scoort inschrijver hier een 3.</t>
  </si>
  <si>
    <t xml:space="preserve">Maximaal 5, minimaal 1
</t>
  </si>
  <si>
    <t>Beoordelaar 4: &lt;&lt;&gt;&gt;</t>
  </si>
  <si>
    <t>Beoordelaar 5: &lt;&lt;&gt;&gt;</t>
  </si>
  <si>
    <t>Beoordelaar 4</t>
  </si>
  <si>
    <t>Beoordelaar 5</t>
  </si>
  <si>
    <t>Beordeelaar 5</t>
  </si>
  <si>
    <t>zie bijlage kwaliteit</t>
  </si>
  <si>
    <t>Iedere geschikte inschrijver zal worden gevraagd om een proefopstelling van de aangeboden oplossing van de minimaal 75 inch (type 2) te demonstreren. Deze proefopstelling moet binnen een straal van 110 KM reisafstand (gerekend vanaf Volendam) beschikbaar worden gesteld. NOTE: Alles wat inschrijver in haar proefopstelling laat zien en aanbiedt als oplossing en aan meerwaarde zit bij de geboden oplossing en dienstverlening (lees: prijs) inbegrepen!</t>
  </si>
  <si>
    <t>Totale waarde (€) van de items 1 t/m 8, maximaal € 42.000,-</t>
  </si>
  <si>
    <t>Totaalwaardes PROEFOPSTELLING</t>
  </si>
  <si>
    <t>Totaal behaalde waarde proefopstelling: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</si>
</sst>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theme="9"/>
      <name val="Verdana"/>
      <family val="2"/>
    </font>
    <font>
      <sz val="8"/>
      <name val="Calibri"/>
      <family val="2"/>
      <scheme val="minor"/>
    </font>
    <font>
      <b/>
      <sz val="8"/>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2">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2" fillId="2" borderId="8" xfId="0" applyFont="1" applyFill="1" applyBorder="1" applyAlignment="1" applyProtection="1"/>
    <xf numFmtId="0" fontId="8" fillId="0" borderId="0" xfId="0" applyFont="1"/>
    <xf numFmtId="0" fontId="4" fillId="2" borderId="8" xfId="0" applyFont="1" applyFill="1" applyBorder="1" applyAlignment="1" applyProtection="1">
      <alignment horizontal="left" vertical="center" indent="1"/>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xf>
    <xf numFmtId="0" fontId="2" fillId="2" borderId="8" xfId="0" applyFont="1" applyFill="1" applyBorder="1" applyAlignment="1" applyProtection="1">
      <alignment horizontal="left" vertical="center" wrapText="1"/>
    </xf>
    <xf numFmtId="0" fontId="9" fillId="2" borderId="10" xfId="0" applyFont="1" applyFill="1" applyBorder="1" applyAlignment="1">
      <alignment horizontal="left" vertical="center"/>
    </xf>
    <xf numFmtId="0" fontId="2" fillId="2" borderId="8" xfId="0" applyFont="1" applyFill="1" applyBorder="1" applyAlignment="1">
      <alignment horizontal="center" vertical="center"/>
    </xf>
    <xf numFmtId="0" fontId="11" fillId="2" borderId="8" xfId="0" applyFont="1" applyFill="1" applyBorder="1" applyAlignment="1">
      <alignment horizontal="right" vertical="center" wrapText="1"/>
    </xf>
    <xf numFmtId="0" fontId="12"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12" fillId="2" borderId="4" xfId="0" applyFont="1" applyFill="1" applyBorder="1" applyAlignment="1">
      <alignment horizontal="right" vertical="center" wrapText="1"/>
    </xf>
    <xf numFmtId="0" fontId="12" fillId="2" borderId="0" xfId="0" applyFont="1" applyFill="1" applyBorder="1" applyAlignment="1">
      <alignment horizontal="right" vertical="center" wrapText="1"/>
    </xf>
    <xf numFmtId="0" fontId="10" fillId="2" borderId="4"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wrapText="1"/>
    </xf>
    <xf numFmtId="0" fontId="9" fillId="2" borderId="10" xfId="0" applyFont="1" applyFill="1" applyBorder="1" applyAlignment="1" applyProtection="1">
      <alignment horizontal="left" vertical="center"/>
    </xf>
    <xf numFmtId="0" fontId="3" fillId="5" borderId="1" xfId="0" applyFont="1" applyFill="1" applyBorder="1" applyAlignment="1">
      <alignment horizontal="left" vertical="center" wrapText="1"/>
    </xf>
    <xf numFmtId="0" fontId="3" fillId="5" borderId="1" xfId="0" applyFont="1" applyFill="1" applyBorder="1" applyAlignment="1">
      <alignment wrapText="1"/>
    </xf>
    <xf numFmtId="0" fontId="2" fillId="6" borderId="1" xfId="0" applyFont="1" applyFill="1" applyBorder="1" applyAlignment="1">
      <alignment horizontal="left" vertical="center" wrapText="1"/>
    </xf>
    <xf numFmtId="0" fontId="2" fillId="6" borderId="1" xfId="0" applyFont="1" applyFill="1" applyBorder="1" applyAlignment="1">
      <alignment horizontal="right" vertical="center" wrapText="1"/>
    </xf>
    <xf numFmtId="0" fontId="3" fillId="5" borderId="1" xfId="0" applyFont="1" applyFill="1" applyBorder="1" applyAlignment="1">
      <alignment vertical="center" wrapText="1"/>
    </xf>
    <xf numFmtId="0" fontId="13" fillId="4" borderId="3" xfId="0" applyFont="1" applyFill="1" applyBorder="1" applyAlignment="1">
      <alignment vertical="center"/>
    </xf>
    <xf numFmtId="0" fontId="3" fillId="4" borderId="2" xfId="0" applyFont="1" applyFill="1" applyBorder="1" applyAlignment="1">
      <alignment vertical="center"/>
    </xf>
    <xf numFmtId="0" fontId="2" fillId="5" borderId="1" xfId="0" applyFont="1" applyFill="1" applyBorder="1" applyAlignment="1">
      <alignment horizontal="left" vertical="center" wrapText="1" indent="1"/>
    </xf>
    <xf numFmtId="0" fontId="2" fillId="5"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1" xfId="0" applyFont="1" applyFill="1" applyBorder="1" applyAlignment="1">
      <alignment vertical="center"/>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0" fontId="2" fillId="4"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10" fillId="8" borderId="1" xfId="0" applyFont="1" applyFill="1" applyBorder="1" applyAlignment="1" applyProtection="1">
      <alignment horizontal="center" vertical="center" wrapText="1"/>
      <protection locked="0"/>
    </xf>
    <xf numFmtId="164" fontId="3" fillId="7" borderId="1" xfId="0" applyNumberFormat="1" applyFont="1" applyFill="1" applyBorder="1" applyAlignment="1">
      <alignment horizontal="center" vertical="center"/>
    </xf>
    <xf numFmtId="0" fontId="7" fillId="3" borderId="1" xfId="0" applyFont="1" applyFill="1" applyBorder="1" applyAlignment="1" applyProtection="1">
      <alignment horizontal="center" vertical="center"/>
    </xf>
    <xf numFmtId="0" fontId="7" fillId="3" borderId="10" xfId="0" applyFont="1" applyFill="1" applyBorder="1" applyAlignment="1" applyProtection="1">
      <alignment horizontal="center" vertical="center"/>
    </xf>
    <xf numFmtId="0" fontId="4" fillId="3" borderId="1" xfId="0" applyFont="1" applyFill="1" applyBorder="1" applyAlignment="1">
      <alignment horizontal="center" vertical="center"/>
    </xf>
    <xf numFmtId="0" fontId="3" fillId="4" borderId="1" xfId="0" applyFont="1" applyFill="1" applyBorder="1" applyAlignment="1">
      <alignment horizontal="left" vertical="center" wrapText="1"/>
    </xf>
    <xf numFmtId="165" fontId="3" fillId="6" borderId="2"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0" fontId="2" fillId="5" borderId="6" xfId="0" applyFont="1" applyFill="1" applyBorder="1" applyAlignment="1" applyProtection="1">
      <alignment horizontal="left" vertical="center" wrapText="1" indent="1"/>
    </xf>
    <xf numFmtId="0" fontId="2" fillId="5" borderId="7" xfId="0" applyFont="1" applyFill="1" applyBorder="1" applyAlignment="1" applyProtection="1">
      <alignment horizontal="left" vertical="center" wrapText="1" indent="1"/>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3" fillId="6" borderId="4"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0" fontId="1" fillId="8" borderId="2" xfId="0" applyFont="1" applyFill="1" applyBorder="1" applyAlignment="1">
      <alignment horizontal="right" vertical="center" wrapText="1"/>
    </xf>
    <xf numFmtId="0" fontId="1" fillId="8" borderId="3" xfId="0" applyFont="1" applyFill="1" applyBorder="1" applyAlignment="1">
      <alignment horizontal="right" vertical="center" wrapText="1"/>
    </xf>
    <xf numFmtId="0" fontId="3" fillId="5" borderId="10"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11" fillId="8" borderId="2" xfId="0" applyFont="1" applyFill="1" applyBorder="1" applyAlignment="1">
      <alignment horizontal="right" vertical="center" wrapText="1"/>
    </xf>
    <xf numFmtId="0" fontId="11" fillId="8" borderId="3" xfId="0" applyFont="1" applyFill="1" applyBorder="1" applyAlignment="1">
      <alignment horizontal="right" vertical="center" wrapText="1"/>
    </xf>
    <xf numFmtId="0" fontId="12" fillId="9" borderId="2" xfId="0" applyFont="1" applyFill="1" applyBorder="1" applyAlignment="1">
      <alignment horizontal="right" vertical="center" wrapText="1"/>
    </xf>
    <xf numFmtId="0" fontId="12" fillId="9" borderId="3" xfId="0" applyFont="1" applyFill="1" applyBorder="1" applyAlignment="1">
      <alignment horizontal="right" vertical="center" wrapText="1"/>
    </xf>
    <xf numFmtId="164" fontId="2" fillId="6" borderId="10" xfId="0" applyNumberFormat="1" applyFont="1" applyFill="1" applyBorder="1" applyAlignment="1" applyProtection="1">
      <alignment horizontal="center" vertical="center" wrapText="1"/>
      <protection locked="0"/>
    </xf>
    <xf numFmtId="164" fontId="2" fillId="6" borderId="8" xfId="0" applyNumberFormat="1" applyFont="1" applyFill="1" applyBorder="1" applyAlignment="1" applyProtection="1">
      <alignment horizontal="center" vertical="center" wrapText="1"/>
      <protection locked="0"/>
    </xf>
    <xf numFmtId="164" fontId="2" fillId="6" borderId="11" xfId="0" applyNumberFormat="1" applyFont="1" applyFill="1" applyBorder="1" applyAlignment="1" applyProtection="1">
      <alignment horizontal="center" vertical="center" wrapText="1"/>
      <protection locked="0"/>
    </xf>
    <xf numFmtId="0" fontId="3" fillId="5" borderId="10" xfId="0" applyFont="1" applyFill="1" applyBorder="1" applyAlignment="1">
      <alignment horizontal="left" vertical="center"/>
    </xf>
    <xf numFmtId="0" fontId="3" fillId="5" borderId="8" xfId="0" applyFont="1" applyFill="1" applyBorder="1" applyAlignment="1">
      <alignment horizontal="left" vertical="center"/>
    </xf>
    <xf numFmtId="0" fontId="3" fillId="5" borderId="11" xfId="0" applyFont="1" applyFill="1" applyBorder="1" applyAlignment="1">
      <alignment horizontal="left" vertical="center"/>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1" fillId="5" borderId="12" xfId="0" applyFont="1" applyFill="1" applyBorder="1" applyAlignment="1">
      <alignment horizontal="center" vertical="center"/>
    </xf>
    <xf numFmtId="0" fontId="1" fillId="5" borderId="9" xfId="0" applyFont="1" applyFill="1" applyBorder="1" applyAlignment="1">
      <alignment horizontal="center" vertical="center"/>
    </xf>
    <xf numFmtId="0" fontId="15" fillId="9" borderId="1" xfId="0" applyFont="1" applyFill="1" applyBorder="1" applyAlignment="1" applyProtection="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CC99"/>
      <color rgb="FFF2F2F2"/>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19"/>
  <sheetViews>
    <sheetView showGridLines="0" tabSelected="1" workbookViewId="0">
      <selection activeCell="B3" sqref="B1:B1048576"/>
    </sheetView>
  </sheetViews>
  <sheetFormatPr baseColWidth="10" defaultColWidth="8.83203125" defaultRowHeight="15" x14ac:dyDescent="0.2"/>
  <cols>
    <col min="1" max="1" width="89.5" customWidth="1"/>
    <col min="2" max="2" width="47.83203125" style="1" customWidth="1"/>
  </cols>
  <sheetData>
    <row r="1" spans="1:2" ht="30" customHeight="1" x14ac:dyDescent="0.2">
      <c r="A1" s="47" t="s">
        <v>21</v>
      </c>
      <c r="B1" s="47"/>
    </row>
    <row r="2" spans="1:2" s="2" customFormat="1" ht="130" customHeight="1" x14ac:dyDescent="0.2">
      <c r="A2" s="48" t="s">
        <v>44</v>
      </c>
      <c r="B2" s="48"/>
    </row>
    <row r="3" spans="1:2" s="2" customFormat="1" ht="30" customHeight="1" x14ac:dyDescent="0.2">
      <c r="A3" s="25" t="s">
        <v>19</v>
      </c>
      <c r="B3" s="26" t="s">
        <v>20</v>
      </c>
    </row>
    <row r="4" spans="1:2" ht="40" customHeight="1" x14ac:dyDescent="0.2">
      <c r="A4" s="27" t="s">
        <v>29</v>
      </c>
      <c r="B4" s="28" t="s">
        <v>37</v>
      </c>
    </row>
    <row r="5" spans="1:2" ht="40" customHeight="1" x14ac:dyDescent="0.2">
      <c r="A5" s="27" t="s">
        <v>30</v>
      </c>
      <c r="B5" s="28" t="s">
        <v>37</v>
      </c>
    </row>
    <row r="6" spans="1:2" ht="40" customHeight="1" x14ac:dyDescent="0.2">
      <c r="A6" s="27" t="s">
        <v>31</v>
      </c>
      <c r="B6" s="28" t="s">
        <v>18</v>
      </c>
    </row>
    <row r="7" spans="1:2" ht="40" customHeight="1" x14ac:dyDescent="0.2">
      <c r="A7" s="27" t="s">
        <v>32</v>
      </c>
      <c r="B7" s="28" t="s">
        <v>18</v>
      </c>
    </row>
    <row r="8" spans="1:2" ht="40" customHeight="1" x14ac:dyDescent="0.2">
      <c r="A8" s="27" t="s">
        <v>33</v>
      </c>
      <c r="B8" s="28" t="s">
        <v>18</v>
      </c>
    </row>
    <row r="9" spans="1:2" ht="40" customHeight="1" x14ac:dyDescent="0.2">
      <c r="A9" s="27" t="s">
        <v>34</v>
      </c>
      <c r="B9" s="28" t="s">
        <v>37</v>
      </c>
    </row>
    <row r="10" spans="1:2" ht="40" customHeight="1" x14ac:dyDescent="0.2">
      <c r="A10" s="27" t="s">
        <v>35</v>
      </c>
      <c r="B10" s="28" t="s">
        <v>37</v>
      </c>
    </row>
    <row r="11" spans="1:2" ht="40" customHeight="1" x14ac:dyDescent="0.2">
      <c r="A11" s="27" t="s">
        <v>36</v>
      </c>
      <c r="B11" s="28" t="s">
        <v>37</v>
      </c>
    </row>
    <row r="12" spans="1:2" s="2" customFormat="1" ht="45" customHeight="1" x14ac:dyDescent="0.2">
      <c r="A12" s="25" t="s">
        <v>22</v>
      </c>
      <c r="B12" s="29" t="s">
        <v>45</v>
      </c>
    </row>
    <row r="13" spans="1:2" ht="30" customHeight="1" x14ac:dyDescent="0.2">
      <c r="A13" s="35" t="s">
        <v>11</v>
      </c>
      <c r="B13" s="34" t="s">
        <v>12</v>
      </c>
    </row>
    <row r="14" spans="1:2" x14ac:dyDescent="0.2">
      <c r="A14" s="32" t="s">
        <v>13</v>
      </c>
      <c r="B14" s="33" t="s">
        <v>43</v>
      </c>
    </row>
    <row r="15" spans="1:2" x14ac:dyDescent="0.2">
      <c r="A15" s="32" t="s">
        <v>14</v>
      </c>
      <c r="B15" s="33" t="s">
        <v>43</v>
      </c>
    </row>
    <row r="16" spans="1:2" x14ac:dyDescent="0.2">
      <c r="A16" s="32" t="s">
        <v>15</v>
      </c>
      <c r="B16" s="33" t="s">
        <v>43</v>
      </c>
    </row>
    <row r="17" spans="1:2" x14ac:dyDescent="0.2">
      <c r="A17" s="32" t="s">
        <v>16</v>
      </c>
      <c r="B17" s="33" t="s">
        <v>43</v>
      </c>
    </row>
    <row r="18" spans="1:2" x14ac:dyDescent="0.2">
      <c r="A18" s="32" t="s">
        <v>17</v>
      </c>
      <c r="B18" s="33" t="s">
        <v>43</v>
      </c>
    </row>
    <row r="19" spans="1:2" x14ac:dyDescent="0.2">
      <c r="A19" s="31" t="s">
        <v>23</v>
      </c>
      <c r="B19" s="30"/>
    </row>
  </sheetData>
  <sheetProtection algorithmName="SHA-512" hashValue="DKBRvgpJKTZqE19SmrjG1ez53XbfoQ1NPQNUUwlS3y3gd1Zg4nNSfWlLKoNoP/PkX0MoBNZ2ow6JYADIpWNtKA==" saltValue="6eTW+TUnRRyx4GFAk5X8kw==" spinCount="100000" sheet="1" objects="1" scenarios="1"/>
  <mergeCells count="2">
    <mergeCell ref="A1:B1"/>
    <mergeCell ref="A2:B2"/>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9"/>
  <sheetViews>
    <sheetView showGridLines="0" zoomScale="85" zoomScaleNormal="85" zoomScalePageLayoutView="85" workbookViewId="0">
      <selection sqref="A1:XFD1048576"/>
    </sheetView>
  </sheetViews>
  <sheetFormatPr baseColWidth="10" defaultColWidth="8.83203125" defaultRowHeight="13" x14ac:dyDescent="0.15"/>
  <cols>
    <col min="1" max="1" width="71.3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36" t="s">
        <v>0</v>
      </c>
      <c r="B1" s="11"/>
      <c r="C1" s="61" t="s">
        <v>24</v>
      </c>
      <c r="D1" s="57"/>
      <c r="E1" s="11"/>
      <c r="F1" s="56" t="s">
        <v>25</v>
      </c>
      <c r="G1" s="57"/>
      <c r="H1" s="11"/>
      <c r="I1" s="56" t="s">
        <v>26</v>
      </c>
      <c r="J1" s="57"/>
      <c r="K1" s="3"/>
    </row>
    <row r="2" spans="1:11" ht="40" customHeight="1" x14ac:dyDescent="0.15">
      <c r="A2" s="37" t="str">
        <f>'Beoordelen proefopstelling'!A3</f>
        <v>Beoordelingskader proefopstelling</v>
      </c>
      <c r="B2" s="7"/>
      <c r="C2" s="58" t="s">
        <v>10</v>
      </c>
      <c r="D2" s="59"/>
      <c r="E2" s="7"/>
      <c r="F2" s="60" t="s">
        <v>10</v>
      </c>
      <c r="G2" s="59"/>
      <c r="H2" s="7"/>
      <c r="I2" s="60" t="s">
        <v>10</v>
      </c>
      <c r="J2" s="59"/>
    </row>
    <row r="3" spans="1:11" ht="20" customHeight="1" x14ac:dyDescent="0.15">
      <c r="A3" s="51" t="str">
        <f>'Beoordelen proefopstelling'!A4</f>
        <v>7.3.1	Kwalitatieve uitleg en advies van de aangeboden oplossing inclusief een beheerstool (inzage status/ op afstand uitlezen van gegevens/etc.).</v>
      </c>
      <c r="B3" s="8"/>
      <c r="C3" s="12" t="s">
        <v>6</v>
      </c>
      <c r="D3" s="13"/>
      <c r="E3" s="14"/>
      <c r="F3" s="12" t="s">
        <v>6</v>
      </c>
      <c r="G3" s="13"/>
      <c r="H3" s="14"/>
      <c r="I3" s="12" t="s">
        <v>6</v>
      </c>
      <c r="J3" s="13"/>
    </row>
    <row r="4" spans="1:11" ht="130" customHeight="1" x14ac:dyDescent="0.15">
      <c r="A4" s="52"/>
      <c r="B4" s="8"/>
      <c r="C4" s="55" t="s">
        <v>3</v>
      </c>
      <c r="D4" s="50"/>
      <c r="E4" s="14"/>
      <c r="F4" s="49" t="s">
        <v>3</v>
      </c>
      <c r="G4" s="50"/>
      <c r="H4" s="14"/>
      <c r="I4" s="49" t="s">
        <v>3</v>
      </c>
      <c r="J4" s="50"/>
    </row>
    <row r="5" spans="1:11" ht="20" customHeight="1" x14ac:dyDescent="0.15">
      <c r="A5" s="51" t="str">
        <f>'Beoordelen proefopstelling'!A5</f>
        <v>7.3.2	Kwaliteit beantwoording vragen van de beoordelaars (vakkennis, kennis van een PO &amp; VO-organisatie/leslokaal).</v>
      </c>
      <c r="B5" s="8"/>
      <c r="C5" s="12" t="s">
        <v>6</v>
      </c>
      <c r="D5" s="13"/>
      <c r="E5" s="14"/>
      <c r="F5" s="12" t="s">
        <v>6</v>
      </c>
      <c r="G5" s="13"/>
      <c r="H5" s="14"/>
      <c r="I5" s="12" t="s">
        <v>6</v>
      </c>
      <c r="J5" s="13"/>
    </row>
    <row r="6" spans="1:11" ht="130" customHeight="1" x14ac:dyDescent="0.15">
      <c r="A6" s="52"/>
      <c r="B6" s="8"/>
      <c r="C6" s="53" t="s">
        <v>3</v>
      </c>
      <c r="D6" s="54"/>
      <c r="E6" s="14"/>
      <c r="F6" s="49" t="s">
        <v>3</v>
      </c>
      <c r="G6" s="50"/>
      <c r="H6" s="14"/>
      <c r="I6" s="49" t="s">
        <v>3</v>
      </c>
      <c r="J6" s="50"/>
    </row>
    <row r="7" spans="1:11" ht="20" customHeight="1" x14ac:dyDescent="0.15">
      <c r="A7" s="51" t="str">
        <f>'Beoordelen proefopstelling'!A6</f>
        <v>7.3.3	Kwaliteit van de aangeboden oplossing (beeldkwaliteit, scherpte, kleurechtheid, degelijkheid). Kwaliteit van het projectbord, bekeken vanuit verschillende posities zoals die in de praktijk ook voor komen.</v>
      </c>
      <c r="B7" s="8"/>
      <c r="C7" s="12" t="s">
        <v>6</v>
      </c>
      <c r="D7" s="13"/>
      <c r="E7" s="14"/>
      <c r="F7" s="12" t="s">
        <v>6</v>
      </c>
      <c r="G7" s="13"/>
      <c r="H7" s="14"/>
      <c r="I7" s="12" t="s">
        <v>6</v>
      </c>
      <c r="J7" s="13"/>
    </row>
    <row r="8" spans="1:11" ht="130" customHeight="1" x14ac:dyDescent="0.15">
      <c r="A8" s="52"/>
      <c r="B8" s="8"/>
      <c r="C8" s="55" t="s">
        <v>3</v>
      </c>
      <c r="D8" s="50"/>
      <c r="E8" s="14"/>
      <c r="F8" s="49" t="s">
        <v>3</v>
      </c>
      <c r="G8" s="50"/>
      <c r="H8" s="14"/>
      <c r="I8" s="49" t="s">
        <v>3</v>
      </c>
      <c r="J8" s="50"/>
    </row>
    <row r="9" spans="1:11" ht="20" customHeight="1" x14ac:dyDescent="0.15">
      <c r="A9" s="51" t="str">
        <f>'Beoordelen proefopstelling'!A7</f>
        <v>7.3.4	Kwaliteit van het geluid (verstaanbaarheid, helderheid, volume zowel spraak als muziek).</v>
      </c>
      <c r="B9" s="8"/>
      <c r="C9" s="12" t="s">
        <v>6</v>
      </c>
      <c r="D9" s="13"/>
      <c r="E9" s="14"/>
      <c r="F9" s="12" t="s">
        <v>6</v>
      </c>
      <c r="G9" s="13"/>
      <c r="H9" s="14"/>
      <c r="I9" s="12" t="s">
        <v>6</v>
      </c>
      <c r="J9" s="13"/>
    </row>
    <row r="10" spans="1:11" ht="130" customHeight="1" x14ac:dyDescent="0.15">
      <c r="A10" s="52"/>
      <c r="B10" s="8"/>
      <c r="C10" s="53" t="s">
        <v>3</v>
      </c>
      <c r="D10" s="54"/>
      <c r="E10" s="14"/>
      <c r="F10" s="49" t="s">
        <v>3</v>
      </c>
      <c r="G10" s="50"/>
      <c r="H10" s="14"/>
      <c r="I10" s="49" t="s">
        <v>3</v>
      </c>
      <c r="J10" s="50"/>
    </row>
    <row r="11" spans="1:11" ht="20" customHeight="1" x14ac:dyDescent="0.15">
      <c r="A11" s="51" t="str">
        <f>'Beoordelen proefopstelling'!A8</f>
        <v>7.3.5	Gebruikersvriendelijkheid (kijkend naar aantal handelingen, het streamen van meerdere schermen tegelijk, reactietijd op aanraking, snelheid algemeen, ergonomie, mate van complexiteit van de bediening, manier van schrijven).</v>
      </c>
      <c r="B11" s="8"/>
      <c r="C11" s="12" t="s">
        <v>6</v>
      </c>
      <c r="D11" s="13"/>
      <c r="E11" s="14"/>
      <c r="F11" s="12" t="s">
        <v>6</v>
      </c>
      <c r="G11" s="13"/>
      <c r="H11" s="14"/>
      <c r="I11" s="12" t="s">
        <v>6</v>
      </c>
      <c r="J11" s="13"/>
    </row>
    <row r="12" spans="1:11" ht="130" customHeight="1" x14ac:dyDescent="0.15">
      <c r="A12" s="52"/>
      <c r="B12" s="8"/>
      <c r="C12" s="55" t="s">
        <v>3</v>
      </c>
      <c r="D12" s="50"/>
      <c r="E12" s="14"/>
      <c r="F12" s="49" t="s">
        <v>3</v>
      </c>
      <c r="G12" s="50"/>
      <c r="H12" s="14"/>
      <c r="I12" s="49" t="s">
        <v>3</v>
      </c>
      <c r="J12" s="50"/>
    </row>
    <row r="13" spans="1:11" ht="20" customHeight="1" x14ac:dyDescent="0.15">
      <c r="A13" s="51" t="str">
        <f>'Beoordelen proefopstelling'!A9</f>
        <v>7.3.6	Mate van meerwaarde (extra features, “nice-to-have” randapparatuur) zoals bijvoorbeeld anti-bacteriële laag/ low bluelight technology/ NFC-chip/ Androidmodule en anderen.</v>
      </c>
      <c r="B13" s="8"/>
      <c r="C13" s="12" t="s">
        <v>6</v>
      </c>
      <c r="D13" s="13"/>
      <c r="E13" s="14"/>
      <c r="F13" s="12" t="s">
        <v>6</v>
      </c>
      <c r="G13" s="13"/>
      <c r="H13" s="14"/>
      <c r="I13" s="12" t="s">
        <v>6</v>
      </c>
      <c r="J13" s="13"/>
    </row>
    <row r="14" spans="1:11" ht="130" customHeight="1" x14ac:dyDescent="0.15">
      <c r="A14" s="52"/>
      <c r="B14" s="8"/>
      <c r="C14" s="55" t="s">
        <v>3</v>
      </c>
      <c r="D14" s="50"/>
      <c r="E14" s="14"/>
      <c r="F14" s="49" t="s">
        <v>3</v>
      </c>
      <c r="G14" s="50"/>
      <c r="H14" s="14"/>
      <c r="I14" s="49" t="s">
        <v>3</v>
      </c>
      <c r="J14" s="50"/>
    </row>
    <row r="15" spans="1:11" ht="20" customHeight="1" x14ac:dyDescent="0.15">
      <c r="A15" s="51" t="str">
        <f>'Beoordelen proefopstelling'!A10</f>
        <v>7.3.7	“Look and feel” (uitstraling, aantal bedieningsknoppen en positionering hiervan) en de mate van kwaliteit van afwerking (van snoertjes, beugels en andere toebehoren).</v>
      </c>
      <c r="B15" s="8"/>
      <c r="C15" s="12" t="s">
        <v>6</v>
      </c>
      <c r="D15" s="13"/>
      <c r="E15" s="14"/>
      <c r="F15" s="12" t="s">
        <v>6</v>
      </c>
      <c r="G15" s="13"/>
      <c r="H15" s="14"/>
      <c r="I15" s="12" t="s">
        <v>6</v>
      </c>
      <c r="J15" s="13"/>
    </row>
    <row r="16" spans="1:11" ht="130" customHeight="1" x14ac:dyDescent="0.15">
      <c r="A16" s="52"/>
      <c r="B16" s="8"/>
      <c r="C16" s="55" t="s">
        <v>3</v>
      </c>
      <c r="D16" s="50"/>
      <c r="E16" s="14"/>
      <c r="F16" s="49" t="s">
        <v>3</v>
      </c>
      <c r="G16" s="50"/>
      <c r="H16" s="14"/>
      <c r="I16" s="49" t="s">
        <v>3</v>
      </c>
      <c r="J16" s="50"/>
    </row>
    <row r="17" spans="1:10" ht="20" customHeight="1" x14ac:dyDescent="0.15">
      <c r="A17" s="51" t="str">
        <f>'Beoordelen proefopstelling'!A11</f>
        <v>7.3.8	Algemene indruk, aspecten waar de voorgaande items niet in voorzien, maar wel van wezenlijke relevantie blijken. Als er geen negatieve maar ook geen positieve waarnemingen zijn anders dan de hierboven beoordeelde items scoort inschrijver hier een 3.</v>
      </c>
      <c r="B17" s="8"/>
      <c r="C17" s="12" t="s">
        <v>6</v>
      </c>
      <c r="D17" s="13"/>
      <c r="E17" s="14"/>
      <c r="F17" s="12" t="s">
        <v>6</v>
      </c>
      <c r="G17" s="13"/>
      <c r="H17" s="14"/>
      <c r="I17" s="12" t="s">
        <v>6</v>
      </c>
      <c r="J17" s="13"/>
    </row>
    <row r="18" spans="1:10" ht="130" customHeight="1" x14ac:dyDescent="0.15">
      <c r="A18" s="52"/>
      <c r="B18" s="8"/>
      <c r="C18" s="55" t="s">
        <v>3</v>
      </c>
      <c r="D18" s="50"/>
      <c r="E18" s="14"/>
      <c r="F18" s="49" t="s">
        <v>3</v>
      </c>
      <c r="G18" s="50"/>
      <c r="H18" s="14"/>
      <c r="I18" s="49" t="s">
        <v>3</v>
      </c>
      <c r="J18" s="50"/>
    </row>
    <row r="19" spans="1:10" ht="20" customHeight="1" x14ac:dyDescent="0.15">
      <c r="A19" s="38"/>
      <c r="B19" s="9"/>
      <c r="C19" s="39"/>
      <c r="D19" s="39"/>
      <c r="E19" s="9"/>
      <c r="F19" s="39"/>
      <c r="G19" s="39"/>
      <c r="H19" s="9"/>
      <c r="I19" s="39"/>
      <c r="J19" s="40"/>
    </row>
  </sheetData>
  <sheetProtection algorithmName="SHA-512" hashValue="S5bCBwtvTgD+sC2tAXCglOqclbFTnj5ab5PZi1Bsi0DAzkc7dTSRn/VGPq3c/paCzw4CaczP4BUIL8y8im63/g==" saltValue="kvOC+VPzSnw0bcTkPIUIpg==" spinCount="100000" sheet="1" objects="1" scenarios="1"/>
  <mergeCells count="38">
    <mergeCell ref="A15:A16"/>
    <mergeCell ref="C16:D16"/>
    <mergeCell ref="F16:G16"/>
    <mergeCell ref="I16:J16"/>
    <mergeCell ref="A17:A18"/>
    <mergeCell ref="C18:D18"/>
    <mergeCell ref="F18:G18"/>
    <mergeCell ref="I18:J18"/>
    <mergeCell ref="I1:J1"/>
    <mergeCell ref="I4:J4"/>
    <mergeCell ref="C2:D2"/>
    <mergeCell ref="I2:J2"/>
    <mergeCell ref="C1:D1"/>
    <mergeCell ref="F1:G1"/>
    <mergeCell ref="F4:G4"/>
    <mergeCell ref="F2:G2"/>
    <mergeCell ref="F14:G14"/>
    <mergeCell ref="I14:J14"/>
    <mergeCell ref="A3:A4"/>
    <mergeCell ref="A13:A14"/>
    <mergeCell ref="C14:D14"/>
    <mergeCell ref="C4:D4"/>
    <mergeCell ref="A5:A6"/>
    <mergeCell ref="C6:D6"/>
    <mergeCell ref="F6:G6"/>
    <mergeCell ref="I6:J6"/>
    <mergeCell ref="A11:A12"/>
    <mergeCell ref="C12:D12"/>
    <mergeCell ref="F12:G12"/>
    <mergeCell ref="I12:J12"/>
    <mergeCell ref="A7:A8"/>
    <mergeCell ref="C8:D8"/>
    <mergeCell ref="F8:G8"/>
    <mergeCell ref="I8:J8"/>
    <mergeCell ref="A9:A10"/>
    <mergeCell ref="C10:D10"/>
    <mergeCell ref="F10:G10"/>
    <mergeCell ref="I10:J10"/>
  </mergeCells>
  <dataValidations count="1">
    <dataValidation type="list" errorStyle="warning" allowBlank="1" showErrorMessage="1" error="Voer juiste waarde in. " sqref="C3 F3 I3 C7 F7 I7 C5 F5 I5 C9 F9 I9 C11 F11 I11 C13 F13 I13 C15 F15 I15 C17 F17 I17"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B6F58-234E-284C-8AA9-96527CC71286}">
  <dimension ref="A1:K19"/>
  <sheetViews>
    <sheetView workbookViewId="0">
      <selection activeCell="A13" sqref="A1:XFD1048576"/>
    </sheetView>
  </sheetViews>
  <sheetFormatPr baseColWidth="10" defaultColWidth="8.83203125" defaultRowHeight="13" x14ac:dyDescent="0.15"/>
  <cols>
    <col min="1" max="1" width="71.3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36" t="s">
        <v>1</v>
      </c>
      <c r="B1" s="11"/>
      <c r="C1" s="61" t="s">
        <v>24</v>
      </c>
      <c r="D1" s="57"/>
      <c r="E1" s="11"/>
      <c r="F1" s="56" t="s">
        <v>25</v>
      </c>
      <c r="G1" s="57"/>
      <c r="H1" s="11"/>
      <c r="I1" s="56" t="s">
        <v>26</v>
      </c>
      <c r="J1" s="57"/>
      <c r="K1" s="3"/>
    </row>
    <row r="2" spans="1:11" ht="40" customHeight="1" x14ac:dyDescent="0.15">
      <c r="A2" s="37" t="str">
        <f>'Beoordelen proefopstelling'!A3</f>
        <v>Beoordelingskader proefopstelling</v>
      </c>
      <c r="B2" s="7"/>
      <c r="C2" s="58" t="s">
        <v>10</v>
      </c>
      <c r="D2" s="59"/>
      <c r="E2" s="7"/>
      <c r="F2" s="60" t="s">
        <v>10</v>
      </c>
      <c r="G2" s="59"/>
      <c r="H2" s="7"/>
      <c r="I2" s="60" t="s">
        <v>10</v>
      </c>
      <c r="J2" s="59"/>
    </row>
    <row r="3" spans="1:11" ht="20" customHeight="1" x14ac:dyDescent="0.15">
      <c r="A3" s="51" t="str">
        <f>'Beoordelen proefopstelling'!A4</f>
        <v>7.3.1	Kwalitatieve uitleg en advies van de aangeboden oplossing inclusief een beheerstool (inzage status/ op afstand uitlezen van gegevens/etc.).</v>
      </c>
      <c r="B3" s="8"/>
      <c r="C3" s="12" t="s">
        <v>6</v>
      </c>
      <c r="D3" s="13"/>
      <c r="E3" s="14"/>
      <c r="F3" s="12" t="s">
        <v>6</v>
      </c>
      <c r="G3" s="13"/>
      <c r="H3" s="14"/>
      <c r="I3" s="12" t="s">
        <v>6</v>
      </c>
      <c r="J3" s="13"/>
    </row>
    <row r="4" spans="1:11" ht="130" customHeight="1" x14ac:dyDescent="0.15">
      <c r="A4" s="52"/>
      <c r="B4" s="8"/>
      <c r="C4" s="55" t="s">
        <v>3</v>
      </c>
      <c r="D4" s="50"/>
      <c r="E4" s="14"/>
      <c r="F4" s="49" t="s">
        <v>3</v>
      </c>
      <c r="G4" s="50"/>
      <c r="H4" s="14"/>
      <c r="I4" s="49" t="s">
        <v>3</v>
      </c>
      <c r="J4" s="50"/>
    </row>
    <row r="5" spans="1:11" ht="20" customHeight="1" x14ac:dyDescent="0.15">
      <c r="A5" s="51" t="str">
        <f>'Beoordelen proefopstelling'!A5</f>
        <v>7.3.2	Kwaliteit beantwoording vragen van de beoordelaars (vakkennis, kennis van een PO &amp; VO-organisatie/leslokaal).</v>
      </c>
      <c r="B5" s="8"/>
      <c r="C5" s="12" t="s">
        <v>6</v>
      </c>
      <c r="D5" s="13"/>
      <c r="E5" s="14"/>
      <c r="F5" s="12" t="s">
        <v>6</v>
      </c>
      <c r="G5" s="13"/>
      <c r="H5" s="14"/>
      <c r="I5" s="12" t="s">
        <v>6</v>
      </c>
      <c r="J5" s="13"/>
    </row>
    <row r="6" spans="1:11" ht="130" customHeight="1" x14ac:dyDescent="0.15">
      <c r="A6" s="52"/>
      <c r="B6" s="8"/>
      <c r="C6" s="53" t="s">
        <v>3</v>
      </c>
      <c r="D6" s="54"/>
      <c r="E6" s="14"/>
      <c r="F6" s="49" t="s">
        <v>3</v>
      </c>
      <c r="G6" s="50"/>
      <c r="H6" s="14"/>
      <c r="I6" s="49" t="s">
        <v>3</v>
      </c>
      <c r="J6" s="50"/>
    </row>
    <row r="7" spans="1:11" ht="20" customHeight="1" x14ac:dyDescent="0.15">
      <c r="A7" s="51" t="str">
        <f>'Beoordelen proefopstelling'!A6</f>
        <v>7.3.3	Kwaliteit van de aangeboden oplossing (beeldkwaliteit, scherpte, kleurechtheid, degelijkheid). Kwaliteit van het projectbord, bekeken vanuit verschillende posities zoals die in de praktijk ook voor komen.</v>
      </c>
      <c r="B7" s="8"/>
      <c r="C7" s="12" t="s">
        <v>6</v>
      </c>
      <c r="D7" s="13"/>
      <c r="E7" s="14"/>
      <c r="F7" s="12" t="s">
        <v>6</v>
      </c>
      <c r="G7" s="13"/>
      <c r="H7" s="14"/>
      <c r="I7" s="12" t="s">
        <v>6</v>
      </c>
      <c r="J7" s="13"/>
    </row>
    <row r="8" spans="1:11" ht="130" customHeight="1" x14ac:dyDescent="0.15">
      <c r="A8" s="52"/>
      <c r="B8" s="8"/>
      <c r="C8" s="55" t="s">
        <v>3</v>
      </c>
      <c r="D8" s="50"/>
      <c r="E8" s="14"/>
      <c r="F8" s="49" t="s">
        <v>3</v>
      </c>
      <c r="G8" s="50"/>
      <c r="H8" s="14"/>
      <c r="I8" s="49" t="s">
        <v>3</v>
      </c>
      <c r="J8" s="50"/>
    </row>
    <row r="9" spans="1:11" ht="20" customHeight="1" x14ac:dyDescent="0.15">
      <c r="A9" s="51" t="str">
        <f>'Beoordelen proefopstelling'!A7</f>
        <v>7.3.4	Kwaliteit van het geluid (verstaanbaarheid, helderheid, volume zowel spraak als muziek).</v>
      </c>
      <c r="B9" s="8"/>
      <c r="C9" s="12" t="s">
        <v>6</v>
      </c>
      <c r="D9" s="13"/>
      <c r="E9" s="14"/>
      <c r="F9" s="12" t="s">
        <v>6</v>
      </c>
      <c r="G9" s="13"/>
      <c r="H9" s="14"/>
      <c r="I9" s="12" t="s">
        <v>6</v>
      </c>
      <c r="J9" s="13"/>
    </row>
    <row r="10" spans="1:11" ht="130" customHeight="1" x14ac:dyDescent="0.15">
      <c r="A10" s="52"/>
      <c r="B10" s="8"/>
      <c r="C10" s="53" t="s">
        <v>3</v>
      </c>
      <c r="D10" s="54"/>
      <c r="E10" s="14"/>
      <c r="F10" s="49" t="s">
        <v>3</v>
      </c>
      <c r="G10" s="50"/>
      <c r="H10" s="14"/>
      <c r="I10" s="49" t="s">
        <v>3</v>
      </c>
      <c r="J10" s="50"/>
    </row>
    <row r="11" spans="1:11" ht="20" customHeight="1" x14ac:dyDescent="0.15">
      <c r="A11" s="51" t="str">
        <f>'Beoordelen proefopstelling'!A8</f>
        <v>7.3.5	Gebruikersvriendelijkheid (kijkend naar aantal handelingen, het streamen van meerdere schermen tegelijk, reactietijd op aanraking, snelheid algemeen, ergonomie, mate van complexiteit van de bediening, manier van schrijven).</v>
      </c>
      <c r="B11" s="8"/>
      <c r="C11" s="12" t="s">
        <v>6</v>
      </c>
      <c r="D11" s="13"/>
      <c r="E11" s="14"/>
      <c r="F11" s="12" t="s">
        <v>6</v>
      </c>
      <c r="G11" s="13"/>
      <c r="H11" s="14"/>
      <c r="I11" s="12" t="s">
        <v>6</v>
      </c>
      <c r="J11" s="13"/>
    </row>
    <row r="12" spans="1:11" ht="130" customHeight="1" x14ac:dyDescent="0.15">
      <c r="A12" s="52"/>
      <c r="B12" s="8"/>
      <c r="C12" s="55" t="s">
        <v>3</v>
      </c>
      <c r="D12" s="50"/>
      <c r="E12" s="14"/>
      <c r="F12" s="49" t="s">
        <v>3</v>
      </c>
      <c r="G12" s="50"/>
      <c r="H12" s="14"/>
      <c r="I12" s="49" t="s">
        <v>3</v>
      </c>
      <c r="J12" s="50"/>
    </row>
    <row r="13" spans="1:11" ht="20" customHeight="1" x14ac:dyDescent="0.15">
      <c r="A13" s="51" t="str">
        <f>'Beoordelen proefopstelling'!A9</f>
        <v>7.3.6	Mate van meerwaarde (extra features, “nice-to-have” randapparatuur) zoals bijvoorbeeld anti-bacteriële laag/ low bluelight technology/ NFC-chip/ Androidmodule en anderen.</v>
      </c>
      <c r="B13" s="8"/>
      <c r="C13" s="12" t="s">
        <v>6</v>
      </c>
      <c r="D13" s="13"/>
      <c r="E13" s="14"/>
      <c r="F13" s="12" t="s">
        <v>6</v>
      </c>
      <c r="G13" s="13"/>
      <c r="H13" s="14"/>
      <c r="I13" s="12" t="s">
        <v>6</v>
      </c>
      <c r="J13" s="13"/>
    </row>
    <row r="14" spans="1:11" ht="130" customHeight="1" x14ac:dyDescent="0.15">
      <c r="A14" s="52"/>
      <c r="B14" s="8"/>
      <c r="C14" s="55" t="s">
        <v>3</v>
      </c>
      <c r="D14" s="50"/>
      <c r="E14" s="14"/>
      <c r="F14" s="49" t="s">
        <v>3</v>
      </c>
      <c r="G14" s="50"/>
      <c r="H14" s="14"/>
      <c r="I14" s="49" t="s">
        <v>3</v>
      </c>
      <c r="J14" s="50"/>
    </row>
    <row r="15" spans="1:11" ht="20" customHeight="1" x14ac:dyDescent="0.15">
      <c r="A15" s="51" t="str">
        <f>'Beoordelen proefopstelling'!A10</f>
        <v>7.3.7	“Look and feel” (uitstraling, aantal bedieningsknoppen en positionering hiervan) en de mate van kwaliteit van afwerking (van snoertjes, beugels en andere toebehoren).</v>
      </c>
      <c r="B15" s="8"/>
      <c r="C15" s="12" t="s">
        <v>6</v>
      </c>
      <c r="D15" s="13"/>
      <c r="E15" s="14"/>
      <c r="F15" s="12" t="s">
        <v>6</v>
      </c>
      <c r="G15" s="13"/>
      <c r="H15" s="14"/>
      <c r="I15" s="12" t="s">
        <v>6</v>
      </c>
      <c r="J15" s="13"/>
    </row>
    <row r="16" spans="1:11" ht="130" customHeight="1" x14ac:dyDescent="0.15">
      <c r="A16" s="52"/>
      <c r="B16" s="8"/>
      <c r="C16" s="55" t="s">
        <v>3</v>
      </c>
      <c r="D16" s="50"/>
      <c r="E16" s="14"/>
      <c r="F16" s="49" t="s">
        <v>3</v>
      </c>
      <c r="G16" s="50"/>
      <c r="H16" s="14"/>
      <c r="I16" s="49" t="s">
        <v>3</v>
      </c>
      <c r="J16" s="50"/>
    </row>
    <row r="17" spans="1:10" ht="20" customHeight="1" x14ac:dyDescent="0.15">
      <c r="A17" s="51" t="str">
        <f>'Beoordelen proefopstelling'!A11</f>
        <v>7.3.8	Algemene indruk, aspecten waar de voorgaande items niet in voorzien, maar wel van wezenlijke relevantie blijken. Als er geen negatieve maar ook geen positieve waarnemingen zijn anders dan de hierboven beoordeelde items scoort inschrijver hier een 3.</v>
      </c>
      <c r="B17" s="8"/>
      <c r="C17" s="12" t="s">
        <v>6</v>
      </c>
      <c r="D17" s="13"/>
      <c r="E17" s="14"/>
      <c r="F17" s="12" t="s">
        <v>6</v>
      </c>
      <c r="G17" s="13"/>
      <c r="H17" s="14"/>
      <c r="I17" s="12" t="s">
        <v>6</v>
      </c>
      <c r="J17" s="13"/>
    </row>
    <row r="18" spans="1:10" ht="130" customHeight="1" x14ac:dyDescent="0.15">
      <c r="A18" s="52"/>
      <c r="B18" s="8"/>
      <c r="C18" s="55" t="s">
        <v>3</v>
      </c>
      <c r="D18" s="50"/>
      <c r="E18" s="14"/>
      <c r="F18" s="49" t="s">
        <v>3</v>
      </c>
      <c r="G18" s="50"/>
      <c r="H18" s="14"/>
      <c r="I18" s="49" t="s">
        <v>3</v>
      </c>
      <c r="J18" s="50"/>
    </row>
    <row r="19" spans="1:10" ht="20" customHeight="1" x14ac:dyDescent="0.15">
      <c r="A19" s="38"/>
      <c r="B19" s="9"/>
      <c r="C19" s="39"/>
      <c r="D19" s="39"/>
      <c r="E19" s="9"/>
      <c r="F19" s="39"/>
      <c r="G19" s="39"/>
      <c r="H19" s="9"/>
      <c r="I19" s="39"/>
      <c r="J19" s="40"/>
    </row>
  </sheetData>
  <sheetProtection algorithmName="SHA-512" hashValue="cIHTfoKuzVqR30E6dMrjoriQZrecNS9GyGEL9Ki1V8YbS/kT53NrFHgCMSrm9IJXUt62BK7WJGHlImEEi4Yp2g==" saltValue="QhDGvNpvCntMPD5qMn3SBA==" spinCount="100000" sheet="1" objects="1" scenarios="1"/>
  <mergeCells count="38">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C7 F7 I7 C5 F5 I5 C9 F9 I9 C11 F11 I11 C13 F13 I13 C15 F15 I15 C17 F17 I17" xr:uid="{074D864D-2CC0-DE4B-A6D5-4D88EBAFC7BA}">
      <formula1>SCORE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44EAB-72DF-1A40-BA0D-731BCB15C28D}">
  <dimension ref="A1:K19"/>
  <sheetViews>
    <sheetView topLeftCell="A5" workbookViewId="0">
      <selection activeCell="C5" sqref="C5"/>
    </sheetView>
  </sheetViews>
  <sheetFormatPr baseColWidth="10" defaultColWidth="8.83203125" defaultRowHeight="13" x14ac:dyDescent="0.15"/>
  <cols>
    <col min="1" max="1" width="71.3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36" t="s">
        <v>2</v>
      </c>
      <c r="B1" s="11"/>
      <c r="C1" s="61" t="s">
        <v>24</v>
      </c>
      <c r="D1" s="57"/>
      <c r="E1" s="11"/>
      <c r="F1" s="56" t="s">
        <v>25</v>
      </c>
      <c r="G1" s="57"/>
      <c r="H1" s="11"/>
      <c r="I1" s="56" t="s">
        <v>26</v>
      </c>
      <c r="J1" s="57"/>
      <c r="K1" s="3"/>
    </row>
    <row r="2" spans="1:11" ht="40" customHeight="1" x14ac:dyDescent="0.15">
      <c r="A2" s="37" t="str">
        <f>'Beoordelen proefopstelling'!A3</f>
        <v>Beoordelingskader proefopstelling</v>
      </c>
      <c r="B2" s="7"/>
      <c r="C2" s="58" t="s">
        <v>10</v>
      </c>
      <c r="D2" s="59"/>
      <c r="E2" s="7"/>
      <c r="F2" s="60" t="s">
        <v>10</v>
      </c>
      <c r="G2" s="59"/>
      <c r="H2" s="7"/>
      <c r="I2" s="60" t="s">
        <v>10</v>
      </c>
      <c r="J2" s="59"/>
    </row>
    <row r="3" spans="1:11" ht="20" customHeight="1" x14ac:dyDescent="0.15">
      <c r="A3" s="51" t="str">
        <f>'Beoordelen proefopstelling'!A4</f>
        <v>7.3.1	Kwalitatieve uitleg en advies van de aangeboden oplossing inclusief een beheerstool (inzage status/ op afstand uitlezen van gegevens/etc.).</v>
      </c>
      <c r="B3" s="8"/>
      <c r="C3" s="12" t="s">
        <v>6</v>
      </c>
      <c r="D3" s="13"/>
      <c r="E3" s="14"/>
      <c r="F3" s="12" t="s">
        <v>6</v>
      </c>
      <c r="G3" s="13"/>
      <c r="H3" s="14"/>
      <c r="I3" s="12" t="s">
        <v>6</v>
      </c>
      <c r="J3" s="13"/>
    </row>
    <row r="4" spans="1:11" ht="130" customHeight="1" x14ac:dyDescent="0.15">
      <c r="A4" s="52"/>
      <c r="B4" s="8"/>
      <c r="C4" s="55" t="s">
        <v>3</v>
      </c>
      <c r="D4" s="50"/>
      <c r="E4" s="14"/>
      <c r="F4" s="49" t="s">
        <v>3</v>
      </c>
      <c r="G4" s="50"/>
      <c r="H4" s="14"/>
      <c r="I4" s="49" t="s">
        <v>3</v>
      </c>
      <c r="J4" s="50"/>
    </row>
    <row r="5" spans="1:11" ht="20" customHeight="1" x14ac:dyDescent="0.15">
      <c r="A5" s="51" t="str">
        <f>'Beoordelen proefopstelling'!A5</f>
        <v>7.3.2	Kwaliteit beantwoording vragen van de beoordelaars (vakkennis, kennis van een PO &amp; VO-organisatie/leslokaal).</v>
      </c>
      <c r="B5" s="8"/>
      <c r="C5" s="12" t="s">
        <v>6</v>
      </c>
      <c r="D5" s="13"/>
      <c r="E5" s="14"/>
      <c r="F5" s="12" t="s">
        <v>6</v>
      </c>
      <c r="G5" s="13"/>
      <c r="H5" s="14"/>
      <c r="I5" s="12" t="s">
        <v>6</v>
      </c>
      <c r="J5" s="13"/>
    </row>
    <row r="6" spans="1:11" ht="130" customHeight="1" x14ac:dyDescent="0.15">
      <c r="A6" s="52"/>
      <c r="B6" s="8"/>
      <c r="C6" s="53" t="s">
        <v>3</v>
      </c>
      <c r="D6" s="54"/>
      <c r="E6" s="14"/>
      <c r="F6" s="49" t="s">
        <v>3</v>
      </c>
      <c r="G6" s="50"/>
      <c r="H6" s="14"/>
      <c r="I6" s="49" t="s">
        <v>3</v>
      </c>
      <c r="J6" s="50"/>
    </row>
    <row r="7" spans="1:11" ht="20" customHeight="1" x14ac:dyDescent="0.15">
      <c r="A7" s="51" t="str">
        <f>'Beoordelen proefopstelling'!A6</f>
        <v>7.3.3	Kwaliteit van de aangeboden oplossing (beeldkwaliteit, scherpte, kleurechtheid, degelijkheid). Kwaliteit van het projectbord, bekeken vanuit verschillende posities zoals die in de praktijk ook voor komen.</v>
      </c>
      <c r="B7" s="8"/>
      <c r="C7" s="12" t="s">
        <v>6</v>
      </c>
      <c r="D7" s="13"/>
      <c r="E7" s="14"/>
      <c r="F7" s="12" t="s">
        <v>6</v>
      </c>
      <c r="G7" s="13"/>
      <c r="H7" s="14"/>
      <c r="I7" s="12" t="s">
        <v>6</v>
      </c>
      <c r="J7" s="13"/>
    </row>
    <row r="8" spans="1:11" ht="130" customHeight="1" x14ac:dyDescent="0.15">
      <c r="A8" s="52"/>
      <c r="B8" s="8"/>
      <c r="C8" s="55" t="s">
        <v>3</v>
      </c>
      <c r="D8" s="50"/>
      <c r="E8" s="14"/>
      <c r="F8" s="49" t="s">
        <v>3</v>
      </c>
      <c r="G8" s="50"/>
      <c r="H8" s="14"/>
      <c r="I8" s="49" t="s">
        <v>3</v>
      </c>
      <c r="J8" s="50"/>
    </row>
    <row r="9" spans="1:11" ht="20" customHeight="1" x14ac:dyDescent="0.15">
      <c r="A9" s="51" t="str">
        <f>'Beoordelen proefopstelling'!A7</f>
        <v>7.3.4	Kwaliteit van het geluid (verstaanbaarheid, helderheid, volume zowel spraak als muziek).</v>
      </c>
      <c r="B9" s="8"/>
      <c r="C9" s="12" t="s">
        <v>6</v>
      </c>
      <c r="D9" s="13"/>
      <c r="E9" s="14"/>
      <c r="F9" s="12" t="s">
        <v>6</v>
      </c>
      <c r="G9" s="13"/>
      <c r="H9" s="14"/>
      <c r="I9" s="12" t="s">
        <v>6</v>
      </c>
      <c r="J9" s="13"/>
    </row>
    <row r="10" spans="1:11" ht="130" customHeight="1" x14ac:dyDescent="0.15">
      <c r="A10" s="52"/>
      <c r="B10" s="8"/>
      <c r="C10" s="53" t="s">
        <v>3</v>
      </c>
      <c r="D10" s="54"/>
      <c r="E10" s="14"/>
      <c r="F10" s="49" t="s">
        <v>3</v>
      </c>
      <c r="G10" s="50"/>
      <c r="H10" s="14"/>
      <c r="I10" s="49" t="s">
        <v>3</v>
      </c>
      <c r="J10" s="50"/>
    </row>
    <row r="11" spans="1:11" ht="20" customHeight="1" x14ac:dyDescent="0.15">
      <c r="A11" s="51" t="str">
        <f>'Beoordelen proefopstelling'!A8</f>
        <v>7.3.5	Gebruikersvriendelijkheid (kijkend naar aantal handelingen, het streamen van meerdere schermen tegelijk, reactietijd op aanraking, snelheid algemeen, ergonomie, mate van complexiteit van de bediening, manier van schrijven).</v>
      </c>
      <c r="B11" s="8"/>
      <c r="C11" s="12" t="s">
        <v>6</v>
      </c>
      <c r="D11" s="13"/>
      <c r="E11" s="14"/>
      <c r="F11" s="12" t="s">
        <v>6</v>
      </c>
      <c r="G11" s="13"/>
      <c r="H11" s="14"/>
      <c r="I11" s="12" t="s">
        <v>6</v>
      </c>
      <c r="J11" s="13"/>
    </row>
    <row r="12" spans="1:11" ht="130" customHeight="1" x14ac:dyDescent="0.15">
      <c r="A12" s="52"/>
      <c r="B12" s="8"/>
      <c r="C12" s="55" t="s">
        <v>3</v>
      </c>
      <c r="D12" s="50"/>
      <c r="E12" s="14"/>
      <c r="F12" s="49" t="s">
        <v>3</v>
      </c>
      <c r="G12" s="50"/>
      <c r="H12" s="14"/>
      <c r="I12" s="49" t="s">
        <v>3</v>
      </c>
      <c r="J12" s="50"/>
    </row>
    <row r="13" spans="1:11" ht="20" customHeight="1" x14ac:dyDescent="0.15">
      <c r="A13" s="51" t="str">
        <f>'Beoordelen proefopstelling'!A9</f>
        <v>7.3.6	Mate van meerwaarde (extra features, “nice-to-have” randapparatuur) zoals bijvoorbeeld anti-bacteriële laag/ low bluelight technology/ NFC-chip/ Androidmodule en anderen.</v>
      </c>
      <c r="B13" s="8"/>
      <c r="C13" s="12" t="s">
        <v>6</v>
      </c>
      <c r="D13" s="13"/>
      <c r="E13" s="14"/>
      <c r="F13" s="12" t="s">
        <v>6</v>
      </c>
      <c r="G13" s="13"/>
      <c r="H13" s="14"/>
      <c r="I13" s="12" t="s">
        <v>6</v>
      </c>
      <c r="J13" s="13"/>
    </row>
    <row r="14" spans="1:11" ht="130" customHeight="1" x14ac:dyDescent="0.15">
      <c r="A14" s="52"/>
      <c r="B14" s="8"/>
      <c r="C14" s="55" t="s">
        <v>3</v>
      </c>
      <c r="D14" s="50"/>
      <c r="E14" s="14"/>
      <c r="F14" s="49" t="s">
        <v>3</v>
      </c>
      <c r="G14" s="50"/>
      <c r="H14" s="14"/>
      <c r="I14" s="49" t="s">
        <v>3</v>
      </c>
      <c r="J14" s="50"/>
    </row>
    <row r="15" spans="1:11" ht="20" customHeight="1" x14ac:dyDescent="0.15">
      <c r="A15" s="51" t="str">
        <f>'Beoordelen proefopstelling'!A10</f>
        <v>7.3.7	“Look and feel” (uitstraling, aantal bedieningsknoppen en positionering hiervan) en de mate van kwaliteit van afwerking (van snoertjes, beugels en andere toebehoren).</v>
      </c>
      <c r="B15" s="8"/>
      <c r="C15" s="12" t="s">
        <v>6</v>
      </c>
      <c r="D15" s="13"/>
      <c r="E15" s="14"/>
      <c r="F15" s="12" t="s">
        <v>6</v>
      </c>
      <c r="G15" s="13"/>
      <c r="H15" s="14"/>
      <c r="I15" s="12" t="s">
        <v>6</v>
      </c>
      <c r="J15" s="13"/>
    </row>
    <row r="16" spans="1:11" ht="130" customHeight="1" x14ac:dyDescent="0.15">
      <c r="A16" s="52"/>
      <c r="B16" s="8"/>
      <c r="C16" s="55" t="s">
        <v>3</v>
      </c>
      <c r="D16" s="50"/>
      <c r="E16" s="14"/>
      <c r="F16" s="49" t="s">
        <v>3</v>
      </c>
      <c r="G16" s="50"/>
      <c r="H16" s="14"/>
      <c r="I16" s="49" t="s">
        <v>3</v>
      </c>
      <c r="J16" s="50"/>
    </row>
    <row r="17" spans="1:10" ht="20" customHeight="1" x14ac:dyDescent="0.15">
      <c r="A17" s="51" t="str">
        <f>'Beoordelen proefopstelling'!A11</f>
        <v>7.3.8	Algemene indruk, aspecten waar de voorgaande items niet in voorzien, maar wel van wezenlijke relevantie blijken. Als er geen negatieve maar ook geen positieve waarnemingen zijn anders dan de hierboven beoordeelde items scoort inschrijver hier een 3.</v>
      </c>
      <c r="B17" s="8"/>
      <c r="C17" s="12" t="s">
        <v>6</v>
      </c>
      <c r="D17" s="13"/>
      <c r="E17" s="14"/>
      <c r="F17" s="12" t="s">
        <v>6</v>
      </c>
      <c r="G17" s="13"/>
      <c r="H17" s="14"/>
      <c r="I17" s="12" t="s">
        <v>6</v>
      </c>
      <c r="J17" s="13"/>
    </row>
    <row r="18" spans="1:10" ht="130" customHeight="1" x14ac:dyDescent="0.15">
      <c r="A18" s="52"/>
      <c r="B18" s="8"/>
      <c r="C18" s="55" t="s">
        <v>3</v>
      </c>
      <c r="D18" s="50"/>
      <c r="E18" s="14"/>
      <c r="F18" s="49" t="s">
        <v>3</v>
      </c>
      <c r="G18" s="50"/>
      <c r="H18" s="14"/>
      <c r="I18" s="49" t="s">
        <v>3</v>
      </c>
      <c r="J18" s="50"/>
    </row>
    <row r="19" spans="1:10" ht="20" customHeight="1" x14ac:dyDescent="0.15">
      <c r="A19" s="38"/>
      <c r="B19" s="9"/>
      <c r="C19" s="39"/>
      <c r="D19" s="39"/>
      <c r="E19" s="9"/>
      <c r="F19" s="39"/>
      <c r="G19" s="39"/>
      <c r="H19" s="9"/>
      <c r="I19" s="39"/>
      <c r="J19" s="40"/>
    </row>
  </sheetData>
  <sheetProtection algorithmName="SHA-512" hashValue="gxzDoofx8ZKutYZ865/Nqzc3JLZLQgalCFfHmu9VPIGswYFsZLUbp22Bkr7FmDBCqVM5FU1Phu2MItKNxt5CDw==" saltValue="3foTBM+1i5XdKi8jO9AsiA==" spinCount="100000" sheet="1" objects="1" scenarios="1"/>
  <mergeCells count="38">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C7 F7 I7 C5 F5 I5 C9 F9 I9 C11 F11 I11 C13 F13 I13 C15 F15 I15 C17 F17 I17" xr:uid="{8738808C-EA10-EE46-8C8A-FCEED278CCA9}">
      <formula1>SCORE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9"/>
  <sheetViews>
    <sheetView showGridLines="0" zoomScale="85" zoomScaleNormal="85" zoomScalePageLayoutView="85" workbookViewId="0">
      <selection sqref="A1:XFD1048576"/>
    </sheetView>
  </sheetViews>
  <sheetFormatPr baseColWidth="10" defaultColWidth="8.83203125" defaultRowHeight="13" x14ac:dyDescent="0.15"/>
  <cols>
    <col min="1" max="1" width="71.3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36" t="s">
        <v>38</v>
      </c>
      <c r="B1" s="11"/>
      <c r="C1" s="61" t="str">
        <f>'Beheerder OLC'!C1:D1</f>
        <v>Inschrijver 1</v>
      </c>
      <c r="D1" s="57"/>
      <c r="E1" s="11"/>
      <c r="F1" s="56" t="str">
        <f>'Beheerder OLC'!F1:G1</f>
        <v>Inschrijver 2</v>
      </c>
      <c r="G1" s="57"/>
      <c r="H1" s="11"/>
      <c r="I1" s="56" t="str">
        <f>'Beheerder OLC'!I1:J1</f>
        <v>Inschrijver 3</v>
      </c>
      <c r="J1" s="57"/>
      <c r="K1" s="3"/>
    </row>
    <row r="2" spans="1:11" ht="40" customHeight="1" x14ac:dyDescent="0.15">
      <c r="A2" s="37" t="str">
        <f>'Beoordelen proefopstelling'!A3:A3</f>
        <v>Beoordelingskader proefopstelling</v>
      </c>
      <c r="B2" s="7"/>
      <c r="C2" s="58" t="s">
        <v>10</v>
      </c>
      <c r="D2" s="59"/>
      <c r="E2" s="7"/>
      <c r="F2" s="60" t="s">
        <v>10</v>
      </c>
      <c r="G2" s="59"/>
      <c r="H2" s="7"/>
      <c r="I2" s="60" t="s">
        <v>10</v>
      </c>
      <c r="J2" s="59"/>
    </row>
    <row r="3" spans="1:11" ht="20" customHeight="1" x14ac:dyDescent="0.15">
      <c r="A3" s="51" t="str">
        <f>'Beoordelen proefopstelling'!A4:A4</f>
        <v>7.3.1	Kwalitatieve uitleg en advies van de aangeboden oplossing inclusief een beheerstool (inzage status/ op afstand uitlezen van gegevens/etc.).</v>
      </c>
      <c r="B3" s="8"/>
      <c r="C3" s="12" t="s">
        <v>6</v>
      </c>
      <c r="D3" s="13"/>
      <c r="E3" s="14"/>
      <c r="F3" s="12" t="s">
        <v>6</v>
      </c>
      <c r="G3" s="13"/>
      <c r="H3" s="14"/>
      <c r="I3" s="12" t="s">
        <v>6</v>
      </c>
      <c r="J3" s="13"/>
    </row>
    <row r="4" spans="1:11" ht="130" customHeight="1" x14ac:dyDescent="0.15">
      <c r="A4" s="52"/>
      <c r="B4" s="8"/>
      <c r="C4" s="55" t="s">
        <v>3</v>
      </c>
      <c r="D4" s="50"/>
      <c r="E4" s="14"/>
      <c r="F4" s="49" t="s">
        <v>3</v>
      </c>
      <c r="G4" s="50"/>
      <c r="H4" s="14"/>
      <c r="I4" s="49" t="s">
        <v>3</v>
      </c>
      <c r="J4" s="50"/>
    </row>
    <row r="5" spans="1:11" ht="20" customHeight="1" x14ac:dyDescent="0.15">
      <c r="A5" s="51" t="str">
        <f>'Beoordelen proefopstelling'!A5:A5</f>
        <v>7.3.2	Kwaliteit beantwoording vragen van de beoordelaars (vakkennis, kennis van een PO &amp; VO-organisatie/leslokaal).</v>
      </c>
      <c r="B5" s="8"/>
      <c r="C5" s="12" t="s">
        <v>6</v>
      </c>
      <c r="D5" s="13"/>
      <c r="E5" s="14"/>
      <c r="F5" s="12" t="s">
        <v>6</v>
      </c>
      <c r="G5" s="13"/>
      <c r="H5" s="14"/>
      <c r="I5" s="12" t="s">
        <v>6</v>
      </c>
      <c r="J5" s="13"/>
    </row>
    <row r="6" spans="1:11" ht="130" customHeight="1" x14ac:dyDescent="0.15">
      <c r="A6" s="52"/>
      <c r="B6" s="8"/>
      <c r="C6" s="53" t="s">
        <v>3</v>
      </c>
      <c r="D6" s="54"/>
      <c r="E6" s="14"/>
      <c r="F6" s="49" t="s">
        <v>3</v>
      </c>
      <c r="G6" s="50"/>
      <c r="H6" s="14"/>
      <c r="I6" s="49" t="s">
        <v>3</v>
      </c>
      <c r="J6" s="50"/>
    </row>
    <row r="7" spans="1:11" ht="20" customHeight="1" x14ac:dyDescent="0.15">
      <c r="A7" s="51" t="str">
        <f>'Beoordelen proefopstelling'!A6</f>
        <v>7.3.3	Kwaliteit van de aangeboden oplossing (beeldkwaliteit, scherpte, kleurechtheid, degelijkheid). Kwaliteit van het projectbord, bekeken vanuit verschillende posities zoals die in de praktijk ook voor komen.</v>
      </c>
      <c r="B7" s="8"/>
      <c r="C7" s="12" t="s">
        <v>6</v>
      </c>
      <c r="D7" s="13"/>
      <c r="E7" s="14"/>
      <c r="F7" s="12" t="s">
        <v>6</v>
      </c>
      <c r="G7" s="13"/>
      <c r="H7" s="14"/>
      <c r="I7" s="12" t="s">
        <v>6</v>
      </c>
      <c r="J7" s="13"/>
    </row>
    <row r="8" spans="1:11" ht="130" customHeight="1" x14ac:dyDescent="0.15">
      <c r="A8" s="52" t="e">
        <f>'Beoordelen proefopstelling'!#REF!</f>
        <v>#REF!</v>
      </c>
      <c r="B8" s="8"/>
      <c r="C8" s="55" t="s">
        <v>3</v>
      </c>
      <c r="D8" s="50"/>
      <c r="E8" s="14"/>
      <c r="F8" s="49" t="s">
        <v>3</v>
      </c>
      <c r="G8" s="50"/>
      <c r="H8" s="14"/>
      <c r="I8" s="49" t="s">
        <v>3</v>
      </c>
      <c r="J8" s="50"/>
    </row>
    <row r="9" spans="1:11" ht="20" customHeight="1" x14ac:dyDescent="0.15">
      <c r="A9" s="51" t="str">
        <f>'Beoordelen proefopstelling'!A7</f>
        <v>7.3.4	Kwaliteit van het geluid (verstaanbaarheid, helderheid, volume zowel spraak als muziek).</v>
      </c>
      <c r="B9" s="8"/>
      <c r="C9" s="12" t="s">
        <v>6</v>
      </c>
      <c r="D9" s="13"/>
      <c r="E9" s="14"/>
      <c r="F9" s="12" t="s">
        <v>6</v>
      </c>
      <c r="G9" s="13"/>
      <c r="H9" s="14"/>
      <c r="I9" s="12" t="s">
        <v>6</v>
      </c>
      <c r="J9" s="13"/>
    </row>
    <row r="10" spans="1:11" ht="130" customHeight="1" x14ac:dyDescent="0.15">
      <c r="A10" s="52" t="e">
        <f>'Beoordelen proefopstelling'!#REF!</f>
        <v>#REF!</v>
      </c>
      <c r="B10" s="8"/>
      <c r="C10" s="53" t="s">
        <v>3</v>
      </c>
      <c r="D10" s="54"/>
      <c r="E10" s="14"/>
      <c r="F10" s="49" t="s">
        <v>3</v>
      </c>
      <c r="G10" s="50"/>
      <c r="H10" s="14"/>
      <c r="I10" s="49" t="s">
        <v>3</v>
      </c>
      <c r="J10" s="50"/>
    </row>
    <row r="11" spans="1:11" ht="20" customHeight="1" x14ac:dyDescent="0.15">
      <c r="A11" s="51" t="str">
        <f>'Beoordelen proefopstelling'!A8</f>
        <v>7.3.5	Gebruikersvriendelijkheid (kijkend naar aantal handelingen, het streamen van meerdere schermen tegelijk, reactietijd op aanraking, snelheid algemeen, ergonomie, mate van complexiteit van de bediening, manier van schrijven).</v>
      </c>
      <c r="B11" s="8"/>
      <c r="C11" s="12" t="s">
        <v>6</v>
      </c>
      <c r="D11" s="13"/>
      <c r="E11" s="14"/>
      <c r="F11" s="12" t="s">
        <v>6</v>
      </c>
      <c r="G11" s="13"/>
      <c r="H11" s="14"/>
      <c r="I11" s="12" t="s">
        <v>6</v>
      </c>
      <c r="J11" s="13"/>
    </row>
    <row r="12" spans="1:11" ht="130" customHeight="1" x14ac:dyDescent="0.15">
      <c r="A12" s="52" t="e">
        <f>'Beoordelen proefopstelling'!#REF!</f>
        <v>#REF!</v>
      </c>
      <c r="B12" s="8"/>
      <c r="C12" s="55" t="s">
        <v>3</v>
      </c>
      <c r="D12" s="50"/>
      <c r="E12" s="14"/>
      <c r="F12" s="49" t="s">
        <v>3</v>
      </c>
      <c r="G12" s="50"/>
      <c r="H12" s="14"/>
      <c r="I12" s="49" t="s">
        <v>3</v>
      </c>
      <c r="J12" s="50"/>
    </row>
    <row r="13" spans="1:11" ht="20" customHeight="1" x14ac:dyDescent="0.15">
      <c r="A13" s="51" t="str">
        <f>'Beoordelen proefopstelling'!A9</f>
        <v>7.3.6	Mate van meerwaarde (extra features, “nice-to-have” randapparatuur) zoals bijvoorbeeld anti-bacteriële laag/ low bluelight technology/ NFC-chip/ Androidmodule en anderen.</v>
      </c>
      <c r="B13" s="8"/>
      <c r="C13" s="12" t="s">
        <v>6</v>
      </c>
      <c r="D13" s="13"/>
      <c r="E13" s="14"/>
      <c r="F13" s="12" t="s">
        <v>6</v>
      </c>
      <c r="G13" s="13"/>
      <c r="H13" s="14"/>
      <c r="I13" s="12" t="s">
        <v>6</v>
      </c>
      <c r="J13" s="13"/>
    </row>
    <row r="14" spans="1:11" ht="130" customHeight="1" x14ac:dyDescent="0.15">
      <c r="A14" s="52" t="e">
        <f>'Beoordelen proefopstelling'!#REF!</f>
        <v>#REF!</v>
      </c>
      <c r="B14" s="8"/>
      <c r="C14" s="55" t="s">
        <v>3</v>
      </c>
      <c r="D14" s="50"/>
      <c r="E14" s="14"/>
      <c r="F14" s="49" t="s">
        <v>3</v>
      </c>
      <c r="G14" s="50"/>
      <c r="H14" s="14"/>
      <c r="I14" s="49" t="s">
        <v>3</v>
      </c>
      <c r="J14" s="50"/>
    </row>
    <row r="15" spans="1:11" ht="20" customHeight="1" x14ac:dyDescent="0.15">
      <c r="A15" s="51" t="str">
        <f>'Beoordelen proefopstelling'!A10</f>
        <v>7.3.7	“Look and feel” (uitstraling, aantal bedieningsknoppen en positionering hiervan) en de mate van kwaliteit van afwerking (van snoertjes, beugels en andere toebehoren).</v>
      </c>
      <c r="B15" s="8"/>
      <c r="C15" s="12" t="s">
        <v>6</v>
      </c>
      <c r="D15" s="13"/>
      <c r="E15" s="14"/>
      <c r="F15" s="12" t="s">
        <v>6</v>
      </c>
      <c r="G15" s="13"/>
      <c r="H15" s="14"/>
      <c r="I15" s="12" t="s">
        <v>6</v>
      </c>
      <c r="J15" s="13"/>
    </row>
    <row r="16" spans="1:11" ht="130" customHeight="1" x14ac:dyDescent="0.15">
      <c r="A16" s="52"/>
      <c r="B16" s="8"/>
      <c r="C16" s="55" t="s">
        <v>3</v>
      </c>
      <c r="D16" s="50"/>
      <c r="E16" s="14"/>
      <c r="F16" s="49" t="s">
        <v>3</v>
      </c>
      <c r="G16" s="50"/>
      <c r="H16" s="14"/>
      <c r="I16" s="49" t="s">
        <v>3</v>
      </c>
      <c r="J16" s="50"/>
    </row>
    <row r="17" spans="1:10" ht="20" customHeight="1" x14ac:dyDescent="0.15">
      <c r="A17" s="51" t="str">
        <f>'Beoordelen proefopstelling'!A11</f>
        <v>7.3.8	Algemene indruk, aspecten waar de voorgaande items niet in voorzien, maar wel van wezenlijke relevantie blijken. Als er geen negatieve maar ook geen positieve waarnemingen zijn anders dan de hierboven beoordeelde items scoort inschrijver hier een 3.</v>
      </c>
      <c r="B17" s="8"/>
      <c r="C17" s="12" t="s">
        <v>6</v>
      </c>
      <c r="D17" s="13"/>
      <c r="E17" s="14"/>
      <c r="F17" s="12" t="s">
        <v>6</v>
      </c>
      <c r="G17" s="13"/>
      <c r="H17" s="14"/>
      <c r="I17" s="12" t="s">
        <v>6</v>
      </c>
      <c r="J17" s="13"/>
    </row>
    <row r="18" spans="1:10" ht="130" customHeight="1" x14ac:dyDescent="0.15">
      <c r="A18" s="52"/>
      <c r="B18" s="8"/>
      <c r="C18" s="55" t="s">
        <v>3</v>
      </c>
      <c r="D18" s="50"/>
      <c r="E18" s="14"/>
      <c r="F18" s="49" t="s">
        <v>3</v>
      </c>
      <c r="G18" s="50"/>
      <c r="H18" s="14"/>
      <c r="I18" s="49" t="s">
        <v>3</v>
      </c>
      <c r="J18" s="50"/>
    </row>
    <row r="19" spans="1:10" ht="20" customHeight="1" x14ac:dyDescent="0.15">
      <c r="A19" s="38"/>
      <c r="B19" s="9"/>
      <c r="C19" s="39"/>
      <c r="D19" s="39"/>
      <c r="E19" s="9"/>
      <c r="F19" s="39"/>
      <c r="G19" s="39"/>
      <c r="H19" s="9"/>
      <c r="I19" s="39"/>
      <c r="J19" s="40"/>
    </row>
  </sheetData>
  <sheetProtection algorithmName="SHA-512" hashValue="w9UJDN5BA8qzMRbowi5s+qvFR+ADfrIe54QjmV4EFBPZ9wNJZSesUyQrotZy1WAySpHU4Iq0S93GcRHIRvhQaA==" saltValue="Jz9VvsbuM2tinxy6Tbai9g==" spinCount="100000" sheet="1" objects="1" scenarios="1"/>
  <mergeCells count="38">
    <mergeCell ref="A15:A16"/>
    <mergeCell ref="C16:D16"/>
    <mergeCell ref="F16:G16"/>
    <mergeCell ref="I16:J16"/>
    <mergeCell ref="A17:A18"/>
    <mergeCell ref="C18:D18"/>
    <mergeCell ref="F18:G18"/>
    <mergeCell ref="I18:J18"/>
    <mergeCell ref="I1:J1"/>
    <mergeCell ref="A3:A4"/>
    <mergeCell ref="C4:D4"/>
    <mergeCell ref="F4:G4"/>
    <mergeCell ref="I4:J4"/>
    <mergeCell ref="C1:D1"/>
    <mergeCell ref="F1:G1"/>
    <mergeCell ref="C2:D2"/>
    <mergeCell ref="F2:G2"/>
    <mergeCell ref="I2:J2"/>
    <mergeCell ref="A13:A14"/>
    <mergeCell ref="C14:D14"/>
    <mergeCell ref="F14:G14"/>
    <mergeCell ref="I14:J14"/>
    <mergeCell ref="A11:A12"/>
    <mergeCell ref="C12:D12"/>
    <mergeCell ref="F12:G12"/>
    <mergeCell ref="I12:J12"/>
    <mergeCell ref="C10:D10"/>
    <mergeCell ref="F10:G10"/>
    <mergeCell ref="I10:J10"/>
    <mergeCell ref="A7:A8"/>
    <mergeCell ref="I6:J6"/>
    <mergeCell ref="A5:A6"/>
    <mergeCell ref="C6:D6"/>
    <mergeCell ref="F6:G6"/>
    <mergeCell ref="C8:D8"/>
    <mergeCell ref="F8:G8"/>
    <mergeCell ref="I8:J8"/>
    <mergeCell ref="A9:A10"/>
  </mergeCells>
  <dataValidations count="1">
    <dataValidation type="list" errorStyle="warning" allowBlank="1" showErrorMessage="1" error="Voer juiste waarde in. " sqref="C20 F20 I20 C3 F3 I3 C5 F5 I5 C9 F9 I9 C11 F11 I11 C13 F13 I13 I7 F7 C7 C15 F15 I15 C17 F17 I17" xr:uid="{A751256A-610E-E34F-BD24-FC541F7D33DB}">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9"/>
  <sheetViews>
    <sheetView showGridLines="0" zoomScale="85" zoomScaleNormal="85" zoomScalePageLayoutView="85" workbookViewId="0">
      <selection activeCell="C3" sqref="C3"/>
    </sheetView>
  </sheetViews>
  <sheetFormatPr baseColWidth="10" defaultColWidth="8.83203125" defaultRowHeight="13" x14ac:dyDescent="0.15"/>
  <cols>
    <col min="1" max="1" width="71.3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36" t="s">
        <v>39</v>
      </c>
      <c r="B1" s="11"/>
      <c r="C1" s="61" t="s">
        <v>4</v>
      </c>
      <c r="D1" s="57"/>
      <c r="E1" s="11"/>
      <c r="F1" s="56" t="s">
        <v>4</v>
      </c>
      <c r="G1" s="57"/>
      <c r="H1" s="11"/>
      <c r="I1" s="56" t="s">
        <v>4</v>
      </c>
      <c r="J1" s="57"/>
      <c r="K1" s="3"/>
    </row>
    <row r="2" spans="1:11" ht="40" customHeight="1" x14ac:dyDescent="0.15">
      <c r="A2" s="37" t="str">
        <f>'Beoordelen proefopstelling'!A3:A3</f>
        <v>Beoordelingskader proefopstelling</v>
      </c>
      <c r="B2" s="7"/>
      <c r="C2" s="58" t="s">
        <v>10</v>
      </c>
      <c r="D2" s="59"/>
      <c r="E2" s="7"/>
      <c r="F2" s="60" t="s">
        <v>10</v>
      </c>
      <c r="G2" s="59"/>
      <c r="H2" s="7"/>
      <c r="I2" s="60" t="s">
        <v>10</v>
      </c>
      <c r="J2" s="59"/>
    </row>
    <row r="3" spans="1:11" ht="20" customHeight="1" x14ac:dyDescent="0.15">
      <c r="A3" s="51" t="str">
        <f>'Beoordelen proefopstelling'!A4:A4</f>
        <v>7.3.1	Kwalitatieve uitleg en advies van de aangeboden oplossing inclusief een beheerstool (inzage status/ op afstand uitlezen van gegevens/etc.).</v>
      </c>
      <c r="B3" s="8"/>
      <c r="C3" s="12" t="s">
        <v>6</v>
      </c>
      <c r="D3" s="13"/>
      <c r="E3" s="14"/>
      <c r="F3" s="12" t="s">
        <v>6</v>
      </c>
      <c r="G3" s="13"/>
      <c r="H3" s="14"/>
      <c r="I3" s="12" t="s">
        <v>6</v>
      </c>
      <c r="J3" s="13"/>
    </row>
    <row r="4" spans="1:11" ht="130" customHeight="1" x14ac:dyDescent="0.15">
      <c r="A4" s="52"/>
      <c r="B4" s="8"/>
      <c r="C4" s="55" t="s">
        <v>3</v>
      </c>
      <c r="D4" s="50"/>
      <c r="E4" s="14"/>
      <c r="F4" s="49" t="s">
        <v>3</v>
      </c>
      <c r="G4" s="50"/>
      <c r="H4" s="14"/>
      <c r="I4" s="49" t="s">
        <v>3</v>
      </c>
      <c r="J4" s="50"/>
    </row>
    <row r="5" spans="1:11" ht="20" customHeight="1" x14ac:dyDescent="0.15">
      <c r="A5" s="51" t="str">
        <f>'Beoordelen proefopstelling'!A5:A5</f>
        <v>7.3.2	Kwaliteit beantwoording vragen van de beoordelaars (vakkennis, kennis van een PO &amp; VO-organisatie/leslokaal).</v>
      </c>
      <c r="B5" s="8"/>
      <c r="C5" s="12" t="s">
        <v>6</v>
      </c>
      <c r="D5" s="13"/>
      <c r="E5" s="14"/>
      <c r="F5" s="12" t="s">
        <v>6</v>
      </c>
      <c r="G5" s="13"/>
      <c r="H5" s="14"/>
      <c r="I5" s="12" t="s">
        <v>6</v>
      </c>
      <c r="J5" s="13"/>
    </row>
    <row r="6" spans="1:11" ht="130" customHeight="1" x14ac:dyDescent="0.15">
      <c r="A6" s="52"/>
      <c r="B6" s="8"/>
      <c r="C6" s="53" t="s">
        <v>3</v>
      </c>
      <c r="D6" s="54"/>
      <c r="E6" s="14"/>
      <c r="F6" s="49" t="s">
        <v>3</v>
      </c>
      <c r="G6" s="50"/>
      <c r="H6" s="14"/>
      <c r="I6" s="49" t="s">
        <v>3</v>
      </c>
      <c r="J6" s="50"/>
    </row>
    <row r="7" spans="1:11" ht="20" customHeight="1" x14ac:dyDescent="0.15">
      <c r="A7" s="51" t="str">
        <f>'Beoordelen proefopstelling'!A6</f>
        <v>7.3.3	Kwaliteit van de aangeboden oplossing (beeldkwaliteit, scherpte, kleurechtheid, degelijkheid). Kwaliteit van het projectbord, bekeken vanuit verschillende posities zoals die in de praktijk ook voor komen.</v>
      </c>
      <c r="B7" s="8"/>
      <c r="C7" s="12" t="s">
        <v>6</v>
      </c>
      <c r="D7" s="13"/>
      <c r="E7" s="14"/>
      <c r="F7" s="12" t="s">
        <v>6</v>
      </c>
      <c r="G7" s="13"/>
      <c r="H7" s="14"/>
      <c r="I7" s="12" t="s">
        <v>6</v>
      </c>
      <c r="J7" s="13"/>
    </row>
    <row r="8" spans="1:11" ht="130" customHeight="1" x14ac:dyDescent="0.15">
      <c r="A8" s="52" t="e">
        <f>'Beoordelen proefopstelling'!#REF!</f>
        <v>#REF!</v>
      </c>
      <c r="B8" s="8"/>
      <c r="C8" s="55" t="s">
        <v>3</v>
      </c>
      <c r="D8" s="50"/>
      <c r="E8" s="14"/>
      <c r="F8" s="49" t="s">
        <v>3</v>
      </c>
      <c r="G8" s="50"/>
      <c r="H8" s="14"/>
      <c r="I8" s="49" t="s">
        <v>3</v>
      </c>
      <c r="J8" s="50"/>
    </row>
    <row r="9" spans="1:11" ht="20" customHeight="1" x14ac:dyDescent="0.15">
      <c r="A9" s="51" t="str">
        <f>'Beoordelen proefopstelling'!A7</f>
        <v>7.3.4	Kwaliteit van het geluid (verstaanbaarheid, helderheid, volume zowel spraak als muziek).</v>
      </c>
      <c r="B9" s="8"/>
      <c r="C9" s="12" t="s">
        <v>6</v>
      </c>
      <c r="D9" s="13"/>
      <c r="E9" s="14"/>
      <c r="F9" s="12" t="s">
        <v>6</v>
      </c>
      <c r="G9" s="13"/>
      <c r="H9" s="14"/>
      <c r="I9" s="12" t="s">
        <v>6</v>
      </c>
      <c r="J9" s="13"/>
    </row>
    <row r="10" spans="1:11" ht="130" customHeight="1" x14ac:dyDescent="0.15">
      <c r="A10" s="52" t="e">
        <f>'Beoordelen proefopstelling'!#REF!</f>
        <v>#REF!</v>
      </c>
      <c r="B10" s="8"/>
      <c r="C10" s="53" t="s">
        <v>3</v>
      </c>
      <c r="D10" s="54"/>
      <c r="E10" s="14"/>
      <c r="F10" s="49" t="s">
        <v>3</v>
      </c>
      <c r="G10" s="50"/>
      <c r="H10" s="14"/>
      <c r="I10" s="49" t="s">
        <v>3</v>
      </c>
      <c r="J10" s="50"/>
    </row>
    <row r="11" spans="1:11" ht="20" customHeight="1" x14ac:dyDescent="0.15">
      <c r="A11" s="51" t="str">
        <f>'Beoordelen proefopstelling'!A8</f>
        <v>7.3.5	Gebruikersvriendelijkheid (kijkend naar aantal handelingen, het streamen van meerdere schermen tegelijk, reactietijd op aanraking, snelheid algemeen, ergonomie, mate van complexiteit van de bediening, manier van schrijven).</v>
      </c>
      <c r="B11" s="8"/>
      <c r="C11" s="12" t="s">
        <v>6</v>
      </c>
      <c r="D11" s="13"/>
      <c r="E11" s="14"/>
      <c r="F11" s="12" t="s">
        <v>6</v>
      </c>
      <c r="G11" s="13"/>
      <c r="H11" s="14"/>
      <c r="I11" s="12" t="s">
        <v>6</v>
      </c>
      <c r="J11" s="13"/>
    </row>
    <row r="12" spans="1:11" ht="130" customHeight="1" x14ac:dyDescent="0.15">
      <c r="A12" s="52" t="e">
        <f>'Beoordelen proefopstelling'!#REF!</f>
        <v>#REF!</v>
      </c>
      <c r="B12" s="8"/>
      <c r="C12" s="55" t="s">
        <v>3</v>
      </c>
      <c r="D12" s="50"/>
      <c r="E12" s="14"/>
      <c r="F12" s="49" t="s">
        <v>3</v>
      </c>
      <c r="G12" s="50"/>
      <c r="H12" s="14"/>
      <c r="I12" s="49" t="s">
        <v>3</v>
      </c>
      <c r="J12" s="50"/>
    </row>
    <row r="13" spans="1:11" ht="20" customHeight="1" x14ac:dyDescent="0.15">
      <c r="A13" s="51" t="str">
        <f>'Beoordelen proefopstelling'!A9</f>
        <v>7.3.6	Mate van meerwaarde (extra features, “nice-to-have” randapparatuur) zoals bijvoorbeeld anti-bacteriële laag/ low bluelight technology/ NFC-chip/ Androidmodule en anderen.</v>
      </c>
      <c r="B13" s="8"/>
      <c r="C13" s="12" t="s">
        <v>6</v>
      </c>
      <c r="D13" s="13"/>
      <c r="E13" s="14"/>
      <c r="F13" s="12" t="s">
        <v>6</v>
      </c>
      <c r="G13" s="13"/>
      <c r="H13" s="14"/>
      <c r="I13" s="12" t="s">
        <v>6</v>
      </c>
      <c r="J13" s="13"/>
    </row>
    <row r="14" spans="1:11" ht="130" customHeight="1" x14ac:dyDescent="0.15">
      <c r="A14" s="52" t="e">
        <f>'Beoordelen proefopstelling'!#REF!</f>
        <v>#REF!</v>
      </c>
      <c r="B14" s="8"/>
      <c r="C14" s="55" t="s">
        <v>3</v>
      </c>
      <c r="D14" s="50"/>
      <c r="E14" s="14"/>
      <c r="F14" s="49" t="s">
        <v>3</v>
      </c>
      <c r="G14" s="50"/>
      <c r="H14" s="14"/>
      <c r="I14" s="49" t="s">
        <v>3</v>
      </c>
      <c r="J14" s="50"/>
    </row>
    <row r="15" spans="1:11" ht="20" customHeight="1" x14ac:dyDescent="0.15">
      <c r="A15" s="51" t="str">
        <f>'Beoordelen proefopstelling'!A10</f>
        <v>7.3.7	“Look and feel” (uitstraling, aantal bedieningsknoppen en positionering hiervan) en de mate van kwaliteit van afwerking (van snoertjes, beugels en andere toebehoren).</v>
      </c>
      <c r="B15" s="8"/>
      <c r="C15" s="12" t="s">
        <v>6</v>
      </c>
      <c r="D15" s="13"/>
      <c r="E15" s="14"/>
      <c r="F15" s="12" t="s">
        <v>6</v>
      </c>
      <c r="G15" s="13"/>
      <c r="H15" s="14"/>
      <c r="I15" s="12" t="s">
        <v>6</v>
      </c>
      <c r="J15" s="13"/>
    </row>
    <row r="16" spans="1:11" ht="130" customHeight="1" x14ac:dyDescent="0.15">
      <c r="A16" s="52"/>
      <c r="B16" s="8"/>
      <c r="C16" s="55" t="s">
        <v>3</v>
      </c>
      <c r="D16" s="50"/>
      <c r="E16" s="14"/>
      <c r="F16" s="49" t="s">
        <v>3</v>
      </c>
      <c r="G16" s="50"/>
      <c r="H16" s="14"/>
      <c r="I16" s="49" t="s">
        <v>3</v>
      </c>
      <c r="J16" s="50"/>
    </row>
    <row r="17" spans="1:10" ht="20" customHeight="1" x14ac:dyDescent="0.15">
      <c r="A17" s="51" t="str">
        <f>'Beoordelen proefopstelling'!A11</f>
        <v>7.3.8	Algemene indruk, aspecten waar de voorgaande items niet in voorzien, maar wel van wezenlijke relevantie blijken. Als er geen negatieve maar ook geen positieve waarnemingen zijn anders dan de hierboven beoordeelde items scoort inschrijver hier een 3.</v>
      </c>
      <c r="B17" s="8"/>
      <c r="C17" s="12" t="s">
        <v>6</v>
      </c>
      <c r="D17" s="13"/>
      <c r="E17" s="14"/>
      <c r="F17" s="12" t="s">
        <v>6</v>
      </c>
      <c r="G17" s="13"/>
      <c r="H17" s="14"/>
      <c r="I17" s="12" t="s">
        <v>6</v>
      </c>
      <c r="J17" s="13"/>
    </row>
    <row r="18" spans="1:10" ht="130" customHeight="1" x14ac:dyDescent="0.15">
      <c r="A18" s="52"/>
      <c r="B18" s="8"/>
      <c r="C18" s="55" t="s">
        <v>3</v>
      </c>
      <c r="D18" s="50"/>
      <c r="E18" s="14"/>
      <c r="F18" s="49" t="s">
        <v>3</v>
      </c>
      <c r="G18" s="50"/>
      <c r="H18" s="14"/>
      <c r="I18" s="49" t="s">
        <v>3</v>
      </c>
      <c r="J18" s="50"/>
    </row>
    <row r="19" spans="1:10" ht="20" customHeight="1" x14ac:dyDescent="0.15">
      <c r="A19" s="38"/>
      <c r="B19" s="9"/>
      <c r="C19" s="39"/>
      <c r="D19" s="39"/>
      <c r="E19" s="9"/>
      <c r="F19" s="39"/>
      <c r="G19" s="39"/>
      <c r="H19" s="9"/>
      <c r="I19" s="39"/>
      <c r="J19" s="40"/>
    </row>
  </sheetData>
  <sheetProtection algorithmName="SHA-512" hashValue="ZttfiRFZjnZ2y6DZhcvtLukqIbdpmzFryZr9Mq3Zog0CVssSPc++pOIN+8GfrFDVdSzfqByfofig12T55Upscg==" saltValue="wAOas2K8DIcPN+X6mNfSSA==" spinCount="100000" sheet="1" objects="1" scenarios="1"/>
  <mergeCells count="38">
    <mergeCell ref="A15:A16"/>
    <mergeCell ref="C16:D16"/>
    <mergeCell ref="F16:G16"/>
    <mergeCell ref="I16:J16"/>
    <mergeCell ref="A17:A18"/>
    <mergeCell ref="C18:D18"/>
    <mergeCell ref="F18:G18"/>
    <mergeCell ref="I18:J18"/>
    <mergeCell ref="I1:J1"/>
    <mergeCell ref="A3:A4"/>
    <mergeCell ref="C4:D4"/>
    <mergeCell ref="F4:G4"/>
    <mergeCell ref="I4:J4"/>
    <mergeCell ref="C1:D1"/>
    <mergeCell ref="F1:G1"/>
    <mergeCell ref="C2:D2"/>
    <mergeCell ref="F2:G2"/>
    <mergeCell ref="I2:J2"/>
    <mergeCell ref="A13:A14"/>
    <mergeCell ref="C14:D14"/>
    <mergeCell ref="F14:G14"/>
    <mergeCell ref="I14:J14"/>
    <mergeCell ref="A11:A12"/>
    <mergeCell ref="C12:D12"/>
    <mergeCell ref="F12:G12"/>
    <mergeCell ref="I12:J12"/>
    <mergeCell ref="C10:D10"/>
    <mergeCell ref="F10:G10"/>
    <mergeCell ref="I10:J10"/>
    <mergeCell ref="A7:A8"/>
    <mergeCell ref="I6:J6"/>
    <mergeCell ref="A5:A6"/>
    <mergeCell ref="C6:D6"/>
    <mergeCell ref="F6:G6"/>
    <mergeCell ref="C8:D8"/>
    <mergeCell ref="F8:G8"/>
    <mergeCell ref="I8:J8"/>
    <mergeCell ref="A9:A10"/>
  </mergeCells>
  <dataValidations count="1">
    <dataValidation type="list" errorStyle="warning" allowBlank="1" showErrorMessage="1" error="Voer juiste waarde in. " sqref="C3 F3 I3 C5 F5 I5 C9 F9 I9 C11 F11 I11 C13 F13 I13 I7 F7 C7 C15 F15 I15 C17 F17 I17" xr:uid="{847177FC-C502-7F4F-A52F-7753946182FB}">
      <formula1>SCORE</formula1>
    </dataValidation>
  </dataValidations>
  <pageMargins left="0.7" right="0.7" top="0.75" bottom="0.75" header="0.3" footer="0.3"/>
  <pageSetup paperSize="8"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60"/>
  <sheetViews>
    <sheetView showGridLines="0" workbookViewId="0">
      <selection activeCell="J12" sqref="J12"/>
    </sheetView>
  </sheetViews>
  <sheetFormatPr baseColWidth="10" defaultColWidth="8.83203125" defaultRowHeight="20" customHeight="1" x14ac:dyDescent="0.2"/>
  <cols>
    <col min="1" max="1" width="60.6640625" customWidth="1"/>
    <col min="2" max="2" width="15.6640625" customWidth="1"/>
    <col min="3" max="3" width="1.83203125" customWidth="1"/>
    <col min="4" max="5" width="19.83203125" customWidth="1"/>
    <col min="6" max="6" width="1.83203125" customWidth="1"/>
    <col min="7" max="8" width="19.83203125" customWidth="1"/>
    <col min="9" max="9" width="1.83203125" customWidth="1"/>
    <col min="10" max="11" width="19.83203125" customWidth="1"/>
    <col min="12" max="15" width="8.83203125" customWidth="1"/>
  </cols>
  <sheetData>
    <row r="1" spans="1:11" ht="20" customHeight="1" x14ac:dyDescent="0.2">
      <c r="A1" s="79" t="s">
        <v>46</v>
      </c>
      <c r="B1" s="80"/>
      <c r="C1" s="80"/>
      <c r="D1" s="80"/>
      <c r="E1" s="80"/>
      <c r="F1" s="80"/>
      <c r="G1" s="80"/>
      <c r="H1" s="80"/>
      <c r="I1" s="80"/>
      <c r="J1" s="80"/>
      <c r="K1" s="80"/>
    </row>
    <row r="2" spans="1:11" ht="20" customHeight="1" x14ac:dyDescent="0.2">
      <c r="A2" s="77" t="str">
        <f>'Beoordelen proefopstelling'!A3</f>
        <v>Beoordelingskader proefopstelling</v>
      </c>
      <c r="B2" s="78"/>
      <c r="C2" s="15"/>
      <c r="D2" s="45" t="str">
        <f>'Beheerder OLC'!C1</f>
        <v>Inschrijver 1</v>
      </c>
      <c r="E2" s="46" t="s">
        <v>27</v>
      </c>
      <c r="F2" s="24"/>
      <c r="G2" s="45" t="str">
        <f>'Beheerder OLC'!F1</f>
        <v>Inschrijver 2</v>
      </c>
      <c r="H2" s="46" t="s">
        <v>27</v>
      </c>
      <c r="I2" s="24"/>
      <c r="J2" s="45" t="str">
        <f>'Beheerder OLC'!I1</f>
        <v>Inschrijver 3</v>
      </c>
      <c r="K2" s="46" t="s">
        <v>27</v>
      </c>
    </row>
    <row r="3" spans="1:11" ht="20" customHeight="1" x14ac:dyDescent="0.2">
      <c r="A3" s="64" t="str">
        <f>'Beoordelen proefopstelling'!A4</f>
        <v>7.3.1	Kwalitatieve uitleg en advies van de aangeboden oplossing inclusief een beheerstool (inzage status/ op afstand uitlezen van gegevens/etc.).</v>
      </c>
      <c r="B3" s="41" t="s">
        <v>7</v>
      </c>
      <c r="C3" s="16"/>
      <c r="D3" s="42" t="str">
        <f>'Beheerder OLC'!C3</f>
        <v>SCORE</v>
      </c>
      <c r="E3" s="71" t="s">
        <v>28</v>
      </c>
      <c r="F3" s="16"/>
      <c r="G3" s="42" t="str">
        <f>'Beheerder OLC'!F3</f>
        <v>SCORE</v>
      </c>
      <c r="H3" s="71" t="s">
        <v>28</v>
      </c>
      <c r="I3" s="16"/>
      <c r="J3" s="42" t="str">
        <f>'Beheerder OLC'!I3</f>
        <v>SCORE</v>
      </c>
      <c r="K3" s="71" t="s">
        <v>28</v>
      </c>
    </row>
    <row r="4" spans="1:11" ht="20" customHeight="1" x14ac:dyDescent="0.2">
      <c r="A4" s="65"/>
      <c r="B4" s="41" t="s">
        <v>8</v>
      </c>
      <c r="C4" s="16"/>
      <c r="D4" s="42" t="str">
        <f>Kwartiermaker!C3</f>
        <v>SCORE</v>
      </c>
      <c r="E4" s="72"/>
      <c r="F4" s="16"/>
      <c r="G4" s="42" t="str">
        <f>Kwartiermaker!F3</f>
        <v>SCORE</v>
      </c>
      <c r="H4" s="72"/>
      <c r="I4" s="16"/>
      <c r="J4" s="42" t="str">
        <f>Kwartiermaker!I3</f>
        <v>SCORE</v>
      </c>
      <c r="K4" s="72"/>
    </row>
    <row r="5" spans="1:11" ht="20" customHeight="1" x14ac:dyDescent="0.2">
      <c r="A5" s="65"/>
      <c r="B5" s="41" t="s">
        <v>9</v>
      </c>
      <c r="C5" s="16"/>
      <c r="D5" s="42" t="str">
        <f>'Beheerder OLC ICT'!C3</f>
        <v>SCORE</v>
      </c>
      <c r="E5" s="72"/>
      <c r="F5" s="16"/>
      <c r="G5" s="42" t="str">
        <f>'Beheerder OLC ICT'!F3</f>
        <v>SCORE</v>
      </c>
      <c r="H5" s="72"/>
      <c r="I5" s="16"/>
      <c r="J5" s="42" t="str">
        <f>'Beheerder OLC ICT'!I3</f>
        <v>SCORE</v>
      </c>
      <c r="K5" s="72"/>
    </row>
    <row r="6" spans="1:11" ht="20" customHeight="1" x14ac:dyDescent="0.2">
      <c r="A6" s="65"/>
      <c r="B6" s="41" t="s">
        <v>40</v>
      </c>
      <c r="C6" s="16"/>
      <c r="D6" s="42" t="str">
        <f>'Leerkracht 1'!C3</f>
        <v>SCORE</v>
      </c>
      <c r="E6" s="72"/>
      <c r="F6" s="16"/>
      <c r="G6" s="42" t="str">
        <f>'Leerkracht 1'!F3</f>
        <v>SCORE</v>
      </c>
      <c r="H6" s="72"/>
      <c r="I6" s="16"/>
      <c r="J6" s="42" t="str">
        <f>'Leerkracht 1'!I3</f>
        <v>SCORE</v>
      </c>
      <c r="K6" s="72"/>
    </row>
    <row r="7" spans="1:11" ht="20" customHeight="1" x14ac:dyDescent="0.2">
      <c r="A7" s="66"/>
      <c r="B7" s="41" t="s">
        <v>41</v>
      </c>
      <c r="C7" s="16"/>
      <c r="D7" s="42" t="str">
        <f>'Leerkracht 2'!C3</f>
        <v>SCORE</v>
      </c>
      <c r="E7" s="72"/>
      <c r="F7" s="16"/>
      <c r="G7" s="42" t="str">
        <f>'Leerkracht 2'!F3</f>
        <v>SCORE</v>
      </c>
      <c r="H7" s="72"/>
      <c r="I7" s="16"/>
      <c r="J7" s="42" t="str">
        <f>'Leerkracht 2'!I3</f>
        <v>SCORE</v>
      </c>
      <c r="K7" s="72"/>
    </row>
    <row r="8" spans="1:11" ht="20" customHeight="1" x14ac:dyDescent="0.2">
      <c r="A8" s="67" t="s">
        <v>5</v>
      </c>
      <c r="B8" s="68"/>
      <c r="C8" s="17"/>
      <c r="D8" s="43" t="s">
        <v>23</v>
      </c>
      <c r="E8" s="72"/>
      <c r="F8" s="17"/>
      <c r="G8" s="43" t="s">
        <v>23</v>
      </c>
      <c r="H8" s="72"/>
      <c r="I8" s="17"/>
      <c r="J8" s="43" t="s">
        <v>23</v>
      </c>
      <c r="K8" s="72"/>
    </row>
    <row r="9" spans="1:11" ht="20" customHeight="1" x14ac:dyDescent="0.2">
      <c r="A9" s="69"/>
      <c r="B9" s="70"/>
      <c r="C9" s="18"/>
      <c r="D9" s="81" t="str">
        <f>IF(D8="5 Uitmuntend","€ 7.000",IF(D8="4 Goed","€ 5.000",IF(D8="3 Voldoende","€ 2.000",IF(D8="2 Matig","€ 500",IF(D8="1 Onvoldoende","€ 0"," ")))))</f>
        <v xml:space="preserve"> </v>
      </c>
      <c r="E9" s="73"/>
      <c r="F9" s="18"/>
      <c r="G9" s="81" t="str">
        <f>IF(G8="5 Uitmuntend","€ 7.000",IF(G8="4 Goed","€ 5.000",IF(G8="3 Voldoende","€ 2.000",IF(G8="2 Matig","€ 500",IF(G8="1 Onvoldoende","€ 0"," ")))))</f>
        <v xml:space="preserve"> </v>
      </c>
      <c r="H9" s="73"/>
      <c r="I9" s="18"/>
      <c r="J9" s="81" t="str">
        <f>IF(J8="5 Uitmuntend","€ 7.000",IF(J8="4 Goed","€ 5.000",IF(J8="3 Voldoende","€ 2.000",IF(J8="2 Matig","€ 500",IF(J8="1 Onvoldoende","€ 0"," ")))))</f>
        <v xml:space="preserve"> </v>
      </c>
      <c r="K9" s="73"/>
    </row>
    <row r="10" spans="1:11" ht="20" customHeight="1" x14ac:dyDescent="0.2">
      <c r="A10" s="74" t="str">
        <f>'Beoordelen proefopstelling'!A5</f>
        <v>7.3.2	Kwaliteit beantwoording vragen van de beoordelaars (vakkennis, kennis van een PO &amp; VO-organisatie/leslokaal).</v>
      </c>
      <c r="B10" s="41" t="s">
        <v>7</v>
      </c>
      <c r="C10" s="16"/>
      <c r="D10" s="42" t="str">
        <f>'Beheerder OLC'!C5</f>
        <v>SCORE</v>
      </c>
      <c r="E10" s="71" t="s">
        <v>28</v>
      </c>
      <c r="F10" s="16"/>
      <c r="G10" s="42" t="str">
        <f>'Beheerder OLC'!F5</f>
        <v>SCORE</v>
      </c>
      <c r="H10" s="71" t="s">
        <v>28</v>
      </c>
      <c r="I10" s="16"/>
      <c r="J10" s="42" t="str">
        <f>'Beheerder OLC'!I5</f>
        <v>SCORE</v>
      </c>
      <c r="K10" s="71" t="s">
        <v>28</v>
      </c>
    </row>
    <row r="11" spans="1:11" ht="20" customHeight="1" x14ac:dyDescent="0.2">
      <c r="A11" s="75"/>
      <c r="B11" s="41" t="s">
        <v>8</v>
      </c>
      <c r="C11" s="16"/>
      <c r="D11" s="42" t="str">
        <f>Kwartiermaker!C5</f>
        <v>SCORE</v>
      </c>
      <c r="E11" s="72"/>
      <c r="F11" s="16"/>
      <c r="G11" s="42" t="str">
        <f>Kwartiermaker!F5</f>
        <v>SCORE</v>
      </c>
      <c r="H11" s="72"/>
      <c r="I11" s="16"/>
      <c r="J11" s="42" t="str">
        <f>Kwartiermaker!I5</f>
        <v>SCORE</v>
      </c>
      <c r="K11" s="72"/>
    </row>
    <row r="12" spans="1:11" ht="20" customHeight="1" x14ac:dyDescent="0.2">
      <c r="A12" s="75"/>
      <c r="B12" s="41" t="s">
        <v>9</v>
      </c>
      <c r="C12" s="16"/>
      <c r="D12" s="42" t="str">
        <f>'Beheerder OLC ICT'!C5</f>
        <v>SCORE</v>
      </c>
      <c r="E12" s="72"/>
      <c r="F12" s="16"/>
      <c r="G12" s="42" t="str">
        <f>'Beheerder OLC ICT'!I5</f>
        <v>SCORE</v>
      </c>
      <c r="H12" s="72"/>
      <c r="I12" s="16"/>
      <c r="J12" s="42" t="str">
        <f>'Beheerder OLC ICT'!I5</f>
        <v>SCORE</v>
      </c>
      <c r="K12" s="72"/>
    </row>
    <row r="13" spans="1:11" ht="20" customHeight="1" x14ac:dyDescent="0.2">
      <c r="A13" s="75"/>
      <c r="B13" s="41" t="s">
        <v>40</v>
      </c>
      <c r="C13" s="16"/>
      <c r="D13" s="42" t="str">
        <f>'Leerkracht 1'!C5</f>
        <v>SCORE</v>
      </c>
      <c r="E13" s="72"/>
      <c r="F13" s="16"/>
      <c r="G13" s="42" t="str">
        <f>'Leerkracht 1'!F5</f>
        <v>SCORE</v>
      </c>
      <c r="H13" s="72"/>
      <c r="I13" s="16"/>
      <c r="J13" s="42" t="str">
        <f>'Leerkracht 1'!I5</f>
        <v>SCORE</v>
      </c>
      <c r="K13" s="72"/>
    </row>
    <row r="14" spans="1:11" ht="20" customHeight="1" x14ac:dyDescent="0.2">
      <c r="A14" s="76"/>
      <c r="B14" s="41" t="s">
        <v>42</v>
      </c>
      <c r="C14" s="16"/>
      <c r="D14" s="42" t="str">
        <f>'Leerkracht 2'!C5</f>
        <v>SCORE</v>
      </c>
      <c r="E14" s="72"/>
      <c r="F14" s="16"/>
      <c r="G14" s="42" t="str">
        <f>'Leerkracht 2'!F5</f>
        <v>SCORE</v>
      </c>
      <c r="H14" s="72"/>
      <c r="I14" s="16"/>
      <c r="J14" s="42" t="str">
        <f>'Leerkracht 2'!I5</f>
        <v>SCORE</v>
      </c>
      <c r="K14" s="72"/>
    </row>
    <row r="15" spans="1:11" ht="20" customHeight="1" x14ac:dyDescent="0.2">
      <c r="A15" s="67" t="s">
        <v>5</v>
      </c>
      <c r="B15" s="68"/>
      <c r="C15" s="17"/>
      <c r="D15" s="43" t="s">
        <v>23</v>
      </c>
      <c r="E15" s="72"/>
      <c r="F15" s="17"/>
      <c r="G15" s="43" t="s">
        <v>23</v>
      </c>
      <c r="H15" s="72"/>
      <c r="I15" s="17"/>
      <c r="J15" s="43" t="s">
        <v>23</v>
      </c>
      <c r="K15" s="72"/>
    </row>
    <row r="16" spans="1:11" ht="20" customHeight="1" x14ac:dyDescent="0.2">
      <c r="A16" s="69"/>
      <c r="B16" s="70"/>
      <c r="C16" s="18"/>
      <c r="D16" s="81" t="str">
        <f>IF(D15="5 Uitmuntend","€ 2.000",IF(D15="4 Goed","€ 1.000",IF(D15="3 Voldoende","€ 500",IF(D15="2 Matig","€ 100",IF(D15="1 Onvoldoende","€ 0"," ")))))</f>
        <v xml:space="preserve"> </v>
      </c>
      <c r="E16" s="73"/>
      <c r="F16" s="18"/>
      <c r="G16" s="81" t="str">
        <f>IF(G15="5 Uitmuntend","€ 2.000",IF(G15="4 Goed","€ 1.000",IF(G15="3 Voldoende","€ 500",IF(G15="2 Matig","€ 100",IF(G15="1 Onvoldoende","€ 0"," ")))))</f>
        <v xml:space="preserve"> </v>
      </c>
      <c r="H16" s="73"/>
      <c r="I16" s="18"/>
      <c r="J16" s="81" t="str">
        <f>IF(J15="5 Uitmuntend","€ 2.000",IF(J15="4 Goed","€ 1.000",IF(J15="3 Voldoende","€ 500",IF(J15="2 Matig","€ 100",IF(J15="1 Onvoldoende","€ 0"," ")))))</f>
        <v xml:space="preserve"> </v>
      </c>
      <c r="K16" s="73"/>
    </row>
    <row r="17" spans="1:11" ht="20" customHeight="1" x14ac:dyDescent="0.2">
      <c r="A17" s="74" t="str">
        <f>'Beoordelen proefopstelling'!A6</f>
        <v>7.3.3	Kwaliteit van de aangeboden oplossing (beeldkwaliteit, scherpte, kleurechtheid, degelijkheid). Kwaliteit van het projectbord, bekeken vanuit verschillende posities zoals die in de praktijk ook voor komen.</v>
      </c>
      <c r="B17" s="41" t="s">
        <v>7</v>
      </c>
      <c r="C17" s="16"/>
      <c r="D17" s="42" t="str">
        <f>'Beheerder OLC'!C7</f>
        <v>SCORE</v>
      </c>
      <c r="E17" s="71" t="s">
        <v>28</v>
      </c>
      <c r="F17" s="16"/>
      <c r="G17" s="42" t="str">
        <f>'Beheerder OLC'!F7</f>
        <v>SCORE</v>
      </c>
      <c r="H17" s="71" t="s">
        <v>28</v>
      </c>
      <c r="I17" s="16"/>
      <c r="J17" s="42" t="str">
        <f>'Beheerder OLC'!I7</f>
        <v>SCORE</v>
      </c>
      <c r="K17" s="71" t="s">
        <v>28</v>
      </c>
    </row>
    <row r="18" spans="1:11" ht="20" customHeight="1" x14ac:dyDescent="0.2">
      <c r="A18" s="75"/>
      <c r="B18" s="41" t="s">
        <v>8</v>
      </c>
      <c r="C18" s="16"/>
      <c r="D18" s="42" t="str">
        <f>Kwartiermaker!C7</f>
        <v>SCORE</v>
      </c>
      <c r="E18" s="72"/>
      <c r="F18" s="16"/>
      <c r="G18" s="42" t="str">
        <f>Kwartiermaker!F7</f>
        <v>SCORE</v>
      </c>
      <c r="H18" s="72"/>
      <c r="I18" s="16"/>
      <c r="J18" s="42" t="str">
        <f>Kwartiermaker!I7</f>
        <v>SCORE</v>
      </c>
      <c r="K18" s="72"/>
    </row>
    <row r="19" spans="1:11" ht="20" customHeight="1" x14ac:dyDescent="0.2">
      <c r="A19" s="75"/>
      <c r="B19" s="41" t="s">
        <v>9</v>
      </c>
      <c r="C19" s="16"/>
      <c r="D19" s="42" t="str">
        <f>'Beheerder OLC ICT'!C7</f>
        <v>SCORE</v>
      </c>
      <c r="E19" s="72"/>
      <c r="F19" s="16"/>
      <c r="G19" s="42" t="str">
        <f>'Beheerder OLC ICT'!F7</f>
        <v>SCORE</v>
      </c>
      <c r="H19" s="72"/>
      <c r="I19" s="16"/>
      <c r="J19" s="42" t="str">
        <f>'Beheerder OLC ICT'!I7</f>
        <v>SCORE</v>
      </c>
      <c r="K19" s="72"/>
    </row>
    <row r="20" spans="1:11" ht="20" customHeight="1" x14ac:dyDescent="0.2">
      <c r="A20" s="75"/>
      <c r="B20" s="41" t="s">
        <v>40</v>
      </c>
      <c r="C20" s="16"/>
      <c r="D20" s="42" t="str">
        <f>'Leerkracht 1'!C7</f>
        <v>SCORE</v>
      </c>
      <c r="E20" s="72"/>
      <c r="F20" s="16"/>
      <c r="G20" s="42" t="str">
        <f>'Leerkracht 1'!F7</f>
        <v>SCORE</v>
      </c>
      <c r="H20" s="72"/>
      <c r="I20" s="16"/>
      <c r="J20" s="42" t="str">
        <f>'Leerkracht 1'!I7</f>
        <v>SCORE</v>
      </c>
      <c r="K20" s="72"/>
    </row>
    <row r="21" spans="1:11" ht="20" customHeight="1" x14ac:dyDescent="0.2">
      <c r="A21" s="76"/>
      <c r="B21" s="41" t="s">
        <v>41</v>
      </c>
      <c r="C21" s="16"/>
      <c r="D21" s="42" t="str">
        <f>'Leerkracht 2'!C7</f>
        <v>SCORE</v>
      </c>
      <c r="E21" s="72"/>
      <c r="F21" s="16"/>
      <c r="G21" s="42" t="str">
        <f>'Leerkracht 2'!F7</f>
        <v>SCORE</v>
      </c>
      <c r="H21" s="72"/>
      <c r="I21" s="16"/>
      <c r="J21" s="42" t="str">
        <f>'Leerkracht 2'!I7</f>
        <v>SCORE</v>
      </c>
      <c r="K21" s="72"/>
    </row>
    <row r="22" spans="1:11" ht="20" customHeight="1" x14ac:dyDescent="0.2">
      <c r="A22" s="67" t="s">
        <v>5</v>
      </c>
      <c r="B22" s="68"/>
      <c r="C22" s="17"/>
      <c r="D22" s="43" t="s">
        <v>23</v>
      </c>
      <c r="E22" s="72"/>
      <c r="F22" s="17"/>
      <c r="G22" s="43" t="s">
        <v>23</v>
      </c>
      <c r="H22" s="72"/>
      <c r="I22" s="17"/>
      <c r="J22" s="43" t="s">
        <v>23</v>
      </c>
      <c r="K22" s="72"/>
    </row>
    <row r="23" spans="1:11" ht="20" customHeight="1" x14ac:dyDescent="0.2">
      <c r="A23" s="69"/>
      <c r="B23" s="70"/>
      <c r="C23" s="18"/>
      <c r="D23" s="81" t="str">
        <f>IF(D22="5 Uitmuntend","€ 2.000",IF(D22="4 Goed","€ 1.000",IF(D22="3 Voldoende","€ 500",IF(D22="2 Matig","€ 100",IF(D22="1 Onvoldoende","UITSLUITING"," ")))))</f>
        <v xml:space="preserve"> </v>
      </c>
      <c r="E23" s="73"/>
      <c r="F23" s="18"/>
      <c r="G23" s="81" t="str">
        <f>IF(G22="5 Uitmuntend","€ 2.000",IF(G22="4 Goed","€ 1.000",IF(G22="3 Voldoende","€ 500",IF(G22="2 Matig","€ 100",IF(G22="1 Onvoldoende","UITSLUITING"," ")))))</f>
        <v xml:space="preserve"> </v>
      </c>
      <c r="H23" s="73"/>
      <c r="I23" s="18"/>
      <c r="J23" s="81" t="str">
        <f>IF(J22="5 Uitmuntend","€ 2.000",IF(J22="4 Goed","€ 1.000",IF(J22="3 Voldoende","€ 500",IF(J22="2 Matig","€ 100",IF(J22="1 Onvoldoende","UITSLUITING"," ")))))</f>
        <v xml:space="preserve"> </v>
      </c>
      <c r="K23" s="73"/>
    </row>
    <row r="24" spans="1:11" ht="20" customHeight="1" x14ac:dyDescent="0.2">
      <c r="A24" s="64" t="str">
        <f>'Beoordelen proefopstelling'!A7</f>
        <v>7.3.4	Kwaliteit van het geluid (verstaanbaarheid, helderheid, volume zowel spraak als muziek).</v>
      </c>
      <c r="B24" s="41" t="s">
        <v>7</v>
      </c>
      <c r="C24" s="16"/>
      <c r="D24" s="42" t="str">
        <f>'Beheerder OLC'!C9</f>
        <v>SCORE</v>
      </c>
      <c r="E24" s="71" t="s">
        <v>28</v>
      </c>
      <c r="F24" s="16"/>
      <c r="G24" s="42" t="str">
        <f>'Beheerder OLC'!F9</f>
        <v>SCORE</v>
      </c>
      <c r="H24" s="71" t="s">
        <v>28</v>
      </c>
      <c r="I24" s="16"/>
      <c r="J24" s="42" t="str">
        <f>'Beheerder OLC'!I9</f>
        <v>SCORE</v>
      </c>
      <c r="K24" s="71" t="s">
        <v>28</v>
      </c>
    </row>
    <row r="25" spans="1:11" ht="20" customHeight="1" x14ac:dyDescent="0.2">
      <c r="A25" s="65"/>
      <c r="B25" s="41" t="s">
        <v>8</v>
      </c>
      <c r="C25" s="16"/>
      <c r="D25" s="42" t="str">
        <f>Kwartiermaker!C9</f>
        <v>SCORE</v>
      </c>
      <c r="E25" s="72"/>
      <c r="F25" s="16"/>
      <c r="G25" s="42" t="str">
        <f>Kwartiermaker!F9</f>
        <v>SCORE</v>
      </c>
      <c r="H25" s="72"/>
      <c r="I25" s="16"/>
      <c r="J25" s="42" t="str">
        <f>Kwartiermaker!I9</f>
        <v>SCORE</v>
      </c>
      <c r="K25" s="72"/>
    </row>
    <row r="26" spans="1:11" ht="20" customHeight="1" x14ac:dyDescent="0.2">
      <c r="A26" s="65"/>
      <c r="B26" s="41" t="s">
        <v>9</v>
      </c>
      <c r="C26" s="16"/>
      <c r="D26" s="42" t="str">
        <f>'Beheerder OLC ICT'!C9</f>
        <v>SCORE</v>
      </c>
      <c r="E26" s="72"/>
      <c r="F26" s="16"/>
      <c r="G26" s="42" t="str">
        <f>'Beheerder OLC ICT'!F9</f>
        <v>SCORE</v>
      </c>
      <c r="H26" s="72"/>
      <c r="I26" s="16"/>
      <c r="J26" s="42" t="str">
        <f>'Beheerder OLC ICT'!I9</f>
        <v>SCORE</v>
      </c>
      <c r="K26" s="72"/>
    </row>
    <row r="27" spans="1:11" ht="20" customHeight="1" x14ac:dyDescent="0.2">
      <c r="A27" s="65"/>
      <c r="B27" s="41" t="s">
        <v>40</v>
      </c>
      <c r="C27" s="16"/>
      <c r="D27" s="42" t="str">
        <f>'Leerkracht 1'!C9</f>
        <v>SCORE</v>
      </c>
      <c r="E27" s="72"/>
      <c r="F27" s="16"/>
      <c r="G27" s="42" t="str">
        <f>'Leerkracht 1'!F9</f>
        <v>SCORE</v>
      </c>
      <c r="H27" s="72"/>
      <c r="I27" s="16"/>
      <c r="J27" s="42" t="str">
        <f>'Leerkracht 1'!I9</f>
        <v>SCORE</v>
      </c>
      <c r="K27" s="72"/>
    </row>
    <row r="28" spans="1:11" ht="20" customHeight="1" x14ac:dyDescent="0.2">
      <c r="A28" s="66"/>
      <c r="B28" s="41" t="s">
        <v>41</v>
      </c>
      <c r="C28" s="16"/>
      <c r="D28" s="42" t="str">
        <f>'Leerkracht 2'!C9</f>
        <v>SCORE</v>
      </c>
      <c r="E28" s="72"/>
      <c r="F28" s="16"/>
      <c r="G28" s="42" t="str">
        <f>'Leerkracht 2'!F9</f>
        <v>SCORE</v>
      </c>
      <c r="H28" s="72"/>
      <c r="I28" s="16"/>
      <c r="J28" s="42" t="str">
        <f>'Leerkracht 2'!I9</f>
        <v>SCORE</v>
      </c>
      <c r="K28" s="72"/>
    </row>
    <row r="29" spans="1:11" ht="20" customHeight="1" x14ac:dyDescent="0.2">
      <c r="A29" s="67" t="s">
        <v>5</v>
      </c>
      <c r="B29" s="68"/>
      <c r="C29" s="17"/>
      <c r="D29" s="43" t="s">
        <v>23</v>
      </c>
      <c r="E29" s="72"/>
      <c r="F29" s="17"/>
      <c r="G29" s="43" t="s">
        <v>23</v>
      </c>
      <c r="H29" s="72"/>
      <c r="I29" s="17"/>
      <c r="J29" s="43" t="s">
        <v>23</v>
      </c>
      <c r="K29" s="72"/>
    </row>
    <row r="30" spans="1:11" ht="20" customHeight="1" x14ac:dyDescent="0.2">
      <c r="A30" s="69"/>
      <c r="B30" s="70"/>
      <c r="C30" s="18"/>
      <c r="D30" s="81" t="str">
        <f>IF(D29="5 Uitmuntend","€ 7.000",IF(D29="4 Goed","€ 5.000",IF(D29="3 Voldoende","€ 2.000",IF(D29="2 Matig","€ 500",IF(D29="1 Onvoldoende","UITSLUITING"," ")))))</f>
        <v xml:space="preserve"> </v>
      </c>
      <c r="E30" s="73"/>
      <c r="F30" s="18"/>
      <c r="G30" s="81" t="str">
        <f>IF(G29="5 Uitmuntend","€ 7.000",IF(G29="4 Goed","€ 5.000",IF(G29="3 Voldoende","€ 2.000",IF(G29="2 Matig","€ 500",IF(G29="1 Onvoldoende","UITSLUITING"," ")))))</f>
        <v xml:space="preserve"> </v>
      </c>
      <c r="H30" s="73"/>
      <c r="I30" s="18"/>
      <c r="J30" s="81" t="str">
        <f>IF(J29="5 Uitmuntend","€ 7.000",IF(J29="4 Goed","€ 5.000",IF(J29="3 Voldoende","€ 2.000",IF(J29="2 Matig","€ 500",IF(J29="1 Onvoldoende","UITSLUITING"," ")))))</f>
        <v xml:space="preserve"> </v>
      </c>
      <c r="K30" s="73"/>
    </row>
    <row r="31" spans="1:11" ht="20" customHeight="1" x14ac:dyDescent="0.2">
      <c r="A31" s="64" t="str">
        <f>'Beoordelen proefopstelling'!A8</f>
        <v>7.3.5	Gebruikersvriendelijkheid (kijkend naar aantal handelingen, het streamen van meerdere schermen tegelijk, reactietijd op aanraking, snelheid algemeen, ergonomie, mate van complexiteit van de bediening, manier van schrijven).</v>
      </c>
      <c r="B31" s="41" t="s">
        <v>7</v>
      </c>
      <c r="C31" s="16"/>
      <c r="D31" s="42" t="str">
        <f>'Beheerder OLC'!C11</f>
        <v>SCORE</v>
      </c>
      <c r="E31" s="71" t="s">
        <v>28</v>
      </c>
      <c r="F31" s="16"/>
      <c r="G31" s="42" t="str">
        <f>'Beheerder OLC'!F11</f>
        <v>SCORE</v>
      </c>
      <c r="H31" s="71" t="s">
        <v>28</v>
      </c>
      <c r="I31" s="16"/>
      <c r="J31" s="42" t="str">
        <f>'Beheerder OLC'!I11</f>
        <v>SCORE</v>
      </c>
      <c r="K31" s="71" t="s">
        <v>28</v>
      </c>
    </row>
    <row r="32" spans="1:11" ht="20" customHeight="1" x14ac:dyDescent="0.2">
      <c r="A32" s="65"/>
      <c r="B32" s="41" t="s">
        <v>8</v>
      </c>
      <c r="C32" s="16"/>
      <c r="D32" s="42" t="str">
        <f>Kwartiermaker!C11</f>
        <v>SCORE</v>
      </c>
      <c r="E32" s="72"/>
      <c r="F32" s="16"/>
      <c r="G32" s="42" t="str">
        <f>Kwartiermaker!F11</f>
        <v>SCORE</v>
      </c>
      <c r="H32" s="72"/>
      <c r="I32" s="16"/>
      <c r="J32" s="42" t="str">
        <f>Kwartiermaker!I11</f>
        <v>SCORE</v>
      </c>
      <c r="K32" s="72"/>
    </row>
    <row r="33" spans="1:11" ht="20" customHeight="1" x14ac:dyDescent="0.2">
      <c r="A33" s="65"/>
      <c r="B33" s="41" t="s">
        <v>9</v>
      </c>
      <c r="C33" s="16"/>
      <c r="D33" s="42" t="str">
        <f>'Beheerder OLC ICT'!C11</f>
        <v>SCORE</v>
      </c>
      <c r="E33" s="72"/>
      <c r="F33" s="16"/>
      <c r="G33" s="42" t="str">
        <f>'Beheerder OLC ICT'!F11</f>
        <v>SCORE</v>
      </c>
      <c r="H33" s="72"/>
      <c r="I33" s="16"/>
      <c r="J33" s="42" t="str">
        <f>'Beheerder OLC ICT'!I11</f>
        <v>SCORE</v>
      </c>
      <c r="K33" s="72"/>
    </row>
    <row r="34" spans="1:11" ht="20" customHeight="1" x14ac:dyDescent="0.2">
      <c r="A34" s="65"/>
      <c r="B34" s="41" t="s">
        <v>40</v>
      </c>
      <c r="C34" s="16"/>
      <c r="D34" s="42" t="str">
        <f>'Leerkracht 1'!C11</f>
        <v>SCORE</v>
      </c>
      <c r="E34" s="72"/>
      <c r="F34" s="16"/>
      <c r="G34" s="42" t="str">
        <f>'Leerkracht 1'!F11</f>
        <v>SCORE</v>
      </c>
      <c r="H34" s="72"/>
      <c r="I34" s="16"/>
      <c r="J34" s="42" t="str">
        <f>'Leerkracht 1'!I11</f>
        <v>SCORE</v>
      </c>
      <c r="K34" s="72"/>
    </row>
    <row r="35" spans="1:11" ht="20" customHeight="1" x14ac:dyDescent="0.2">
      <c r="A35" s="66"/>
      <c r="B35" s="41" t="s">
        <v>41</v>
      </c>
      <c r="C35" s="16"/>
      <c r="D35" s="42" t="str">
        <f>'Leerkracht 2'!C11</f>
        <v>SCORE</v>
      </c>
      <c r="E35" s="72"/>
      <c r="F35" s="16"/>
      <c r="G35" s="42" t="str">
        <f>'Leerkracht 2'!F11</f>
        <v>SCORE</v>
      </c>
      <c r="H35" s="72"/>
      <c r="I35" s="16"/>
      <c r="J35" s="42" t="str">
        <f>'Leerkracht 2'!I11</f>
        <v>SCORE</v>
      </c>
      <c r="K35" s="72"/>
    </row>
    <row r="36" spans="1:11" ht="20" customHeight="1" x14ac:dyDescent="0.2">
      <c r="A36" s="67" t="s">
        <v>5</v>
      </c>
      <c r="B36" s="68"/>
      <c r="C36" s="17"/>
      <c r="D36" s="43" t="s">
        <v>23</v>
      </c>
      <c r="E36" s="72"/>
      <c r="F36" s="17"/>
      <c r="G36" s="43" t="s">
        <v>23</v>
      </c>
      <c r="H36" s="72"/>
      <c r="I36" s="17"/>
      <c r="J36" s="43" t="s">
        <v>23</v>
      </c>
      <c r="K36" s="72"/>
    </row>
    <row r="37" spans="1:11" ht="20" customHeight="1" x14ac:dyDescent="0.2">
      <c r="A37" s="69"/>
      <c r="B37" s="70"/>
      <c r="C37" s="18"/>
      <c r="D37" s="81" t="str">
        <f>IF(D36="5 Uitmuntend","€ 10.000",IF(D36="4 Goed","€ 7.000",IF(D36="3 Voldoende","€ 3.500",IF(D36="2 Matig","€ 500",IF(D36="1 Onvoldoende","UITSLUITING"," ")))))</f>
        <v xml:space="preserve"> </v>
      </c>
      <c r="E37" s="73"/>
      <c r="F37" s="18"/>
      <c r="G37" s="81" t="str">
        <f>IF(G36="5 Uitmuntend","€ 10.000",IF(G36="4 Goed","€ 7.000",IF(G36="3 Voldoende","€ 3.500",IF(G36="2 Matig","€ 500",IF(G36="1 Onvoldoende","UITSLUITING"," ")))))</f>
        <v xml:space="preserve"> </v>
      </c>
      <c r="H37" s="73"/>
      <c r="I37" s="18"/>
      <c r="J37" s="81" t="str">
        <f>IF(J36="5 Uitmuntend","€ 10.000",IF(J36="4 Goed","€ 7.000",IF(J36="3 Voldoende","€ 3.500",IF(J36="2 Matig","€ 500",IF(J36="1 Onvoldoende","UITSLUITING"," ")))))</f>
        <v xml:space="preserve"> </v>
      </c>
      <c r="K37" s="73"/>
    </row>
    <row r="38" spans="1:11" ht="20" customHeight="1" x14ac:dyDescent="0.2">
      <c r="A38" s="64" t="str">
        <f>'Beoordelen proefopstelling'!A9</f>
        <v>7.3.6	Mate van meerwaarde (extra features, “nice-to-have” randapparatuur) zoals bijvoorbeeld anti-bacteriële laag/ low bluelight technology/ NFC-chip/ Androidmodule en anderen.</v>
      </c>
      <c r="B38" s="41" t="s">
        <v>7</v>
      </c>
      <c r="C38" s="16"/>
      <c r="D38" s="42" t="str">
        <f>'Beheerder OLC'!C13</f>
        <v>SCORE</v>
      </c>
      <c r="E38" s="71" t="s">
        <v>28</v>
      </c>
      <c r="F38" s="16"/>
      <c r="G38" s="42" t="str">
        <f>'Beheerder OLC'!F13</f>
        <v>SCORE</v>
      </c>
      <c r="H38" s="71" t="s">
        <v>28</v>
      </c>
      <c r="I38" s="16"/>
      <c r="J38" s="42" t="str">
        <f>'Beheerder OLC'!I13</f>
        <v>SCORE</v>
      </c>
      <c r="K38" s="71" t="s">
        <v>28</v>
      </c>
    </row>
    <row r="39" spans="1:11" ht="20" customHeight="1" x14ac:dyDescent="0.2">
      <c r="A39" s="65"/>
      <c r="B39" s="41" t="s">
        <v>8</v>
      </c>
      <c r="C39" s="16"/>
      <c r="D39" s="42" t="str">
        <f>Kwartiermaker!C13</f>
        <v>SCORE</v>
      </c>
      <c r="E39" s="72"/>
      <c r="F39" s="16"/>
      <c r="G39" s="42" t="str">
        <f>Kwartiermaker!F13</f>
        <v>SCORE</v>
      </c>
      <c r="H39" s="72"/>
      <c r="I39" s="16"/>
      <c r="J39" s="42" t="str">
        <f>Kwartiermaker!I13</f>
        <v>SCORE</v>
      </c>
      <c r="K39" s="72"/>
    </row>
    <row r="40" spans="1:11" ht="20" customHeight="1" x14ac:dyDescent="0.2">
      <c r="A40" s="65"/>
      <c r="B40" s="41" t="s">
        <v>9</v>
      </c>
      <c r="C40" s="16"/>
      <c r="D40" s="42" t="str">
        <f>'Beheerder OLC ICT'!C13</f>
        <v>SCORE</v>
      </c>
      <c r="E40" s="72"/>
      <c r="F40" s="16"/>
      <c r="G40" s="42" t="str">
        <f>'Beheerder OLC ICT'!F13</f>
        <v>SCORE</v>
      </c>
      <c r="H40" s="72"/>
      <c r="I40" s="16"/>
      <c r="J40" s="42" t="str">
        <f>'Beheerder OLC ICT'!I13</f>
        <v>SCORE</v>
      </c>
      <c r="K40" s="72"/>
    </row>
    <row r="41" spans="1:11" ht="20" customHeight="1" x14ac:dyDescent="0.2">
      <c r="A41" s="65"/>
      <c r="B41" s="41" t="s">
        <v>40</v>
      </c>
      <c r="C41" s="16"/>
      <c r="D41" s="42" t="str">
        <f>'Leerkracht 1'!C13</f>
        <v>SCORE</v>
      </c>
      <c r="E41" s="72"/>
      <c r="F41" s="16"/>
      <c r="G41" s="42" t="str">
        <f>'Leerkracht 1'!F13</f>
        <v>SCORE</v>
      </c>
      <c r="H41" s="72"/>
      <c r="I41" s="16"/>
      <c r="J41" s="42" t="str">
        <f>'Leerkracht 1'!I13</f>
        <v>SCORE</v>
      </c>
      <c r="K41" s="72"/>
    </row>
    <row r="42" spans="1:11" ht="20" customHeight="1" x14ac:dyDescent="0.2">
      <c r="A42" s="66"/>
      <c r="B42" s="41" t="s">
        <v>41</v>
      </c>
      <c r="C42" s="16"/>
      <c r="D42" s="42" t="str">
        <f>'Leerkracht 2'!C13</f>
        <v>SCORE</v>
      </c>
      <c r="E42" s="72"/>
      <c r="F42" s="16"/>
      <c r="G42" s="42" t="str">
        <f>'Leerkracht 2'!F13</f>
        <v>SCORE</v>
      </c>
      <c r="H42" s="72"/>
      <c r="I42" s="16"/>
      <c r="J42" s="42" t="str">
        <f>'Leerkracht 2'!I13</f>
        <v>SCORE</v>
      </c>
      <c r="K42" s="72"/>
    </row>
    <row r="43" spans="1:11" ht="20" customHeight="1" x14ac:dyDescent="0.2">
      <c r="A43" s="67" t="s">
        <v>5</v>
      </c>
      <c r="B43" s="68"/>
      <c r="C43" s="17"/>
      <c r="D43" s="43" t="s">
        <v>23</v>
      </c>
      <c r="E43" s="72"/>
      <c r="F43" s="17"/>
      <c r="G43" s="43" t="s">
        <v>23</v>
      </c>
      <c r="H43" s="72"/>
      <c r="I43" s="17"/>
      <c r="J43" s="43" t="s">
        <v>23</v>
      </c>
      <c r="K43" s="72"/>
    </row>
    <row r="44" spans="1:11" ht="20" customHeight="1" x14ac:dyDescent="0.2">
      <c r="A44" s="69"/>
      <c r="B44" s="70"/>
      <c r="C44" s="18"/>
      <c r="D44" s="81" t="str">
        <f>IF(D43="5 Uitmuntend","€ 7.000",IF(D43="4 Goed","€ 5.000",IF(D43="3 Voldoende","€ 2.000",IF(D43="2 Matig","€ 500",IF(D43="1 Onvoldoende","€ 0"," ")))))</f>
        <v xml:space="preserve"> </v>
      </c>
      <c r="E44" s="73"/>
      <c r="F44" s="18"/>
      <c r="G44" s="81" t="str">
        <f>IF(G43="5 Uitmuntend","€ 7.000",IF(G43="4 Goed","€ 5.000",IF(G43="3 Voldoende","€ 2.000",IF(G43="2 Matig","€ 500",IF(G43="1 Onvoldoende","€ 0"," ")))))</f>
        <v xml:space="preserve"> </v>
      </c>
      <c r="H44" s="73"/>
      <c r="I44" s="18"/>
      <c r="J44" s="81" t="str">
        <f>IF(J43="5 Uitmuntend","€ 7.000",IF(J43="4 Goed","€ 5.000",IF(J43="3 Voldoende","€ 2.000",IF(J43="2 Matig","€ 500",IF(J43="1 Onvoldoende","€ 0"," ")))))</f>
        <v xml:space="preserve"> </v>
      </c>
      <c r="K44" s="73"/>
    </row>
    <row r="45" spans="1:11" ht="20" customHeight="1" x14ac:dyDescent="0.2">
      <c r="A45" s="64" t="str">
        <f>'Beoordelen proefopstelling'!A10</f>
        <v>7.3.7	“Look and feel” (uitstraling, aantal bedieningsknoppen en positionering hiervan) en de mate van kwaliteit van afwerking (van snoertjes, beugels en andere toebehoren).</v>
      </c>
      <c r="B45" s="41" t="s">
        <v>7</v>
      </c>
      <c r="C45" s="16"/>
      <c r="D45" s="42" t="str">
        <f>'Beheerder OLC'!C15</f>
        <v>SCORE</v>
      </c>
      <c r="E45" s="71" t="s">
        <v>28</v>
      </c>
      <c r="F45" s="16"/>
      <c r="G45" s="42" t="str">
        <f>'Beheerder OLC'!F15</f>
        <v>SCORE</v>
      </c>
      <c r="H45" s="71" t="s">
        <v>28</v>
      </c>
      <c r="I45" s="16"/>
      <c r="J45" s="42" t="str">
        <f>'Beheerder OLC'!I15</f>
        <v>SCORE</v>
      </c>
      <c r="K45" s="71" t="s">
        <v>28</v>
      </c>
    </row>
    <row r="46" spans="1:11" ht="20" customHeight="1" x14ac:dyDescent="0.2">
      <c r="A46" s="65"/>
      <c r="B46" s="41" t="s">
        <v>8</v>
      </c>
      <c r="C46" s="16"/>
      <c r="D46" s="42" t="str">
        <f>Kwartiermaker!C15</f>
        <v>SCORE</v>
      </c>
      <c r="E46" s="72"/>
      <c r="F46" s="16"/>
      <c r="G46" s="42" t="str">
        <f>Kwartiermaker!F15</f>
        <v>SCORE</v>
      </c>
      <c r="H46" s="72"/>
      <c r="I46" s="16"/>
      <c r="J46" s="42" t="str">
        <f>Kwartiermaker!I15</f>
        <v>SCORE</v>
      </c>
      <c r="K46" s="72"/>
    </row>
    <row r="47" spans="1:11" ht="20" customHeight="1" x14ac:dyDescent="0.2">
      <c r="A47" s="65"/>
      <c r="B47" s="41" t="s">
        <v>9</v>
      </c>
      <c r="C47" s="16"/>
      <c r="D47" s="42" t="str">
        <f>'Beheerder OLC ICT'!C15</f>
        <v>SCORE</v>
      </c>
      <c r="E47" s="72"/>
      <c r="F47" s="16"/>
      <c r="G47" s="42" t="str">
        <f>'Beheerder OLC ICT'!F15</f>
        <v>SCORE</v>
      </c>
      <c r="H47" s="72"/>
      <c r="I47" s="16"/>
      <c r="J47" s="42" t="str">
        <f>'Beheerder OLC ICT'!I15</f>
        <v>SCORE</v>
      </c>
      <c r="K47" s="72"/>
    </row>
    <row r="48" spans="1:11" ht="20" customHeight="1" x14ac:dyDescent="0.2">
      <c r="A48" s="65"/>
      <c r="B48" s="41" t="s">
        <v>40</v>
      </c>
      <c r="C48" s="16"/>
      <c r="D48" s="42" t="str">
        <f>'Leerkracht 1'!C15</f>
        <v>SCORE</v>
      </c>
      <c r="E48" s="72"/>
      <c r="F48" s="16"/>
      <c r="G48" s="42" t="str">
        <f>'Leerkracht 1'!F15</f>
        <v>SCORE</v>
      </c>
      <c r="H48" s="72"/>
      <c r="I48" s="16"/>
      <c r="J48" s="42" t="str">
        <f>'Leerkracht 1'!I15</f>
        <v>SCORE</v>
      </c>
      <c r="K48" s="72"/>
    </row>
    <row r="49" spans="1:11" ht="20" customHeight="1" x14ac:dyDescent="0.2">
      <c r="A49" s="66"/>
      <c r="B49" s="41" t="s">
        <v>41</v>
      </c>
      <c r="C49" s="16"/>
      <c r="D49" s="42" t="str">
        <f>'Leerkracht 2'!C15</f>
        <v>SCORE</v>
      </c>
      <c r="E49" s="72"/>
      <c r="F49" s="16"/>
      <c r="G49" s="42" t="str">
        <f>'Leerkracht 2'!F15</f>
        <v>SCORE</v>
      </c>
      <c r="H49" s="72"/>
      <c r="I49" s="16"/>
      <c r="J49" s="42" t="str">
        <f>'Leerkracht 2'!I15</f>
        <v>SCORE</v>
      </c>
      <c r="K49" s="72"/>
    </row>
    <row r="50" spans="1:11" ht="20" customHeight="1" x14ac:dyDescent="0.2">
      <c r="A50" s="67" t="s">
        <v>5</v>
      </c>
      <c r="B50" s="68"/>
      <c r="C50" s="17"/>
      <c r="D50" s="43" t="s">
        <v>23</v>
      </c>
      <c r="E50" s="72"/>
      <c r="F50" s="17"/>
      <c r="G50" s="43" t="s">
        <v>23</v>
      </c>
      <c r="H50" s="72"/>
      <c r="I50" s="17"/>
      <c r="J50" s="43" t="s">
        <v>23</v>
      </c>
      <c r="K50" s="72"/>
    </row>
    <row r="51" spans="1:11" ht="20" customHeight="1" x14ac:dyDescent="0.2">
      <c r="A51" s="69"/>
      <c r="B51" s="70"/>
      <c r="C51" s="18"/>
      <c r="D51" s="81" t="str">
        <f>IF(D50="5 Uitmuntend","€ 5.000",IF(D50="4 Goed","€ 2.000",IF(D50="3 Voldoende","€ 1.000",IF(D50="2 Matig","€ 200",IF(D50="1 Onvoldoende","€ 0"," ")))))</f>
        <v xml:space="preserve"> </v>
      </c>
      <c r="E51" s="73"/>
      <c r="F51" s="18"/>
      <c r="G51" s="81" t="str">
        <f>IF(G50="5 Uitmuntend","€ 5.000",IF(G50="4 Goed","€ 2.000",IF(G50="3 Voldoende","€ 1.000",IF(G50="2 Matig","€ 200",IF(G50="1 Onvoldoende","€ 0"," ")))))</f>
        <v xml:space="preserve"> </v>
      </c>
      <c r="H51" s="73"/>
      <c r="I51" s="18"/>
      <c r="J51" s="81" t="str">
        <f>IF(J50="5 Uitmuntend","€ 5.000",IF(J50="4 Goed","€ 2.000",IF(J50="3 Voldoende","€ 1.000",IF(J50="2 Matig","€ 200",IF(J50="1 Onvoldoende","€ 0"," ")))))</f>
        <v xml:space="preserve"> </v>
      </c>
      <c r="K51" s="73"/>
    </row>
    <row r="52" spans="1:11" ht="20" customHeight="1" x14ac:dyDescent="0.2">
      <c r="A52" s="64" t="str">
        <f>'Beoordelen proefopstelling'!A11</f>
        <v>7.3.8	Algemene indruk, aspecten waar de voorgaande items niet in voorzien, maar wel van wezenlijke relevantie blijken. Als er geen negatieve maar ook geen positieve waarnemingen zijn anders dan de hierboven beoordeelde items scoort inschrijver hier een 3.</v>
      </c>
      <c r="B52" s="41" t="s">
        <v>7</v>
      </c>
      <c r="C52" s="16"/>
      <c r="D52" s="42" t="str">
        <f>'Beheerder OLC'!C17</f>
        <v>SCORE</v>
      </c>
      <c r="E52" s="71" t="s">
        <v>28</v>
      </c>
      <c r="F52" s="16"/>
      <c r="G52" s="42" t="str">
        <f>'Beheerder OLC'!F17</f>
        <v>SCORE</v>
      </c>
      <c r="H52" s="71" t="s">
        <v>28</v>
      </c>
      <c r="I52" s="16"/>
      <c r="J52" s="42" t="str">
        <f>'Beheerder OLC'!I17</f>
        <v>SCORE</v>
      </c>
      <c r="K52" s="71" t="s">
        <v>28</v>
      </c>
    </row>
    <row r="53" spans="1:11" ht="20" customHeight="1" x14ac:dyDescent="0.2">
      <c r="A53" s="65"/>
      <c r="B53" s="41" t="s">
        <v>8</v>
      </c>
      <c r="C53" s="16"/>
      <c r="D53" s="42" t="str">
        <f>Kwartiermaker!C17</f>
        <v>SCORE</v>
      </c>
      <c r="E53" s="72"/>
      <c r="F53" s="16"/>
      <c r="G53" s="42" t="str">
        <f>Kwartiermaker!F17</f>
        <v>SCORE</v>
      </c>
      <c r="H53" s="72"/>
      <c r="I53" s="16"/>
      <c r="J53" s="42" t="str">
        <f>Kwartiermaker!I17</f>
        <v>SCORE</v>
      </c>
      <c r="K53" s="72"/>
    </row>
    <row r="54" spans="1:11" ht="20" customHeight="1" x14ac:dyDescent="0.2">
      <c r="A54" s="65"/>
      <c r="B54" s="41" t="s">
        <v>9</v>
      </c>
      <c r="C54" s="16"/>
      <c r="D54" s="42" t="str">
        <f>'Beheerder OLC ICT'!C17</f>
        <v>SCORE</v>
      </c>
      <c r="E54" s="72"/>
      <c r="F54" s="16"/>
      <c r="G54" s="42" t="str">
        <f>'Beheerder OLC ICT'!F17</f>
        <v>SCORE</v>
      </c>
      <c r="H54" s="72"/>
      <c r="I54" s="16"/>
      <c r="J54" s="42" t="str">
        <f>'Beheerder OLC ICT'!I17</f>
        <v>SCORE</v>
      </c>
      <c r="K54" s="72"/>
    </row>
    <row r="55" spans="1:11" ht="20" customHeight="1" x14ac:dyDescent="0.2">
      <c r="A55" s="65"/>
      <c r="B55" s="41" t="s">
        <v>40</v>
      </c>
      <c r="C55" s="16"/>
      <c r="D55" s="42" t="str">
        <f>'Leerkracht 1'!C17</f>
        <v>SCORE</v>
      </c>
      <c r="E55" s="72"/>
      <c r="F55" s="16"/>
      <c r="G55" s="42" t="str">
        <f>'Leerkracht 1'!F17</f>
        <v>SCORE</v>
      </c>
      <c r="H55" s="72"/>
      <c r="I55" s="16"/>
      <c r="J55" s="42" t="str">
        <f>'Leerkracht 1'!I17</f>
        <v>SCORE</v>
      </c>
      <c r="K55" s="72"/>
    </row>
    <row r="56" spans="1:11" ht="20" customHeight="1" x14ac:dyDescent="0.2">
      <c r="A56" s="66"/>
      <c r="B56" s="41" t="s">
        <v>41</v>
      </c>
      <c r="C56" s="16"/>
      <c r="D56" s="42" t="str">
        <f>'Leerkracht 2'!C17</f>
        <v>SCORE</v>
      </c>
      <c r="E56" s="72"/>
      <c r="F56" s="16"/>
      <c r="G56" s="42" t="str">
        <f>'Leerkracht 2'!F17</f>
        <v>SCORE</v>
      </c>
      <c r="H56" s="72"/>
      <c r="I56" s="16"/>
      <c r="J56" s="42" t="str">
        <f>'Leerkracht 2'!I17</f>
        <v>SCORE</v>
      </c>
      <c r="K56" s="72"/>
    </row>
    <row r="57" spans="1:11" ht="20" customHeight="1" x14ac:dyDescent="0.2">
      <c r="A57" s="67" t="s">
        <v>5</v>
      </c>
      <c r="B57" s="68"/>
      <c r="C57" s="17"/>
      <c r="D57" s="43" t="s">
        <v>23</v>
      </c>
      <c r="E57" s="72"/>
      <c r="F57" s="17"/>
      <c r="G57" s="43" t="s">
        <v>23</v>
      </c>
      <c r="H57" s="72"/>
      <c r="I57" s="17"/>
      <c r="J57" s="43" t="s">
        <v>23</v>
      </c>
      <c r="K57" s="72"/>
    </row>
    <row r="58" spans="1:11" ht="20" customHeight="1" x14ac:dyDescent="0.2">
      <c r="A58" s="69"/>
      <c r="B58" s="70"/>
      <c r="C58" s="18"/>
      <c r="D58" s="81" t="str">
        <f>IF(D57="5 Uitmuntend","€ 2.000",IF(D57="4 Goed","€ 1.000",IF(D57="3 Voldoende","€ 500",IF(D57="2 Matig","€ 100",IF(D57="1 Onvoldoende","€ 0"," ")))))</f>
        <v xml:space="preserve"> </v>
      </c>
      <c r="E58" s="73"/>
      <c r="F58" s="18"/>
      <c r="G58" s="81" t="str">
        <f>IF(G57="5 Uitmuntend","€ 2.000",IF(G57="4 Goed","€ 1.000",IF(G57="3 Voldoende","€ 500",IF(G57="2 Matig","€ 100",IF(G57="1 Onvoldoende","€ 0"," ")))))</f>
        <v xml:space="preserve"> </v>
      </c>
      <c r="H58" s="73"/>
      <c r="I58" s="18"/>
      <c r="J58" s="81" t="str">
        <f>IF(J57="5 Uitmuntend","€ 2.000",IF(J57="4 Goed","€ 1.000",IF(J57="3 Voldoende","€ 500",IF(J57="2 Matig","€ 100",IF(J57="1 Onvoldoende","€ 0"," ")))))</f>
        <v xml:space="preserve"> </v>
      </c>
      <c r="K58" s="73"/>
    </row>
    <row r="59" spans="1:11" ht="20" customHeight="1" x14ac:dyDescent="0.2">
      <c r="A59" s="20"/>
      <c r="B59" s="20"/>
      <c r="C59" s="21"/>
      <c r="D59" s="22"/>
      <c r="E59" s="23"/>
      <c r="F59" s="21"/>
      <c r="G59" s="22"/>
      <c r="H59" s="23"/>
      <c r="I59" s="21"/>
      <c r="J59" s="22"/>
      <c r="K59" s="23"/>
    </row>
    <row r="60" spans="1:11" s="10" customFormat="1" ht="20" customHeight="1" x14ac:dyDescent="0.2">
      <c r="A60" s="62" t="s">
        <v>47</v>
      </c>
      <c r="B60" s="63"/>
      <c r="C60" s="19"/>
      <c r="D60" s="44" t="e">
        <f>D9+D16+D23+D30+D37+D44+D51+D58</f>
        <v>#VALUE!</v>
      </c>
      <c r="E60" s="44"/>
      <c r="F60" s="19"/>
      <c r="G60" s="44" t="e">
        <f>G9+G16+G23+G30+G37+G44+G51+G58</f>
        <v>#VALUE!</v>
      </c>
      <c r="H60" s="44"/>
      <c r="I60" s="19"/>
      <c r="J60" s="44" t="e">
        <f>J9+J16+J23+J30+J37+J44+J51+J58</f>
        <v>#VALUE!</v>
      </c>
      <c r="K60" s="44"/>
    </row>
  </sheetData>
  <sheetProtection algorithmName="SHA-512" hashValue="exhHqu1cyKTxccVHfyGsdZkyBNGK+q76PR504i3SH8UI51EB5jOoaqAN+xVudQ94/JX0VmbXlVRtY5Nqm1ytOw==" saltValue="HLNrUJ5MC2z2L4RZA2PrvQ==" spinCount="100000" sheet="1" objects="1" scenarios="1"/>
  <mergeCells count="51">
    <mergeCell ref="K38:K44"/>
    <mergeCell ref="K45:K51"/>
    <mergeCell ref="K52:K58"/>
    <mergeCell ref="A1:K1"/>
    <mergeCell ref="K3:K9"/>
    <mergeCell ref="K10:K16"/>
    <mergeCell ref="K17:K23"/>
    <mergeCell ref="K24:K30"/>
    <mergeCell ref="K31:K37"/>
    <mergeCell ref="E38:E44"/>
    <mergeCell ref="E45:E51"/>
    <mergeCell ref="E52:E58"/>
    <mergeCell ref="H3:H9"/>
    <mergeCell ref="H10:H16"/>
    <mergeCell ref="H17:H23"/>
    <mergeCell ref="H24:H30"/>
    <mergeCell ref="H31:H37"/>
    <mergeCell ref="H38:H44"/>
    <mergeCell ref="H45:H51"/>
    <mergeCell ref="H52:H58"/>
    <mergeCell ref="A57:B57"/>
    <mergeCell ref="A58:B58"/>
    <mergeCell ref="A3:A7"/>
    <mergeCell ref="A10:A14"/>
    <mergeCell ref="A17:A21"/>
    <mergeCell ref="A2:B2"/>
    <mergeCell ref="A8:B8"/>
    <mergeCell ref="A15:B15"/>
    <mergeCell ref="A16:B16"/>
    <mergeCell ref="A9:B9"/>
    <mergeCell ref="E3:E9"/>
    <mergeCell ref="E10:E16"/>
    <mergeCell ref="E17:E23"/>
    <mergeCell ref="E24:E30"/>
    <mergeCell ref="E31:E37"/>
    <mergeCell ref="A60:B60"/>
    <mergeCell ref="A24:A28"/>
    <mergeCell ref="A22:B22"/>
    <mergeCell ref="A23:B23"/>
    <mergeCell ref="A29:B29"/>
    <mergeCell ref="A30:B30"/>
    <mergeCell ref="A31:A35"/>
    <mergeCell ref="A36:B36"/>
    <mergeCell ref="A37:B37"/>
    <mergeCell ref="A38:A42"/>
    <mergeCell ref="A43:B43"/>
    <mergeCell ref="A44:B44"/>
    <mergeCell ref="A45:A49"/>
    <mergeCell ref="A50:B50"/>
    <mergeCell ref="A51:B51"/>
    <mergeCell ref="A52:A56"/>
  </mergeCells>
  <phoneticPr fontId="14" type="noConversion"/>
  <dataValidations count="1">
    <dataValidation type="list" errorStyle="warning" allowBlank="1" showErrorMessage="1" sqref="J29 J36 J43 J50 J57 J8 J15 D50 D43 D36 D29 D22 D15 D8 G8 G57 G50 G43 G36 G29 G22 G15 D57 J22"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proefopstelling</vt:lpstr>
      <vt:lpstr>Beheerder OLC</vt:lpstr>
      <vt:lpstr>Kwartiermaker</vt:lpstr>
      <vt:lpstr>Beheerder OLC ICT</vt:lpstr>
      <vt:lpstr>Leerkracht 1</vt:lpstr>
      <vt:lpstr>Leerkracht 2</vt:lpstr>
      <vt:lpstr>Eindscores</vt:lpstr>
      <vt:lpstr>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2020-01-27T13:14:33Z</dcterms:modified>
</cp:coreProperties>
</file>