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kaaij\OneDrive - STC Group\Aanbestedingen\Europese aanbesteding - catering\Te publiceren 19-12\"/>
    </mc:Choice>
  </mc:AlternateContent>
  <bookViews>
    <workbookView xWindow="0" yWindow="0" windowWidth="19200" windowHeight="7035" firstSheet="2" activeTab="2"/>
  </bookViews>
  <sheets>
    <sheet name="Toelichting " sheetId="7" r:id="rId1"/>
    <sheet name="P1 Aanneemsom en bijdragen" sheetId="1" r:id="rId2"/>
    <sheet name="Opbouw vergoeding" sheetId="10" r:id="rId3"/>
    <sheet name="Staffel omzetaandeel" sheetId="12" r:id="rId4"/>
    <sheet name="Verkoopprijzen restaurant" sheetId="13" r:id="rId5"/>
    <sheet name="Integraal uurtarief" sheetId="11" r:id="rId6"/>
    <sheet name="P2 Assortiment banqueting" sheetId="8"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3" i="10" l="1"/>
  <c r="G33" i="10"/>
  <c r="C11" i="1" l="1"/>
  <c r="C12" i="1" s="1"/>
  <c r="D31" i="10" l="1"/>
  <c r="D30" i="10"/>
  <c r="D29" i="10"/>
  <c r="D28" i="10"/>
  <c r="D27" i="10"/>
  <c r="N5" i="11"/>
  <c r="F39" i="8"/>
  <c r="F35" i="8"/>
  <c r="F33" i="8" l="1"/>
  <c r="F28" i="8"/>
  <c r="F29" i="8"/>
  <c r="F13" i="8"/>
  <c r="F32" i="8" l="1"/>
  <c r="F30" i="8"/>
  <c r="F72" i="8"/>
  <c r="F66" i="8"/>
  <c r="F61" i="8"/>
  <c r="E79" i="13" l="1"/>
  <c r="B79" i="13"/>
  <c r="G78" i="13"/>
  <c r="D78" i="13"/>
  <c r="G77" i="13"/>
  <c r="D77" i="13"/>
  <c r="G76" i="13"/>
  <c r="D76" i="13"/>
  <c r="G75" i="13"/>
  <c r="D75" i="13"/>
  <c r="G72" i="13"/>
  <c r="D72" i="13"/>
  <c r="G71" i="13"/>
  <c r="D71" i="13"/>
  <c r="G70" i="13"/>
  <c r="D70" i="13"/>
  <c r="G69" i="13"/>
  <c r="D69" i="13"/>
  <c r="G68" i="13"/>
  <c r="D68" i="13"/>
  <c r="G67" i="13"/>
  <c r="D67" i="13"/>
  <c r="G66" i="13"/>
  <c r="D66" i="13"/>
  <c r="G65" i="13"/>
  <c r="D65" i="13"/>
  <c r="G64" i="13"/>
  <c r="D64" i="13"/>
  <c r="G61" i="13"/>
  <c r="D61" i="13"/>
  <c r="G60" i="13"/>
  <c r="D60" i="13"/>
  <c r="G59" i="13"/>
  <c r="D59" i="13"/>
  <c r="G58" i="13"/>
  <c r="D58" i="13"/>
  <c r="G57" i="13"/>
  <c r="D57" i="13"/>
  <c r="G56" i="13"/>
  <c r="D56" i="13"/>
  <c r="G55" i="13"/>
  <c r="D55" i="13"/>
  <c r="G54" i="13"/>
  <c r="D54" i="13"/>
  <c r="G53" i="13"/>
  <c r="D53" i="13"/>
  <c r="G52" i="13"/>
  <c r="D52" i="13"/>
  <c r="G51" i="13"/>
  <c r="D51" i="13"/>
  <c r="G50" i="13"/>
  <c r="D50" i="13"/>
  <c r="G49" i="13"/>
  <c r="D49" i="13"/>
  <c r="G48" i="13"/>
  <c r="D48" i="13"/>
  <c r="G47" i="13"/>
  <c r="D47" i="13"/>
  <c r="G44" i="13"/>
  <c r="D44" i="13"/>
  <c r="G43" i="13"/>
  <c r="D43" i="13"/>
  <c r="G42" i="13"/>
  <c r="D42" i="13"/>
  <c r="G41" i="13"/>
  <c r="D41" i="13"/>
  <c r="G40" i="13"/>
  <c r="D40" i="13"/>
  <c r="G39" i="13"/>
  <c r="D39" i="13"/>
  <c r="G38" i="13"/>
  <c r="D38" i="13"/>
  <c r="G37" i="13"/>
  <c r="D37" i="13"/>
  <c r="G36" i="13"/>
  <c r="D36" i="13"/>
  <c r="G35" i="13"/>
  <c r="D35" i="13"/>
  <c r="G34" i="13"/>
  <c r="D34" i="13"/>
  <c r="G33" i="13"/>
  <c r="D33" i="13"/>
  <c r="G32" i="13"/>
  <c r="D32" i="13"/>
  <c r="G31" i="13"/>
  <c r="D31" i="13"/>
  <c r="G30" i="13"/>
  <c r="D30" i="13"/>
  <c r="G29" i="13"/>
  <c r="D29" i="13"/>
  <c r="G28" i="13"/>
  <c r="D28" i="13"/>
  <c r="G25" i="13"/>
  <c r="D25" i="13"/>
  <c r="G24" i="13"/>
  <c r="D24" i="13"/>
  <c r="G23" i="13"/>
  <c r="D23" i="13"/>
  <c r="G22" i="13"/>
  <c r="D22" i="13"/>
  <c r="G21" i="13"/>
  <c r="D21" i="13"/>
  <c r="G20" i="13"/>
  <c r="D20" i="13"/>
  <c r="G19" i="13"/>
  <c r="D19" i="13"/>
  <c r="G18" i="13"/>
  <c r="D18" i="13"/>
  <c r="G17" i="13"/>
  <c r="D17" i="13"/>
  <c r="G16" i="13"/>
  <c r="D16" i="13"/>
  <c r="G15" i="13"/>
  <c r="D15" i="13"/>
  <c r="G14" i="13"/>
  <c r="D14" i="13"/>
  <c r="G13" i="13"/>
  <c r="D13" i="13"/>
  <c r="G12" i="13"/>
  <c r="D12" i="13"/>
  <c r="G11" i="13"/>
  <c r="G79" i="13" s="1"/>
  <c r="D11" i="13"/>
  <c r="D79" i="13" s="1"/>
  <c r="R3" i="11"/>
  <c r="R4" i="11"/>
  <c r="R5" i="11"/>
  <c r="Q5" i="11"/>
  <c r="Q4" i="11"/>
  <c r="Q3" i="11"/>
  <c r="N4" i="11"/>
  <c r="N3" i="11"/>
  <c r="M5" i="11"/>
  <c r="M4" i="11"/>
  <c r="M3" i="11"/>
  <c r="F88" i="8" l="1"/>
  <c r="B11" i="1" l="1"/>
  <c r="B12" i="1" s="1"/>
  <c r="J14" i="12"/>
  <c r="G103" i="8" s="1"/>
  <c r="C99" i="8"/>
  <c r="J5" i="11"/>
  <c r="J4" i="11"/>
  <c r="J3" i="11"/>
  <c r="I5" i="11"/>
  <c r="I4" i="11"/>
  <c r="I3" i="11"/>
  <c r="F5" i="11"/>
  <c r="E5" i="11"/>
  <c r="F4" i="11"/>
  <c r="E4" i="11"/>
  <c r="F3" i="11"/>
  <c r="E3" i="11"/>
  <c r="B7" i="11"/>
  <c r="M7" i="11"/>
  <c r="R7" i="11" l="1"/>
  <c r="Q7" i="11"/>
  <c r="N7" i="11"/>
  <c r="J7" i="11"/>
  <c r="I7" i="11"/>
  <c r="E7" i="11"/>
  <c r="F7" i="11"/>
  <c r="F12" i="11" l="1"/>
  <c r="E12" i="11"/>
  <c r="F15" i="11" s="1"/>
  <c r="G15" i="11" l="1"/>
  <c r="G99" i="8" s="1"/>
  <c r="B99" i="8"/>
  <c r="F9" i="8"/>
  <c r="F12" i="8"/>
  <c r="F14" i="8"/>
  <c r="F15" i="8"/>
  <c r="F18" i="8"/>
  <c r="F19" i="8"/>
  <c r="F22" i="8"/>
  <c r="F23" i="8"/>
  <c r="F24" i="8"/>
  <c r="F25" i="8"/>
  <c r="F52" i="8"/>
  <c r="F56" i="8"/>
  <c r="F75" i="8"/>
  <c r="F79" i="8"/>
  <c r="F84" i="8"/>
  <c r="G91" i="8" l="1"/>
  <c r="G105" i="8" s="1"/>
  <c r="D32" i="10"/>
  <c r="D26" i="10"/>
  <c r="D25" i="10"/>
  <c r="D24" i="10"/>
  <c r="D23" i="10"/>
  <c r="D22" i="10"/>
  <c r="D21" i="10"/>
  <c r="D20" i="10"/>
  <c r="D33" i="10" l="1"/>
</calcChain>
</file>

<file path=xl/sharedStrings.xml><?xml version="1.0" encoding="utf-8"?>
<sst xmlns="http://schemas.openxmlformats.org/spreadsheetml/2006/main" count="335" uniqueCount="282">
  <si>
    <t>Prijzenblad Europese aanbesteding Catering</t>
  </si>
  <si>
    <r>
      <rPr>
        <sz val="10"/>
        <color theme="0"/>
        <rFont val="Verdana"/>
        <family val="2"/>
      </rPr>
      <t>Aanbestedingskenmerk</t>
    </r>
    <r>
      <rPr>
        <sz val="10"/>
        <rFont val="Verdana"/>
        <family val="2"/>
      </rPr>
      <t xml:space="preserve"> </t>
    </r>
    <r>
      <rPr>
        <sz val="10"/>
        <color theme="0"/>
        <rFont val="Verdana"/>
        <family val="2"/>
      </rPr>
      <t>7904</t>
    </r>
  </si>
  <si>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</si>
  <si>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</si>
  <si>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</si>
  <si>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</si>
  <si>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</si>
  <si>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</si>
  <si>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</si>
  <si>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</si>
  <si>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</si>
  <si>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In tabblad P2 wordt gevraagd een integraal uurtarief in te vullen (door het invullen van het tabblad gemiddeld uurtarief), hieronder wordt verstaan het uurtarief welke opdrachtnemer voorstelt ongeacht functie, werktijden of weekenddiensten. Laatstgenoemde factoren zijn derhalve verwerkt  in het te noemen integrale uurtarief. </t>
  </si>
  <si>
    <t xml:space="preserve">4. U dient alle bladen na het invullen rechtsgeldig te ondertekenen en getekend en ingescand bij uw inschrijving te voegen. </t>
  </si>
  <si>
    <t>5. Op deze bijlage en onderliggende werkbladen gelden de ARVODI-2018.</t>
  </si>
  <si>
    <t>6. Alle genoemde tarieven dienen exclusief BTW te zijn, tenzij anders aangegeven.</t>
  </si>
  <si>
    <t xml:space="preserve">7. De tarieven dienen all- in te zijn en gelden als maximaal door te belasten tarieven gedurende de looptijd van de overeenkomst. </t>
  </si>
  <si>
    <r>
      <t>8. Inschrijver kan geen aanvullende kosten in rekening brengen gedurende de uitvoering van de overeenkomst. Indien Inschrijver constateert dat kosten die gemaakt dienen te worden t.b.v. de uitvoering van de dienstverlening zoals omschreven in het Beschrijvend document Catering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Catering)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</si>
  <si>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9. Onder P1 geeft inschrijver aan wat de te verwachten jaarlijkse vergoeding is van de STC Group aan de inschrijver voor de kosten van het personeel (door het invullen van tabblad Opbouw vergoeding).</t>
  </si>
  <si>
    <t>10. Onder P2 geeft Inschrijver (door het invullen van tabblad Staffel omzetaandeel) aan welk percentage winstdeling hij bereidt is af te staan aan STC Group/ STC Events voor het verzorgen van de banqueting.</t>
  </si>
  <si>
    <t xml:space="preserve">11. In tabblad Verkoopprijzen restaurant en in P2 assortiment banqueting dient inschrijver de prijzen aan te geven zoals gevraagd in dit overzicht, deze prijzen dienen all-in tarieven te zijn en incl. BTW. </t>
  </si>
  <si>
    <t>12. De getallen of bedragen die in het prijzenblad worden genoemd zijn in een aantal gevallen fictief om te komen tot een totale vergelijkbare prijs tussen de diverse inschrijvers. Aan deze getallen of bedragen kunnen geen rechten worden ontleend en deze getallen of bedragen zijn dan ook geen indicatie of garantie van de afname gedurende de overeenkomst.</t>
  </si>
  <si>
    <t>Organisatie:</t>
  </si>
  <si>
    <t>Datum:</t>
  </si>
  <si>
    <t>Naam:</t>
  </si>
  <si>
    <t>Functie:</t>
  </si>
  <si>
    <t>Eigen referentie inschrijving:</t>
  </si>
  <si>
    <t>Handtekening:</t>
  </si>
  <si>
    <t>Europese aanbesteding Catering - STC Group</t>
  </si>
  <si>
    <t>&lt;Naam bedrijf invullen&gt;</t>
  </si>
  <si>
    <t>&lt;datum invullen&gt;</t>
  </si>
  <si>
    <t>BIJLAGE 2 - PRIJZENBLAD P1 - Aanneemsom en bijdragen</t>
  </si>
  <si>
    <t>P1 - Aanneemsom en bijdragen</t>
  </si>
  <si>
    <t>Omschrijving</t>
  </si>
  <si>
    <t>Totaal excl. BTW</t>
  </si>
  <si>
    <t>Totaal incl. BTW</t>
  </si>
  <si>
    <t>Aantekening</t>
  </si>
  <si>
    <t>Aanneemsom éénmalig te vergoeden aan STC Group bij start contract(incl. pacht, bruikleenapparatuur, inventaris en klandizie)</t>
  </si>
  <si>
    <t>Door STC Group op € 0,00 gesteld</t>
  </si>
  <si>
    <t>Jaarlijkse bijdrage inschrijver aan STC Group te vergoeden aan STC Group voor pacht,  bruikleenapparatuur, inventaris en klandizie</t>
  </si>
  <si>
    <t>Bijdrage STC Group aan exploitatie</t>
  </si>
  <si>
    <t>Bijdrage STC Group jaarlijks te vergoeden aan inschrijver voor meerkosten personeel (tabblad Opbouw vergoeding hiervoor invullen)</t>
  </si>
  <si>
    <t>Aan te geven vergoeding aan opdrachtnemer, opbouw van vergoeding dient verklaard te worden in tabblad Opbouw Vergoeding</t>
  </si>
  <si>
    <t>Totaalprijs</t>
  </si>
  <si>
    <t>Opbouw vergoeding:</t>
  </si>
  <si>
    <t>STC Group realiseert zich dat er een verschil onststaat tussen de huidige salarisopbouw volgens de huidige arbeidsvoorwaarden</t>
  </si>
  <si>
    <t xml:space="preserve">en die van de cao cateraar, hiervoor zal de STC Group een jaarlijkse vergoeding betalen die maximaal  het totaalbedrag van het verschil </t>
  </si>
  <si>
    <t xml:space="preserve">(D33) mag inhouden. </t>
  </si>
  <si>
    <t>Deze vergoeding zal verlaagd worden indien een medewerker uit dienst gaat bij de cateraar of wanneer er een cao verhoging plaats</t>
  </si>
  <si>
    <t>vindt, zoals omschreven in het programma van eisen.</t>
  </si>
  <si>
    <t>Het staat de inschrijver vrij om hier een ander bedrag voor in te vullen, dit kan in het veld "Te verwachten bijdrage STC Group", dit bedrag moet in</t>
  </si>
  <si>
    <t>ieder geval gelijk zijn aan of lager zijn dan het verschilbedrag.</t>
  </si>
  <si>
    <t>(Ook hier blijft de eis dat dit bedrag verlaagd wordt zodra een medewerker uit dienst gaat of wanneer er een cao verhoging plaatsvindt).</t>
  </si>
  <si>
    <t>Dit bedrag (G33) zal in de beoordeling verwerkt worden.</t>
  </si>
  <si>
    <t>De jaarlijkse vergoeding die de STC group aan de opdrachtnemer gaat betalen is als volgt opgebouwd:</t>
  </si>
  <si>
    <t>Jaarsalaris</t>
  </si>
  <si>
    <t xml:space="preserve">Te verwachten </t>
  </si>
  <si>
    <t xml:space="preserve">Huidig </t>
  </si>
  <si>
    <t>vergelijkbare</t>
  </si>
  <si>
    <t>bijdrage van</t>
  </si>
  <si>
    <t>jaar-</t>
  </si>
  <si>
    <t xml:space="preserve">functie volgens </t>
  </si>
  <si>
    <t xml:space="preserve">STC Group </t>
  </si>
  <si>
    <t>Werknemer:</t>
  </si>
  <si>
    <t>salaris*:</t>
  </si>
  <si>
    <t>cao opdrachtnemer:</t>
  </si>
  <si>
    <t>verschil:</t>
  </si>
  <si>
    <t>(excl. BTW):</t>
  </si>
  <si>
    <t>(incl. BTW):</t>
  </si>
  <si>
    <t>A</t>
  </si>
  <si>
    <t>B</t>
  </si>
  <si>
    <t>C</t>
  </si>
  <si>
    <t>D</t>
  </si>
  <si>
    <t>E</t>
  </si>
  <si>
    <t>F</t>
  </si>
  <si>
    <t>G</t>
  </si>
  <si>
    <t>H</t>
  </si>
  <si>
    <t>I</t>
  </si>
  <si>
    <t>J</t>
  </si>
  <si>
    <t>K</t>
  </si>
  <si>
    <t>L</t>
  </si>
  <si>
    <t>M</t>
  </si>
  <si>
    <t>Totaal component salaris:</t>
  </si>
  <si>
    <t>* Jaarsalaris inclusief toelagen, vergoedingen als 13e maand, vakantiegeld, reiskosten e.d.</t>
  </si>
  <si>
    <t>voor een volledig overzicht zie bijlage 7 overzicht cateringmedewerkers.</t>
  </si>
  <si>
    <t>Omzetrestitutie banqueting STC Group/ STC Events  (excl. BTW)</t>
  </si>
  <si>
    <t>Omzet</t>
  </si>
  <si>
    <t>Percentage</t>
  </si>
  <si>
    <t>Omzetaandeel banqueting</t>
  </si>
  <si>
    <t>van</t>
  </si>
  <si>
    <t>tot</t>
  </si>
  <si>
    <t>vergoeding:</t>
  </si>
  <si>
    <t>&gt; € 1.000.000</t>
  </si>
  <si>
    <t>Fictieve omzet</t>
  </si>
  <si>
    <t xml:space="preserve">Vergoeding opdrachtnemer  STC </t>
  </si>
  <si>
    <t xml:space="preserve">% geldt voor het hoogst bereikte jaarbedrag, dus komt omzet (zoals in ons voorbeeld) boven </t>
  </si>
  <si>
    <t>€ 550.000 maar onder de € 700.000 dan geldt dat percentage over het gehele jaarbedrag.</t>
  </si>
  <si>
    <t>Verkoopprijzen restaurant:</t>
  </si>
  <si>
    <t>Onderstaande prijzen zullen niet meegenomen worden in de beoordeling, maar STC Group</t>
  </si>
  <si>
    <t xml:space="preserve">wil wel een beeld krijgen van het prijspeil waar mee gewerkt gaat worden. Het niet volledig invullen van dit overzicht leidt tot </t>
  </si>
  <si>
    <t>uitsluiting.</t>
  </si>
  <si>
    <t>Verkoopprijzen mogen afwijken van huidige prijs, echter totaalbedrag mag niet hoger zijn dan Eindtotaal huidig (G79).</t>
  </si>
  <si>
    <t>Het is geen verplichting om t.z.t. onderstaand assortiment in de restaurants aan te bieden, dient uitsluitend ter informatie.</t>
  </si>
  <si>
    <t>verkoop</t>
  </si>
  <si>
    <t>Totaal</t>
  </si>
  <si>
    <t>prijs incl.</t>
  </si>
  <si>
    <t>Afname per</t>
  </si>
  <si>
    <t>verkoopprijs</t>
  </si>
  <si>
    <t>huidige</t>
  </si>
  <si>
    <t xml:space="preserve">huidige </t>
  </si>
  <si>
    <t>Basisassortiment:</t>
  </si>
  <si>
    <t>BTW</t>
  </si>
  <si>
    <t>jaar (fictief)</t>
  </si>
  <si>
    <t>Bruin/wit zachte belegde broodjes</t>
  </si>
  <si>
    <t>Bruin/wit belegde petit pain</t>
  </si>
  <si>
    <t>Bruin/wit belegde baquettes</t>
  </si>
  <si>
    <t>Coissant, niet belegd</t>
  </si>
  <si>
    <t>kaascroissant</t>
  </si>
  <si>
    <t>appelflap</t>
  </si>
  <si>
    <t>Saucijzenbroodje</t>
  </si>
  <si>
    <t>Frikandelbroodje</t>
  </si>
  <si>
    <t>Tosti ham/kaas</t>
  </si>
  <si>
    <t>Panini tonijn</t>
  </si>
  <si>
    <t>Panini salami</t>
  </si>
  <si>
    <t>Panini ham/kaas</t>
  </si>
  <si>
    <t>Krentenbol</t>
  </si>
  <si>
    <t>Donut</t>
  </si>
  <si>
    <t>Muffin</t>
  </si>
  <si>
    <t>Dranken:</t>
  </si>
  <si>
    <t>Melk campina</t>
  </si>
  <si>
    <t>Karnemelk campina</t>
  </si>
  <si>
    <t>Chocolademelk campina</t>
  </si>
  <si>
    <t>Optimel pak</t>
  </si>
  <si>
    <t>Optimel beker</t>
  </si>
  <si>
    <t>Vifit pak</t>
  </si>
  <si>
    <t>Chocomel</t>
  </si>
  <si>
    <t>Fristi</t>
  </si>
  <si>
    <t>Spa reine flesje</t>
  </si>
  <si>
    <t>Spa intense flesje</t>
  </si>
  <si>
    <t>Wicky/Taksi</t>
  </si>
  <si>
    <t>Vitamin water flesje</t>
  </si>
  <si>
    <t>Cola (diverse smaken) flesje</t>
  </si>
  <si>
    <t>Fanta (diverse smaken) flesje</t>
  </si>
  <si>
    <t>Sprite flesje</t>
  </si>
  <si>
    <t>Lipton flesje</t>
  </si>
  <si>
    <t>Aloë vera flesje</t>
  </si>
  <si>
    <t>Warme broodjes/lunchgerechten:</t>
  </si>
  <si>
    <t>Warme lunchgerechten (zoals Nasi, bami, Sauto soep, pasta)</t>
  </si>
  <si>
    <t>Broodje mexicano</t>
  </si>
  <si>
    <t>Broodje rookworst</t>
  </si>
  <si>
    <t>Halve baguette Kebap &amp; kaas</t>
  </si>
  <si>
    <t>Halve petit pain pesto, kaas &amp; tomaat</t>
  </si>
  <si>
    <t>Broodje kroket</t>
  </si>
  <si>
    <t>Broodje kip</t>
  </si>
  <si>
    <t>Hamburger</t>
  </si>
  <si>
    <t>Kipburger</t>
  </si>
  <si>
    <t>Broodje lekkerbek</t>
  </si>
  <si>
    <t>Broodje garnalen</t>
  </si>
  <si>
    <t>Uitsmijter ham/kaas</t>
  </si>
  <si>
    <t>Broodje kebap</t>
  </si>
  <si>
    <t>Turkse pizza sla &amp; kaas</t>
  </si>
  <si>
    <t>Soep</t>
  </si>
  <si>
    <t>Snoep/chips:</t>
  </si>
  <si>
    <t>Candybar</t>
  </si>
  <si>
    <t>Mentos</t>
  </si>
  <si>
    <t>Autodrop</t>
  </si>
  <si>
    <t>Kanjer</t>
  </si>
  <si>
    <t>Kanjer choco</t>
  </si>
  <si>
    <t>Glacé</t>
  </si>
  <si>
    <t>Lays</t>
  </si>
  <si>
    <t>Sensation</t>
  </si>
  <si>
    <t>Bits</t>
  </si>
  <si>
    <t>Salade/Fruit:</t>
  </si>
  <si>
    <t>Handfruit</t>
  </si>
  <si>
    <t>Fruitsalade</t>
  </si>
  <si>
    <t>Verse salade vega</t>
  </si>
  <si>
    <t>Verse salade vis/vlees</t>
  </si>
  <si>
    <t>Eindtotaal huidig</t>
  </si>
  <si>
    <t>Daguren (ma - vr : 08.00 uur - 18.00 uur)</t>
  </si>
  <si>
    <t>Avonduren (ma - vr : 18.00 uur - 22.00 uur)</t>
  </si>
  <si>
    <t>Zaterdaguren</t>
  </si>
  <si>
    <t>Zondaguren</t>
  </si>
  <si>
    <t>Functie</t>
  </si>
  <si>
    <t>Weging</t>
  </si>
  <si>
    <t>Tarief excl. BTW</t>
  </si>
  <si>
    <t>Tarief incl. BTW</t>
  </si>
  <si>
    <t>Gewogen excl. BTW</t>
  </si>
  <si>
    <t>Gewogen incl. BTW</t>
  </si>
  <si>
    <t>Cateringmedewerker / bediening</t>
  </si>
  <si>
    <t>Cateringmanager</t>
  </si>
  <si>
    <t>Kok</t>
  </si>
  <si>
    <t>Totaal gewogen gemiddelde aandeel omzet</t>
  </si>
  <si>
    <t>Integraal uurtarief Banqueting</t>
  </si>
  <si>
    <t>Excl. BTW</t>
  </si>
  <si>
    <t>Incl. BTW</t>
  </si>
  <si>
    <t>Gewogen uurtarief Banqueting</t>
  </si>
  <si>
    <t>Aantal</t>
  </si>
  <si>
    <t>BIJLAGE 2 - PRIJZENBLAD P2 - Assortiment banqueting</t>
  </si>
  <si>
    <t xml:space="preserve">Maximale </t>
  </si>
  <si>
    <t xml:space="preserve">Prijs per </t>
  </si>
  <si>
    <t>verreken-</t>
  </si>
  <si>
    <t xml:space="preserve">eenheid </t>
  </si>
  <si>
    <t>Afname</t>
  </si>
  <si>
    <t>prijs</t>
  </si>
  <si>
    <t>Eenheid</t>
  </si>
  <si>
    <t>(incl . BTW)</t>
  </si>
  <si>
    <t>per jaar</t>
  </si>
  <si>
    <t>Koffieservice:</t>
  </si>
  <si>
    <t>Koffie, thee (2 consumpties per persoon)</t>
  </si>
  <si>
    <t>p.p.</t>
  </si>
  <si>
    <t>Patisserie:</t>
  </si>
  <si>
    <t>Cake</t>
  </si>
  <si>
    <t>Assoriment roomboterkoekjes</t>
  </si>
  <si>
    <t>Verpakte koeken (stroopwafel, glacé)</t>
  </si>
  <si>
    <t>Appelflap</t>
  </si>
  <si>
    <t>Warme snacks:</t>
  </si>
  <si>
    <t>Bladerdeegbroodje (o.a. kaasbroodje, saucijzenbroodje)</t>
  </si>
  <si>
    <t>Broodje snack (o.a. kroket, kipkorn)</t>
  </si>
  <si>
    <t>Verfrissingen:</t>
  </si>
  <si>
    <t>Frisdrank assortiment (200 ml)</t>
  </si>
  <si>
    <t>p.f.</t>
  </si>
  <si>
    <t>Frisdrank assortiment (1,5L))</t>
  </si>
  <si>
    <r>
      <t xml:space="preserve">Karaf jus d'orange </t>
    </r>
    <r>
      <rPr>
        <sz val="10"/>
        <rFont val="Verdana"/>
        <family val="2"/>
      </rPr>
      <t>(500 ml)</t>
    </r>
  </si>
  <si>
    <t>p.k.</t>
  </si>
  <si>
    <t>Karaf mineraalwater</t>
  </si>
  <si>
    <t>Borrel:</t>
  </si>
  <si>
    <t>Bier (per glas)</t>
  </si>
  <si>
    <t>p.g.</t>
  </si>
  <si>
    <t>Wijn (per glas)</t>
  </si>
  <si>
    <t>Notenmix (per schaaltje)</t>
  </si>
  <si>
    <t>p.s.</t>
  </si>
  <si>
    <t>Setje van mediterrane hapjes (peppersweet met romige kaas</t>
  </si>
  <si>
    <t>spaanse Chorizo, gemarineerde olijven (per schaaltje)</t>
  </si>
  <si>
    <t>Bittergarnituur (3 p.p.)</t>
  </si>
  <si>
    <t>Borrelarrangement per persoon voor 1 uur</t>
  </si>
  <si>
    <t>Bestaande uit frisdranken, water, jus d'orange, wijn, bier</t>
  </si>
  <si>
    <t>bittergarnituur en notenmix</t>
  </si>
  <si>
    <t>Drankarrangement per persoon voor 1 uur</t>
  </si>
  <si>
    <t>Bestaande uit bier, wijn, frisdranken, water en jus d'orange</t>
  </si>
  <si>
    <t>Onderstaande onderdelen moeten gespecificeerd worden in bijlage 9</t>
  </si>
  <si>
    <t>De aangegeven ingrediënten geven aan wat de onderdelen nu bevatten</t>
  </si>
  <si>
    <t>de inschijver is vrij om dit in bijlage 9 naar eigen inzicht in te delen en er</t>
  </si>
  <si>
    <t>hier een prijs aan te koppelen (welke niet hoger mag zijn dan de aangegeven</t>
  </si>
  <si>
    <t>prijzen). STC verwacht inventiviteit in de samenstelling van de onderdelen.</t>
  </si>
  <si>
    <t>Vergaderlunches:</t>
  </si>
  <si>
    <t>1. Vergaderlunch Plain</t>
  </si>
  <si>
    <t xml:space="preserve">twee belegde broodjes met kaas- en vleeswaren, </t>
  </si>
  <si>
    <t>melk of karnemelk in karaf</t>
  </si>
  <si>
    <t>2. Vergaderlunch Deluxe</t>
  </si>
  <si>
    <t>Twee harde belegde broodjes of drie luxe zachte</t>
  </si>
  <si>
    <t xml:space="preserve">mini broodjes, melk of karnemelk </t>
  </si>
  <si>
    <t>Lunchbuffetten:</t>
  </si>
  <si>
    <t>3. Lunchbuffet Budget</t>
  </si>
  <si>
    <t>Assortiment zachte broodjes met kaas- en vleesbeleg</t>
  </si>
  <si>
    <t>Melk, karnemelk en jus d'orange</t>
  </si>
  <si>
    <t>4. Lunchbuffet standaard</t>
  </si>
  <si>
    <t xml:space="preserve">Assortiment harde en zachte broodjes met kaas- en </t>
  </si>
  <si>
    <t>vleesbeleg, krentenbol met cupje boter, melk, karnemelk</t>
  </si>
  <si>
    <t>en jus d'orange</t>
  </si>
  <si>
    <t>5. Lunchbuffet Luxe</t>
  </si>
  <si>
    <t>Assortiment mini broodjes met luxe kaas- en vleeswaren,</t>
  </si>
  <si>
    <t xml:space="preserve">vis- en vleessalades (tonijn, kipkerrie, zalm), luxe vis </t>
  </si>
  <si>
    <t>(gerookte zalm, gerookte makreelfilet), melk, karnemelk</t>
  </si>
  <si>
    <t>6. Lunchpakket Plain (Meeneemmaaltijd in zak)</t>
  </si>
  <si>
    <t>Twee belegde broodjes, krentenbol, melk (250 ml) en</t>
  </si>
  <si>
    <t>handfruit of candybar</t>
  </si>
  <si>
    <t>7. Lunchpakket Deluxe (meeneemmaaltijd in zak)</t>
  </si>
  <si>
    <t>Twee belegde broodjes, krentenbol, melk (250 ml),</t>
  </si>
  <si>
    <t>sap (verpakt), candybar en handfruit</t>
  </si>
  <si>
    <t xml:space="preserve">8. Warme lunch </t>
  </si>
  <si>
    <t>1 vlees/vis/gevogeltegerecht en 2 bijgerechten</t>
  </si>
  <si>
    <t xml:space="preserve">9. Avondmaaltijd </t>
  </si>
  <si>
    <t>3 componenten maaltijd of éénpansgerecht met</t>
  </si>
  <si>
    <t>met 1 drankje en een toetje</t>
  </si>
  <si>
    <t>Aangeboden prijzen moeten minimaal bestaan uit ingrediëntkosten, personeelskosten (bereiden, wegbrengen en opruimen),</t>
  </si>
  <si>
    <t>algemene kosten, btw etc.</t>
  </si>
  <si>
    <r>
      <rPr>
        <b/>
        <sz val="10"/>
        <color theme="1"/>
        <rFont val="Verdana"/>
        <family val="2"/>
      </rPr>
      <t xml:space="preserve">Integraal uurtarief Banqueting </t>
    </r>
    <r>
      <rPr>
        <sz val="10"/>
        <color theme="1"/>
        <rFont val="Verdana"/>
        <family val="2"/>
      </rPr>
      <t>(tabblad gemiddeld uurtarief invullen):</t>
    </r>
  </si>
  <si>
    <t>gewogen uren</t>
  </si>
  <si>
    <t>Gemiddeld uurtarief catering voor Events</t>
  </si>
  <si>
    <t>inclusief BTW:</t>
  </si>
  <si>
    <t>Winstdeling omzet:</t>
  </si>
  <si>
    <t>Winstdelings op banqueting, opgeven in tabblad Staffel omzetaandeel</t>
  </si>
  <si>
    <t>Eindtotaal P2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</si>
</sst>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8" formatCode="&quot;€&quot;\ #,##0.00;[Red]&quot;€&quot;\ \-#,##0.00"/>
    <numFmt numFmtId="44" formatCode="_ &quot;€&quot;\ * #,##0.00_ ;_ &quot;€&quot;\ * \-#,##0.00_ ;_ &quot;€&quot;\ * &quot;-&quot;??_ ;_ @_ "/>
    <numFmt numFmtId="164" formatCode="#,##0.00_ ;\-#,##0.00\ "/>
    <numFmt numFmtId="165" formatCode="_ [$€-413]\ * #,##0.00_ ;_ [$€-413]\ * \-#,##0.00_ ;_ [$€-413]\ * &quot;-&quot;??_ ;_ @_ "/>
    <numFmt numFmtId="166" formatCode="&quot;€&quot;\ #,##0.00"/>
  </numFmts>
  <fonts count="16"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sz val="10"/>
      <name val="Arial"/>
      <family val="2"/>
    </font>
    <font>
      <sz val="10"/>
      <color theme="1"/>
      <name val="Calibri"/>
      <family val="2"/>
      <scheme val="minor"/>
    </font>
    <font>
      <b/>
      <sz val="10"/>
      <color theme="6"/>
      <name val="Verdana"/>
      <family val="2"/>
    </font>
    <font>
      <b/>
      <sz val="10"/>
      <color rgb="FFFF0000"/>
      <name val="Verdana"/>
      <family val="2"/>
    </font>
    <font>
      <b/>
      <sz val="10"/>
      <color theme="0"/>
      <name val="Verdana"/>
      <family val="2"/>
    </font>
  </fonts>
  <fills count="12">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indexed="23"/>
        <bgColor indexed="23"/>
      </patternFill>
    </fill>
    <fill>
      <patternFill patternType="solid">
        <fgColor theme="3" tint="0.39997558519241921"/>
        <bgColor indexed="64"/>
      </patternFill>
    </fill>
    <fill>
      <patternFill patternType="solid">
        <fgColor rgb="FF00206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3">
    <xf numFmtId="0" fontId="0" fillId="0" borderId="0"/>
    <xf numFmtId="44" fontId="4" fillId="0" borderId="0" applyFont="0" applyFill="0" applyBorder="0" applyAlignment="0" applyProtection="0"/>
    <xf numFmtId="0" fontId="11" fillId="9" borderId="0"/>
  </cellStyleXfs>
  <cellXfs count="150">
    <xf numFmtId="0" fontId="0" fillId="0" borderId="0" xfId="0"/>
    <xf numFmtId="0" fontId="2" fillId="2" borderId="0" xfId="0" applyFont="1" applyFill="1"/>
    <xf numFmtId="44" fontId="5" fillId="6" borderId="0" xfId="1" applyFont="1" applyFill="1" applyBorder="1" applyAlignment="1" applyProtection="1">
      <alignment horizontal="center" wrapText="1"/>
    </xf>
    <xf numFmtId="44" fontId="5" fillId="5" borderId="0" xfId="1" applyFont="1" applyFill="1" applyBorder="1" applyAlignment="1" applyProtection="1">
      <alignment horizontal="center" wrapText="1"/>
    </xf>
    <xf numFmtId="44" fontId="6" fillId="0" borderId="19" xfId="2" applyNumberFormat="1" applyFont="1" applyFill="1" applyBorder="1" applyAlignment="1" applyProtection="1">
      <alignment horizontal="center"/>
      <protection locked="0"/>
    </xf>
    <xf numFmtId="44" fontId="6" fillId="0" borderId="1" xfId="2" applyNumberFormat="1" applyFont="1" applyFill="1" applyBorder="1" applyAlignment="1" applyProtection="1">
      <alignment horizontal="center"/>
      <protection locked="0"/>
    </xf>
    <xf numFmtId="164" fontId="6" fillId="2" borderId="14" xfId="0" applyNumberFormat="1" applyFont="1" applyFill="1" applyBorder="1" applyAlignment="1" applyProtection="1">
      <alignment wrapText="1"/>
    </xf>
    <xf numFmtId="164" fontId="6" fillId="7" borderId="14" xfId="0" applyNumberFormat="1" applyFont="1" applyFill="1" applyBorder="1" applyAlignment="1" applyProtection="1">
      <alignment wrapText="1"/>
    </xf>
    <xf numFmtId="0" fontId="6" fillId="2" borderId="0" xfId="0" applyFont="1" applyFill="1" applyProtection="1"/>
    <xf numFmtId="0" fontId="5" fillId="2" borderId="0" xfId="0" applyFont="1" applyFill="1" applyProtection="1"/>
    <xf numFmtId="0" fontId="6" fillId="2" borderId="0" xfId="0" applyFont="1" applyFill="1" applyAlignment="1" applyProtection="1">
      <alignment wrapText="1"/>
    </xf>
    <xf numFmtId="0" fontId="6" fillId="2" borderId="8" xfId="0" applyFont="1" applyFill="1" applyBorder="1" applyProtection="1"/>
    <xf numFmtId="0" fontId="6" fillId="2" borderId="8" xfId="0" applyFont="1" applyFill="1" applyBorder="1" applyAlignment="1" applyProtection="1">
      <alignment wrapText="1"/>
    </xf>
    <xf numFmtId="0" fontId="6" fillId="2" borderId="0" xfId="0" applyFont="1" applyFill="1" applyBorder="1" applyProtection="1"/>
    <xf numFmtId="0" fontId="9" fillId="11" borderId="2" xfId="0" applyFont="1" applyFill="1" applyBorder="1" applyAlignment="1" applyProtection="1"/>
    <xf numFmtId="0" fontId="6" fillId="11" borderId="5" xfId="0" applyFont="1" applyFill="1" applyBorder="1" applyAlignment="1" applyProtection="1"/>
    <xf numFmtId="9" fontId="5" fillId="0" borderId="0" xfId="0" applyNumberFormat="1" applyFont="1" applyFill="1" applyBorder="1" applyAlignment="1" applyProtection="1">
      <alignment horizontal="center" vertical="top" wrapText="1"/>
    </xf>
    <xf numFmtId="0" fontId="6" fillId="0" borderId="9" xfId="0" applyFont="1" applyFill="1" applyBorder="1" applyProtection="1">
      <protection locked="0"/>
    </xf>
    <xf numFmtId="0" fontId="6" fillId="11" borderId="3" xfId="0" applyFont="1" applyFill="1" applyBorder="1" applyAlignment="1" applyProtection="1"/>
    <xf numFmtId="0" fontId="6" fillId="11" borderId="4" xfId="0" applyFont="1" applyFill="1" applyBorder="1" applyAlignment="1" applyProtection="1"/>
    <xf numFmtId="0" fontId="6" fillId="11" borderId="6" xfId="0" applyFont="1" applyFill="1" applyBorder="1" applyAlignment="1" applyProtection="1"/>
    <xf numFmtId="0" fontId="6" fillId="11" borderId="7" xfId="0" applyFont="1" applyFill="1" applyBorder="1" applyAlignment="1" applyProtection="1"/>
    <xf numFmtId="0" fontId="1" fillId="2" borderId="0" xfId="0" applyFont="1" applyFill="1" applyProtection="1"/>
    <xf numFmtId="0" fontId="2" fillId="2" borderId="0" xfId="0" applyFont="1" applyFill="1" applyProtection="1"/>
    <xf numFmtId="0" fontId="15" fillId="3" borderId="2" xfId="0" applyFont="1" applyFill="1" applyBorder="1" applyAlignment="1" applyProtection="1">
      <alignment horizontal="center" vertical="center" wrapText="1"/>
    </xf>
    <xf numFmtId="2" fontId="15" fillId="3" borderId="17" xfId="0" applyNumberFormat="1" applyFont="1" applyFill="1" applyBorder="1" applyAlignment="1" applyProtection="1">
      <alignment horizontal="center" vertical="center" wrapText="1"/>
    </xf>
    <xf numFmtId="44" fontId="15" fillId="3" borderId="18" xfId="0" applyNumberFormat="1" applyFont="1" applyFill="1" applyBorder="1" applyAlignment="1" applyProtection="1">
      <alignment horizontal="center" vertical="top" wrapText="1"/>
    </xf>
    <xf numFmtId="0" fontId="6" fillId="2" borderId="19" xfId="0" applyFont="1" applyFill="1" applyBorder="1" applyAlignment="1" applyProtection="1">
      <alignment vertical="top" wrapText="1"/>
    </xf>
    <xf numFmtId="4" fontId="6" fillId="2" borderId="1" xfId="0" applyNumberFormat="1" applyFont="1" applyFill="1" applyBorder="1" applyAlignment="1" applyProtection="1">
      <alignment wrapText="1"/>
    </xf>
    <xf numFmtId="0" fontId="2" fillId="2" borderId="0" xfId="0" applyFont="1" applyFill="1" applyAlignment="1" applyProtection="1">
      <alignment vertical="center"/>
    </xf>
    <xf numFmtId="4" fontId="6" fillId="2" borderId="1" xfId="0" applyNumberFormat="1" applyFont="1" applyFill="1" applyBorder="1" applyAlignment="1" applyProtection="1">
      <alignment horizontal="right" wrapText="1"/>
    </xf>
    <xf numFmtId="0" fontId="8" fillId="2" borderId="0" xfId="0" applyFont="1" applyFill="1" applyProtection="1"/>
    <xf numFmtId="4" fontId="6" fillId="7" borderId="1" xfId="0" applyNumberFormat="1" applyFont="1" applyFill="1" applyBorder="1" applyAlignment="1" applyProtection="1">
      <alignment wrapText="1"/>
    </xf>
    <xf numFmtId="0" fontId="6" fillId="7" borderId="20" xfId="0" applyFont="1" applyFill="1" applyBorder="1" applyAlignment="1" applyProtection="1">
      <alignment vertical="top"/>
    </xf>
    <xf numFmtId="2" fontId="6" fillId="8" borderId="15" xfId="0" applyNumberFormat="1" applyFont="1" applyFill="1" applyBorder="1" applyAlignment="1" applyProtection="1">
      <alignment vertical="top"/>
    </xf>
    <xf numFmtId="164" fontId="5" fillId="8" borderId="16" xfId="0" applyNumberFormat="1" applyFont="1" applyFill="1" applyBorder="1" applyAlignment="1" applyProtection="1">
      <alignment vertical="top" wrapText="1"/>
    </xf>
    <xf numFmtId="2" fontId="6" fillId="2" borderId="0" xfId="0" applyNumberFormat="1" applyFont="1" applyFill="1" applyBorder="1" applyProtection="1"/>
    <xf numFmtId="44" fontId="6" fillId="2" borderId="0" xfId="0" applyNumberFormat="1" applyFont="1" applyFill="1" applyBorder="1" applyProtection="1"/>
    <xf numFmtId="0" fontId="6" fillId="2" borderId="0" xfId="0" applyFont="1" applyFill="1" applyBorder="1" applyAlignment="1" applyProtection="1">
      <alignment vertical="top" wrapText="1"/>
    </xf>
    <xf numFmtId="0" fontId="3" fillId="0" borderId="0" xfId="0" applyFont="1" applyFill="1" applyProtection="1">
      <protection locked="0"/>
    </xf>
    <xf numFmtId="15" fontId="3" fillId="0" borderId="0" xfId="0" applyNumberFormat="1" applyFont="1" applyFill="1" applyProtection="1">
      <protection locked="0"/>
    </xf>
    <xf numFmtId="0" fontId="2" fillId="0" borderId="0" xfId="0" applyFont="1" applyProtection="1"/>
    <xf numFmtId="0" fontId="10" fillId="2" borderId="0" xfId="0" applyFont="1" applyFill="1" applyProtection="1"/>
    <xf numFmtId="0" fontId="10" fillId="0" borderId="0" xfId="0" applyFont="1" applyProtection="1"/>
    <xf numFmtId="0" fontId="10" fillId="0" borderId="0" xfId="0" applyFont="1" applyFill="1" applyProtection="1"/>
    <xf numFmtId="0" fontId="10" fillId="2" borderId="22" xfId="0" applyFont="1" applyFill="1" applyBorder="1" applyProtection="1"/>
    <xf numFmtId="0" fontId="10" fillId="8" borderId="23" xfId="0" applyFont="1" applyFill="1" applyBorder="1" applyProtection="1"/>
    <xf numFmtId="0" fontId="10" fillId="0" borderId="0" xfId="0" applyFont="1" applyFill="1" applyProtection="1">
      <protection locked="0"/>
    </xf>
    <xf numFmtId="0" fontId="10" fillId="0" borderId="22" xfId="0" applyFont="1" applyFill="1" applyBorder="1" applyProtection="1">
      <protection locked="0"/>
    </xf>
    <xf numFmtId="0" fontId="0" fillId="2" borderId="0" xfId="0" applyFill="1" applyProtection="1"/>
    <xf numFmtId="0" fontId="0" fillId="0" borderId="0" xfId="0" applyProtection="1"/>
    <xf numFmtId="8" fontId="2" fillId="2" borderId="0" xfId="0" applyNumberFormat="1" applyFont="1" applyFill="1" applyProtection="1"/>
    <xf numFmtId="6" fontId="2" fillId="2" borderId="0" xfId="0" applyNumberFormat="1" applyFont="1" applyFill="1" applyProtection="1"/>
    <xf numFmtId="0" fontId="12" fillId="2" borderId="0" xfId="0" applyFont="1" applyFill="1" applyProtection="1"/>
    <xf numFmtId="2" fontId="14" fillId="2" borderId="0" xfId="0" applyNumberFormat="1" applyFont="1" applyFill="1" applyProtection="1"/>
    <xf numFmtId="0" fontId="2" fillId="0" borderId="0" xfId="0" applyFont="1" applyFill="1" applyProtection="1"/>
    <xf numFmtId="3" fontId="2" fillId="2" borderId="0" xfId="0" applyNumberFormat="1" applyFont="1" applyFill="1" applyProtection="1"/>
    <xf numFmtId="0" fontId="2" fillId="7" borderId="0" xfId="0" applyFont="1" applyFill="1" applyProtection="1"/>
    <xf numFmtId="0" fontId="2" fillId="2" borderId="0" xfId="0" quotePrefix="1" applyFont="1" applyFill="1" applyProtection="1"/>
    <xf numFmtId="0" fontId="14" fillId="2" borderId="0" xfId="0" applyFont="1" applyFill="1" applyProtection="1"/>
    <xf numFmtId="2" fontId="2" fillId="2" borderId="0" xfId="0" applyNumberFormat="1" applyFont="1" applyFill="1" applyProtection="1"/>
    <xf numFmtId="0" fontId="2" fillId="2" borderId="22" xfId="0" applyFont="1" applyFill="1" applyBorder="1" applyProtection="1"/>
    <xf numFmtId="0" fontId="2" fillId="8" borderId="24" xfId="0" applyFont="1" applyFill="1" applyBorder="1" applyProtection="1"/>
    <xf numFmtId="0" fontId="2" fillId="2" borderId="0" xfId="0" applyFont="1" applyFill="1" applyBorder="1" applyProtection="1"/>
    <xf numFmtId="0" fontId="2" fillId="10" borderId="0" xfId="0" applyFont="1" applyFill="1" applyProtection="1"/>
    <xf numFmtId="44" fontId="2" fillId="8" borderId="0" xfId="0" applyNumberFormat="1" applyFont="1" applyFill="1" applyProtection="1"/>
    <xf numFmtId="1" fontId="2" fillId="2" borderId="0" xfId="0" applyNumberFormat="1" applyFont="1" applyFill="1" applyProtection="1"/>
    <xf numFmtId="166" fontId="2" fillId="8" borderId="0" xfId="0" applyNumberFormat="1" applyFont="1" applyFill="1" applyProtection="1"/>
    <xf numFmtId="0" fontId="2" fillId="0" borderId="0" xfId="0" applyFont="1" applyFill="1" applyProtection="1">
      <protection locked="0"/>
    </xf>
    <xf numFmtId="0" fontId="2" fillId="2" borderId="25" xfId="0" applyFont="1" applyFill="1" applyBorder="1" applyProtection="1"/>
    <xf numFmtId="2" fontId="2" fillId="2" borderId="25" xfId="0" applyNumberFormat="1" applyFont="1" applyFill="1" applyBorder="1" applyProtection="1"/>
    <xf numFmtId="3" fontId="2" fillId="2" borderId="25" xfId="0" applyNumberFormat="1" applyFont="1" applyFill="1" applyBorder="1" applyProtection="1"/>
    <xf numFmtId="2" fontId="2" fillId="2" borderId="26" xfId="0" applyNumberFormat="1" applyFont="1" applyFill="1" applyBorder="1" applyProtection="1"/>
    <xf numFmtId="2" fontId="2" fillId="2" borderId="22" xfId="0" applyNumberFormat="1" applyFont="1" applyFill="1" applyBorder="1" applyProtection="1"/>
    <xf numFmtId="0" fontId="2" fillId="7" borderId="23" xfId="0" applyFont="1" applyFill="1" applyBorder="1" applyProtection="1"/>
    <xf numFmtId="2" fontId="2" fillId="2" borderId="27" xfId="0" applyNumberFormat="1" applyFont="1" applyFill="1" applyBorder="1" applyProtection="1"/>
    <xf numFmtId="2" fontId="2" fillId="2" borderId="23" xfId="0" applyNumberFormat="1" applyFont="1" applyFill="1" applyBorder="1" applyProtection="1"/>
    <xf numFmtId="0" fontId="2" fillId="0" borderId="22" xfId="0" applyFont="1" applyFill="1" applyBorder="1" applyProtection="1">
      <protection locked="0"/>
    </xf>
    <xf numFmtId="0" fontId="5" fillId="2" borderId="2" xfId="2" applyFont="1" applyFill="1" applyBorder="1" applyAlignment="1" applyProtection="1">
      <alignment horizontal="left"/>
    </xf>
    <xf numFmtId="0" fontId="5" fillId="2" borderId="4" xfId="2" applyFont="1" applyFill="1" applyBorder="1" applyAlignment="1" applyProtection="1">
      <alignment horizontal="left"/>
    </xf>
    <xf numFmtId="0" fontId="6" fillId="2" borderId="19" xfId="2" applyFont="1" applyFill="1" applyBorder="1" applyAlignment="1" applyProtection="1">
      <alignment vertical="center"/>
    </xf>
    <xf numFmtId="0" fontId="6" fillId="2" borderId="14" xfId="2" applyFont="1" applyFill="1" applyBorder="1" applyAlignment="1" applyProtection="1">
      <alignment horizontal="center" vertical="center"/>
    </xf>
    <xf numFmtId="0" fontId="6" fillId="2" borderId="19" xfId="2" applyFont="1" applyFill="1" applyBorder="1" applyAlignment="1" applyProtection="1">
      <alignment horizontal="center" vertical="center" wrapText="1"/>
    </xf>
    <xf numFmtId="0" fontId="6" fillId="2" borderId="1" xfId="2" applyFont="1" applyFill="1" applyBorder="1" applyAlignment="1" applyProtection="1">
      <alignment horizontal="center" vertical="center" wrapText="1"/>
    </xf>
    <xf numFmtId="0" fontId="6" fillId="2" borderId="31" xfId="2" applyFont="1" applyFill="1" applyBorder="1" applyAlignment="1" applyProtection="1">
      <alignment horizontal="center" vertical="center" wrapText="1"/>
    </xf>
    <xf numFmtId="0" fontId="6" fillId="2" borderId="14" xfId="2" applyFont="1" applyFill="1" applyBorder="1" applyAlignment="1" applyProtection="1">
      <alignment horizontal="center" vertical="center" wrapText="1"/>
    </xf>
    <xf numFmtId="0" fontId="6" fillId="2" borderId="19" xfId="2" applyFont="1" applyFill="1" applyBorder="1" applyProtection="1"/>
    <xf numFmtId="9" fontId="6" fillId="2" borderId="14" xfId="2" applyNumberFormat="1" applyFont="1" applyFill="1" applyBorder="1" applyAlignment="1" applyProtection="1">
      <alignment horizontal="center"/>
    </xf>
    <xf numFmtId="44" fontId="6" fillId="2" borderId="1" xfId="2" applyNumberFormat="1" applyFont="1" applyFill="1" applyBorder="1" applyAlignment="1" applyProtection="1">
      <alignment horizontal="center"/>
    </xf>
    <xf numFmtId="44" fontId="6" fillId="2" borderId="31" xfId="2" applyNumberFormat="1" applyFont="1" applyFill="1" applyBorder="1" applyAlignment="1" applyProtection="1">
      <alignment horizontal="center"/>
    </xf>
    <xf numFmtId="44" fontId="6" fillId="2" borderId="14" xfId="2" applyNumberFormat="1" applyFont="1" applyFill="1" applyBorder="1" applyAlignment="1" applyProtection="1">
      <alignment horizontal="center"/>
    </xf>
    <xf numFmtId="44" fontId="6" fillId="2" borderId="19" xfId="2" applyNumberFormat="1" applyFont="1" applyFill="1" applyBorder="1" applyAlignment="1" applyProtection="1">
      <alignment horizontal="center"/>
    </xf>
    <xf numFmtId="0" fontId="6" fillId="2" borderId="5" xfId="2" applyFont="1" applyFill="1" applyBorder="1" applyProtection="1"/>
    <xf numFmtId="0" fontId="6" fillId="2" borderId="7" xfId="2" applyFont="1" applyFill="1" applyBorder="1" applyAlignment="1" applyProtection="1">
      <alignment horizontal="center"/>
    </xf>
    <xf numFmtId="0" fontId="6" fillId="2" borderId="5" xfId="2" applyFont="1" applyFill="1" applyBorder="1" applyAlignment="1" applyProtection="1">
      <alignment horizontal="center"/>
    </xf>
    <xf numFmtId="0" fontId="6" fillId="2" borderId="6" xfId="2" applyFont="1" applyFill="1" applyBorder="1" applyAlignment="1" applyProtection="1">
      <alignment horizontal="center"/>
    </xf>
    <xf numFmtId="0" fontId="6" fillId="2" borderId="21" xfId="2" applyFont="1" applyFill="1" applyBorder="1" applyAlignment="1" applyProtection="1">
      <alignment horizontal="center"/>
    </xf>
    <xf numFmtId="0" fontId="6" fillId="2" borderId="0" xfId="2" applyFont="1" applyFill="1" applyBorder="1" applyAlignment="1" applyProtection="1">
      <alignment horizontal="center"/>
    </xf>
    <xf numFmtId="0" fontId="6" fillId="2" borderId="32" xfId="2" applyFont="1" applyFill="1" applyBorder="1" applyAlignment="1" applyProtection="1">
      <alignment horizontal="center"/>
    </xf>
    <xf numFmtId="0" fontId="5" fillId="2" borderId="33" xfId="2" applyFont="1" applyFill="1" applyBorder="1" applyAlignment="1" applyProtection="1">
      <alignment vertical="center" wrapText="1"/>
    </xf>
    <xf numFmtId="0" fontId="13" fillId="2" borderId="34" xfId="2" applyFont="1" applyFill="1" applyBorder="1" applyAlignment="1" applyProtection="1">
      <alignment vertical="center" wrapText="1"/>
    </xf>
    <xf numFmtId="0" fontId="6" fillId="4" borderId="0" xfId="2" applyFont="1" applyFill="1" applyBorder="1" applyProtection="1"/>
    <xf numFmtId="0" fontId="6" fillId="4" borderId="0" xfId="2" applyFont="1" applyFill="1" applyBorder="1" applyAlignment="1" applyProtection="1">
      <alignment horizontal="center"/>
    </xf>
    <xf numFmtId="0" fontId="5" fillId="7" borderId="3" xfId="2" applyFont="1" applyFill="1" applyBorder="1" applyAlignment="1" applyProtection="1">
      <alignment horizontal="center"/>
    </xf>
    <xf numFmtId="0" fontId="5" fillId="7" borderId="4" xfId="2" applyFont="1" applyFill="1" applyBorder="1" applyAlignment="1" applyProtection="1">
      <alignment horizontal="center"/>
    </xf>
    <xf numFmtId="0" fontId="6" fillId="4" borderId="0" xfId="0" applyFont="1" applyFill="1" applyProtection="1"/>
    <xf numFmtId="165" fontId="5" fillId="7" borderId="6" xfId="2" applyNumberFormat="1" applyFont="1" applyFill="1" applyBorder="1" applyAlignment="1" applyProtection="1">
      <alignment horizontal="center"/>
    </xf>
    <xf numFmtId="44" fontId="5" fillId="7" borderId="7" xfId="2" applyNumberFormat="1" applyFont="1" applyFill="1" applyBorder="1" applyAlignment="1" applyProtection="1">
      <alignment horizontal="center"/>
    </xf>
    <xf numFmtId="0" fontId="13" fillId="4" borderId="0" xfId="2" applyFont="1" applyFill="1" applyBorder="1" applyAlignment="1" applyProtection="1">
      <alignment horizontal="left" vertical="center" wrapText="1"/>
    </xf>
    <xf numFmtId="165" fontId="13" fillId="4" borderId="0" xfId="2" applyNumberFormat="1" applyFont="1" applyFill="1" applyBorder="1" applyAlignment="1" applyProtection="1">
      <alignment horizontal="center"/>
    </xf>
    <xf numFmtId="44" fontId="13" fillId="4" borderId="0" xfId="2" applyNumberFormat="1" applyFont="1" applyFill="1" applyBorder="1" applyAlignment="1" applyProtection="1">
      <alignment horizontal="center"/>
    </xf>
    <xf numFmtId="0" fontId="5" fillId="2" borderId="3" xfId="2" applyFont="1" applyFill="1" applyBorder="1" applyAlignment="1" applyProtection="1">
      <alignment horizontal="center"/>
    </xf>
    <xf numFmtId="0" fontId="5" fillId="8" borderId="4" xfId="2" applyFont="1" applyFill="1" applyBorder="1" applyAlignment="1" applyProtection="1">
      <alignment horizontal="center"/>
    </xf>
    <xf numFmtId="1" fontId="6" fillId="2" borderId="6" xfId="2" applyNumberFormat="1" applyFont="1" applyFill="1" applyBorder="1" applyAlignment="1" applyProtection="1">
      <alignment horizontal="center"/>
    </xf>
    <xf numFmtId="44" fontId="5" fillId="7" borderId="6" xfId="2" applyNumberFormat="1" applyFont="1" applyFill="1" applyBorder="1" applyAlignment="1" applyProtection="1">
      <alignment horizontal="center"/>
    </xf>
    <xf numFmtId="44" fontId="5" fillId="8" borderId="7" xfId="2" applyNumberFormat="1" applyFont="1" applyFill="1" applyBorder="1" applyAlignment="1" applyProtection="1">
      <alignment horizontal="center"/>
    </xf>
    <xf numFmtId="2" fontId="10" fillId="2" borderId="0" xfId="0" applyNumberFormat="1" applyFont="1" applyFill="1" applyProtection="1"/>
    <xf numFmtId="2" fontId="10" fillId="2" borderId="22" xfId="0" applyNumberFormat="1" applyFont="1" applyFill="1" applyBorder="1" applyProtection="1"/>
    <xf numFmtId="2" fontId="10" fillId="0" borderId="0" xfId="0" applyNumberFormat="1" applyFont="1" applyFill="1" applyProtection="1">
      <protection locked="0"/>
    </xf>
    <xf numFmtId="2" fontId="10" fillId="2" borderId="23" xfId="0" applyNumberFormat="1" applyFont="1" applyFill="1" applyBorder="1" applyProtection="1"/>
    <xf numFmtId="0" fontId="0" fillId="2" borderId="0" xfId="0" applyFill="1"/>
    <xf numFmtId="10" fontId="2" fillId="0" borderId="0" xfId="0" applyNumberFormat="1" applyFont="1" applyFill="1" applyProtection="1">
      <protection locked="0"/>
    </xf>
    <xf numFmtId="2" fontId="2" fillId="8" borderId="0" xfId="0" applyNumberFormat="1" applyFont="1" applyFill="1" applyProtection="1"/>
    <xf numFmtId="0" fontId="6" fillId="2" borderId="0" xfId="0" applyFont="1" applyFill="1" applyAlignment="1" applyProtection="1">
      <alignment horizontal="left" vertical="top" wrapText="1"/>
    </xf>
    <xf numFmtId="0" fontId="6" fillId="2" borderId="0" xfId="0" applyFont="1" applyFill="1" applyAlignment="1" applyProtection="1">
      <alignment horizontal="left" vertical="center" wrapText="1"/>
    </xf>
    <xf numFmtId="0" fontId="6" fillId="2" borderId="0" xfId="0" applyFont="1" applyFill="1" applyAlignment="1" applyProtection="1">
      <alignment horizontal="left" wrapText="1"/>
    </xf>
    <xf numFmtId="0" fontId="6" fillId="2" borderId="10" xfId="0" applyFont="1" applyFill="1" applyBorder="1" applyAlignment="1" applyProtection="1">
      <alignment horizontal="left" vertical="top"/>
    </xf>
    <xf numFmtId="0" fontId="6" fillId="2" borderId="12" xfId="0" applyFont="1" applyFill="1" applyBorder="1" applyAlignment="1" applyProtection="1">
      <alignment horizontal="left" vertical="top"/>
    </xf>
    <xf numFmtId="0" fontId="6" fillId="0" borderId="11" xfId="0"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2" borderId="0" xfId="0" applyFont="1" applyFill="1" applyAlignment="1" applyProtection="1">
      <alignment horizontal="left" vertical="top" wrapText="1"/>
    </xf>
    <xf numFmtId="0" fontId="6" fillId="2" borderId="0" xfId="0" applyFont="1" applyFill="1" applyAlignment="1" applyProtection="1">
      <alignment horizontal="left" vertical="center" wrapText="1"/>
    </xf>
    <xf numFmtId="0" fontId="6" fillId="2" borderId="0" xfId="0" applyFont="1" applyFill="1" applyBorder="1" applyAlignment="1" applyProtection="1">
      <alignment horizontal="left" wrapText="1"/>
    </xf>
    <xf numFmtId="0" fontId="6" fillId="2" borderId="0" xfId="0" applyFont="1" applyFill="1" applyBorder="1" applyAlignment="1" applyProtection="1">
      <alignment horizontal="left" vertical="center" wrapText="1"/>
    </xf>
    <xf numFmtId="0" fontId="6" fillId="2" borderId="0" xfId="0" applyFont="1" applyFill="1" applyBorder="1" applyAlignment="1">
      <alignment vertical="top" wrapText="1"/>
    </xf>
    <xf numFmtId="0" fontId="2" fillId="2" borderId="21" xfId="0" applyFont="1" applyFill="1" applyBorder="1" applyAlignment="1" applyProtection="1">
      <alignment horizontal="left" vertical="top" wrapText="1"/>
    </xf>
    <xf numFmtId="0" fontId="2" fillId="2" borderId="0" xfId="0" applyFont="1" applyFill="1" applyAlignment="1" applyProtection="1">
      <alignment horizontal="left" vertical="top" wrapText="1"/>
    </xf>
    <xf numFmtId="0" fontId="5" fillId="2" borderId="28" xfId="2" applyFont="1" applyFill="1" applyBorder="1" applyAlignment="1" applyProtection="1">
      <alignment horizontal="center" vertical="center"/>
    </xf>
    <xf numFmtId="0" fontId="5" fillId="2" borderId="29" xfId="2" applyFont="1" applyFill="1" applyBorder="1" applyAlignment="1" applyProtection="1">
      <alignment horizontal="center" vertical="center"/>
    </xf>
    <xf numFmtId="0" fontId="5" fillId="2" borderId="30" xfId="2" applyFont="1" applyFill="1" applyBorder="1" applyAlignment="1" applyProtection="1">
      <alignment horizontal="center" vertical="center"/>
    </xf>
    <xf numFmtId="9" fontId="5" fillId="2" borderId="33" xfId="2" applyNumberFormat="1" applyFont="1" applyFill="1" applyBorder="1" applyAlignment="1" applyProtection="1">
      <alignment horizontal="center" vertical="center" wrapText="1"/>
    </xf>
    <xf numFmtId="9" fontId="5" fillId="2" borderId="35" xfId="2" applyNumberFormat="1" applyFont="1" applyFill="1" applyBorder="1" applyAlignment="1" applyProtection="1">
      <alignment horizontal="center" vertical="center" wrapText="1"/>
    </xf>
    <xf numFmtId="9" fontId="5" fillId="2" borderId="34" xfId="2" applyNumberFormat="1" applyFont="1" applyFill="1" applyBorder="1" applyAlignment="1" applyProtection="1">
      <alignment horizontal="center" vertical="center" wrapText="1"/>
    </xf>
    <xf numFmtId="9" fontId="5" fillId="2" borderId="33" xfId="2" applyNumberFormat="1" applyFont="1" applyFill="1" applyBorder="1" applyAlignment="1" applyProtection="1">
      <alignment horizontal="center" vertical="center"/>
    </xf>
    <xf numFmtId="9" fontId="5" fillId="2" borderId="35" xfId="2" applyNumberFormat="1" applyFont="1" applyFill="1" applyBorder="1" applyAlignment="1" applyProtection="1">
      <alignment horizontal="center" vertical="center"/>
    </xf>
    <xf numFmtId="9" fontId="5" fillId="2" borderId="34" xfId="2" applyNumberFormat="1" applyFont="1" applyFill="1" applyBorder="1" applyAlignment="1" applyProtection="1">
      <alignment horizontal="center" vertical="center"/>
    </xf>
    <xf numFmtId="0" fontId="5" fillId="2" borderId="2" xfId="2" applyFont="1" applyFill="1" applyBorder="1" applyAlignment="1" applyProtection="1">
      <alignment horizontal="left" vertical="center" wrapText="1"/>
    </xf>
    <xf numFmtId="0" fontId="5" fillId="2" borderId="3" xfId="2" applyFont="1" applyFill="1" applyBorder="1" applyAlignment="1" applyProtection="1">
      <alignment horizontal="left" vertical="center" wrapText="1"/>
    </xf>
    <xf numFmtId="0" fontId="5" fillId="2" borderId="5" xfId="2" applyFont="1" applyFill="1" applyBorder="1" applyAlignment="1" applyProtection="1">
      <alignment horizontal="left" vertical="center" wrapText="1"/>
    </xf>
    <xf numFmtId="0" fontId="5" fillId="2" borderId="6" xfId="2" applyFont="1" applyFill="1" applyBorder="1" applyAlignment="1" applyProtection="1">
      <alignment horizontal="left" vertical="center" wrapText="1"/>
    </xf>
  </cellXfs>
  <cellStyles count="3">
    <cellStyle name="Standaard" xfId="0" builtinId="0"/>
    <cellStyle name="Standaard 4" xfId="2"/>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B0DA.EF1EF44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241300</xdr:colOff>
      <xdr:row>0</xdr:row>
      <xdr:rowOff>0</xdr:rowOff>
    </xdr:from>
    <xdr:to>
      <xdr:col>5</xdr:col>
      <xdr:colOff>0</xdr:colOff>
      <xdr:row>2</xdr:row>
      <xdr:rowOff>5667</xdr:rowOff>
    </xdr:to>
    <xdr:pic>
      <xdr:nvPicPr>
        <xdr:cNvPr id="3" name="Afbeelding 3" descr="STC%20Group%20logo%20met%20pay-of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613650" y="0"/>
          <a:ext cx="1041400" cy="354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workbookViewId="0">
      <selection activeCell="A32" sqref="A32"/>
    </sheetView>
  </sheetViews>
  <sheetFormatPr defaultColWidth="9.140625" defaultRowHeight="12.75" x14ac:dyDescent="0.2"/>
  <cols>
    <col min="1" max="1" width="56.140625" style="1" customWidth="1"/>
    <col min="2" max="2" width="40.140625" style="1" customWidth="1"/>
    <col min="3" max="5" width="9.140625" style="1" customWidth="1"/>
    <col min="6" max="6" width="55.28515625" style="1" customWidth="1"/>
    <col min="7" max="8" width="9.140625" style="1"/>
    <col min="9" max="27" width="9.140625" style="8"/>
    <col min="28" max="16384" width="9.140625" style="1"/>
  </cols>
  <sheetData>
    <row r="1" spans="1:8" x14ac:dyDescent="0.2">
      <c r="A1" s="14" t="s">
        <v>0</v>
      </c>
      <c r="B1" s="18"/>
      <c r="C1" s="18"/>
      <c r="D1" s="18"/>
      <c r="E1" s="19"/>
      <c r="F1" s="8"/>
      <c r="G1" s="8"/>
      <c r="H1" s="8"/>
    </row>
    <row r="2" spans="1:8" ht="13.5" thickBot="1" x14ac:dyDescent="0.25">
      <c r="A2" s="15" t="s">
        <v>1</v>
      </c>
      <c r="B2" s="20"/>
      <c r="C2" s="20"/>
      <c r="D2" s="20"/>
      <c r="E2" s="21"/>
      <c r="F2" s="8"/>
      <c r="G2" s="8"/>
      <c r="H2" s="8"/>
    </row>
    <row r="3" spans="1:8" ht="15" x14ac:dyDescent="0.25">
      <c r="A3" s="9" t="s">
        <v>2</v>
      </c>
      <c r="B3" s="8"/>
      <c r="C3" s="120"/>
      <c r="D3" s="8"/>
      <c r="E3" s="8"/>
      <c r="F3" s="8"/>
      <c r="G3" s="8"/>
      <c r="H3" s="8"/>
    </row>
    <row r="4" spans="1:8" ht="25.5" x14ac:dyDescent="0.2">
      <c r="A4" s="10" t="s">
        <v>3</v>
      </c>
      <c r="B4" s="8"/>
      <c r="C4" s="8"/>
      <c r="D4" s="8"/>
      <c r="E4" s="8"/>
      <c r="F4" s="8"/>
      <c r="G4" s="8"/>
      <c r="H4" s="8"/>
    </row>
    <row r="5" spans="1:8" x14ac:dyDescent="0.2">
      <c r="A5" s="10" t="s">
        <v>4</v>
      </c>
      <c r="B5" s="16" t="s">
        <v>5</v>
      </c>
      <c r="C5" s="8"/>
      <c r="D5" s="8"/>
      <c r="E5" s="8"/>
      <c r="F5" s="8"/>
      <c r="G5" s="8"/>
      <c r="H5" s="8"/>
    </row>
    <row r="6" spans="1:8" x14ac:dyDescent="0.2">
      <c r="A6" s="10" t="s">
        <v>6</v>
      </c>
      <c r="B6" s="3" t="s">
        <v>7</v>
      </c>
      <c r="C6" s="8"/>
      <c r="D6" s="8"/>
      <c r="E6" s="8"/>
      <c r="F6" s="8"/>
      <c r="G6" s="8"/>
      <c r="H6" s="8"/>
    </row>
    <row r="7" spans="1:8" ht="25.5" x14ac:dyDescent="0.2">
      <c r="A7" s="10" t="s">
        <v>8</v>
      </c>
      <c r="B7" s="2" t="s">
        <v>9</v>
      </c>
      <c r="C7" s="8"/>
      <c r="D7" s="8"/>
      <c r="E7" s="8"/>
      <c r="F7" s="8"/>
      <c r="G7" s="8"/>
      <c r="H7" s="8"/>
    </row>
    <row r="8" spans="1:8" ht="30.95" customHeight="1" x14ac:dyDescent="0.2">
      <c r="A8" s="125" t="s">
        <v>10</v>
      </c>
      <c r="B8" s="125"/>
      <c r="C8" s="10"/>
      <c r="D8" s="10"/>
      <c r="E8" s="10"/>
      <c r="F8" s="10"/>
      <c r="G8" s="8"/>
      <c r="H8" s="8"/>
    </row>
    <row r="9" spans="1:8" ht="54.75" customHeight="1" x14ac:dyDescent="0.2">
      <c r="A9" s="125" t="s">
        <v>11</v>
      </c>
      <c r="B9" s="125"/>
      <c r="C9" s="10"/>
      <c r="D9" s="10"/>
      <c r="E9" s="10"/>
      <c r="F9" s="10"/>
      <c r="G9" s="8"/>
      <c r="H9" s="8"/>
    </row>
    <row r="10" spans="1:8" ht="40.5" customHeight="1" x14ac:dyDescent="0.2">
      <c r="A10" s="125" t="s">
        <v>12</v>
      </c>
      <c r="B10" s="125"/>
      <c r="C10" s="10"/>
      <c r="D10" s="10"/>
      <c r="E10" s="10"/>
      <c r="F10" s="10"/>
      <c r="G10" s="8"/>
      <c r="H10" s="8"/>
    </row>
    <row r="11" spans="1:8" ht="26.25" customHeight="1" x14ac:dyDescent="0.2">
      <c r="A11" s="125" t="s">
        <v>13</v>
      </c>
      <c r="B11" s="125"/>
      <c r="C11" s="10"/>
      <c r="D11" s="10"/>
      <c r="E11" s="10"/>
      <c r="F11" s="10"/>
      <c r="G11" s="8"/>
      <c r="H11" s="8"/>
    </row>
    <row r="12" spans="1:8" ht="34.5" customHeight="1" x14ac:dyDescent="0.2">
      <c r="A12" s="124" t="s">
        <v>14</v>
      </c>
      <c r="B12" s="123"/>
      <c r="C12" s="123"/>
      <c r="D12" s="123"/>
      <c r="E12" s="123"/>
      <c r="F12" s="123"/>
      <c r="G12" s="8"/>
      <c r="H12" s="8"/>
    </row>
    <row r="13" spans="1:8" ht="38.25" customHeight="1" x14ac:dyDescent="0.2">
      <c r="A13" s="131" t="s">
        <v>15</v>
      </c>
      <c r="B13" s="131"/>
      <c r="C13" s="123"/>
      <c r="D13" s="123"/>
      <c r="E13" s="123"/>
      <c r="F13" s="123"/>
      <c r="G13" s="8"/>
      <c r="H13" s="8"/>
    </row>
    <row r="14" spans="1:8" ht="139.5" customHeight="1" x14ac:dyDescent="0.2">
      <c r="A14" s="130" t="s">
        <v>16</v>
      </c>
      <c r="B14" s="130"/>
      <c r="C14" s="123"/>
      <c r="D14" s="123"/>
      <c r="E14" s="123"/>
      <c r="F14" s="123"/>
      <c r="G14" s="8"/>
      <c r="H14" s="8"/>
    </row>
    <row r="15" spans="1:8" ht="39.950000000000003" customHeight="1" x14ac:dyDescent="0.2">
      <c r="A15" s="133" t="s">
        <v>17</v>
      </c>
      <c r="B15" s="133"/>
      <c r="C15" s="123"/>
      <c r="D15" s="123"/>
      <c r="E15" s="123"/>
      <c r="F15" s="123"/>
      <c r="G15" s="8"/>
      <c r="H15" s="8"/>
    </row>
    <row r="16" spans="1:8" ht="45.75" customHeight="1" x14ac:dyDescent="0.2">
      <c r="A16" s="132" t="s">
        <v>18</v>
      </c>
      <c r="B16" s="132"/>
      <c r="C16" s="8"/>
      <c r="D16" s="8"/>
      <c r="E16" s="8"/>
      <c r="F16" s="8"/>
      <c r="G16" s="8"/>
      <c r="H16" s="8"/>
    </row>
    <row r="17" spans="1:8" ht="45.75" customHeight="1" x14ac:dyDescent="0.2">
      <c r="A17" s="133" t="s">
        <v>19</v>
      </c>
      <c r="B17" s="133"/>
      <c r="C17" s="8"/>
      <c r="D17" s="8"/>
      <c r="E17" s="8"/>
      <c r="F17" s="8"/>
      <c r="G17" s="8"/>
      <c r="H17" s="8"/>
    </row>
    <row r="18" spans="1:8" ht="58.5" customHeight="1" x14ac:dyDescent="0.2">
      <c r="A18" s="134" t="s">
        <v>20</v>
      </c>
      <c r="B18" s="134"/>
      <c r="C18" s="134"/>
      <c r="D18" s="8"/>
      <c r="E18" s="8"/>
      <c r="F18" s="8"/>
      <c r="G18" s="8"/>
      <c r="H18" s="8"/>
    </row>
    <row r="19" spans="1:8" x14ac:dyDescent="0.2">
      <c r="A19" s="11" t="s">
        <v>21</v>
      </c>
      <c r="B19" s="17"/>
      <c r="C19" s="8"/>
      <c r="D19" s="8"/>
      <c r="E19" s="8"/>
      <c r="F19" s="8"/>
      <c r="G19" s="8"/>
      <c r="H19" s="8"/>
    </row>
    <row r="20" spans="1:8" x14ac:dyDescent="0.2">
      <c r="A20" s="11" t="s">
        <v>22</v>
      </c>
      <c r="B20" s="17"/>
      <c r="C20" s="8"/>
      <c r="D20" s="8"/>
      <c r="E20" s="8"/>
      <c r="F20" s="8"/>
      <c r="G20" s="8"/>
      <c r="H20" s="8"/>
    </row>
    <row r="21" spans="1:8" x14ac:dyDescent="0.2">
      <c r="A21" s="11" t="s">
        <v>23</v>
      </c>
      <c r="B21" s="17"/>
      <c r="C21" s="8"/>
      <c r="D21" s="8"/>
      <c r="E21" s="8"/>
      <c r="F21" s="8"/>
      <c r="G21" s="8"/>
      <c r="H21" s="8"/>
    </row>
    <row r="22" spans="1:8" x14ac:dyDescent="0.2">
      <c r="A22" s="11" t="s">
        <v>24</v>
      </c>
      <c r="B22" s="17"/>
      <c r="C22" s="8"/>
      <c r="D22" s="8"/>
      <c r="E22" s="8"/>
      <c r="F22" s="8"/>
      <c r="G22" s="8"/>
      <c r="H22" s="8"/>
    </row>
    <row r="23" spans="1:8" x14ac:dyDescent="0.2">
      <c r="A23" s="12" t="s">
        <v>25</v>
      </c>
      <c r="B23" s="17"/>
      <c r="C23" s="8"/>
      <c r="D23" s="8"/>
      <c r="E23" s="8"/>
      <c r="F23" s="8"/>
      <c r="G23" s="8"/>
      <c r="H23" s="8"/>
    </row>
    <row r="24" spans="1:8" x14ac:dyDescent="0.2">
      <c r="A24" s="126" t="s">
        <v>26</v>
      </c>
      <c r="B24" s="128"/>
      <c r="C24" s="13"/>
      <c r="D24" s="8"/>
      <c r="E24" s="8"/>
      <c r="F24" s="8"/>
      <c r="G24" s="8"/>
      <c r="H24" s="8"/>
    </row>
    <row r="25" spans="1:8" ht="13.5" thickBot="1" x14ac:dyDescent="0.25">
      <c r="A25" s="127"/>
      <c r="B25" s="129"/>
      <c r="C25" s="13"/>
      <c r="D25" s="8"/>
      <c r="E25" s="8"/>
      <c r="F25" s="8"/>
      <c r="G25" s="8"/>
      <c r="H25" s="8"/>
    </row>
    <row r="26" spans="1:8" ht="13.5" thickTop="1" x14ac:dyDescent="0.2">
      <c r="A26" s="8"/>
      <c r="B26" s="8"/>
      <c r="C26" s="8"/>
      <c r="D26" s="8"/>
      <c r="E26" s="8"/>
      <c r="F26" s="8"/>
      <c r="G26" s="8"/>
      <c r="H26" s="8"/>
    </row>
    <row r="27" spans="1:8" x14ac:dyDescent="0.2">
      <c r="A27" s="8"/>
      <c r="B27" s="8"/>
      <c r="C27" s="8"/>
      <c r="D27" s="8"/>
      <c r="E27" s="8"/>
      <c r="F27" s="8"/>
      <c r="G27" s="8"/>
      <c r="H27" s="8"/>
    </row>
    <row r="28" spans="1:8" x14ac:dyDescent="0.2">
      <c r="A28" s="8"/>
      <c r="B28" s="8"/>
      <c r="C28" s="8"/>
      <c r="D28" s="8"/>
      <c r="E28" s="8"/>
      <c r="F28" s="8"/>
      <c r="G28" s="8"/>
      <c r="H28" s="8"/>
    </row>
    <row r="29" spans="1:8" x14ac:dyDescent="0.2">
      <c r="A29" s="8"/>
      <c r="B29" s="8"/>
      <c r="C29" s="8"/>
      <c r="D29" s="8"/>
      <c r="E29" s="8"/>
      <c r="F29" s="8"/>
      <c r="G29" s="8"/>
      <c r="H29" s="8"/>
    </row>
    <row r="30" spans="1:8" x14ac:dyDescent="0.2">
      <c r="A30" s="8"/>
      <c r="B30" s="8"/>
      <c r="C30" s="8"/>
      <c r="D30" s="8"/>
      <c r="E30" s="8"/>
      <c r="F30" s="8"/>
    </row>
    <row r="31" spans="1:8" x14ac:dyDescent="0.2">
      <c r="A31" s="8"/>
      <c r="B31" s="8"/>
      <c r="C31" s="8"/>
    </row>
  </sheetData>
  <sheetProtection algorithmName="SHA-512" hashValue="obMVOLMmGDos8K0uH0xYR71BbMjQC6oKS7gstVVkwVqSZ7QlV87Vg877gWEmTXT1aot4cLM0liOvXsY3H7Zzag==" saltValue="xkgXi9Kl4F9zvgfrhdhl0Q==" spinCount="100000" sheet="1" objects="1" scenarios="1"/>
  <mergeCells count="12">
    <mergeCell ref="A10:B10"/>
    <mergeCell ref="A8:B8"/>
    <mergeCell ref="A24:A25"/>
    <mergeCell ref="B24:B25"/>
    <mergeCell ref="A14:B14"/>
    <mergeCell ref="A13:B13"/>
    <mergeCell ref="A11:B11"/>
    <mergeCell ref="A16:B16"/>
    <mergeCell ref="A9:B9"/>
    <mergeCell ref="A15:B15"/>
    <mergeCell ref="A17:B17"/>
    <mergeCell ref="A18:C18"/>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workbookViewId="0">
      <selection activeCell="B12" sqref="B12"/>
    </sheetView>
  </sheetViews>
  <sheetFormatPr defaultColWidth="9.140625" defaultRowHeight="12.75" x14ac:dyDescent="0.2"/>
  <cols>
    <col min="1" max="1" width="54" style="1" customWidth="1"/>
    <col min="2" max="2" width="22.7109375" style="1" customWidth="1"/>
    <col min="3" max="3" width="23.7109375" style="1" customWidth="1"/>
    <col min="4" max="16384" width="9.140625" style="1"/>
  </cols>
  <sheetData>
    <row r="1" spans="1:10" x14ac:dyDescent="0.2">
      <c r="A1" s="22" t="s">
        <v>27</v>
      </c>
      <c r="B1" s="23"/>
      <c r="C1" s="23"/>
      <c r="D1" s="23"/>
      <c r="E1" s="23"/>
      <c r="F1" s="23"/>
      <c r="G1" s="23"/>
      <c r="H1" s="23"/>
      <c r="I1" s="23"/>
      <c r="J1" s="23"/>
    </row>
    <row r="2" spans="1:10" x14ac:dyDescent="0.2">
      <c r="A2" s="39" t="s">
        <v>28</v>
      </c>
      <c r="B2" s="23"/>
      <c r="C2" s="40" t="s">
        <v>29</v>
      </c>
      <c r="D2" s="23"/>
      <c r="E2" s="23"/>
      <c r="F2" s="23"/>
      <c r="G2" s="23"/>
      <c r="H2" s="23"/>
      <c r="I2" s="23"/>
      <c r="J2" s="23"/>
    </row>
    <row r="3" spans="1:10" x14ac:dyDescent="0.2">
      <c r="A3" s="22" t="s">
        <v>30</v>
      </c>
      <c r="B3" s="23"/>
      <c r="C3" s="23"/>
      <c r="D3" s="23"/>
      <c r="E3" s="23"/>
      <c r="F3" s="23"/>
      <c r="G3" s="23"/>
      <c r="H3" s="23"/>
      <c r="I3" s="23"/>
      <c r="J3" s="23"/>
    </row>
    <row r="4" spans="1:10" x14ac:dyDescent="0.2">
      <c r="A4" s="23"/>
      <c r="B4" s="23"/>
      <c r="C4" s="23"/>
      <c r="D4" s="23"/>
      <c r="E4" s="23"/>
      <c r="F4" s="23"/>
      <c r="G4" s="23"/>
      <c r="H4" s="23"/>
      <c r="I4" s="23"/>
      <c r="J4" s="23"/>
    </row>
    <row r="5" spans="1:10" x14ac:dyDescent="0.2">
      <c r="A5" s="23"/>
      <c r="B5" s="23"/>
      <c r="C5" s="23"/>
      <c r="D5" s="23"/>
      <c r="E5" s="23"/>
      <c r="F5" s="23"/>
      <c r="G5" s="23"/>
      <c r="H5" s="23"/>
      <c r="I5" s="23"/>
      <c r="J5" s="23"/>
    </row>
    <row r="6" spans="1:10" ht="13.5" thickBot="1" x14ac:dyDescent="0.25">
      <c r="A6" s="23" t="s">
        <v>31</v>
      </c>
      <c r="B6" s="23"/>
      <c r="C6" s="23"/>
      <c r="D6" s="23"/>
      <c r="E6" s="23"/>
      <c r="F6" s="23"/>
      <c r="G6" s="23"/>
      <c r="H6" s="23"/>
      <c r="I6" s="23"/>
      <c r="J6" s="23"/>
    </row>
    <row r="7" spans="1:10" x14ac:dyDescent="0.2">
      <c r="A7" s="24" t="s">
        <v>32</v>
      </c>
      <c r="B7" s="25" t="s">
        <v>33</v>
      </c>
      <c r="C7" s="26" t="s">
        <v>34</v>
      </c>
      <c r="D7" s="23" t="s">
        <v>35</v>
      </c>
      <c r="E7" s="23"/>
      <c r="F7" s="23"/>
      <c r="G7" s="23"/>
      <c r="H7" s="23"/>
      <c r="I7" s="23"/>
      <c r="J7" s="23"/>
    </row>
    <row r="8" spans="1:10" ht="38.25" x14ac:dyDescent="0.2">
      <c r="A8" s="27" t="s">
        <v>36</v>
      </c>
      <c r="B8" s="28">
        <v>0</v>
      </c>
      <c r="C8" s="6">
        <v>0</v>
      </c>
      <c r="D8" s="29" t="s">
        <v>37</v>
      </c>
      <c r="E8" s="23"/>
      <c r="F8" s="23"/>
      <c r="G8" s="23"/>
      <c r="H8" s="23"/>
      <c r="I8" s="23"/>
      <c r="J8" s="23"/>
    </row>
    <row r="9" spans="1:10" ht="38.25" x14ac:dyDescent="0.2">
      <c r="A9" s="27" t="s">
        <v>38</v>
      </c>
      <c r="B9" s="30">
        <v>0</v>
      </c>
      <c r="C9" s="6">
        <v>0</v>
      </c>
      <c r="D9" s="29" t="s">
        <v>37</v>
      </c>
      <c r="E9" s="31"/>
      <c r="F9" s="23"/>
      <c r="G9" s="23"/>
      <c r="H9" s="23"/>
      <c r="I9" s="23"/>
      <c r="J9" s="23"/>
    </row>
    <row r="10" spans="1:10" x14ac:dyDescent="0.2">
      <c r="A10" s="27" t="s">
        <v>39</v>
      </c>
      <c r="B10" s="30">
        <v>0</v>
      </c>
      <c r="C10" s="6">
        <v>0</v>
      </c>
      <c r="D10" s="29" t="s">
        <v>37</v>
      </c>
      <c r="E10" s="31"/>
      <c r="F10" s="23"/>
      <c r="G10" s="23"/>
      <c r="H10" s="23"/>
      <c r="I10" s="23"/>
      <c r="J10" s="23"/>
    </row>
    <row r="11" spans="1:10" ht="38.25" x14ac:dyDescent="0.2">
      <c r="A11" s="27" t="s">
        <v>40</v>
      </c>
      <c r="B11" s="32">
        <f>+'Opbouw vergoeding'!E33</f>
        <v>0</v>
      </c>
      <c r="C11" s="7">
        <f>+'Opbouw vergoeding'!G33</f>
        <v>0</v>
      </c>
      <c r="D11" s="135" t="s">
        <v>41</v>
      </c>
      <c r="E11" s="136"/>
      <c r="F11" s="136"/>
      <c r="G11" s="136"/>
      <c r="H11" s="136"/>
      <c r="I11" s="136"/>
      <c r="J11" s="23"/>
    </row>
    <row r="12" spans="1:10" ht="13.5" thickBot="1" x14ac:dyDescent="0.25">
      <c r="A12" s="33" t="s">
        <v>42</v>
      </c>
      <c r="B12" s="34">
        <f>SUM(B8:B11)</f>
        <v>0</v>
      </c>
      <c r="C12" s="35">
        <f>SUM(C8:C11)</f>
        <v>0</v>
      </c>
      <c r="D12" s="23"/>
      <c r="E12" s="23"/>
      <c r="F12" s="23"/>
      <c r="G12" s="23"/>
      <c r="H12" s="23"/>
      <c r="I12" s="23"/>
      <c r="J12" s="23"/>
    </row>
    <row r="13" spans="1:10" x14ac:dyDescent="0.2">
      <c r="A13" s="13"/>
      <c r="B13" s="36"/>
      <c r="C13" s="37"/>
      <c r="D13" s="23"/>
      <c r="E13" s="23"/>
      <c r="F13" s="23"/>
      <c r="G13" s="23"/>
      <c r="H13" s="23"/>
      <c r="I13" s="23"/>
      <c r="J13" s="23"/>
    </row>
    <row r="14" spans="1:10" ht="48" customHeight="1" x14ac:dyDescent="0.2">
      <c r="A14" s="23"/>
      <c r="B14" s="23"/>
      <c r="C14" s="23"/>
      <c r="D14" s="23"/>
      <c r="E14" s="31"/>
      <c r="F14" s="23"/>
      <c r="G14" s="23"/>
      <c r="H14" s="23"/>
      <c r="I14" s="23"/>
      <c r="J14" s="23"/>
    </row>
    <row r="15" spans="1:10" ht="40.5" customHeight="1" x14ac:dyDescent="0.2">
      <c r="A15" s="38"/>
      <c r="B15" s="38"/>
      <c r="C15" s="38"/>
      <c r="D15" s="23"/>
      <c r="E15" s="23"/>
      <c r="F15" s="23"/>
      <c r="G15" s="23"/>
      <c r="H15" s="23"/>
      <c r="I15" s="23"/>
      <c r="J15" s="23"/>
    </row>
    <row r="16" spans="1:10" x14ac:dyDescent="0.2">
      <c r="A16" s="23"/>
      <c r="B16" s="23"/>
      <c r="C16" s="23"/>
      <c r="D16" s="23"/>
      <c r="E16" s="23"/>
      <c r="F16" s="23"/>
      <c r="G16" s="23"/>
      <c r="H16" s="23"/>
      <c r="I16" s="23"/>
      <c r="J16" s="23"/>
    </row>
    <row r="17" spans="1:10" x14ac:dyDescent="0.2">
      <c r="A17" s="23"/>
      <c r="B17" s="23"/>
      <c r="C17" s="23"/>
      <c r="D17" s="23"/>
      <c r="E17" s="23"/>
      <c r="F17" s="23"/>
      <c r="G17" s="23"/>
      <c r="H17" s="23"/>
      <c r="I17" s="23"/>
      <c r="J17" s="23"/>
    </row>
    <row r="18" spans="1:10" x14ac:dyDescent="0.2">
      <c r="A18" s="23"/>
      <c r="B18" s="23"/>
      <c r="C18" s="23"/>
      <c r="D18" s="23"/>
      <c r="E18" s="23"/>
      <c r="F18" s="23"/>
      <c r="G18" s="23"/>
      <c r="H18" s="23"/>
      <c r="I18" s="23"/>
      <c r="J18" s="23"/>
    </row>
    <row r="19" spans="1:10" x14ac:dyDescent="0.2">
      <c r="A19" s="23"/>
      <c r="B19" s="23"/>
      <c r="C19" s="23"/>
      <c r="D19" s="23"/>
      <c r="E19" s="23"/>
      <c r="F19" s="23"/>
      <c r="G19" s="23"/>
      <c r="H19" s="23"/>
      <c r="I19" s="23"/>
      <c r="J19" s="23"/>
    </row>
    <row r="20" spans="1:10" x14ac:dyDescent="0.2">
      <c r="A20" s="23"/>
      <c r="B20" s="23"/>
      <c r="C20" s="23"/>
      <c r="D20" s="23"/>
      <c r="E20" s="23"/>
      <c r="F20" s="23"/>
      <c r="G20" s="23"/>
      <c r="H20" s="23"/>
      <c r="I20" s="23"/>
      <c r="J20" s="23"/>
    </row>
    <row r="21" spans="1:10" x14ac:dyDescent="0.2">
      <c r="A21" s="23"/>
      <c r="B21" s="23"/>
      <c r="C21" s="23"/>
      <c r="D21" s="23"/>
      <c r="E21" s="23"/>
      <c r="F21" s="23"/>
      <c r="G21" s="23"/>
      <c r="H21" s="23"/>
      <c r="I21" s="23"/>
      <c r="J21" s="23"/>
    </row>
    <row r="22" spans="1:10" x14ac:dyDescent="0.2">
      <c r="A22" s="23"/>
      <c r="B22" s="23"/>
      <c r="C22" s="23"/>
      <c r="D22" s="23"/>
      <c r="E22" s="23"/>
      <c r="F22" s="23"/>
      <c r="G22" s="23"/>
      <c r="H22" s="23"/>
      <c r="I22" s="23"/>
      <c r="J22" s="23"/>
    </row>
    <row r="23" spans="1:10" x14ac:dyDescent="0.2">
      <c r="A23" s="23"/>
      <c r="B23" s="23"/>
      <c r="C23" s="23"/>
      <c r="D23" s="23"/>
      <c r="E23" s="23"/>
      <c r="F23" s="23"/>
      <c r="G23" s="23"/>
      <c r="H23" s="23"/>
      <c r="I23" s="23"/>
      <c r="J23" s="23"/>
    </row>
    <row r="24" spans="1:10" x14ac:dyDescent="0.2">
      <c r="A24" s="23"/>
      <c r="B24" s="23"/>
      <c r="C24" s="23"/>
      <c r="D24" s="23"/>
      <c r="E24" s="23"/>
      <c r="F24" s="23"/>
      <c r="G24" s="23"/>
      <c r="H24" s="23"/>
      <c r="I24" s="23"/>
      <c r="J24" s="23"/>
    </row>
    <row r="25" spans="1:10" x14ac:dyDescent="0.2">
      <c r="A25" s="23"/>
      <c r="B25" s="23"/>
      <c r="C25" s="23"/>
      <c r="D25" s="23"/>
      <c r="E25" s="23"/>
      <c r="F25" s="23"/>
      <c r="G25" s="23"/>
      <c r="H25" s="23"/>
      <c r="I25" s="23"/>
      <c r="J25" s="23"/>
    </row>
    <row r="26" spans="1:10" x14ac:dyDescent="0.2">
      <c r="A26" s="23"/>
      <c r="B26" s="23"/>
      <c r="C26" s="23"/>
      <c r="D26" s="23"/>
      <c r="E26" s="23"/>
      <c r="F26" s="23"/>
      <c r="G26" s="23"/>
      <c r="H26" s="23"/>
      <c r="I26" s="23"/>
      <c r="J26" s="23"/>
    </row>
    <row r="27" spans="1:10" x14ac:dyDescent="0.2">
      <c r="A27" s="23"/>
      <c r="B27" s="23"/>
      <c r="C27" s="23"/>
      <c r="D27" s="23"/>
      <c r="E27" s="23"/>
      <c r="F27" s="23"/>
      <c r="G27" s="23"/>
      <c r="H27" s="23"/>
      <c r="I27" s="23"/>
      <c r="J27" s="23"/>
    </row>
    <row r="28" spans="1:10" x14ac:dyDescent="0.2">
      <c r="A28" s="23"/>
      <c r="B28" s="23"/>
      <c r="C28" s="23"/>
      <c r="D28" s="23"/>
      <c r="E28" s="23"/>
      <c r="F28" s="23"/>
      <c r="G28" s="23"/>
      <c r="H28" s="23"/>
      <c r="I28" s="23"/>
      <c r="J28" s="23"/>
    </row>
  </sheetData>
  <sheetProtection algorithmName="SHA-512" hashValue="Fi4opEe7eeL1cMsBbPbP0IyBXkMmGNrvIXy9ospZH4OnEbyAs/2kXAa0+NfSZIxlLjNKGq2mug5wGsa1gF+99g==" saltValue="5b8LSj+6n/vB6bIFGWBWJA==" spinCount="100000" sheet="1" objects="1" scenarios="1"/>
  <mergeCells count="1">
    <mergeCell ref="D11:I11"/>
  </mergeCells>
  <pageMargins left="0.7" right="0.7" top="0.75" bottom="0.75" header="0.3" footer="0.3"/>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9"/>
  <sheetViews>
    <sheetView tabSelected="1" topLeftCell="A7" workbookViewId="0">
      <selection activeCell="J20" sqref="J20"/>
    </sheetView>
  </sheetViews>
  <sheetFormatPr defaultColWidth="8.7109375" defaultRowHeight="14.25" x14ac:dyDescent="0.2"/>
  <cols>
    <col min="1" max="1" width="14.140625" style="43" customWidth="1"/>
    <col min="2" max="2" width="12" style="43" bestFit="1" customWidth="1"/>
    <col min="3" max="3" width="23.5703125" style="43" customWidth="1"/>
    <col min="4" max="4" width="13.7109375" style="43" customWidth="1"/>
    <col min="5" max="16384" width="8.7109375" style="43"/>
  </cols>
  <sheetData>
    <row r="1" spans="1:32" s="41" customFormat="1" ht="12.75" x14ac:dyDescent="0.2">
      <c r="A1" s="22" t="s">
        <v>43</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row>
    <row r="2" spans="1:32" x14ac:dyDescent="0.2">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row>
    <row r="3" spans="1:32" x14ac:dyDescent="0.2">
      <c r="A3" s="42" t="s">
        <v>44</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row>
    <row r="4" spans="1:32" x14ac:dyDescent="0.2">
      <c r="A4" s="42" t="s">
        <v>45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row>
    <row r="5" spans="1:32" x14ac:dyDescent="0.2">
      <c r="A5" s="42" t="s">
        <v>46</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row>
    <row r="6" spans="1:32" x14ac:dyDescent="0.2">
      <c r="A6" s="42" t="s">
        <v>47</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row>
    <row r="7" spans="1:32" x14ac:dyDescent="0.2">
      <c r="A7" s="42" t="s">
        <v>48</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row>
    <row r="8" spans="1:32" x14ac:dyDescent="0.2">
      <c r="A8" s="42"/>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row>
    <row r="9" spans="1:32" x14ac:dyDescent="0.2">
      <c r="A9" s="42" t="s">
        <v>49</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row>
    <row r="10" spans="1:32" x14ac:dyDescent="0.2">
      <c r="A10" s="42" t="s">
        <v>50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row>
    <row r="11" spans="1:32" x14ac:dyDescent="0.2">
      <c r="A11" s="42" t="s">
        <v>51</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row>
    <row r="12" spans="1:32" x14ac:dyDescent="0.2">
      <c r="A12" s="42" t="s">
        <v>52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row>
    <row r="13" spans="1:32" x14ac:dyDescent="0.2">
      <c r="A13" s="42"/>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row>
    <row r="14" spans="1:32" x14ac:dyDescent="0.2">
      <c r="A14" s="42" t="s">
        <v>53</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row>
    <row r="15" spans="1:32" x14ac:dyDescent="0.2">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row>
    <row r="16" spans="1:32" x14ac:dyDescent="0.2">
      <c r="A16" s="42"/>
      <c r="B16" s="42"/>
      <c r="C16" s="42" t="s">
        <v>54</v>
      </c>
      <c r="D16" s="42"/>
      <c r="E16" s="42" t="s">
        <v>55</v>
      </c>
      <c r="F16" s="42"/>
      <c r="G16" s="42" t="s">
        <v>55</v>
      </c>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row>
    <row r="17" spans="1:32" x14ac:dyDescent="0.2">
      <c r="A17" s="42"/>
      <c r="B17" s="42" t="s">
        <v>56</v>
      </c>
      <c r="C17" s="42" t="s">
        <v>57</v>
      </c>
      <c r="D17" s="42"/>
      <c r="E17" s="42" t="s">
        <v>58</v>
      </c>
      <c r="F17" s="42"/>
      <c r="G17" s="42" t="s">
        <v>58</v>
      </c>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row>
    <row r="18" spans="1:32" x14ac:dyDescent="0.2">
      <c r="A18" s="42"/>
      <c r="B18" s="42" t="s">
        <v>59</v>
      </c>
      <c r="C18" s="42" t="s">
        <v>60</v>
      </c>
      <c r="D18" s="42"/>
      <c r="E18" s="42" t="s">
        <v>61</v>
      </c>
      <c r="F18" s="42"/>
      <c r="G18" s="42" t="s">
        <v>61</v>
      </c>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row>
    <row r="19" spans="1:32" x14ac:dyDescent="0.2">
      <c r="A19" s="42" t="s">
        <v>62</v>
      </c>
      <c r="B19" s="42" t="s">
        <v>63</v>
      </c>
      <c r="C19" s="42" t="s">
        <v>64</v>
      </c>
      <c r="D19" s="42" t="s">
        <v>65</v>
      </c>
      <c r="E19" s="42" t="s">
        <v>66</v>
      </c>
      <c r="F19" s="42"/>
      <c r="G19" s="42" t="s">
        <v>67</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row>
    <row r="20" spans="1:32" x14ac:dyDescent="0.2">
      <c r="A20" s="42" t="s">
        <v>68</v>
      </c>
      <c r="B20" s="116">
        <v>35968.910000000003</v>
      </c>
      <c r="C20" s="47"/>
      <c r="D20" s="116">
        <f>+B20-C20</f>
        <v>35968.910000000003</v>
      </c>
      <c r="E20" s="118"/>
      <c r="F20" s="42"/>
      <c r="G20" s="47"/>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row>
    <row r="21" spans="1:32" x14ac:dyDescent="0.2">
      <c r="A21" s="42" t="s">
        <v>69</v>
      </c>
      <c r="B21" s="116">
        <v>30138.71</v>
      </c>
      <c r="C21" s="47"/>
      <c r="D21" s="116">
        <f t="shared" ref="D21:D32" si="0">+B21-C21</f>
        <v>30138.71</v>
      </c>
      <c r="E21" s="47"/>
      <c r="F21" s="42"/>
      <c r="G21" s="47"/>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row>
    <row r="22" spans="1:32" x14ac:dyDescent="0.2">
      <c r="A22" s="42" t="s">
        <v>70</v>
      </c>
      <c r="B22" s="116">
        <v>22821.09</v>
      </c>
      <c r="C22" s="47"/>
      <c r="D22" s="116">
        <f t="shared" si="0"/>
        <v>22821.09</v>
      </c>
      <c r="E22" s="47"/>
      <c r="F22" s="42"/>
      <c r="G22" s="47"/>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row>
    <row r="23" spans="1:32" x14ac:dyDescent="0.2">
      <c r="A23" s="42" t="s">
        <v>71</v>
      </c>
      <c r="B23" s="116">
        <v>30821.9</v>
      </c>
      <c r="C23" s="47"/>
      <c r="D23" s="116">
        <f t="shared" si="0"/>
        <v>30821.9</v>
      </c>
      <c r="E23" s="47"/>
      <c r="F23" s="42"/>
      <c r="G23" s="47"/>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row>
    <row r="24" spans="1:32" x14ac:dyDescent="0.2">
      <c r="A24" s="42" t="s">
        <v>72</v>
      </c>
      <c r="B24" s="116">
        <v>35726.550000000003</v>
      </c>
      <c r="C24" s="47"/>
      <c r="D24" s="116">
        <f t="shared" si="0"/>
        <v>35726.550000000003</v>
      </c>
      <c r="E24" s="47"/>
      <c r="F24" s="42"/>
      <c r="G24" s="47"/>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row>
    <row r="25" spans="1:32" x14ac:dyDescent="0.2">
      <c r="A25" s="42" t="s">
        <v>73</v>
      </c>
      <c r="B25" s="116">
        <v>22985.09</v>
      </c>
      <c r="C25" s="47"/>
      <c r="D25" s="116">
        <f t="shared" si="0"/>
        <v>22985.09</v>
      </c>
      <c r="E25" s="47"/>
      <c r="F25" s="42"/>
      <c r="G25" s="47"/>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row>
    <row r="26" spans="1:32" x14ac:dyDescent="0.2">
      <c r="A26" s="42" t="s">
        <v>74</v>
      </c>
      <c r="B26" s="116">
        <v>23995.06</v>
      </c>
      <c r="C26" s="47"/>
      <c r="D26" s="116">
        <f t="shared" si="0"/>
        <v>23995.06</v>
      </c>
      <c r="E26" s="47"/>
      <c r="F26" s="42"/>
      <c r="G26" s="47"/>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row>
    <row r="27" spans="1:32" x14ac:dyDescent="0.2">
      <c r="A27" s="42" t="s">
        <v>75</v>
      </c>
      <c r="B27" s="116">
        <v>35723.050000000003</v>
      </c>
      <c r="C27" s="47"/>
      <c r="D27" s="116">
        <f t="shared" si="0"/>
        <v>35723.050000000003</v>
      </c>
      <c r="E27" s="47"/>
      <c r="F27" s="42"/>
      <c r="G27" s="47"/>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row>
    <row r="28" spans="1:32" x14ac:dyDescent="0.2">
      <c r="A28" s="42" t="s">
        <v>76</v>
      </c>
      <c r="B28" s="116">
        <v>36865.769999999997</v>
      </c>
      <c r="C28" s="47"/>
      <c r="D28" s="116">
        <f t="shared" si="0"/>
        <v>36865.769999999997</v>
      </c>
      <c r="E28" s="47"/>
      <c r="F28" s="42"/>
      <c r="G28" s="47"/>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row>
    <row r="29" spans="1:32" x14ac:dyDescent="0.2">
      <c r="A29" s="42" t="s">
        <v>77</v>
      </c>
      <c r="B29" s="116">
        <v>37295.24</v>
      </c>
      <c r="C29" s="47"/>
      <c r="D29" s="116">
        <f t="shared" si="0"/>
        <v>37295.24</v>
      </c>
      <c r="E29" s="47"/>
      <c r="F29" s="42"/>
      <c r="G29" s="47"/>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row>
    <row r="30" spans="1:32" x14ac:dyDescent="0.2">
      <c r="A30" s="42" t="s">
        <v>78</v>
      </c>
      <c r="B30" s="116">
        <v>28663.67</v>
      </c>
      <c r="C30" s="47"/>
      <c r="D30" s="116">
        <f t="shared" si="0"/>
        <v>28663.67</v>
      </c>
      <c r="E30" s="47"/>
      <c r="F30" s="42"/>
      <c r="G30" s="47"/>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row>
    <row r="31" spans="1:32" x14ac:dyDescent="0.2">
      <c r="A31" s="42" t="s">
        <v>79</v>
      </c>
      <c r="B31" s="116">
        <v>40793.230000000003</v>
      </c>
      <c r="C31" s="47"/>
      <c r="D31" s="116">
        <f t="shared" si="0"/>
        <v>40793.230000000003</v>
      </c>
      <c r="E31" s="47"/>
      <c r="F31" s="42"/>
      <c r="G31" s="47"/>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row>
    <row r="32" spans="1:32" x14ac:dyDescent="0.2">
      <c r="A32" s="45" t="s">
        <v>80</v>
      </c>
      <c r="B32" s="117">
        <v>23368</v>
      </c>
      <c r="C32" s="48"/>
      <c r="D32" s="116">
        <f t="shared" si="0"/>
        <v>23368</v>
      </c>
      <c r="E32" s="48"/>
      <c r="F32" s="42"/>
      <c r="G32" s="48"/>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row>
    <row r="33" spans="1:32" ht="15" thickBot="1" x14ac:dyDescent="0.25">
      <c r="A33" s="42" t="s">
        <v>81</v>
      </c>
      <c r="B33" s="42"/>
      <c r="C33" s="42"/>
      <c r="D33" s="119">
        <f>SUM(D20:D32)</f>
        <v>405166.26999999996</v>
      </c>
      <c r="E33" s="46">
        <f>SUM(E20:E32)</f>
        <v>0</v>
      </c>
      <c r="F33" s="42"/>
      <c r="G33" s="46">
        <f>SUM(G20:G32)</f>
        <v>0</v>
      </c>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row>
    <row r="34" spans="1:32" ht="15" thickTop="1" x14ac:dyDescent="0.2">
      <c r="A34" s="42" t="s">
        <v>82</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row>
    <row r="35" spans="1:32" x14ac:dyDescent="0.2">
      <c r="A35" s="42" t="s">
        <v>83</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row>
    <row r="36" spans="1:32" x14ac:dyDescent="0.2">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x14ac:dyDescent="0.2">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row>
    <row r="38" spans="1:32" x14ac:dyDescent="0.2">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row>
    <row r="39" spans="1:32" x14ac:dyDescent="0.2">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row>
    <row r="40" spans="1:32" x14ac:dyDescent="0.2">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row>
    <row r="41" spans="1:32" x14ac:dyDescent="0.2">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row>
    <row r="42" spans="1:32" x14ac:dyDescent="0.2">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row>
    <row r="43" spans="1:32" x14ac:dyDescent="0.2">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row>
    <row r="44" spans="1:32" x14ac:dyDescent="0.2">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row>
    <row r="45" spans="1:32" x14ac:dyDescent="0.2">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row>
    <row r="46" spans="1:32" x14ac:dyDescent="0.2">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row>
    <row r="47" spans="1:32" x14ac:dyDescent="0.2">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row>
    <row r="48" spans="1:32" x14ac:dyDescent="0.2">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row>
    <row r="49" spans="1:32" x14ac:dyDescent="0.2">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row>
  </sheetData>
  <sheetProtection algorithmName="SHA-512" hashValue="dypqUJ+pKpdY86vTMTJMTaPW4MCV3JN73Q4g34+Q+4+ftg9c2ilDlpt2UYIJMAfeajMpPVtIkqTrSK9v5BYxwA==" saltValue="/+Xn9KXvsb82S1me1egJ1w==" spinCount="100000" sheet="1" objects="1" scenarios="1"/>
  <pageMargins left="0.7" right="0.7" top="0.75" bottom="0.75" header="0.3" footer="0.3"/>
  <pageSetup paperSize="9" scale="4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workbookViewId="0">
      <selection activeCell="L20" sqref="L20"/>
    </sheetView>
  </sheetViews>
  <sheetFormatPr defaultColWidth="9.140625" defaultRowHeight="15" x14ac:dyDescent="0.25"/>
  <cols>
    <col min="1" max="2" width="9.140625" style="50"/>
    <col min="3" max="3" width="9.42578125" style="50" bestFit="1" customWidth="1"/>
    <col min="4" max="4" width="9.140625" style="50"/>
    <col min="5" max="5" width="10.42578125" style="50" bestFit="1" customWidth="1"/>
    <col min="6" max="6" width="12.28515625" style="50" bestFit="1" customWidth="1"/>
    <col min="7" max="7" width="9.140625" style="50"/>
    <col min="8" max="8" width="8.85546875" style="50" bestFit="1" customWidth="1"/>
    <col min="9" max="9" width="9.140625" style="50"/>
    <col min="10" max="10" width="9.7109375" style="50" bestFit="1" customWidth="1"/>
    <col min="11" max="16384" width="9.140625" style="50"/>
  </cols>
  <sheetData>
    <row r="1" spans="1:32" x14ac:dyDescent="0.25">
      <c r="A1" s="22" t="s">
        <v>84</v>
      </c>
      <c r="B1" s="22"/>
      <c r="C1" s="22"/>
      <c r="D1" s="22"/>
      <c r="E1" s="22"/>
      <c r="F1" s="22"/>
      <c r="G1" s="49"/>
      <c r="H1" s="49"/>
      <c r="I1" s="49"/>
      <c r="J1" s="49"/>
      <c r="K1" s="49"/>
      <c r="L1" s="49"/>
      <c r="M1" s="49"/>
      <c r="N1" s="49"/>
      <c r="O1" s="49"/>
      <c r="P1" s="49"/>
      <c r="Q1" s="49"/>
      <c r="R1" s="49"/>
      <c r="S1" s="49"/>
      <c r="T1" s="49"/>
      <c r="U1" s="49"/>
      <c r="V1" s="49"/>
      <c r="W1" s="49"/>
      <c r="X1" s="49"/>
      <c r="Y1" s="49"/>
      <c r="Z1" s="49"/>
      <c r="AA1" s="49"/>
      <c r="AB1" s="49"/>
      <c r="AC1" s="49"/>
      <c r="AD1" s="49"/>
      <c r="AE1" s="49"/>
      <c r="AF1" s="49"/>
    </row>
    <row r="2" spans="1:32" x14ac:dyDescent="0.25">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row>
    <row r="3" spans="1:32" x14ac:dyDescent="0.25">
      <c r="A3" s="23"/>
      <c r="B3" s="23"/>
      <c r="C3" s="23"/>
      <c r="D3" s="23"/>
      <c r="E3" s="23" t="s">
        <v>85</v>
      </c>
      <c r="F3" s="23"/>
      <c r="G3" s="23"/>
      <c r="H3" s="23" t="s">
        <v>86</v>
      </c>
      <c r="I3" s="23"/>
      <c r="J3" s="23"/>
      <c r="K3" s="49"/>
      <c r="L3" s="49"/>
      <c r="M3" s="49"/>
      <c r="N3" s="49"/>
      <c r="O3" s="49"/>
      <c r="P3" s="49"/>
      <c r="Q3" s="49"/>
      <c r="R3" s="49"/>
      <c r="S3" s="49"/>
      <c r="T3" s="49"/>
      <c r="U3" s="49"/>
      <c r="V3" s="49"/>
      <c r="W3" s="49"/>
      <c r="X3" s="49"/>
      <c r="Y3" s="49"/>
      <c r="Z3" s="49"/>
      <c r="AA3" s="49"/>
      <c r="AB3" s="49"/>
      <c r="AC3" s="49"/>
      <c r="AD3" s="49"/>
      <c r="AE3" s="49"/>
      <c r="AF3" s="49"/>
    </row>
    <row r="4" spans="1:32" x14ac:dyDescent="0.25">
      <c r="A4" s="23" t="s">
        <v>87</v>
      </c>
      <c r="B4" s="23"/>
      <c r="C4" s="23"/>
      <c r="D4" s="23"/>
      <c r="E4" s="23" t="s">
        <v>88</v>
      </c>
      <c r="F4" s="23" t="s">
        <v>89</v>
      </c>
      <c r="G4" s="23"/>
      <c r="H4" s="23" t="s">
        <v>90</v>
      </c>
      <c r="I4" s="23"/>
      <c r="J4" s="23"/>
      <c r="K4" s="49"/>
      <c r="L4" s="49"/>
      <c r="M4" s="49"/>
      <c r="N4" s="49"/>
      <c r="O4" s="49"/>
      <c r="P4" s="49"/>
      <c r="Q4" s="49"/>
      <c r="R4" s="49"/>
      <c r="S4" s="49"/>
      <c r="T4" s="49"/>
      <c r="U4" s="49"/>
      <c r="V4" s="49"/>
      <c r="W4" s="49"/>
      <c r="X4" s="49"/>
      <c r="Y4" s="49"/>
      <c r="Z4" s="49"/>
      <c r="AA4" s="49"/>
      <c r="AB4" s="49"/>
      <c r="AC4" s="49"/>
      <c r="AD4" s="49"/>
      <c r="AE4" s="49"/>
      <c r="AF4" s="49"/>
    </row>
    <row r="5" spans="1:32" x14ac:dyDescent="0.25">
      <c r="A5" s="23"/>
      <c r="B5" s="23"/>
      <c r="C5" s="23"/>
      <c r="D5" s="23"/>
      <c r="E5" s="51">
        <v>0</v>
      </c>
      <c r="F5" s="52">
        <v>100000</v>
      </c>
      <c r="G5" s="23"/>
      <c r="H5" s="121">
        <v>0</v>
      </c>
      <c r="I5" s="23"/>
      <c r="J5" s="23"/>
      <c r="K5" s="49"/>
      <c r="L5" s="49"/>
      <c r="M5" s="49"/>
      <c r="N5" s="49"/>
      <c r="O5" s="49"/>
      <c r="P5" s="49"/>
      <c r="Q5" s="49"/>
      <c r="R5" s="49"/>
      <c r="S5" s="49"/>
      <c r="T5" s="49"/>
      <c r="U5" s="49"/>
      <c r="V5" s="49"/>
      <c r="W5" s="49"/>
      <c r="X5" s="49"/>
      <c r="Y5" s="49"/>
      <c r="Z5" s="49"/>
      <c r="AA5" s="49"/>
      <c r="AB5" s="49"/>
      <c r="AC5" s="49"/>
      <c r="AD5" s="49"/>
      <c r="AE5" s="49"/>
      <c r="AF5" s="49"/>
    </row>
    <row r="6" spans="1:32" x14ac:dyDescent="0.25">
      <c r="A6" s="23"/>
      <c r="B6" s="23"/>
      <c r="C6" s="23"/>
      <c r="D6" s="23"/>
      <c r="E6" s="52">
        <v>100000</v>
      </c>
      <c r="F6" s="52">
        <v>250000</v>
      </c>
      <c r="G6" s="23"/>
      <c r="H6" s="121">
        <v>0</v>
      </c>
      <c r="I6" s="23"/>
      <c r="J6" s="23"/>
      <c r="K6" s="49"/>
      <c r="L6" s="49"/>
      <c r="M6" s="49"/>
      <c r="N6" s="49"/>
      <c r="O6" s="49"/>
      <c r="P6" s="49"/>
      <c r="Q6" s="49"/>
      <c r="R6" s="49"/>
      <c r="S6" s="49"/>
      <c r="T6" s="49"/>
      <c r="U6" s="49"/>
      <c r="V6" s="49"/>
      <c r="W6" s="49"/>
      <c r="X6" s="49"/>
      <c r="Y6" s="49"/>
      <c r="Z6" s="49"/>
      <c r="AA6" s="49"/>
      <c r="AB6" s="49"/>
      <c r="AC6" s="49"/>
      <c r="AD6" s="49"/>
      <c r="AE6" s="49"/>
      <c r="AF6" s="49"/>
    </row>
    <row r="7" spans="1:32" x14ac:dyDescent="0.25">
      <c r="A7" s="23"/>
      <c r="B7" s="23"/>
      <c r="C7" s="23"/>
      <c r="D7" s="23"/>
      <c r="E7" s="52">
        <v>250000</v>
      </c>
      <c r="F7" s="52">
        <v>400000</v>
      </c>
      <c r="G7" s="23"/>
      <c r="H7" s="121">
        <v>0</v>
      </c>
      <c r="I7" s="23"/>
      <c r="J7" s="23"/>
      <c r="K7" s="49"/>
      <c r="L7" s="49"/>
      <c r="M7" s="49"/>
      <c r="N7" s="49"/>
      <c r="O7" s="49"/>
      <c r="P7" s="49"/>
      <c r="Q7" s="49"/>
      <c r="R7" s="49"/>
      <c r="S7" s="49"/>
      <c r="T7" s="49"/>
      <c r="U7" s="49"/>
      <c r="V7" s="49"/>
      <c r="W7" s="49"/>
      <c r="X7" s="49"/>
      <c r="Y7" s="49"/>
      <c r="Z7" s="49"/>
      <c r="AA7" s="49"/>
      <c r="AB7" s="49"/>
      <c r="AC7" s="49"/>
      <c r="AD7" s="49"/>
      <c r="AE7" s="49"/>
      <c r="AF7" s="49"/>
    </row>
    <row r="8" spans="1:32" x14ac:dyDescent="0.25">
      <c r="A8" s="23"/>
      <c r="B8" s="23"/>
      <c r="C8" s="23"/>
      <c r="D8" s="23"/>
      <c r="E8" s="52">
        <v>400000</v>
      </c>
      <c r="F8" s="52">
        <v>550000</v>
      </c>
      <c r="G8" s="23"/>
      <c r="H8" s="121">
        <v>0</v>
      </c>
      <c r="I8" s="23"/>
      <c r="J8" s="23"/>
      <c r="K8" s="49"/>
      <c r="L8" s="49"/>
      <c r="M8" s="49"/>
      <c r="N8" s="49"/>
      <c r="O8" s="49"/>
      <c r="P8" s="49"/>
      <c r="Q8" s="49"/>
      <c r="R8" s="49"/>
      <c r="S8" s="49"/>
      <c r="T8" s="49"/>
      <c r="U8" s="49"/>
      <c r="V8" s="49"/>
      <c r="W8" s="49"/>
      <c r="X8" s="49"/>
      <c r="Y8" s="49"/>
      <c r="Z8" s="49"/>
      <c r="AA8" s="49"/>
      <c r="AB8" s="49"/>
      <c r="AC8" s="49"/>
      <c r="AD8" s="49"/>
      <c r="AE8" s="49"/>
      <c r="AF8" s="49"/>
    </row>
    <row r="9" spans="1:32" x14ac:dyDescent="0.25">
      <c r="A9" s="23"/>
      <c r="B9" s="23"/>
      <c r="C9" s="23"/>
      <c r="D9" s="23"/>
      <c r="E9" s="52">
        <v>550000</v>
      </c>
      <c r="F9" s="52">
        <v>700000</v>
      </c>
      <c r="G9" s="23"/>
      <c r="H9" s="121">
        <v>0</v>
      </c>
      <c r="I9" s="23"/>
      <c r="J9" s="23"/>
      <c r="K9" s="49"/>
      <c r="L9" s="49"/>
      <c r="M9" s="49"/>
      <c r="N9" s="49"/>
      <c r="O9" s="49"/>
      <c r="P9" s="49"/>
      <c r="Q9" s="49"/>
      <c r="R9" s="49"/>
      <c r="S9" s="49"/>
      <c r="T9" s="49"/>
      <c r="U9" s="49"/>
      <c r="V9" s="49"/>
      <c r="W9" s="49"/>
      <c r="X9" s="49"/>
      <c r="Y9" s="49"/>
      <c r="Z9" s="49"/>
      <c r="AA9" s="49"/>
      <c r="AB9" s="49"/>
      <c r="AC9" s="49"/>
      <c r="AD9" s="49"/>
      <c r="AE9" s="49"/>
      <c r="AF9" s="49"/>
    </row>
    <row r="10" spans="1:32" x14ac:dyDescent="0.25">
      <c r="A10" s="23"/>
      <c r="B10" s="23"/>
      <c r="C10" s="23"/>
      <c r="D10" s="23"/>
      <c r="E10" s="52">
        <v>700000</v>
      </c>
      <c r="F10" s="52">
        <v>850000</v>
      </c>
      <c r="G10" s="23"/>
      <c r="H10" s="121">
        <v>0</v>
      </c>
      <c r="I10" s="23"/>
      <c r="J10" s="23"/>
      <c r="K10" s="49"/>
      <c r="L10" s="49"/>
      <c r="M10" s="49"/>
      <c r="N10" s="49"/>
      <c r="O10" s="49"/>
      <c r="P10" s="49"/>
      <c r="Q10" s="49"/>
      <c r="R10" s="49"/>
      <c r="S10" s="49"/>
      <c r="T10" s="49"/>
      <c r="U10" s="49"/>
      <c r="V10" s="49"/>
      <c r="W10" s="49"/>
      <c r="X10" s="49"/>
      <c r="Y10" s="49"/>
      <c r="Z10" s="49"/>
      <c r="AA10" s="49"/>
      <c r="AB10" s="49"/>
      <c r="AC10" s="49"/>
      <c r="AD10" s="49"/>
      <c r="AE10" s="49"/>
      <c r="AF10" s="49"/>
    </row>
    <row r="11" spans="1:32" x14ac:dyDescent="0.25">
      <c r="A11" s="23"/>
      <c r="B11" s="23"/>
      <c r="C11" s="23"/>
      <c r="D11" s="23"/>
      <c r="E11" s="52">
        <v>850000</v>
      </c>
      <c r="F11" s="52">
        <v>1000000</v>
      </c>
      <c r="G11" s="23"/>
      <c r="H11" s="121">
        <v>0</v>
      </c>
      <c r="I11" s="23"/>
      <c r="J11" s="23"/>
      <c r="K11" s="49"/>
      <c r="L11" s="49"/>
      <c r="M11" s="49"/>
      <c r="N11" s="49"/>
      <c r="O11" s="49"/>
      <c r="P11" s="49"/>
      <c r="Q11" s="49"/>
      <c r="R11" s="49"/>
      <c r="S11" s="49"/>
      <c r="T11" s="49"/>
      <c r="U11" s="49"/>
      <c r="V11" s="49"/>
      <c r="W11" s="49"/>
      <c r="X11" s="49"/>
      <c r="Y11" s="49"/>
      <c r="Z11" s="49"/>
      <c r="AA11" s="49"/>
      <c r="AB11" s="49"/>
      <c r="AC11" s="49"/>
      <c r="AD11" s="49"/>
      <c r="AE11" s="49"/>
      <c r="AF11" s="49"/>
    </row>
    <row r="12" spans="1:32" x14ac:dyDescent="0.25">
      <c r="A12" s="23"/>
      <c r="B12" s="23"/>
      <c r="C12" s="23"/>
      <c r="D12" s="23"/>
      <c r="E12" s="23"/>
      <c r="F12" s="23" t="s">
        <v>91</v>
      </c>
      <c r="G12" s="23"/>
      <c r="H12" s="121">
        <v>0</v>
      </c>
      <c r="I12" s="23"/>
      <c r="J12" s="23"/>
      <c r="K12" s="49"/>
      <c r="L12" s="49"/>
      <c r="M12" s="49"/>
      <c r="N12" s="49"/>
      <c r="O12" s="49"/>
      <c r="P12" s="49"/>
      <c r="Q12" s="49"/>
      <c r="R12" s="49"/>
      <c r="S12" s="49"/>
      <c r="T12" s="49"/>
      <c r="U12" s="49"/>
      <c r="V12" s="49"/>
      <c r="W12" s="49"/>
      <c r="X12" s="49"/>
      <c r="Y12" s="49"/>
      <c r="Z12" s="49"/>
      <c r="AA12" s="49"/>
      <c r="AB12" s="49"/>
      <c r="AC12" s="49"/>
      <c r="AD12" s="49"/>
      <c r="AE12" s="49"/>
      <c r="AF12" s="49"/>
    </row>
    <row r="13" spans="1:32" x14ac:dyDescent="0.25">
      <c r="A13" s="23"/>
      <c r="B13" s="23"/>
      <c r="C13" s="23"/>
      <c r="D13" s="23"/>
      <c r="E13" s="23"/>
      <c r="F13" s="23"/>
      <c r="G13" s="23"/>
      <c r="H13" s="23"/>
      <c r="I13" s="23"/>
      <c r="J13" s="23"/>
      <c r="K13" s="49"/>
      <c r="L13" s="49"/>
      <c r="M13" s="49"/>
      <c r="N13" s="49"/>
      <c r="O13" s="49"/>
      <c r="P13" s="49"/>
      <c r="Q13" s="49"/>
      <c r="R13" s="49"/>
      <c r="S13" s="49"/>
      <c r="T13" s="49"/>
      <c r="U13" s="49"/>
      <c r="V13" s="49"/>
      <c r="W13" s="49"/>
      <c r="X13" s="49"/>
      <c r="Y13" s="49"/>
      <c r="Z13" s="49"/>
      <c r="AA13" s="49"/>
      <c r="AB13" s="49"/>
      <c r="AC13" s="49"/>
      <c r="AD13" s="49"/>
      <c r="AE13" s="49"/>
      <c r="AF13" s="49"/>
    </row>
    <row r="14" spans="1:32" x14ac:dyDescent="0.25">
      <c r="A14" s="23" t="s">
        <v>92</v>
      </c>
      <c r="B14" s="23"/>
      <c r="C14" s="56">
        <v>575000</v>
      </c>
      <c r="D14" s="23"/>
      <c r="E14" s="23" t="s">
        <v>93</v>
      </c>
      <c r="F14" s="23"/>
      <c r="G14" s="23"/>
      <c r="H14" s="23"/>
      <c r="I14" s="23"/>
      <c r="J14" s="122">
        <f>+C14*H9</f>
        <v>0</v>
      </c>
      <c r="K14" s="49"/>
      <c r="L14" s="49"/>
      <c r="M14" s="49"/>
      <c r="N14" s="49"/>
      <c r="O14" s="49"/>
      <c r="P14" s="49"/>
      <c r="Q14" s="49"/>
      <c r="R14" s="49"/>
      <c r="S14" s="49"/>
      <c r="T14" s="49"/>
      <c r="U14" s="49"/>
      <c r="V14" s="49"/>
      <c r="W14" s="49"/>
      <c r="X14" s="49"/>
      <c r="Y14" s="49"/>
      <c r="Z14" s="49"/>
      <c r="AA14" s="49"/>
      <c r="AB14" s="49"/>
      <c r="AC14" s="49"/>
      <c r="AD14" s="49"/>
      <c r="AE14" s="49"/>
      <c r="AF14" s="49"/>
    </row>
    <row r="15" spans="1:32" x14ac:dyDescent="0.25">
      <c r="A15" s="23"/>
      <c r="B15" s="23"/>
      <c r="C15" s="23"/>
      <c r="D15" s="23"/>
      <c r="E15" s="23"/>
      <c r="F15" s="23"/>
      <c r="G15" s="23"/>
      <c r="H15" s="23"/>
      <c r="I15" s="23"/>
      <c r="J15" s="23"/>
      <c r="K15" s="49"/>
      <c r="L15" s="49"/>
      <c r="M15" s="49"/>
      <c r="N15" s="49"/>
      <c r="O15" s="49"/>
      <c r="P15" s="49"/>
      <c r="Q15" s="49"/>
      <c r="R15" s="49"/>
      <c r="S15" s="49"/>
      <c r="T15" s="49"/>
      <c r="U15" s="49"/>
      <c r="V15" s="49"/>
      <c r="W15" s="49"/>
      <c r="X15" s="49"/>
      <c r="Y15" s="49"/>
      <c r="Z15" s="49"/>
      <c r="AA15" s="49"/>
      <c r="AB15" s="49"/>
      <c r="AC15" s="49"/>
      <c r="AD15" s="49"/>
      <c r="AE15" s="49"/>
      <c r="AF15" s="49"/>
    </row>
    <row r="16" spans="1:32" s="53" customFormat="1" ht="12.75" x14ac:dyDescent="0.2">
      <c r="A16" s="23" t="s">
        <v>94</v>
      </c>
      <c r="B16" s="23"/>
      <c r="C16" s="23"/>
      <c r="D16" s="23"/>
      <c r="E16" s="23"/>
      <c r="F16" s="23"/>
      <c r="G16" s="23"/>
      <c r="H16" s="23"/>
      <c r="I16" s="23"/>
      <c r="J16" s="23"/>
    </row>
    <row r="17" spans="1:32" s="53" customFormat="1" ht="12.75" x14ac:dyDescent="0.2">
      <c r="A17" s="23" t="s">
        <v>95</v>
      </c>
      <c r="B17" s="23"/>
      <c r="C17" s="23"/>
      <c r="D17" s="23"/>
      <c r="E17" s="23"/>
      <c r="F17" s="23"/>
      <c r="G17" s="23"/>
      <c r="H17" s="23"/>
      <c r="I17" s="23"/>
      <c r="J17" s="23"/>
    </row>
    <row r="18" spans="1:32" x14ac:dyDescent="0.25">
      <c r="A18" s="49"/>
      <c r="B18" s="49"/>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row>
    <row r="19" spans="1:32" x14ac:dyDescent="0.25">
      <c r="A19" s="49"/>
      <c r="B19" s="49"/>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row>
    <row r="20" spans="1:32" x14ac:dyDescent="0.25">
      <c r="A20" s="49"/>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row>
    <row r="21" spans="1:32" x14ac:dyDescent="0.25">
      <c r="A21" s="49"/>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row>
    <row r="22" spans="1:32" x14ac:dyDescent="0.25">
      <c r="A22" s="49"/>
      <c r="B22" s="49"/>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row>
    <row r="23" spans="1:32" x14ac:dyDescent="0.25">
      <c r="A23" s="49"/>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row>
    <row r="24" spans="1:32" x14ac:dyDescent="0.25">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row>
    <row r="25" spans="1:32" x14ac:dyDescent="0.25">
      <c r="A25" s="49"/>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row>
    <row r="26" spans="1:32" x14ac:dyDescent="0.25">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row>
    <row r="27" spans="1:32" x14ac:dyDescent="0.25">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row>
    <row r="28" spans="1:32" x14ac:dyDescent="0.25">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row>
    <row r="29" spans="1:32" x14ac:dyDescent="0.25">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row>
    <row r="30" spans="1:32" x14ac:dyDescent="0.25">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row>
    <row r="31" spans="1:32" x14ac:dyDescent="0.25">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row>
    <row r="32" spans="1:32"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row>
    <row r="33" spans="1:32" x14ac:dyDescent="0.25">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row>
    <row r="34" spans="1:32" x14ac:dyDescent="0.25">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row>
    <row r="35" spans="1:32" x14ac:dyDescent="0.25">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row>
    <row r="36" spans="1:32" x14ac:dyDescent="0.25">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row>
    <row r="37" spans="1:32" x14ac:dyDescent="0.2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row>
    <row r="38" spans="1:32" x14ac:dyDescent="0.2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row>
    <row r="39" spans="1:32" x14ac:dyDescent="0.2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row>
    <row r="40" spans="1:32" x14ac:dyDescent="0.2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row>
    <row r="41" spans="1:32" x14ac:dyDescent="0.2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row>
    <row r="42" spans="1:32" x14ac:dyDescent="0.2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row>
    <row r="43" spans="1:32" x14ac:dyDescent="0.2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row>
    <row r="44" spans="1:32" x14ac:dyDescent="0.2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row>
    <row r="45" spans="1:32" x14ac:dyDescent="0.2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row>
    <row r="46" spans="1:32" x14ac:dyDescent="0.2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row>
    <row r="47" spans="1:32" x14ac:dyDescent="0.2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row>
    <row r="48" spans="1:32" x14ac:dyDescent="0.2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row>
    <row r="49" spans="1:32" x14ac:dyDescent="0.2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row>
    <row r="50" spans="1:32" x14ac:dyDescent="0.2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row>
    <row r="51" spans="1:32" x14ac:dyDescent="0.2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row>
    <row r="52" spans="1:32" x14ac:dyDescent="0.2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row>
    <row r="53" spans="1:32" x14ac:dyDescent="0.25">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row>
  </sheetData>
  <sheetProtection algorithmName="SHA-512" hashValue="gyoaidmW5A+9/qIjZ0VU3JInh07iU+HW2bsyllVLPniaPn6k6RxHcqBVMhRyXZE5r49FWxQoTxW9ZM9TNfaZdg==" saltValue="ObvYebcCtimWkAXRcikXYQ==" spinCount="100000" sheet="1" objects="1" scenarios="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topLeftCell="A49" workbookViewId="0">
      <selection activeCell="C56" sqref="C56"/>
    </sheetView>
  </sheetViews>
  <sheetFormatPr defaultColWidth="8.7109375" defaultRowHeight="12.75" x14ac:dyDescent="0.2"/>
  <cols>
    <col min="1" max="1" width="55.5703125" style="41" customWidth="1"/>
    <col min="2" max="2" width="8.7109375" style="41"/>
    <col min="3" max="3" width="11.42578125" style="41" bestFit="1" customWidth="1"/>
    <col min="4" max="4" width="12.140625" style="41" bestFit="1" customWidth="1"/>
    <col min="5" max="5" width="13.28515625" style="41" customWidth="1"/>
    <col min="6" max="6" width="11.42578125" style="41" bestFit="1" customWidth="1"/>
    <col min="7" max="7" width="12.140625" style="41" bestFit="1" customWidth="1"/>
    <col min="8" max="16384" width="8.7109375" style="41"/>
  </cols>
  <sheetData>
    <row r="1" spans="1:16" x14ac:dyDescent="0.2">
      <c r="A1" s="22" t="s">
        <v>96</v>
      </c>
      <c r="B1" s="23"/>
      <c r="C1" s="23"/>
      <c r="D1" s="23"/>
      <c r="E1" s="23"/>
      <c r="F1" s="23"/>
      <c r="G1" s="23"/>
      <c r="H1" s="23"/>
      <c r="I1" s="23"/>
    </row>
    <row r="2" spans="1:16" x14ac:dyDescent="0.2">
      <c r="A2" s="23" t="s">
        <v>97</v>
      </c>
      <c r="B2" s="23"/>
      <c r="C2" s="23"/>
      <c r="D2" s="23"/>
      <c r="E2" s="23"/>
      <c r="F2" s="23"/>
      <c r="G2" s="23"/>
      <c r="H2" s="23"/>
      <c r="I2" s="23"/>
    </row>
    <row r="3" spans="1:16" x14ac:dyDescent="0.2">
      <c r="A3" s="23" t="s">
        <v>98</v>
      </c>
      <c r="B3" s="23"/>
      <c r="C3" s="23"/>
      <c r="D3" s="23"/>
      <c r="E3" s="23"/>
      <c r="F3" s="23"/>
      <c r="G3" s="23"/>
      <c r="H3" s="23"/>
      <c r="I3" s="23"/>
      <c r="J3" s="55"/>
      <c r="K3" s="55"/>
      <c r="L3" s="55"/>
      <c r="M3" s="55"/>
      <c r="N3" s="55"/>
      <c r="O3" s="55"/>
      <c r="P3" s="55"/>
    </row>
    <row r="4" spans="1:16" x14ac:dyDescent="0.2">
      <c r="A4" s="23" t="s">
        <v>99</v>
      </c>
      <c r="B4" s="23"/>
      <c r="C4" s="23"/>
      <c r="D4" s="23"/>
      <c r="E4" s="23"/>
      <c r="F4" s="23"/>
      <c r="G4" s="23"/>
      <c r="H4" s="23"/>
      <c r="I4" s="23"/>
      <c r="J4" s="55"/>
      <c r="K4" s="55"/>
      <c r="L4" s="55"/>
      <c r="M4" s="55"/>
      <c r="N4" s="55"/>
      <c r="O4" s="55"/>
      <c r="P4" s="55"/>
    </row>
    <row r="5" spans="1:16" x14ac:dyDescent="0.2">
      <c r="A5" s="23" t="s">
        <v>100</v>
      </c>
      <c r="B5" s="23"/>
      <c r="C5" s="23"/>
      <c r="D5" s="23"/>
      <c r="E5" s="23"/>
      <c r="F5" s="23"/>
      <c r="G5" s="23"/>
      <c r="H5" s="23"/>
      <c r="I5" s="23"/>
      <c r="J5" s="55"/>
      <c r="K5" s="55"/>
      <c r="L5" s="55"/>
      <c r="M5" s="55"/>
      <c r="N5" s="55"/>
      <c r="O5" s="55"/>
      <c r="P5" s="55"/>
    </row>
    <row r="6" spans="1:16" x14ac:dyDescent="0.2">
      <c r="A6" s="23" t="s">
        <v>101</v>
      </c>
      <c r="B6" s="23"/>
      <c r="C6" s="23"/>
      <c r="D6" s="23"/>
      <c r="E6" s="23"/>
      <c r="F6" s="23"/>
      <c r="G6" s="23"/>
      <c r="H6" s="23"/>
      <c r="I6" s="23"/>
      <c r="J6" s="55"/>
      <c r="K6" s="55"/>
      <c r="L6" s="55"/>
      <c r="M6" s="55"/>
      <c r="N6" s="55"/>
      <c r="O6" s="55"/>
      <c r="P6" s="55"/>
    </row>
    <row r="7" spans="1:16" x14ac:dyDescent="0.2">
      <c r="A7" s="23"/>
      <c r="B7" s="23"/>
      <c r="C7" s="23"/>
      <c r="D7" s="23"/>
      <c r="E7" s="23"/>
      <c r="F7" s="23"/>
      <c r="G7" s="23"/>
      <c r="H7" s="23"/>
      <c r="I7" s="23"/>
      <c r="J7" s="55"/>
      <c r="K7" s="55"/>
      <c r="L7" s="55"/>
      <c r="M7" s="55"/>
      <c r="N7" s="55"/>
      <c r="O7" s="55"/>
      <c r="P7" s="55"/>
    </row>
    <row r="8" spans="1:16" x14ac:dyDescent="0.2">
      <c r="A8" s="23"/>
      <c r="B8" s="23" t="s">
        <v>102</v>
      </c>
      <c r="C8" s="23"/>
      <c r="D8" s="69" t="s">
        <v>103</v>
      </c>
      <c r="E8" s="23"/>
      <c r="F8" s="23"/>
      <c r="G8" s="23" t="s">
        <v>103</v>
      </c>
      <c r="H8" s="23"/>
      <c r="I8" s="23"/>
    </row>
    <row r="9" spans="1:16" x14ac:dyDescent="0.2">
      <c r="A9" s="23" t="s">
        <v>32</v>
      </c>
      <c r="B9" s="23" t="s">
        <v>104</v>
      </c>
      <c r="C9" s="23" t="s">
        <v>105</v>
      </c>
      <c r="D9" s="69" t="s">
        <v>106</v>
      </c>
      <c r="E9" s="23" t="s">
        <v>107</v>
      </c>
      <c r="F9" s="23" t="s">
        <v>105</v>
      </c>
      <c r="G9" s="23" t="s">
        <v>108</v>
      </c>
      <c r="H9" s="23"/>
      <c r="I9" s="23"/>
    </row>
    <row r="10" spans="1:16" x14ac:dyDescent="0.2">
      <c r="A10" s="22" t="s">
        <v>109</v>
      </c>
      <c r="B10" s="23" t="s">
        <v>110</v>
      </c>
      <c r="C10" s="23" t="s">
        <v>111</v>
      </c>
      <c r="D10" s="69"/>
      <c r="E10" s="23" t="s">
        <v>106</v>
      </c>
      <c r="F10" s="23" t="s">
        <v>111</v>
      </c>
      <c r="G10" s="23" t="s">
        <v>106</v>
      </c>
      <c r="H10" s="23"/>
      <c r="I10" s="23"/>
    </row>
    <row r="11" spans="1:16" x14ac:dyDescent="0.2">
      <c r="A11" s="23" t="s">
        <v>112</v>
      </c>
      <c r="B11" s="68"/>
      <c r="C11" s="23">
        <v>2000</v>
      </c>
      <c r="D11" s="70">
        <f t="shared" ref="D11:D25" si="0">+B11*C11</f>
        <v>0</v>
      </c>
      <c r="E11" s="60">
        <v>1.55</v>
      </c>
      <c r="F11" s="23">
        <v>2000</v>
      </c>
      <c r="G11" s="60">
        <f t="shared" ref="G11:G25" si="1">+E11*F11</f>
        <v>3100</v>
      </c>
      <c r="H11" s="23"/>
      <c r="I11" s="23"/>
    </row>
    <row r="12" spans="1:16" x14ac:dyDescent="0.2">
      <c r="A12" s="23" t="s">
        <v>113</v>
      </c>
      <c r="B12" s="68"/>
      <c r="C12" s="23">
        <v>1000</v>
      </c>
      <c r="D12" s="70">
        <f t="shared" si="0"/>
        <v>0</v>
      </c>
      <c r="E12" s="60">
        <v>3.1</v>
      </c>
      <c r="F12" s="23">
        <v>1000</v>
      </c>
      <c r="G12" s="60">
        <f t="shared" si="1"/>
        <v>3100</v>
      </c>
      <c r="H12" s="23"/>
      <c r="I12" s="23"/>
    </row>
    <row r="13" spans="1:16" x14ac:dyDescent="0.2">
      <c r="A13" s="23" t="s">
        <v>114</v>
      </c>
      <c r="B13" s="68"/>
      <c r="C13" s="23">
        <v>1000</v>
      </c>
      <c r="D13" s="70">
        <f t="shared" si="0"/>
        <v>0</v>
      </c>
      <c r="E13" s="60">
        <v>3.1</v>
      </c>
      <c r="F13" s="23">
        <v>1000</v>
      </c>
      <c r="G13" s="60">
        <f t="shared" si="1"/>
        <v>3100</v>
      </c>
      <c r="H13" s="23"/>
      <c r="I13" s="23"/>
    </row>
    <row r="14" spans="1:16" x14ac:dyDescent="0.2">
      <c r="A14" s="23" t="s">
        <v>115</v>
      </c>
      <c r="B14" s="68"/>
      <c r="C14" s="23">
        <v>500</v>
      </c>
      <c r="D14" s="70">
        <f t="shared" si="0"/>
        <v>0</v>
      </c>
      <c r="E14" s="60">
        <v>1.05</v>
      </c>
      <c r="F14" s="23">
        <v>500</v>
      </c>
      <c r="G14" s="60">
        <f t="shared" si="1"/>
        <v>525</v>
      </c>
      <c r="H14" s="23"/>
      <c r="I14" s="23"/>
    </row>
    <row r="15" spans="1:16" x14ac:dyDescent="0.2">
      <c r="A15" s="23" t="s">
        <v>116</v>
      </c>
      <c r="B15" s="68"/>
      <c r="C15" s="23">
        <v>500</v>
      </c>
      <c r="D15" s="70">
        <f t="shared" si="0"/>
        <v>0</v>
      </c>
      <c r="E15" s="60">
        <v>1.25</v>
      </c>
      <c r="F15" s="23">
        <v>500</v>
      </c>
      <c r="G15" s="60">
        <f t="shared" si="1"/>
        <v>625</v>
      </c>
      <c r="H15" s="23"/>
      <c r="I15" s="23"/>
    </row>
    <row r="16" spans="1:16" x14ac:dyDescent="0.2">
      <c r="A16" s="23" t="s">
        <v>117</v>
      </c>
      <c r="B16" s="68"/>
      <c r="C16" s="23">
        <v>500</v>
      </c>
      <c r="D16" s="70">
        <f t="shared" si="0"/>
        <v>0</v>
      </c>
      <c r="E16" s="60">
        <v>1.25</v>
      </c>
      <c r="F16" s="23">
        <v>500</v>
      </c>
      <c r="G16" s="60">
        <f t="shared" si="1"/>
        <v>625</v>
      </c>
      <c r="H16" s="23"/>
      <c r="I16" s="23"/>
    </row>
    <row r="17" spans="1:9" x14ac:dyDescent="0.2">
      <c r="A17" s="23" t="s">
        <v>118</v>
      </c>
      <c r="B17" s="68"/>
      <c r="C17" s="23">
        <v>1000</v>
      </c>
      <c r="D17" s="70">
        <f t="shared" si="0"/>
        <v>0</v>
      </c>
      <c r="E17" s="60">
        <v>1.55</v>
      </c>
      <c r="F17" s="23">
        <v>1000</v>
      </c>
      <c r="G17" s="60">
        <f t="shared" si="1"/>
        <v>1550</v>
      </c>
      <c r="H17" s="23"/>
      <c r="I17" s="23"/>
    </row>
    <row r="18" spans="1:9" x14ac:dyDescent="0.2">
      <c r="A18" s="23" t="s">
        <v>119</v>
      </c>
      <c r="B18" s="68"/>
      <c r="C18" s="23">
        <v>1000</v>
      </c>
      <c r="D18" s="70">
        <f t="shared" si="0"/>
        <v>0</v>
      </c>
      <c r="E18" s="60">
        <v>1.55</v>
      </c>
      <c r="F18" s="23">
        <v>1000</v>
      </c>
      <c r="G18" s="60">
        <f t="shared" si="1"/>
        <v>1550</v>
      </c>
      <c r="H18" s="23"/>
      <c r="I18" s="23"/>
    </row>
    <row r="19" spans="1:9" x14ac:dyDescent="0.2">
      <c r="A19" s="23" t="s">
        <v>120</v>
      </c>
      <c r="B19" s="68"/>
      <c r="C19" s="23">
        <v>1000</v>
      </c>
      <c r="D19" s="70">
        <f t="shared" si="0"/>
        <v>0</v>
      </c>
      <c r="E19" s="60">
        <v>1.8</v>
      </c>
      <c r="F19" s="23">
        <v>1000</v>
      </c>
      <c r="G19" s="60">
        <f t="shared" si="1"/>
        <v>1800</v>
      </c>
      <c r="H19" s="23"/>
      <c r="I19" s="23"/>
    </row>
    <row r="20" spans="1:9" x14ac:dyDescent="0.2">
      <c r="A20" s="23" t="s">
        <v>121</v>
      </c>
      <c r="B20" s="68"/>
      <c r="C20" s="23">
        <v>750</v>
      </c>
      <c r="D20" s="70">
        <f t="shared" si="0"/>
        <v>0</v>
      </c>
      <c r="E20" s="60">
        <v>2.5499999999999998</v>
      </c>
      <c r="F20" s="23">
        <v>750</v>
      </c>
      <c r="G20" s="60">
        <f t="shared" si="1"/>
        <v>1912.4999999999998</v>
      </c>
      <c r="H20" s="23"/>
      <c r="I20" s="23"/>
    </row>
    <row r="21" spans="1:9" x14ac:dyDescent="0.2">
      <c r="A21" s="23" t="s">
        <v>122</v>
      </c>
      <c r="B21" s="68"/>
      <c r="C21" s="23">
        <v>750</v>
      </c>
      <c r="D21" s="70">
        <f t="shared" si="0"/>
        <v>0</v>
      </c>
      <c r="E21" s="60">
        <v>2.5499999999999998</v>
      </c>
      <c r="F21" s="23">
        <v>750</v>
      </c>
      <c r="G21" s="60">
        <f t="shared" si="1"/>
        <v>1912.4999999999998</v>
      </c>
      <c r="H21" s="23"/>
      <c r="I21" s="23"/>
    </row>
    <row r="22" spans="1:9" x14ac:dyDescent="0.2">
      <c r="A22" s="23" t="s">
        <v>123</v>
      </c>
      <c r="B22" s="68"/>
      <c r="C22" s="23">
        <v>750</v>
      </c>
      <c r="D22" s="70">
        <f t="shared" si="0"/>
        <v>0</v>
      </c>
      <c r="E22" s="60">
        <v>2.5499999999999998</v>
      </c>
      <c r="F22" s="23">
        <v>750</v>
      </c>
      <c r="G22" s="60">
        <f t="shared" si="1"/>
        <v>1912.4999999999998</v>
      </c>
      <c r="H22" s="23"/>
      <c r="I22" s="23"/>
    </row>
    <row r="23" spans="1:9" x14ac:dyDescent="0.2">
      <c r="A23" s="23" t="s">
        <v>124</v>
      </c>
      <c r="B23" s="68"/>
      <c r="C23" s="23">
        <v>500</v>
      </c>
      <c r="D23" s="70">
        <f t="shared" si="0"/>
        <v>0</v>
      </c>
      <c r="E23" s="60">
        <v>0.8</v>
      </c>
      <c r="F23" s="23">
        <v>500</v>
      </c>
      <c r="G23" s="60">
        <f t="shared" si="1"/>
        <v>400</v>
      </c>
      <c r="H23" s="23"/>
      <c r="I23" s="23"/>
    </row>
    <row r="24" spans="1:9" x14ac:dyDescent="0.2">
      <c r="A24" s="23" t="s">
        <v>125</v>
      </c>
      <c r="B24" s="68"/>
      <c r="C24" s="23">
        <v>1000</v>
      </c>
      <c r="D24" s="70">
        <f t="shared" si="0"/>
        <v>0</v>
      </c>
      <c r="E24" s="60">
        <v>1.05</v>
      </c>
      <c r="F24" s="23">
        <v>1000</v>
      </c>
      <c r="G24" s="60">
        <f t="shared" si="1"/>
        <v>1050</v>
      </c>
      <c r="H24" s="23"/>
      <c r="I24" s="23"/>
    </row>
    <row r="25" spans="1:9" x14ac:dyDescent="0.2">
      <c r="A25" s="23" t="s">
        <v>126</v>
      </c>
      <c r="B25" s="68"/>
      <c r="C25" s="23">
        <v>1000</v>
      </c>
      <c r="D25" s="70">
        <f t="shared" si="0"/>
        <v>0</v>
      </c>
      <c r="E25" s="60">
        <v>1.25</v>
      </c>
      <c r="F25" s="23">
        <v>1000</v>
      </c>
      <c r="G25" s="60">
        <f t="shared" si="1"/>
        <v>1250</v>
      </c>
      <c r="H25" s="23"/>
      <c r="I25" s="23"/>
    </row>
    <row r="26" spans="1:9" x14ac:dyDescent="0.2">
      <c r="A26" s="23"/>
      <c r="B26" s="23"/>
      <c r="C26" s="23"/>
      <c r="D26" s="71"/>
      <c r="E26" s="56"/>
      <c r="F26" s="23"/>
      <c r="G26" s="23"/>
      <c r="H26" s="23"/>
      <c r="I26" s="23"/>
    </row>
    <row r="27" spans="1:9" x14ac:dyDescent="0.2">
      <c r="A27" s="22" t="s">
        <v>127</v>
      </c>
      <c r="B27" s="23"/>
      <c r="C27" s="23"/>
      <c r="D27" s="71"/>
      <c r="E27" s="56"/>
      <c r="F27" s="23"/>
      <c r="G27" s="23"/>
      <c r="H27" s="23"/>
      <c r="I27" s="23"/>
    </row>
    <row r="28" spans="1:9" x14ac:dyDescent="0.2">
      <c r="A28" s="23" t="s">
        <v>128</v>
      </c>
      <c r="B28" s="68"/>
      <c r="C28" s="23">
        <v>1500</v>
      </c>
      <c r="D28" s="70">
        <f t="shared" ref="D28:D44" si="2">+B28*C28</f>
        <v>0</v>
      </c>
      <c r="E28" s="60">
        <v>1</v>
      </c>
      <c r="F28" s="23">
        <v>1500</v>
      </c>
      <c r="G28" s="60">
        <f t="shared" ref="G28:G44" si="3">+E28*F28</f>
        <v>1500</v>
      </c>
      <c r="H28" s="23"/>
      <c r="I28" s="23"/>
    </row>
    <row r="29" spans="1:9" x14ac:dyDescent="0.2">
      <c r="A29" s="23" t="s">
        <v>129</v>
      </c>
      <c r="B29" s="68"/>
      <c r="C29" s="23">
        <v>750</v>
      </c>
      <c r="D29" s="70">
        <f t="shared" si="2"/>
        <v>0</v>
      </c>
      <c r="E29" s="60">
        <v>1</v>
      </c>
      <c r="F29" s="23">
        <v>750</v>
      </c>
      <c r="G29" s="60">
        <f t="shared" si="3"/>
        <v>750</v>
      </c>
      <c r="H29" s="23"/>
      <c r="I29" s="23"/>
    </row>
    <row r="30" spans="1:9" x14ac:dyDescent="0.2">
      <c r="A30" s="23" t="s">
        <v>130</v>
      </c>
      <c r="B30" s="68"/>
      <c r="C30" s="23">
        <v>750</v>
      </c>
      <c r="D30" s="70">
        <f t="shared" si="2"/>
        <v>0</v>
      </c>
      <c r="E30" s="60">
        <v>1.25</v>
      </c>
      <c r="F30" s="23">
        <v>750</v>
      </c>
      <c r="G30" s="60">
        <f t="shared" si="3"/>
        <v>937.5</v>
      </c>
      <c r="H30" s="23"/>
      <c r="I30" s="23"/>
    </row>
    <row r="31" spans="1:9" x14ac:dyDescent="0.2">
      <c r="A31" s="58" t="s">
        <v>131</v>
      </c>
      <c r="B31" s="68"/>
      <c r="C31" s="23">
        <v>500</v>
      </c>
      <c r="D31" s="70">
        <f t="shared" si="2"/>
        <v>0</v>
      </c>
      <c r="E31" s="60">
        <v>1.5</v>
      </c>
      <c r="F31" s="23">
        <v>500</v>
      </c>
      <c r="G31" s="60">
        <f t="shared" si="3"/>
        <v>750</v>
      </c>
      <c r="H31" s="23"/>
      <c r="I31" s="23"/>
    </row>
    <row r="32" spans="1:9" x14ac:dyDescent="0.2">
      <c r="A32" s="23" t="s">
        <v>132</v>
      </c>
      <c r="B32" s="68"/>
      <c r="C32" s="23">
        <v>500</v>
      </c>
      <c r="D32" s="70">
        <f t="shared" si="2"/>
        <v>0</v>
      </c>
      <c r="E32" s="60">
        <v>1.2</v>
      </c>
      <c r="F32" s="23">
        <v>500</v>
      </c>
      <c r="G32" s="60">
        <f t="shared" si="3"/>
        <v>600</v>
      </c>
      <c r="H32" s="23"/>
      <c r="I32" s="23"/>
    </row>
    <row r="33" spans="1:9" x14ac:dyDescent="0.2">
      <c r="A33" s="23" t="s">
        <v>133</v>
      </c>
      <c r="B33" s="68"/>
      <c r="C33" s="23">
        <v>500</v>
      </c>
      <c r="D33" s="70">
        <f t="shared" si="2"/>
        <v>0</v>
      </c>
      <c r="E33" s="60">
        <v>1.5</v>
      </c>
      <c r="F33" s="23">
        <v>500</v>
      </c>
      <c r="G33" s="60">
        <f t="shared" si="3"/>
        <v>750</v>
      </c>
      <c r="H33" s="23"/>
      <c r="I33" s="23"/>
    </row>
    <row r="34" spans="1:9" x14ac:dyDescent="0.2">
      <c r="A34" s="58" t="s">
        <v>134</v>
      </c>
      <c r="B34" s="68"/>
      <c r="C34" s="23">
        <v>400</v>
      </c>
      <c r="D34" s="70">
        <f t="shared" si="2"/>
        <v>0</v>
      </c>
      <c r="E34" s="60">
        <v>1.55</v>
      </c>
      <c r="F34" s="23">
        <v>400</v>
      </c>
      <c r="G34" s="60">
        <f t="shared" si="3"/>
        <v>620</v>
      </c>
      <c r="H34" s="23"/>
      <c r="I34" s="23"/>
    </row>
    <row r="35" spans="1:9" x14ac:dyDescent="0.2">
      <c r="A35" s="23" t="s">
        <v>135</v>
      </c>
      <c r="B35" s="68"/>
      <c r="C35" s="23">
        <v>400</v>
      </c>
      <c r="D35" s="70">
        <f t="shared" si="2"/>
        <v>0</v>
      </c>
      <c r="E35" s="60">
        <v>1.55</v>
      </c>
      <c r="F35" s="23">
        <v>400</v>
      </c>
      <c r="G35" s="60">
        <f t="shared" si="3"/>
        <v>620</v>
      </c>
      <c r="H35" s="23"/>
      <c r="I35" s="23"/>
    </row>
    <row r="36" spans="1:9" x14ac:dyDescent="0.2">
      <c r="A36" s="23" t="s">
        <v>136</v>
      </c>
      <c r="B36" s="68"/>
      <c r="C36" s="23">
        <v>750</v>
      </c>
      <c r="D36" s="70">
        <f t="shared" si="2"/>
        <v>0</v>
      </c>
      <c r="E36" s="60">
        <v>1</v>
      </c>
      <c r="F36" s="23">
        <v>750</v>
      </c>
      <c r="G36" s="60">
        <f t="shared" si="3"/>
        <v>750</v>
      </c>
      <c r="H36" s="23"/>
      <c r="I36" s="23"/>
    </row>
    <row r="37" spans="1:9" x14ac:dyDescent="0.2">
      <c r="A37" s="23" t="s">
        <v>137</v>
      </c>
      <c r="B37" s="68"/>
      <c r="C37" s="23">
        <v>750</v>
      </c>
      <c r="D37" s="70">
        <f t="shared" si="2"/>
        <v>0</v>
      </c>
      <c r="E37" s="60">
        <v>1</v>
      </c>
      <c r="F37" s="23">
        <v>750</v>
      </c>
      <c r="G37" s="60">
        <f t="shared" si="3"/>
        <v>750</v>
      </c>
      <c r="H37" s="23"/>
      <c r="I37" s="23"/>
    </row>
    <row r="38" spans="1:9" x14ac:dyDescent="0.2">
      <c r="A38" s="23" t="s">
        <v>138</v>
      </c>
      <c r="B38" s="68"/>
      <c r="C38" s="23">
        <v>750</v>
      </c>
      <c r="D38" s="70">
        <f t="shared" si="2"/>
        <v>0</v>
      </c>
      <c r="E38" s="60">
        <v>0.6</v>
      </c>
      <c r="F38" s="23">
        <v>750</v>
      </c>
      <c r="G38" s="60">
        <f t="shared" si="3"/>
        <v>450</v>
      </c>
      <c r="H38" s="23"/>
      <c r="I38" s="23"/>
    </row>
    <row r="39" spans="1:9" x14ac:dyDescent="0.2">
      <c r="A39" s="23" t="s">
        <v>139</v>
      </c>
      <c r="B39" s="68"/>
      <c r="C39" s="23">
        <v>750</v>
      </c>
      <c r="D39" s="70">
        <f t="shared" si="2"/>
        <v>0</v>
      </c>
      <c r="E39" s="60">
        <v>2.0499999999999998</v>
      </c>
      <c r="F39" s="23">
        <v>750</v>
      </c>
      <c r="G39" s="60">
        <f t="shared" si="3"/>
        <v>1537.4999999999998</v>
      </c>
      <c r="H39" s="23"/>
      <c r="I39" s="23"/>
    </row>
    <row r="40" spans="1:9" x14ac:dyDescent="0.2">
      <c r="A40" s="23" t="s">
        <v>140</v>
      </c>
      <c r="B40" s="68"/>
      <c r="C40" s="23">
        <v>1000</v>
      </c>
      <c r="D40" s="70">
        <f t="shared" si="2"/>
        <v>0</v>
      </c>
      <c r="E40" s="60">
        <v>2.0499999999999998</v>
      </c>
      <c r="F40" s="23">
        <v>1000</v>
      </c>
      <c r="G40" s="60">
        <f t="shared" si="3"/>
        <v>2050</v>
      </c>
      <c r="H40" s="23"/>
      <c r="I40" s="23"/>
    </row>
    <row r="41" spans="1:9" x14ac:dyDescent="0.2">
      <c r="A41" s="23" t="s">
        <v>141</v>
      </c>
      <c r="B41" s="68"/>
      <c r="C41" s="23">
        <v>500</v>
      </c>
      <c r="D41" s="70">
        <f t="shared" si="2"/>
        <v>0</v>
      </c>
      <c r="E41" s="60">
        <v>2.0499999999999998</v>
      </c>
      <c r="F41" s="23">
        <v>500</v>
      </c>
      <c r="G41" s="60">
        <f t="shared" si="3"/>
        <v>1025</v>
      </c>
      <c r="H41" s="23"/>
      <c r="I41" s="23"/>
    </row>
    <row r="42" spans="1:9" x14ac:dyDescent="0.2">
      <c r="A42" s="23" t="s">
        <v>142</v>
      </c>
      <c r="B42" s="68"/>
      <c r="C42" s="23">
        <v>500</v>
      </c>
      <c r="D42" s="70">
        <f t="shared" si="2"/>
        <v>0</v>
      </c>
      <c r="E42" s="60">
        <v>2.0499999999999998</v>
      </c>
      <c r="F42" s="23">
        <v>500</v>
      </c>
      <c r="G42" s="60">
        <f t="shared" si="3"/>
        <v>1025</v>
      </c>
      <c r="H42" s="23"/>
      <c r="I42" s="23"/>
    </row>
    <row r="43" spans="1:9" x14ac:dyDescent="0.2">
      <c r="A43" s="23" t="s">
        <v>143</v>
      </c>
      <c r="B43" s="68"/>
      <c r="C43" s="23">
        <v>500</v>
      </c>
      <c r="D43" s="70">
        <f t="shared" si="2"/>
        <v>0</v>
      </c>
      <c r="E43" s="60">
        <v>2.0499999999999998</v>
      </c>
      <c r="F43" s="23">
        <v>500</v>
      </c>
      <c r="G43" s="60">
        <f t="shared" si="3"/>
        <v>1025</v>
      </c>
      <c r="H43" s="23"/>
      <c r="I43" s="23"/>
    </row>
    <row r="44" spans="1:9" x14ac:dyDescent="0.2">
      <c r="A44" s="23" t="s">
        <v>144</v>
      </c>
      <c r="B44" s="68"/>
      <c r="C44" s="23">
        <v>500</v>
      </c>
      <c r="D44" s="70">
        <f t="shared" si="2"/>
        <v>0</v>
      </c>
      <c r="E44" s="60">
        <v>2.0499999999999998</v>
      </c>
      <c r="F44" s="23">
        <v>500</v>
      </c>
      <c r="G44" s="60">
        <f t="shared" si="3"/>
        <v>1025</v>
      </c>
      <c r="H44" s="23"/>
      <c r="I44" s="23"/>
    </row>
    <row r="45" spans="1:9" x14ac:dyDescent="0.2">
      <c r="A45" s="23"/>
      <c r="B45" s="23"/>
      <c r="C45" s="23"/>
      <c r="D45" s="69"/>
      <c r="E45" s="23"/>
      <c r="F45" s="23"/>
      <c r="G45" s="23"/>
      <c r="H45" s="23"/>
      <c r="I45" s="23"/>
    </row>
    <row r="46" spans="1:9" x14ac:dyDescent="0.2">
      <c r="A46" s="22" t="s">
        <v>145</v>
      </c>
      <c r="B46" s="23"/>
      <c r="C46" s="23"/>
      <c r="D46" s="69"/>
      <c r="E46" s="23"/>
      <c r="F46" s="23"/>
      <c r="G46" s="23"/>
      <c r="H46" s="23"/>
      <c r="I46" s="23"/>
    </row>
    <row r="47" spans="1:9" x14ac:dyDescent="0.2">
      <c r="A47" s="23" t="s">
        <v>146</v>
      </c>
      <c r="B47" s="68"/>
      <c r="C47" s="23">
        <v>500</v>
      </c>
      <c r="D47" s="70">
        <f t="shared" ref="D47:D61" si="4">+B47*C47</f>
        <v>0</v>
      </c>
      <c r="E47" s="60">
        <v>4.0999999999999996</v>
      </c>
      <c r="F47" s="23">
        <v>500</v>
      </c>
      <c r="G47" s="60">
        <f t="shared" ref="G47:G61" si="5">+E47*F47</f>
        <v>2050</v>
      </c>
      <c r="H47" s="23"/>
      <c r="I47" s="23"/>
    </row>
    <row r="48" spans="1:9" x14ac:dyDescent="0.2">
      <c r="A48" s="23" t="s">
        <v>147</v>
      </c>
      <c r="B48" s="68"/>
      <c r="C48" s="23">
        <v>750</v>
      </c>
      <c r="D48" s="70">
        <f t="shared" si="4"/>
        <v>0</v>
      </c>
      <c r="E48" s="60">
        <v>2.5499999999999998</v>
      </c>
      <c r="F48" s="23">
        <v>750</v>
      </c>
      <c r="G48" s="60">
        <f t="shared" si="5"/>
        <v>1912.4999999999998</v>
      </c>
      <c r="H48" s="23"/>
      <c r="I48" s="23"/>
    </row>
    <row r="49" spans="1:9" x14ac:dyDescent="0.2">
      <c r="A49" s="23" t="s">
        <v>148</v>
      </c>
      <c r="B49" s="68"/>
      <c r="C49" s="23">
        <v>1000</v>
      </c>
      <c r="D49" s="70">
        <f t="shared" si="4"/>
        <v>0</v>
      </c>
      <c r="E49" s="60">
        <v>2.5499999999999998</v>
      </c>
      <c r="F49" s="23">
        <v>1000</v>
      </c>
      <c r="G49" s="60">
        <f t="shared" si="5"/>
        <v>2550</v>
      </c>
      <c r="H49" s="23"/>
      <c r="I49" s="23"/>
    </row>
    <row r="50" spans="1:9" x14ac:dyDescent="0.2">
      <c r="A50" s="23" t="s">
        <v>149</v>
      </c>
      <c r="B50" s="68"/>
      <c r="C50" s="23">
        <v>500</v>
      </c>
      <c r="D50" s="70">
        <f t="shared" si="4"/>
        <v>0</v>
      </c>
      <c r="E50" s="60">
        <v>1.8</v>
      </c>
      <c r="F50" s="23">
        <v>500</v>
      </c>
      <c r="G50" s="60">
        <f t="shared" si="5"/>
        <v>900</v>
      </c>
      <c r="H50" s="23"/>
      <c r="I50" s="23"/>
    </row>
    <row r="51" spans="1:9" x14ac:dyDescent="0.2">
      <c r="A51" s="23" t="s">
        <v>150</v>
      </c>
      <c r="B51" s="68"/>
      <c r="C51" s="23">
        <v>500</v>
      </c>
      <c r="D51" s="70">
        <f t="shared" si="4"/>
        <v>0</v>
      </c>
      <c r="E51" s="60">
        <v>1.55</v>
      </c>
      <c r="F51" s="23">
        <v>500</v>
      </c>
      <c r="G51" s="60">
        <f t="shared" si="5"/>
        <v>775</v>
      </c>
      <c r="H51" s="23"/>
      <c r="I51" s="23"/>
    </row>
    <row r="52" spans="1:9" x14ac:dyDescent="0.2">
      <c r="A52" s="23" t="s">
        <v>151</v>
      </c>
      <c r="B52" s="68"/>
      <c r="C52" s="23">
        <v>1500</v>
      </c>
      <c r="D52" s="70">
        <f t="shared" si="4"/>
        <v>0</v>
      </c>
      <c r="E52" s="60">
        <v>2.1</v>
      </c>
      <c r="F52" s="23">
        <v>1500</v>
      </c>
      <c r="G52" s="60">
        <f t="shared" si="5"/>
        <v>3150</v>
      </c>
      <c r="H52" s="23"/>
      <c r="I52" s="23"/>
    </row>
    <row r="53" spans="1:9" x14ac:dyDescent="0.2">
      <c r="A53" s="23" t="s">
        <v>152</v>
      </c>
      <c r="B53" s="68"/>
      <c r="C53" s="23">
        <v>1500</v>
      </c>
      <c r="D53" s="70">
        <f t="shared" si="4"/>
        <v>0</v>
      </c>
      <c r="E53" s="60">
        <v>3</v>
      </c>
      <c r="F53" s="23">
        <v>1500</v>
      </c>
      <c r="G53" s="60">
        <f t="shared" si="5"/>
        <v>4500</v>
      </c>
      <c r="H53" s="23"/>
      <c r="I53" s="23"/>
    </row>
    <row r="54" spans="1:9" x14ac:dyDescent="0.2">
      <c r="A54" s="23" t="s">
        <v>153</v>
      </c>
      <c r="B54" s="68"/>
      <c r="C54" s="23">
        <v>1000</v>
      </c>
      <c r="D54" s="70">
        <f t="shared" si="4"/>
        <v>0</v>
      </c>
      <c r="E54" s="60">
        <v>2.6</v>
      </c>
      <c r="F54" s="23">
        <v>1000</v>
      </c>
      <c r="G54" s="60">
        <f t="shared" si="5"/>
        <v>2600</v>
      </c>
      <c r="H54" s="23"/>
      <c r="I54" s="23"/>
    </row>
    <row r="55" spans="1:9" x14ac:dyDescent="0.2">
      <c r="A55" s="23" t="s">
        <v>154</v>
      </c>
      <c r="B55" s="68"/>
      <c r="C55" s="23">
        <v>1000</v>
      </c>
      <c r="D55" s="70">
        <f t="shared" si="4"/>
        <v>0</v>
      </c>
      <c r="E55" s="60">
        <v>2.6</v>
      </c>
      <c r="F55" s="23">
        <v>1000</v>
      </c>
      <c r="G55" s="60">
        <f t="shared" si="5"/>
        <v>2600</v>
      </c>
      <c r="H55" s="23"/>
      <c r="I55" s="23"/>
    </row>
    <row r="56" spans="1:9" x14ac:dyDescent="0.2">
      <c r="A56" s="23" t="s">
        <v>155</v>
      </c>
      <c r="B56" s="68"/>
      <c r="C56" s="23">
        <v>500</v>
      </c>
      <c r="D56" s="70">
        <f t="shared" si="4"/>
        <v>0</v>
      </c>
      <c r="E56" s="60">
        <v>2.6</v>
      </c>
      <c r="F56" s="23">
        <v>500</v>
      </c>
      <c r="G56" s="60">
        <f t="shared" si="5"/>
        <v>1300</v>
      </c>
      <c r="H56" s="23"/>
      <c r="I56" s="23"/>
    </row>
    <row r="57" spans="1:9" x14ac:dyDescent="0.2">
      <c r="A57" s="23" t="s">
        <v>156</v>
      </c>
      <c r="B57" s="68"/>
      <c r="C57" s="23">
        <v>500</v>
      </c>
      <c r="D57" s="70">
        <f t="shared" si="4"/>
        <v>0</v>
      </c>
      <c r="E57" s="60">
        <v>3.6</v>
      </c>
      <c r="F57" s="23">
        <v>500</v>
      </c>
      <c r="G57" s="60">
        <f t="shared" si="5"/>
        <v>1800</v>
      </c>
      <c r="H57" s="23"/>
      <c r="I57" s="23"/>
    </row>
    <row r="58" spans="1:9" x14ac:dyDescent="0.2">
      <c r="A58" s="23" t="s">
        <v>157</v>
      </c>
      <c r="B58" s="68"/>
      <c r="C58" s="23">
        <v>500</v>
      </c>
      <c r="D58" s="70">
        <f t="shared" si="4"/>
        <v>0</v>
      </c>
      <c r="E58" s="60">
        <v>3.6</v>
      </c>
      <c r="F58" s="23">
        <v>500</v>
      </c>
      <c r="G58" s="60">
        <f t="shared" si="5"/>
        <v>1800</v>
      </c>
      <c r="H58" s="23"/>
      <c r="I58" s="23"/>
    </row>
    <row r="59" spans="1:9" x14ac:dyDescent="0.2">
      <c r="A59" s="23" t="s">
        <v>158</v>
      </c>
      <c r="B59" s="68"/>
      <c r="C59" s="23">
        <v>500</v>
      </c>
      <c r="D59" s="70">
        <f t="shared" si="4"/>
        <v>0</v>
      </c>
      <c r="E59" s="60">
        <v>2.5499999999999998</v>
      </c>
      <c r="F59" s="23">
        <v>500</v>
      </c>
      <c r="G59" s="60">
        <f t="shared" si="5"/>
        <v>1275</v>
      </c>
      <c r="H59" s="23"/>
      <c r="I59" s="23"/>
    </row>
    <row r="60" spans="1:9" x14ac:dyDescent="0.2">
      <c r="A60" s="23" t="s">
        <v>159</v>
      </c>
      <c r="B60" s="68"/>
      <c r="C60" s="23">
        <v>250</v>
      </c>
      <c r="D60" s="70">
        <f t="shared" si="4"/>
        <v>0</v>
      </c>
      <c r="E60" s="60">
        <v>3.6</v>
      </c>
      <c r="F60" s="23">
        <v>250</v>
      </c>
      <c r="G60" s="60">
        <f t="shared" si="5"/>
        <v>900</v>
      </c>
      <c r="H60" s="23"/>
      <c r="I60" s="23"/>
    </row>
    <row r="61" spans="1:9" x14ac:dyDescent="0.2">
      <c r="A61" s="23" t="s">
        <v>160</v>
      </c>
      <c r="B61" s="68"/>
      <c r="C61" s="23">
        <v>1000</v>
      </c>
      <c r="D61" s="70">
        <f t="shared" si="4"/>
        <v>0</v>
      </c>
      <c r="E61" s="60">
        <v>1.5</v>
      </c>
      <c r="F61" s="23">
        <v>1000</v>
      </c>
      <c r="G61" s="60">
        <f t="shared" si="5"/>
        <v>1500</v>
      </c>
      <c r="H61" s="23"/>
      <c r="I61" s="23"/>
    </row>
    <row r="62" spans="1:9" x14ac:dyDescent="0.2">
      <c r="A62" s="23"/>
      <c r="B62" s="23"/>
      <c r="C62" s="23"/>
      <c r="D62" s="69"/>
      <c r="E62" s="23"/>
      <c r="F62" s="23"/>
      <c r="G62" s="23"/>
      <c r="H62" s="23"/>
      <c r="I62" s="23"/>
    </row>
    <row r="63" spans="1:9" x14ac:dyDescent="0.2">
      <c r="A63" s="22" t="s">
        <v>161</v>
      </c>
      <c r="B63" s="23"/>
      <c r="C63" s="23"/>
      <c r="D63" s="69"/>
      <c r="E63" s="23"/>
      <c r="F63" s="23"/>
      <c r="G63" s="23"/>
      <c r="H63" s="23"/>
      <c r="I63" s="23"/>
    </row>
    <row r="64" spans="1:9" x14ac:dyDescent="0.2">
      <c r="A64" s="23" t="s">
        <v>162</v>
      </c>
      <c r="B64" s="68"/>
      <c r="C64" s="23">
        <v>1000</v>
      </c>
      <c r="D64" s="70">
        <f t="shared" ref="D64:D72" si="6">+B64*C64</f>
        <v>0</v>
      </c>
      <c r="E64" s="60">
        <v>1</v>
      </c>
      <c r="F64" s="23">
        <v>1000</v>
      </c>
      <c r="G64" s="60">
        <f t="shared" ref="G64:G72" si="7">+E64*F64</f>
        <v>1000</v>
      </c>
      <c r="H64" s="23"/>
      <c r="I64" s="23"/>
    </row>
    <row r="65" spans="1:9" x14ac:dyDescent="0.2">
      <c r="A65" s="23" t="s">
        <v>163</v>
      </c>
      <c r="B65" s="68"/>
      <c r="C65" s="23">
        <v>1000</v>
      </c>
      <c r="D65" s="70">
        <f t="shared" si="6"/>
        <v>0</v>
      </c>
      <c r="E65" s="60">
        <v>1</v>
      </c>
      <c r="F65" s="23">
        <v>1000</v>
      </c>
      <c r="G65" s="60">
        <f t="shared" si="7"/>
        <v>1000</v>
      </c>
      <c r="H65" s="23"/>
      <c r="I65" s="23"/>
    </row>
    <row r="66" spans="1:9" x14ac:dyDescent="0.2">
      <c r="A66" s="23" t="s">
        <v>164</v>
      </c>
      <c r="B66" s="68"/>
      <c r="C66" s="23">
        <v>1000</v>
      </c>
      <c r="D66" s="70">
        <f t="shared" si="6"/>
        <v>0</v>
      </c>
      <c r="E66" s="60">
        <v>1</v>
      </c>
      <c r="F66" s="23">
        <v>1000</v>
      </c>
      <c r="G66" s="60">
        <f t="shared" si="7"/>
        <v>1000</v>
      </c>
      <c r="H66" s="23"/>
      <c r="I66" s="23"/>
    </row>
    <row r="67" spans="1:9" x14ac:dyDescent="0.2">
      <c r="A67" s="23" t="s">
        <v>165</v>
      </c>
      <c r="B67" s="68"/>
      <c r="C67" s="23">
        <v>1000</v>
      </c>
      <c r="D67" s="70">
        <f t="shared" si="6"/>
        <v>0</v>
      </c>
      <c r="E67" s="60">
        <v>1</v>
      </c>
      <c r="F67" s="23">
        <v>1000</v>
      </c>
      <c r="G67" s="60">
        <f t="shared" si="7"/>
        <v>1000</v>
      </c>
      <c r="H67" s="23"/>
      <c r="I67" s="23"/>
    </row>
    <row r="68" spans="1:9" x14ac:dyDescent="0.2">
      <c r="A68" s="23" t="s">
        <v>166</v>
      </c>
      <c r="B68" s="68"/>
      <c r="C68" s="23">
        <v>1000</v>
      </c>
      <c r="D68" s="70">
        <f t="shared" si="6"/>
        <v>0</v>
      </c>
      <c r="E68" s="60">
        <v>1</v>
      </c>
      <c r="F68" s="23">
        <v>1000</v>
      </c>
      <c r="G68" s="60">
        <f t="shared" si="7"/>
        <v>1000</v>
      </c>
      <c r="H68" s="23"/>
      <c r="I68" s="23"/>
    </row>
    <row r="69" spans="1:9" x14ac:dyDescent="0.2">
      <c r="A69" s="23" t="s">
        <v>167</v>
      </c>
      <c r="B69" s="68"/>
      <c r="C69" s="23">
        <v>1000</v>
      </c>
      <c r="D69" s="70">
        <f t="shared" si="6"/>
        <v>0</v>
      </c>
      <c r="E69" s="60">
        <v>1</v>
      </c>
      <c r="F69" s="23">
        <v>1000</v>
      </c>
      <c r="G69" s="60">
        <f t="shared" si="7"/>
        <v>1000</v>
      </c>
      <c r="H69" s="23"/>
      <c r="I69" s="23"/>
    </row>
    <row r="70" spans="1:9" x14ac:dyDescent="0.2">
      <c r="A70" s="23" t="s">
        <v>168</v>
      </c>
      <c r="B70" s="68"/>
      <c r="C70" s="23">
        <v>1000</v>
      </c>
      <c r="D70" s="70">
        <f t="shared" si="6"/>
        <v>0</v>
      </c>
      <c r="E70" s="60">
        <v>1</v>
      </c>
      <c r="F70" s="23">
        <v>1000</v>
      </c>
      <c r="G70" s="60">
        <f t="shared" si="7"/>
        <v>1000</v>
      </c>
      <c r="H70" s="23"/>
      <c r="I70" s="23"/>
    </row>
    <row r="71" spans="1:9" x14ac:dyDescent="0.2">
      <c r="A71" s="23" t="s">
        <v>169</v>
      </c>
      <c r="B71" s="68"/>
      <c r="C71" s="23">
        <v>1000</v>
      </c>
      <c r="D71" s="70">
        <f t="shared" si="6"/>
        <v>0</v>
      </c>
      <c r="E71" s="60">
        <v>1</v>
      </c>
      <c r="F71" s="23">
        <v>1000</v>
      </c>
      <c r="G71" s="60">
        <f t="shared" si="7"/>
        <v>1000</v>
      </c>
      <c r="H71" s="23"/>
      <c r="I71" s="23"/>
    </row>
    <row r="72" spans="1:9" x14ac:dyDescent="0.2">
      <c r="A72" s="23" t="s">
        <v>170</v>
      </c>
      <c r="B72" s="68"/>
      <c r="C72" s="23">
        <v>1000</v>
      </c>
      <c r="D72" s="70">
        <f t="shared" si="6"/>
        <v>0</v>
      </c>
      <c r="E72" s="60">
        <v>0.75</v>
      </c>
      <c r="F72" s="23">
        <v>1000</v>
      </c>
      <c r="G72" s="60">
        <f t="shared" si="7"/>
        <v>750</v>
      </c>
      <c r="H72" s="23"/>
      <c r="I72" s="23"/>
    </row>
    <row r="73" spans="1:9" x14ac:dyDescent="0.2">
      <c r="A73" s="23"/>
      <c r="B73" s="23"/>
      <c r="C73" s="23"/>
      <c r="D73" s="69"/>
      <c r="E73" s="23"/>
      <c r="F73" s="23"/>
      <c r="G73" s="23"/>
      <c r="H73" s="23"/>
      <c r="I73" s="23"/>
    </row>
    <row r="74" spans="1:9" x14ac:dyDescent="0.2">
      <c r="A74" s="22" t="s">
        <v>171</v>
      </c>
      <c r="B74" s="23"/>
      <c r="C74" s="23"/>
      <c r="D74" s="69"/>
      <c r="E74" s="23"/>
      <c r="F74" s="23"/>
      <c r="G74" s="23"/>
      <c r="H74" s="23"/>
      <c r="I74" s="23"/>
    </row>
    <row r="75" spans="1:9" x14ac:dyDescent="0.2">
      <c r="A75" s="23" t="s">
        <v>172</v>
      </c>
      <c r="B75" s="68"/>
      <c r="C75" s="23">
        <v>1000</v>
      </c>
      <c r="D75" s="70">
        <f>+B75*C75</f>
        <v>0</v>
      </c>
      <c r="E75" s="60">
        <v>1</v>
      </c>
      <c r="F75" s="23">
        <v>1000</v>
      </c>
      <c r="G75" s="60">
        <f>+E75*F75</f>
        <v>1000</v>
      </c>
      <c r="H75" s="23"/>
      <c r="I75" s="23"/>
    </row>
    <row r="76" spans="1:9" x14ac:dyDescent="0.2">
      <c r="A76" s="23" t="s">
        <v>173</v>
      </c>
      <c r="B76" s="68"/>
      <c r="C76" s="23">
        <v>750</v>
      </c>
      <c r="D76" s="70">
        <f>+B76*C76</f>
        <v>0</v>
      </c>
      <c r="E76" s="60">
        <v>2</v>
      </c>
      <c r="F76" s="23">
        <v>750</v>
      </c>
      <c r="G76" s="60">
        <f>+E76*F76</f>
        <v>1500</v>
      </c>
      <c r="H76" s="23"/>
      <c r="I76" s="23"/>
    </row>
    <row r="77" spans="1:9" x14ac:dyDescent="0.2">
      <c r="A77" s="23" t="s">
        <v>174</v>
      </c>
      <c r="B77" s="68"/>
      <c r="C77" s="23">
        <v>500</v>
      </c>
      <c r="D77" s="70">
        <f>+B77*C77</f>
        <v>0</v>
      </c>
      <c r="E77" s="60">
        <v>2</v>
      </c>
      <c r="F77" s="23">
        <v>500</v>
      </c>
      <c r="G77" s="60">
        <f>+E77*F77</f>
        <v>1000</v>
      </c>
      <c r="H77" s="23"/>
      <c r="I77" s="23"/>
    </row>
    <row r="78" spans="1:9" x14ac:dyDescent="0.2">
      <c r="A78" s="23" t="s">
        <v>175</v>
      </c>
      <c r="B78" s="77"/>
      <c r="C78" s="23">
        <v>500</v>
      </c>
      <c r="D78" s="72">
        <f>+B78*C78</f>
        <v>0</v>
      </c>
      <c r="E78" s="73">
        <v>2.5</v>
      </c>
      <c r="F78" s="23">
        <v>500</v>
      </c>
      <c r="G78" s="73">
        <f>+E78*F78</f>
        <v>1250</v>
      </c>
      <c r="H78" s="23"/>
      <c r="I78" s="23"/>
    </row>
    <row r="79" spans="1:9" ht="13.5" thickBot="1" x14ac:dyDescent="0.25">
      <c r="A79" s="23"/>
      <c r="B79" s="74">
        <f>SUM(B11:B78)</f>
        <v>0</v>
      </c>
      <c r="C79" s="23"/>
      <c r="D79" s="75">
        <f>SUM(D11:D78)</f>
        <v>0</v>
      </c>
      <c r="E79" s="76">
        <f>SUM(E11:E78)</f>
        <v>108.94999999999993</v>
      </c>
      <c r="F79" s="23"/>
      <c r="G79" s="76">
        <f>SUM(G11:G78)</f>
        <v>83690</v>
      </c>
      <c r="H79" s="23" t="s">
        <v>176</v>
      </c>
      <c r="I79" s="23"/>
    </row>
    <row r="80" spans="1:9" ht="13.5" thickTop="1" x14ac:dyDescent="0.2">
      <c r="A80" s="23"/>
      <c r="B80" s="23"/>
      <c r="C80" s="23"/>
      <c r="D80" s="23"/>
      <c r="E80" s="23"/>
      <c r="F80" s="23"/>
      <c r="G80" s="23"/>
      <c r="H80" s="23"/>
      <c r="I80" s="23"/>
    </row>
  </sheetData>
  <sheetProtection algorithmName="SHA-512" hashValue="FWnLo36OZgIGNVRr9nGpyx+g9jndc4xpKgucPk1LKKfOEiSP1c/980/153j4JfDEbvSKYyydjLggXGw9kHZX8Q==" saltValue="zuCMsZHS6GmTmu0ruoissQ=="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workbookViewId="0">
      <selection activeCell="G15" sqref="G15"/>
    </sheetView>
  </sheetViews>
  <sheetFormatPr defaultColWidth="8.7109375" defaultRowHeight="14.25" x14ac:dyDescent="0.2"/>
  <cols>
    <col min="1" max="1" width="32.85546875" style="43" bestFit="1" customWidth="1"/>
    <col min="2" max="2" width="8.5703125" style="43" customWidth="1"/>
    <col min="3" max="3" width="9.5703125" style="43" customWidth="1"/>
    <col min="4" max="4" width="8.7109375" style="43"/>
    <col min="5" max="5" width="11.7109375" style="43" customWidth="1"/>
    <col min="6" max="6" width="14" style="43" customWidth="1"/>
    <col min="7" max="7" width="11.7109375" style="43" customWidth="1"/>
    <col min="8" max="8" width="8.7109375" style="43"/>
    <col min="9" max="9" width="11.7109375" style="43" customWidth="1"/>
    <col min="10" max="10" width="13.42578125" style="43" customWidth="1"/>
    <col min="11" max="12" width="8.7109375" style="43"/>
    <col min="13" max="13" width="11.28515625" style="43" customWidth="1"/>
    <col min="14" max="14" width="12.85546875" style="43" customWidth="1"/>
    <col min="15" max="16" width="8.7109375" style="43"/>
    <col min="17" max="17" width="12.28515625" style="43" customWidth="1"/>
    <col min="18" max="18" width="13.140625" style="43" customWidth="1"/>
    <col min="19" max="16384" width="8.7109375" style="43"/>
  </cols>
  <sheetData>
    <row r="1" spans="1:18" x14ac:dyDescent="0.2">
      <c r="A1" s="78"/>
      <c r="B1" s="79"/>
      <c r="C1" s="137" t="s">
        <v>177</v>
      </c>
      <c r="D1" s="138"/>
      <c r="E1" s="138"/>
      <c r="F1" s="139"/>
      <c r="G1" s="137" t="s">
        <v>178</v>
      </c>
      <c r="H1" s="138"/>
      <c r="I1" s="138"/>
      <c r="J1" s="139"/>
      <c r="K1" s="137" t="s">
        <v>179</v>
      </c>
      <c r="L1" s="138"/>
      <c r="M1" s="138"/>
      <c r="N1" s="139"/>
      <c r="O1" s="137" t="s">
        <v>180</v>
      </c>
      <c r="P1" s="138"/>
      <c r="Q1" s="138"/>
      <c r="R1" s="139"/>
    </row>
    <row r="2" spans="1:18" ht="40.5" customHeight="1" x14ac:dyDescent="0.2">
      <c r="A2" s="80" t="s">
        <v>181</v>
      </c>
      <c r="B2" s="81" t="s">
        <v>182</v>
      </c>
      <c r="C2" s="82" t="s">
        <v>183</v>
      </c>
      <c r="D2" s="83" t="s">
        <v>184</v>
      </c>
      <c r="E2" s="83" t="s">
        <v>185</v>
      </c>
      <c r="F2" s="84" t="s">
        <v>186</v>
      </c>
      <c r="G2" s="82" t="s">
        <v>183</v>
      </c>
      <c r="H2" s="83" t="s">
        <v>184</v>
      </c>
      <c r="I2" s="83" t="s">
        <v>185</v>
      </c>
      <c r="J2" s="85" t="s">
        <v>186</v>
      </c>
      <c r="K2" s="82" t="s">
        <v>183</v>
      </c>
      <c r="L2" s="83" t="s">
        <v>184</v>
      </c>
      <c r="M2" s="83" t="s">
        <v>185</v>
      </c>
      <c r="N2" s="85" t="s">
        <v>186</v>
      </c>
      <c r="O2" s="82" t="s">
        <v>183</v>
      </c>
      <c r="P2" s="83" t="s">
        <v>184</v>
      </c>
      <c r="Q2" s="83" t="s">
        <v>185</v>
      </c>
      <c r="R2" s="85" t="s">
        <v>186</v>
      </c>
    </row>
    <row r="3" spans="1:18" x14ac:dyDescent="0.2">
      <c r="A3" s="86" t="s">
        <v>187</v>
      </c>
      <c r="B3" s="87">
        <v>0.7</v>
      </c>
      <c r="C3" s="4"/>
      <c r="D3" s="5"/>
      <c r="E3" s="88">
        <f t="shared" ref="E3:F5" si="0">+$B3*C3</f>
        <v>0</v>
      </c>
      <c r="F3" s="89">
        <f t="shared" si="0"/>
        <v>0</v>
      </c>
      <c r="G3" s="4"/>
      <c r="H3" s="5"/>
      <c r="I3" s="88">
        <f t="shared" ref="I3:J5" si="1">+$B3*G3</f>
        <v>0</v>
      </c>
      <c r="J3" s="90">
        <f t="shared" si="1"/>
        <v>0</v>
      </c>
      <c r="K3" s="4"/>
      <c r="L3" s="5"/>
      <c r="M3" s="88">
        <f t="shared" ref="M3:N5" si="2">+$B3*K3</f>
        <v>0</v>
      </c>
      <c r="N3" s="90">
        <f t="shared" si="2"/>
        <v>0</v>
      </c>
      <c r="O3" s="4"/>
      <c r="P3" s="5"/>
      <c r="Q3" s="88">
        <f t="shared" ref="Q3:R5" si="3">+$B3*O3</f>
        <v>0</v>
      </c>
      <c r="R3" s="90">
        <f t="shared" si="3"/>
        <v>0</v>
      </c>
    </row>
    <row r="4" spans="1:18" x14ac:dyDescent="0.2">
      <c r="A4" s="86" t="s">
        <v>188</v>
      </c>
      <c r="B4" s="87">
        <v>0.2</v>
      </c>
      <c r="C4" s="4"/>
      <c r="D4" s="5"/>
      <c r="E4" s="88">
        <f t="shared" si="0"/>
        <v>0</v>
      </c>
      <c r="F4" s="89">
        <f t="shared" si="0"/>
        <v>0</v>
      </c>
      <c r="G4" s="4"/>
      <c r="H4" s="5"/>
      <c r="I4" s="88">
        <f t="shared" si="1"/>
        <v>0</v>
      </c>
      <c r="J4" s="90">
        <f t="shared" si="1"/>
        <v>0</v>
      </c>
      <c r="K4" s="4"/>
      <c r="L4" s="5"/>
      <c r="M4" s="88">
        <f t="shared" si="2"/>
        <v>0</v>
      </c>
      <c r="N4" s="90">
        <f t="shared" si="2"/>
        <v>0</v>
      </c>
      <c r="O4" s="4"/>
      <c r="P4" s="5"/>
      <c r="Q4" s="88">
        <f t="shared" si="3"/>
        <v>0</v>
      </c>
      <c r="R4" s="90">
        <f t="shared" si="3"/>
        <v>0</v>
      </c>
    </row>
    <row r="5" spans="1:18" x14ac:dyDescent="0.2">
      <c r="A5" s="86" t="s">
        <v>189</v>
      </c>
      <c r="B5" s="87">
        <v>0.1</v>
      </c>
      <c r="C5" s="4"/>
      <c r="D5" s="5"/>
      <c r="E5" s="88">
        <f t="shared" si="0"/>
        <v>0</v>
      </c>
      <c r="F5" s="89">
        <f t="shared" si="0"/>
        <v>0</v>
      </c>
      <c r="G5" s="4"/>
      <c r="H5" s="5"/>
      <c r="I5" s="88">
        <f t="shared" si="1"/>
        <v>0</v>
      </c>
      <c r="J5" s="90">
        <f t="shared" si="1"/>
        <v>0</v>
      </c>
      <c r="K5" s="4"/>
      <c r="L5" s="5"/>
      <c r="M5" s="88">
        <f t="shared" si="2"/>
        <v>0</v>
      </c>
      <c r="N5" s="90">
        <f t="shared" si="2"/>
        <v>0</v>
      </c>
      <c r="O5" s="4"/>
      <c r="P5" s="5"/>
      <c r="Q5" s="88">
        <f t="shared" si="3"/>
        <v>0</v>
      </c>
      <c r="R5" s="90">
        <f t="shared" si="3"/>
        <v>0</v>
      </c>
    </row>
    <row r="6" spans="1:18" x14ac:dyDescent="0.2">
      <c r="A6" s="86"/>
      <c r="B6" s="87"/>
      <c r="C6" s="91"/>
      <c r="D6" s="88"/>
      <c r="E6" s="88"/>
      <c r="F6" s="89"/>
      <c r="G6" s="91"/>
      <c r="H6" s="88"/>
      <c r="I6" s="88"/>
      <c r="J6" s="90"/>
      <c r="K6" s="91"/>
      <c r="L6" s="88"/>
      <c r="M6" s="88"/>
      <c r="N6" s="90"/>
      <c r="O6" s="91"/>
      <c r="P6" s="88"/>
      <c r="Q6" s="88"/>
      <c r="R6" s="90"/>
    </row>
    <row r="7" spans="1:18" x14ac:dyDescent="0.2">
      <c r="A7" s="86"/>
      <c r="B7" s="87">
        <f>SUM(B3:B6)</f>
        <v>0.99999999999999989</v>
      </c>
      <c r="C7" s="91"/>
      <c r="D7" s="88"/>
      <c r="E7" s="88">
        <f>SUM(E3:E6)</f>
        <v>0</v>
      </c>
      <c r="F7" s="89">
        <f>SUM(F3:F6)</f>
        <v>0</v>
      </c>
      <c r="G7" s="91"/>
      <c r="H7" s="88"/>
      <c r="I7" s="88">
        <f>SUM(I3:I6)</f>
        <v>0</v>
      </c>
      <c r="J7" s="90">
        <f>SUM(J3:J6)</f>
        <v>0</v>
      </c>
      <c r="K7" s="91"/>
      <c r="L7" s="88"/>
      <c r="M7" s="88">
        <f>SUM(M3:M6)</f>
        <v>0</v>
      </c>
      <c r="N7" s="90">
        <f>SUM(N3:N6)</f>
        <v>0</v>
      </c>
      <c r="O7" s="91"/>
      <c r="P7" s="88"/>
      <c r="Q7" s="88">
        <f>SUM(Q3:Q6)</f>
        <v>0</v>
      </c>
      <c r="R7" s="90">
        <f>SUM(R3:R6)</f>
        <v>0</v>
      </c>
    </row>
    <row r="8" spans="1:18" ht="15" thickBot="1" x14ac:dyDescent="0.25">
      <c r="A8" s="92"/>
      <c r="B8" s="93"/>
      <c r="C8" s="94"/>
      <c r="D8" s="95"/>
      <c r="E8" s="95"/>
      <c r="F8" s="95"/>
      <c r="G8" s="96"/>
      <c r="H8" s="97"/>
      <c r="I8" s="97"/>
      <c r="J8" s="98"/>
      <c r="K8" s="96"/>
      <c r="L8" s="97"/>
      <c r="M8" s="97"/>
      <c r="N8" s="98"/>
      <c r="O8" s="96"/>
      <c r="P8" s="97"/>
      <c r="Q8" s="97"/>
      <c r="R8" s="98"/>
    </row>
    <row r="9" spans="1:18" ht="90" customHeight="1" thickBot="1" x14ac:dyDescent="0.25">
      <c r="A9" s="99" t="s">
        <v>190</v>
      </c>
      <c r="B9" s="100"/>
      <c r="C9" s="140">
        <v>0.8</v>
      </c>
      <c r="D9" s="141"/>
      <c r="E9" s="141"/>
      <c r="F9" s="142"/>
      <c r="G9" s="140">
        <v>0.15</v>
      </c>
      <c r="H9" s="141"/>
      <c r="I9" s="141"/>
      <c r="J9" s="142"/>
      <c r="K9" s="140">
        <v>0.05</v>
      </c>
      <c r="L9" s="141"/>
      <c r="M9" s="141"/>
      <c r="N9" s="142"/>
      <c r="O9" s="143">
        <v>0</v>
      </c>
      <c r="P9" s="144"/>
      <c r="Q9" s="144"/>
      <c r="R9" s="145"/>
    </row>
    <row r="10" spans="1:18" ht="15" thickBot="1" x14ac:dyDescent="0.25">
      <c r="A10" s="101"/>
      <c r="B10" s="102"/>
      <c r="C10" s="102"/>
      <c r="D10" s="102"/>
      <c r="E10" s="102"/>
      <c r="F10" s="102"/>
      <c r="G10" s="102"/>
      <c r="H10" s="102"/>
      <c r="I10" s="102"/>
      <c r="J10" s="102"/>
      <c r="K10" s="102"/>
      <c r="L10" s="102"/>
      <c r="M10" s="102"/>
      <c r="N10" s="102"/>
      <c r="O10" s="101"/>
      <c r="P10" s="101"/>
      <c r="Q10" s="101"/>
      <c r="R10" s="101"/>
    </row>
    <row r="11" spans="1:18" ht="15" customHeight="1" x14ac:dyDescent="0.2">
      <c r="A11" s="101"/>
      <c r="B11" s="146" t="s">
        <v>191</v>
      </c>
      <c r="C11" s="147"/>
      <c r="D11" s="147"/>
      <c r="E11" s="103" t="s">
        <v>192</v>
      </c>
      <c r="F11" s="104" t="s">
        <v>193</v>
      </c>
      <c r="G11" s="102"/>
      <c r="H11" s="102"/>
      <c r="I11" s="102"/>
      <c r="J11" s="102"/>
      <c r="K11" s="102"/>
      <c r="L11" s="102"/>
      <c r="M11" s="102"/>
      <c r="N11" s="102"/>
      <c r="O11" s="102"/>
      <c r="P11" s="101"/>
      <c r="Q11" s="105"/>
      <c r="R11" s="105"/>
    </row>
    <row r="12" spans="1:18" ht="15" thickBot="1" x14ac:dyDescent="0.25">
      <c r="A12" s="101"/>
      <c r="B12" s="148"/>
      <c r="C12" s="149"/>
      <c r="D12" s="149"/>
      <c r="E12" s="106">
        <f>+E7*C9+I7*G9+M7*K9+Q7*O9</f>
        <v>0</v>
      </c>
      <c r="F12" s="107">
        <f>+F7*C9+J7*G9+N7*K9+R7*O9</f>
        <v>0</v>
      </c>
      <c r="G12" s="102"/>
      <c r="H12" s="102"/>
      <c r="I12" s="102"/>
      <c r="J12" s="102"/>
      <c r="K12" s="102"/>
      <c r="L12" s="102"/>
      <c r="M12" s="102"/>
      <c r="N12" s="102"/>
      <c r="O12" s="102"/>
      <c r="P12" s="102"/>
      <c r="Q12" s="105"/>
      <c r="R12" s="105"/>
    </row>
    <row r="13" spans="1:18" ht="15" thickBot="1" x14ac:dyDescent="0.25">
      <c r="A13" s="101"/>
      <c r="B13" s="108"/>
      <c r="C13" s="108"/>
      <c r="D13" s="108"/>
      <c r="E13" s="109"/>
      <c r="F13" s="110"/>
      <c r="G13" s="102"/>
      <c r="H13" s="102"/>
      <c r="I13" s="102"/>
      <c r="J13" s="102"/>
      <c r="K13" s="102"/>
      <c r="L13" s="102"/>
      <c r="M13" s="102"/>
      <c r="N13" s="102"/>
      <c r="O13" s="102"/>
      <c r="P13" s="102"/>
      <c r="Q13" s="105"/>
      <c r="R13" s="105"/>
    </row>
    <row r="14" spans="1:18" ht="15" customHeight="1" x14ac:dyDescent="0.2">
      <c r="A14" s="101"/>
      <c r="B14" s="146" t="s">
        <v>194</v>
      </c>
      <c r="C14" s="147"/>
      <c r="D14" s="147"/>
      <c r="E14" s="111" t="s">
        <v>195</v>
      </c>
      <c r="F14" s="103" t="s">
        <v>192</v>
      </c>
      <c r="G14" s="112" t="s">
        <v>193</v>
      </c>
      <c r="H14" s="102"/>
      <c r="I14" s="102"/>
      <c r="J14" s="102"/>
      <c r="K14" s="102"/>
      <c r="L14" s="102"/>
      <c r="M14" s="102"/>
      <c r="N14" s="102"/>
      <c r="O14" s="102"/>
      <c r="P14" s="102"/>
      <c r="Q14" s="105"/>
      <c r="R14" s="105"/>
    </row>
    <row r="15" spans="1:18" ht="15" thickBot="1" x14ac:dyDescent="0.25">
      <c r="A15" s="101"/>
      <c r="B15" s="148"/>
      <c r="C15" s="149"/>
      <c r="D15" s="149"/>
      <c r="E15" s="113">
        <v>400</v>
      </c>
      <c r="F15" s="114">
        <f>E15*E12</f>
        <v>0</v>
      </c>
      <c r="G15" s="115">
        <f>E15*F12</f>
        <v>0</v>
      </c>
      <c r="H15" s="102"/>
      <c r="I15" s="102"/>
      <c r="J15" s="102"/>
      <c r="K15" s="102"/>
      <c r="L15" s="102"/>
      <c r="M15" s="102"/>
      <c r="N15" s="102"/>
      <c r="O15" s="102"/>
      <c r="P15" s="102"/>
      <c r="Q15" s="105"/>
      <c r="R15" s="105"/>
    </row>
    <row r="16" spans="1:18" x14ac:dyDescent="0.2">
      <c r="A16" s="101"/>
      <c r="B16" s="108"/>
      <c r="C16" s="108"/>
      <c r="D16" s="108"/>
      <c r="E16" s="109"/>
      <c r="F16" s="110"/>
      <c r="G16" s="102"/>
      <c r="H16" s="102"/>
      <c r="I16" s="102"/>
      <c r="J16" s="102"/>
      <c r="K16" s="102"/>
      <c r="L16" s="102"/>
      <c r="M16" s="102"/>
      <c r="N16" s="102"/>
      <c r="O16" s="102"/>
      <c r="P16" s="102"/>
      <c r="Q16" s="105"/>
      <c r="R16" s="105"/>
    </row>
    <row r="19" spans="1:5" x14ac:dyDescent="0.2">
      <c r="A19" s="44"/>
      <c r="B19" s="44"/>
      <c r="C19" s="44"/>
      <c r="D19" s="44"/>
      <c r="E19" s="44"/>
    </row>
    <row r="20" spans="1:5" x14ac:dyDescent="0.2">
      <c r="A20" s="44"/>
      <c r="B20" s="44"/>
      <c r="C20" s="44"/>
      <c r="D20" s="44"/>
      <c r="E20" s="44"/>
    </row>
    <row r="21" spans="1:5" x14ac:dyDescent="0.2">
      <c r="A21" s="44"/>
      <c r="B21" s="44"/>
      <c r="C21" s="44"/>
      <c r="D21" s="44"/>
      <c r="E21" s="44"/>
    </row>
    <row r="22" spans="1:5" x14ac:dyDescent="0.2">
      <c r="A22" s="44"/>
      <c r="B22" s="44"/>
      <c r="C22" s="44"/>
      <c r="D22" s="44"/>
      <c r="E22" s="44"/>
    </row>
  </sheetData>
  <sheetProtection algorithmName="SHA-512" hashValue="vybnfo7L56qvrEdwWXZd+mtGnhoIYrL+z4S/u8D6eAoZY9VnC9huCm2nDEp0t2WDuvzl9PT3b5jCy0xw+9ze8A==" saltValue="gy7SkWv4fXDgSiZbDVGYtg==" spinCount="100000" sheet="1" objects="1" scenarios="1"/>
  <mergeCells count="10">
    <mergeCell ref="B11:D12"/>
    <mergeCell ref="B14:D15"/>
    <mergeCell ref="C1:F1"/>
    <mergeCell ref="G1:J1"/>
    <mergeCell ref="K1:N1"/>
    <mergeCell ref="O1:R1"/>
    <mergeCell ref="C9:F9"/>
    <mergeCell ref="G9:J9"/>
    <mergeCell ref="K9:N9"/>
    <mergeCell ref="O9:R9"/>
  </mergeCells>
  <pageMargins left="0.7" right="0.7" top="0.75" bottom="0.75" header="0.3" footer="0.3"/>
  <pageSetup paperSize="9"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56"/>
  <sheetViews>
    <sheetView topLeftCell="A79" workbookViewId="0">
      <selection activeCell="D88" sqref="D88"/>
    </sheetView>
  </sheetViews>
  <sheetFormatPr defaultColWidth="8.7109375" defaultRowHeight="12.75" x14ac:dyDescent="0.2"/>
  <cols>
    <col min="1" max="1" width="54" style="41" customWidth="1"/>
    <col min="2" max="2" width="8.7109375" style="41"/>
    <col min="3" max="3" width="11.85546875" style="41" bestFit="1" customWidth="1"/>
    <col min="4" max="4" width="12.140625" style="41" customWidth="1"/>
    <col min="5" max="5" width="14.5703125" style="41" customWidth="1"/>
    <col min="6" max="6" width="13.85546875" style="41" customWidth="1"/>
    <col min="7" max="7" width="14.5703125" style="41" customWidth="1"/>
    <col min="8" max="16384" width="8.7109375" style="41"/>
  </cols>
  <sheetData>
    <row r="1" spans="1:34" x14ac:dyDescent="0.2">
      <c r="A1" s="22" t="s">
        <v>27</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spans="1:34" x14ac:dyDescent="0.2">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x14ac:dyDescent="0.2">
      <c r="A3" s="22" t="s">
        <v>196</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row>
    <row r="4" spans="1:34" x14ac:dyDescent="0.2">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row>
    <row r="5" spans="1:34" x14ac:dyDescent="0.2">
      <c r="A5" s="22"/>
      <c r="B5" s="23" t="s">
        <v>197</v>
      </c>
      <c r="C5" s="23"/>
      <c r="D5" s="23" t="s">
        <v>198</v>
      </c>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row>
    <row r="6" spans="1:34" x14ac:dyDescent="0.2">
      <c r="A6" s="23"/>
      <c r="B6" s="23" t="s">
        <v>199</v>
      </c>
      <c r="C6" s="23"/>
      <c r="D6" s="23" t="s">
        <v>200</v>
      </c>
      <c r="E6" s="23" t="s">
        <v>201</v>
      </c>
      <c r="F6" s="23" t="s">
        <v>103</v>
      </c>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x14ac:dyDescent="0.2">
      <c r="A7" s="23" t="s">
        <v>32</v>
      </c>
      <c r="B7" s="23" t="s">
        <v>202</v>
      </c>
      <c r="C7" s="23" t="s">
        <v>203</v>
      </c>
      <c r="D7" s="23" t="s">
        <v>204</v>
      </c>
      <c r="E7" s="23" t="s">
        <v>205</v>
      </c>
      <c r="F7" s="23" t="s">
        <v>205</v>
      </c>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row>
    <row r="8" spans="1:34" x14ac:dyDescent="0.2">
      <c r="A8" s="22" t="s">
        <v>206</v>
      </c>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row>
    <row r="9" spans="1:34" x14ac:dyDescent="0.2">
      <c r="A9" s="23" t="s">
        <v>207</v>
      </c>
      <c r="B9" s="54">
        <v>1</v>
      </c>
      <c r="C9" s="23" t="s">
        <v>208</v>
      </c>
      <c r="D9" s="68"/>
      <c r="E9" s="56">
        <v>20000</v>
      </c>
      <c r="F9" s="57">
        <f>+D9*E9</f>
        <v>0</v>
      </c>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row>
    <row r="10" spans="1:34" x14ac:dyDescent="0.2">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x14ac:dyDescent="0.2">
      <c r="A11" s="22" t="s">
        <v>209</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row>
    <row r="12" spans="1:34" x14ac:dyDescent="0.2">
      <c r="A12" s="23" t="s">
        <v>210</v>
      </c>
      <c r="B12" s="54">
        <v>0.55000000000000004</v>
      </c>
      <c r="C12" s="23" t="s">
        <v>208</v>
      </c>
      <c r="D12" s="68"/>
      <c r="E12" s="56">
        <v>5000</v>
      </c>
      <c r="F12" s="57">
        <f>+D12*E12</f>
        <v>0</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row>
    <row r="13" spans="1:34" x14ac:dyDescent="0.2">
      <c r="A13" s="23" t="s">
        <v>211</v>
      </c>
      <c r="B13" s="54">
        <v>0.35</v>
      </c>
      <c r="C13" s="23" t="s">
        <v>208</v>
      </c>
      <c r="D13" s="68"/>
      <c r="E13" s="56">
        <v>12500</v>
      </c>
      <c r="F13" s="57">
        <f>+D13*E13</f>
        <v>0</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row>
    <row r="14" spans="1:34" x14ac:dyDescent="0.2">
      <c r="A14" s="23" t="s">
        <v>212</v>
      </c>
      <c r="B14" s="54">
        <v>1</v>
      </c>
      <c r="C14" s="23" t="s">
        <v>208</v>
      </c>
      <c r="D14" s="68"/>
      <c r="E14" s="56">
        <v>1000</v>
      </c>
      <c r="F14" s="57">
        <f>+D14*E14</f>
        <v>0</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row>
    <row r="15" spans="1:34" x14ac:dyDescent="0.2">
      <c r="A15" s="23" t="s">
        <v>213</v>
      </c>
      <c r="B15" s="54">
        <v>1.2</v>
      </c>
      <c r="C15" s="23" t="s">
        <v>208</v>
      </c>
      <c r="D15" s="68"/>
      <c r="E15" s="56">
        <v>2500</v>
      </c>
      <c r="F15" s="57">
        <f>+D15*E15</f>
        <v>0</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row>
    <row r="16" spans="1:34" x14ac:dyDescent="0.2">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row>
    <row r="17" spans="1:34" x14ac:dyDescent="0.2">
      <c r="A17" s="22" t="s">
        <v>214</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row>
    <row r="18" spans="1:34" x14ac:dyDescent="0.2">
      <c r="A18" s="23" t="s">
        <v>215</v>
      </c>
      <c r="B18" s="54">
        <v>1.5</v>
      </c>
      <c r="C18" s="23" t="s">
        <v>208</v>
      </c>
      <c r="D18" s="68"/>
      <c r="E18" s="56">
        <v>2000</v>
      </c>
      <c r="F18" s="57">
        <f>+D18*E18</f>
        <v>0</v>
      </c>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row>
    <row r="19" spans="1:34" x14ac:dyDescent="0.2">
      <c r="A19" s="23" t="s">
        <v>216</v>
      </c>
      <c r="B19" s="54">
        <v>2</v>
      </c>
      <c r="C19" s="23" t="s">
        <v>208</v>
      </c>
      <c r="D19" s="68"/>
      <c r="E19" s="56">
        <v>1000</v>
      </c>
      <c r="F19" s="57">
        <f>+D19*E19</f>
        <v>0</v>
      </c>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row>
    <row r="20" spans="1:34"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row>
    <row r="21" spans="1:34" x14ac:dyDescent="0.2">
      <c r="A21" s="22" t="s">
        <v>217</v>
      </c>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row>
    <row r="22" spans="1:34" x14ac:dyDescent="0.2">
      <c r="A22" s="23" t="s">
        <v>218</v>
      </c>
      <c r="B22" s="54">
        <v>2</v>
      </c>
      <c r="C22" s="23" t="s">
        <v>219</v>
      </c>
      <c r="D22" s="68"/>
      <c r="E22" s="56">
        <v>10000</v>
      </c>
      <c r="F22" s="57">
        <f>+D22*E22</f>
        <v>0</v>
      </c>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row>
    <row r="23" spans="1:34" x14ac:dyDescent="0.2">
      <c r="A23" s="23" t="s">
        <v>220</v>
      </c>
      <c r="B23" s="54">
        <v>3.5</v>
      </c>
      <c r="C23" s="23" t="s">
        <v>219</v>
      </c>
      <c r="D23" s="68"/>
      <c r="E23" s="56">
        <v>7500</v>
      </c>
      <c r="F23" s="57">
        <f>+D23*E23</f>
        <v>0</v>
      </c>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row>
    <row r="24" spans="1:34" x14ac:dyDescent="0.2">
      <c r="A24" s="23" t="s">
        <v>221</v>
      </c>
      <c r="B24" s="54">
        <v>3.5</v>
      </c>
      <c r="C24" s="23" t="s">
        <v>222</v>
      </c>
      <c r="D24" s="68"/>
      <c r="E24" s="56">
        <v>2500</v>
      </c>
      <c r="F24" s="57">
        <f>+D24*E24</f>
        <v>0</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row>
    <row r="25" spans="1:34" x14ac:dyDescent="0.2">
      <c r="A25" s="23" t="s">
        <v>223</v>
      </c>
      <c r="B25" s="54">
        <v>3</v>
      </c>
      <c r="C25" s="23" t="s">
        <v>222</v>
      </c>
      <c r="D25" s="68"/>
      <c r="E25" s="56">
        <v>2500</v>
      </c>
      <c r="F25" s="57">
        <f>+D25*E25</f>
        <v>0</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row>
    <row r="26" spans="1:34" x14ac:dyDescent="0.2">
      <c r="A26" s="23"/>
      <c r="B26" s="54"/>
      <c r="C26" s="23"/>
      <c r="D26" s="23"/>
      <c r="E26" s="56"/>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row>
    <row r="27" spans="1:34" x14ac:dyDescent="0.2">
      <c r="A27" s="22" t="s">
        <v>224</v>
      </c>
      <c r="B27" s="54"/>
      <c r="C27" s="23"/>
      <c r="D27" s="23"/>
      <c r="E27" s="56"/>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row>
    <row r="28" spans="1:34" x14ac:dyDescent="0.2">
      <c r="A28" s="23" t="s">
        <v>225</v>
      </c>
      <c r="B28" s="54">
        <v>2.25</v>
      </c>
      <c r="C28" s="23" t="s">
        <v>226</v>
      </c>
      <c r="D28" s="68"/>
      <c r="E28" s="56">
        <v>2500</v>
      </c>
      <c r="F28" s="57">
        <f>+D28*E28</f>
        <v>0</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row>
    <row r="29" spans="1:34" x14ac:dyDescent="0.2">
      <c r="A29" s="23" t="s">
        <v>227</v>
      </c>
      <c r="B29" s="54">
        <v>3.5</v>
      </c>
      <c r="C29" s="23" t="s">
        <v>226</v>
      </c>
      <c r="D29" s="68"/>
      <c r="E29" s="56">
        <v>2500</v>
      </c>
      <c r="F29" s="57">
        <f>+D29*E29</f>
        <v>0</v>
      </c>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row>
    <row r="30" spans="1:34" x14ac:dyDescent="0.2">
      <c r="A30" s="23" t="s">
        <v>228</v>
      </c>
      <c r="B30" s="54">
        <v>1.1000000000000001</v>
      </c>
      <c r="C30" s="23" t="s">
        <v>229</v>
      </c>
      <c r="D30" s="68"/>
      <c r="E30" s="56">
        <v>2000</v>
      </c>
      <c r="F30" s="57">
        <f>+D30*E30</f>
        <v>0</v>
      </c>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spans="1:34" x14ac:dyDescent="0.2">
      <c r="A31" s="23" t="s">
        <v>230</v>
      </c>
      <c r="B31" s="54"/>
      <c r="C31" s="23"/>
      <c r="D31" s="23"/>
      <c r="E31" s="56"/>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row>
    <row r="32" spans="1:34" x14ac:dyDescent="0.2">
      <c r="A32" s="23" t="s">
        <v>231</v>
      </c>
      <c r="B32" s="54">
        <v>3.9</v>
      </c>
      <c r="C32" s="23" t="s">
        <v>229</v>
      </c>
      <c r="D32" s="68"/>
      <c r="E32" s="56">
        <v>250</v>
      </c>
      <c r="F32" s="57">
        <f>+D32*E32</f>
        <v>0</v>
      </c>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row>
    <row r="33" spans="1:34" x14ac:dyDescent="0.2">
      <c r="A33" s="23" t="s">
        <v>232</v>
      </c>
      <c r="B33" s="54">
        <v>1.95</v>
      </c>
      <c r="C33" s="23" t="s">
        <v>208</v>
      </c>
      <c r="D33" s="68"/>
      <c r="E33" s="56">
        <v>2500</v>
      </c>
      <c r="F33" s="57">
        <f>+D33*E33</f>
        <v>0</v>
      </c>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spans="1:34" x14ac:dyDescent="0.2">
      <c r="A34" s="23"/>
      <c r="B34" s="54"/>
      <c r="C34" s="23"/>
      <c r="D34" s="23"/>
      <c r="E34" s="56"/>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row>
    <row r="35" spans="1:34" x14ac:dyDescent="0.2">
      <c r="A35" s="23" t="s">
        <v>233</v>
      </c>
      <c r="B35" s="54">
        <v>10</v>
      </c>
      <c r="C35" s="23" t="s">
        <v>208</v>
      </c>
      <c r="D35" s="68"/>
      <c r="E35" s="56">
        <v>1000</v>
      </c>
      <c r="F35" s="57">
        <f>+D35*E35</f>
        <v>0</v>
      </c>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row>
    <row r="36" spans="1:34" x14ac:dyDescent="0.2">
      <c r="A36" s="23" t="s">
        <v>234</v>
      </c>
      <c r="B36" s="54"/>
      <c r="C36" s="23"/>
      <c r="D36" s="23"/>
      <c r="E36" s="56"/>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row>
    <row r="37" spans="1:34" x14ac:dyDescent="0.2">
      <c r="A37" s="23" t="s">
        <v>235</v>
      </c>
      <c r="B37" s="54"/>
      <c r="C37" s="23"/>
      <c r="D37" s="23"/>
      <c r="E37" s="56"/>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row>
    <row r="38" spans="1:34" x14ac:dyDescent="0.2">
      <c r="A38" s="23"/>
      <c r="B38" s="54"/>
      <c r="C38" s="23"/>
      <c r="D38" s="23"/>
      <c r="E38" s="56"/>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row>
    <row r="39" spans="1:34" x14ac:dyDescent="0.2">
      <c r="A39" s="23" t="s">
        <v>236</v>
      </c>
      <c r="B39" s="54">
        <v>8.6</v>
      </c>
      <c r="C39" s="23" t="s">
        <v>208</v>
      </c>
      <c r="D39" s="68"/>
      <c r="E39" s="56">
        <v>1000</v>
      </c>
      <c r="F39" s="57">
        <f>+D39*E39</f>
        <v>0</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row>
    <row r="40" spans="1:34" x14ac:dyDescent="0.2">
      <c r="A40" s="23" t="s">
        <v>237</v>
      </c>
      <c r="B40" s="54"/>
      <c r="C40" s="23"/>
      <c r="D40" s="23"/>
      <c r="E40" s="56"/>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row>
    <row r="41" spans="1:34" x14ac:dyDescent="0.2">
      <c r="A41" s="23"/>
      <c r="B41" s="54"/>
      <c r="C41" s="23"/>
      <c r="D41" s="23"/>
      <c r="E41" s="56"/>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row>
    <row r="42" spans="1:34" x14ac:dyDescent="0.2">
      <c r="A42" s="23"/>
      <c r="B42" s="54"/>
      <c r="C42" s="23"/>
      <c r="D42" s="23"/>
      <c r="E42" s="56"/>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row>
    <row r="43" spans="1:34" x14ac:dyDescent="0.2">
      <c r="A43" s="23" t="s">
        <v>238</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34" x14ac:dyDescent="0.2">
      <c r="A44" s="23" t="s">
        <v>239</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34" x14ac:dyDescent="0.2">
      <c r="A45" s="23" t="s">
        <v>240</v>
      </c>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spans="1:34" x14ac:dyDescent="0.2">
      <c r="A46" s="23" t="s">
        <v>241</v>
      </c>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spans="1:34" x14ac:dyDescent="0.2">
      <c r="A47" s="23" t="s">
        <v>242</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spans="1:34"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spans="1:34" x14ac:dyDescent="0.2">
      <c r="A49" s="22" t="s">
        <v>243</v>
      </c>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spans="1:34" x14ac:dyDescent="0.2">
      <c r="A50" s="22" t="s">
        <v>244</v>
      </c>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spans="1:34" x14ac:dyDescent="0.2">
      <c r="A51" s="58" t="s">
        <v>245</v>
      </c>
      <c r="B51" s="58"/>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spans="1:34" x14ac:dyDescent="0.2">
      <c r="A52" s="23" t="s">
        <v>246</v>
      </c>
      <c r="B52" s="54">
        <v>5</v>
      </c>
      <c r="C52" s="23" t="s">
        <v>208</v>
      </c>
      <c r="D52" s="68"/>
      <c r="E52" s="56">
        <v>1000</v>
      </c>
      <c r="F52" s="57">
        <f>+D52*E52</f>
        <v>0</v>
      </c>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spans="1:34" x14ac:dyDescent="0.2">
      <c r="A53" s="23"/>
      <c r="B53" s="54"/>
      <c r="C53" s="23"/>
      <c r="D53" s="23"/>
      <c r="E53" s="56"/>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row r="54" spans="1:34" x14ac:dyDescent="0.2">
      <c r="A54" s="22" t="s">
        <v>247</v>
      </c>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row>
    <row r="55" spans="1:34" x14ac:dyDescent="0.2">
      <c r="A55" s="58" t="s">
        <v>248</v>
      </c>
      <c r="B55" s="58"/>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row>
    <row r="56" spans="1:34" x14ac:dyDescent="0.2">
      <c r="A56" s="23" t="s">
        <v>249</v>
      </c>
      <c r="B56" s="54">
        <v>8</v>
      </c>
      <c r="C56" s="23" t="s">
        <v>208</v>
      </c>
      <c r="D56" s="68"/>
      <c r="E56" s="23">
        <v>5000</v>
      </c>
      <c r="F56" s="57">
        <f>+D56*E56</f>
        <v>0</v>
      </c>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row>
    <row r="57" spans="1:34"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row>
    <row r="58" spans="1:34" x14ac:dyDescent="0.2">
      <c r="A58" s="22" t="s">
        <v>250</v>
      </c>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spans="1:34" x14ac:dyDescent="0.2">
      <c r="A59" s="22" t="s">
        <v>251</v>
      </c>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row>
    <row r="60" spans="1:34" x14ac:dyDescent="0.2">
      <c r="A60" s="23" t="s">
        <v>252</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row>
    <row r="61" spans="1:34" x14ac:dyDescent="0.2">
      <c r="A61" s="23" t="s">
        <v>253</v>
      </c>
      <c r="B61" s="54">
        <v>5</v>
      </c>
      <c r="C61" s="23" t="s">
        <v>208</v>
      </c>
      <c r="D61" s="68"/>
      <c r="E61" s="23">
        <v>250</v>
      </c>
      <c r="F61" s="57">
        <f>+D61*E61</f>
        <v>0</v>
      </c>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row>
    <row r="62" spans="1:34"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row>
    <row r="63" spans="1:34" x14ac:dyDescent="0.2">
      <c r="A63" s="22" t="s">
        <v>254</v>
      </c>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spans="1:34" x14ac:dyDescent="0.2">
      <c r="A64" s="23" t="s">
        <v>255</v>
      </c>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spans="1:34" x14ac:dyDescent="0.2">
      <c r="A65" s="23" t="s">
        <v>256</v>
      </c>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spans="1:34" x14ac:dyDescent="0.2">
      <c r="A66" s="23" t="s">
        <v>257</v>
      </c>
      <c r="B66" s="59">
        <v>6.25</v>
      </c>
      <c r="C66" s="23" t="s">
        <v>208</v>
      </c>
      <c r="D66" s="68"/>
      <c r="E66" s="23">
        <v>500</v>
      </c>
      <c r="F66" s="57">
        <f>+D66*E66</f>
        <v>0</v>
      </c>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row r="67" spans="1:34"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row>
    <row r="68" spans="1:34" x14ac:dyDescent="0.2">
      <c r="A68" s="22" t="s">
        <v>258</v>
      </c>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row>
    <row r="69" spans="1:34" x14ac:dyDescent="0.2">
      <c r="A69" s="23" t="s">
        <v>259</v>
      </c>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row>
    <row r="70" spans="1:34" x14ac:dyDescent="0.2">
      <c r="A70" s="23" t="s">
        <v>260</v>
      </c>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row>
    <row r="71" spans="1:34" x14ac:dyDescent="0.2">
      <c r="A71" s="23" t="s">
        <v>261</v>
      </c>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row>
    <row r="72" spans="1:34" x14ac:dyDescent="0.2">
      <c r="A72" s="23" t="s">
        <v>257</v>
      </c>
      <c r="B72" s="54">
        <v>9</v>
      </c>
      <c r="C72" s="23" t="s">
        <v>208</v>
      </c>
      <c r="D72" s="68"/>
      <c r="E72" s="23">
        <v>500</v>
      </c>
      <c r="F72" s="57">
        <f>+D72*E72</f>
        <v>0</v>
      </c>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row>
    <row r="73" spans="1:34"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row>
    <row r="74" spans="1:34"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row>
    <row r="75" spans="1:34" x14ac:dyDescent="0.2">
      <c r="A75" s="22" t="s">
        <v>262</v>
      </c>
      <c r="B75" s="54">
        <v>5.5</v>
      </c>
      <c r="C75" s="23" t="s">
        <v>208</v>
      </c>
      <c r="D75" s="68"/>
      <c r="E75" s="23">
        <v>250</v>
      </c>
      <c r="F75" s="57">
        <f>+D75*E75</f>
        <v>0</v>
      </c>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row>
    <row r="76" spans="1:34" x14ac:dyDescent="0.2">
      <c r="A76" s="23" t="s">
        <v>263</v>
      </c>
      <c r="B76" s="60"/>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row>
    <row r="77" spans="1:34" x14ac:dyDescent="0.2">
      <c r="A77" s="23" t="s">
        <v>264</v>
      </c>
      <c r="B77" s="60"/>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row>
    <row r="78" spans="1:34" x14ac:dyDescent="0.2">
      <c r="A78" s="23"/>
      <c r="B78" s="60"/>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spans="1:34" x14ac:dyDescent="0.2">
      <c r="A79" s="22" t="s">
        <v>265</v>
      </c>
      <c r="B79" s="54">
        <v>8.5</v>
      </c>
      <c r="C79" s="23" t="s">
        <v>208</v>
      </c>
      <c r="D79" s="68"/>
      <c r="E79" s="23">
        <v>250</v>
      </c>
      <c r="F79" s="57">
        <f>+D79*E79</f>
        <v>0</v>
      </c>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spans="1:34" x14ac:dyDescent="0.2">
      <c r="A80" s="23" t="s">
        <v>266</v>
      </c>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row>
    <row r="81" spans="1:34" x14ac:dyDescent="0.2">
      <c r="A81" s="23" t="s">
        <v>267</v>
      </c>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row>
    <row r="82" spans="1:34"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spans="1:34" x14ac:dyDescent="0.2">
      <c r="A83" s="22" t="s">
        <v>268</v>
      </c>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row>
    <row r="84" spans="1:34" x14ac:dyDescent="0.2">
      <c r="A84" s="23" t="s">
        <v>269</v>
      </c>
      <c r="B84" s="54">
        <v>10</v>
      </c>
      <c r="C84" s="23" t="s">
        <v>208</v>
      </c>
      <c r="D84" s="68"/>
      <c r="E84" s="23">
        <v>100</v>
      </c>
      <c r="F84" s="57">
        <f>+D84*E84</f>
        <v>0</v>
      </c>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row>
    <row r="85" spans="1:3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row>
    <row r="86" spans="1:34" x14ac:dyDescent="0.2">
      <c r="A86" s="22" t="s">
        <v>270</v>
      </c>
      <c r="B86" s="59"/>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row>
    <row r="87" spans="1:34" x14ac:dyDescent="0.2">
      <c r="A87" s="23" t="s">
        <v>271</v>
      </c>
      <c r="B87" s="59"/>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row>
    <row r="88" spans="1:34" x14ac:dyDescent="0.2">
      <c r="A88" s="23" t="s">
        <v>272</v>
      </c>
      <c r="B88" s="54">
        <v>10</v>
      </c>
      <c r="C88" s="23" t="s">
        <v>208</v>
      </c>
      <c r="D88" s="68"/>
      <c r="E88" s="23">
        <v>100</v>
      </c>
      <c r="F88" s="57">
        <f>+D88*E88</f>
        <v>0</v>
      </c>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row>
    <row r="89" spans="1:3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row>
    <row r="90" spans="1:34" x14ac:dyDescent="0.2">
      <c r="A90" s="23"/>
      <c r="B90" s="23"/>
      <c r="C90" s="23"/>
      <c r="D90" s="23"/>
      <c r="E90" s="23"/>
      <c r="F90" s="61"/>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spans="1:34" ht="13.5" thickBot="1" x14ac:dyDescent="0.25">
      <c r="A91" s="23"/>
      <c r="B91" s="23"/>
      <c r="C91" s="23"/>
      <c r="D91" s="23" t="s">
        <v>103</v>
      </c>
      <c r="E91" s="23"/>
      <c r="F91" s="23"/>
      <c r="G91" s="62">
        <f>SUM(F9:F90)</f>
        <v>0</v>
      </c>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row>
    <row r="92" spans="1:34" ht="13.5" thickTop="1" x14ac:dyDescent="0.2">
      <c r="A92" s="23"/>
      <c r="B92" s="23"/>
      <c r="C92" s="23"/>
      <c r="D92" s="23"/>
      <c r="E92" s="23"/>
      <c r="F92" s="23"/>
      <c r="G92" s="6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spans="1:34" x14ac:dyDescent="0.2">
      <c r="A93" s="23" t="s">
        <v>273</v>
      </c>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spans="1:34" x14ac:dyDescent="0.2">
      <c r="A94" s="23" t="s">
        <v>274</v>
      </c>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spans="1:3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spans="1:34" x14ac:dyDescent="0.2">
      <c r="A96" s="64"/>
      <c r="B96" s="64"/>
      <c r="C96" s="64"/>
      <c r="D96" s="64"/>
      <c r="E96" s="64"/>
      <c r="F96" s="64"/>
      <c r="G96" s="64"/>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spans="1:34" x14ac:dyDescent="0.2">
      <c r="A97" s="23" t="s">
        <v>275</v>
      </c>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spans="1:34" x14ac:dyDescent="0.2">
      <c r="A98" s="23"/>
      <c r="B98" s="23"/>
      <c r="C98" s="23" t="s">
        <v>276</v>
      </c>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row>
    <row r="99" spans="1:34" x14ac:dyDescent="0.2">
      <c r="A99" s="23" t="s">
        <v>277</v>
      </c>
      <c r="B99" s="65">
        <f>+'Integraal uurtarief'!F12</f>
        <v>0</v>
      </c>
      <c r="C99" s="66">
        <f>+'Integraal uurtarief'!E15</f>
        <v>400</v>
      </c>
      <c r="D99" s="60"/>
      <c r="E99" s="23"/>
      <c r="F99" s="23"/>
      <c r="G99" s="65">
        <f>+'Integraal uurtarief'!G15</f>
        <v>0</v>
      </c>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row>
    <row r="100" spans="1:34" x14ac:dyDescent="0.2">
      <c r="A100" s="23" t="s">
        <v>278</v>
      </c>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spans="1:34" x14ac:dyDescent="0.2">
      <c r="A101" s="64"/>
      <c r="B101" s="64"/>
      <c r="C101" s="64"/>
      <c r="D101" s="64"/>
      <c r="E101" s="64"/>
      <c r="F101" s="64"/>
      <c r="G101" s="64"/>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spans="1:34" x14ac:dyDescent="0.2">
      <c r="A102" s="22" t="s">
        <v>279</v>
      </c>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spans="1:34" ht="25.5" x14ac:dyDescent="0.2">
      <c r="A103" s="38" t="s">
        <v>280</v>
      </c>
      <c r="B103" s="23"/>
      <c r="C103" s="23"/>
      <c r="D103" s="23"/>
      <c r="E103" s="23"/>
      <c r="F103" s="23"/>
      <c r="G103" s="67">
        <f>+'Staffel omzetaandeel'!J14</f>
        <v>0</v>
      </c>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spans="1:34" x14ac:dyDescent="0.2">
      <c r="A104" s="64"/>
      <c r="B104" s="64"/>
      <c r="C104" s="64"/>
      <c r="D104" s="64"/>
      <c r="E104" s="64"/>
      <c r="F104" s="64"/>
      <c r="G104" s="64"/>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spans="1:34" x14ac:dyDescent="0.2">
      <c r="A105" s="23"/>
      <c r="B105" s="23"/>
      <c r="C105" s="23"/>
      <c r="D105" s="23"/>
      <c r="E105" s="23"/>
      <c r="F105" s="23" t="s">
        <v>281</v>
      </c>
      <c r="G105" s="65">
        <f>+G103+G99+G91</f>
        <v>0</v>
      </c>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spans="1:34"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spans="1:34"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row r="108" spans="1:34"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row>
    <row r="109" spans="1:34"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row>
    <row r="110" spans="1:34"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row>
    <row r="111" spans="1:34"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spans="1:34"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spans="1:34"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spans="1:34"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spans="1:34"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spans="1:34"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spans="1:34"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spans="1:34"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spans="1:34"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spans="1:34"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spans="1:34"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spans="1:34"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spans="1:34"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spans="1:34"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spans="1:34"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spans="1:34"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spans="1:34"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spans="1:34"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spans="1:34"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spans="1:34"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spans="1:34"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spans="1:34"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spans="1:34"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spans="1:34"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spans="1:34"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spans="1:34"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spans="1:34"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spans="1:34"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spans="1:34"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spans="1:34"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spans="1:34"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spans="1:34"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spans="1:34"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spans="1:34"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spans="1:34"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spans="1:34"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spans="1:34"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spans="1:34"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spans="1:34"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spans="1:34"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row>
    <row r="151" spans="1:34"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spans="1:34"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spans="1:34"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spans="1:34"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spans="1:34"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row>
    <row r="156" spans="1:34"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row>
  </sheetData>
  <sheetProtection algorithmName="SHA-512" hashValue="ScMrxCFlSPoqeiusa832SzYiSeEcIA+weTuY2qV4sc2lm5gVMqnXkEfMSvaHTXJyf2zEhCFtT6qbHFXKHNhP+w==" saltValue="uT660UmUG3U1cpQx3S9SjA==" spinCount="100000" sheet="1" objects="1" scenarios="1"/>
  <pageMargins left="0.7" right="0.7" top="0.75" bottom="0.75" header="0.3" footer="0.3"/>
  <pageSetup paperSize="9" scale="2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6565C1C5B462488C897B98D87BEE29" ma:contentTypeVersion="2" ma:contentTypeDescription="Een nieuw document maken." ma:contentTypeScope="" ma:versionID="9087f1ef6a5c8091dbc4b68f1e07b00e">
  <xsd:schema xmlns:xsd="http://www.w3.org/2001/XMLSchema" xmlns:xs="http://www.w3.org/2001/XMLSchema" xmlns:p="http://schemas.microsoft.com/office/2006/metadata/properties" xmlns:ns2="1a31ae8e-10db-49e1-9e8b-57afbd1f67dc" targetNamespace="http://schemas.microsoft.com/office/2006/metadata/properties" ma:root="true" ma:fieldsID="7672388f07130c0fbabe4a1113c77415" ns2:_="">
    <xsd:import namespace="1a31ae8e-10db-49e1-9e8b-57afbd1f67d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1ae8e-10db-49e1-9e8b-57afbd1f6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1a31ae8e-10db-49e1-9e8b-57afbd1f67dc"/>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F4FB729-8C34-4A81-B923-528D389CA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1ae8e-10db-49e1-9e8b-57afbd1f67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 </vt:lpstr>
      <vt:lpstr>P1 Aanneemsom en bijdragen</vt:lpstr>
      <vt:lpstr>Opbouw vergoeding</vt:lpstr>
      <vt:lpstr>Staffel omzetaandeel</vt:lpstr>
      <vt:lpstr>Verkoopprijzen restaurant</vt:lpstr>
      <vt:lpstr>Integraal uurtarief</vt:lpstr>
      <vt:lpstr>P2 Assortiment banqueting</vt:lpstr>
    </vt:vector>
  </TitlesOfParts>
  <Manager/>
  <Company>Het NIC B.V.</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systeembeheer</cp:lastModifiedBy>
  <cp:revision/>
  <dcterms:created xsi:type="dcterms:W3CDTF">2015-06-10T14:43:14Z</dcterms:created>
  <dcterms:modified xsi:type="dcterms:W3CDTF">2019-12-19T07:07:49Z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0x010100946565C1C5B462488C897B98D87BEE29</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