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mereorbv.sharepoint.com/projecten/bibliotheek-rotterdam/sanitair/Gedeelde  documenten/03. Nota van inlichtingen/"/>
    </mc:Choice>
  </mc:AlternateContent>
  <xr:revisionPtr revIDLastSave="357" documentId="8_{CC5EA991-1494-4B98-9C6E-A828B7CE3043}" xr6:coauthVersionLast="45" xr6:coauthVersionMax="45" xr10:uidLastSave="{6BB87605-E93C-418D-8C93-EF261D02F9CC}"/>
  <bookViews>
    <workbookView xWindow="-120" yWindow="-120" windowWidth="29040" windowHeight="15840" activeTab="5" xr2:uid="{00000000-000D-0000-FFFF-FFFF00000000}"/>
  </bookViews>
  <sheets>
    <sheet name="Handleiding" sheetId="1" r:id="rId1"/>
    <sheet name="Prijswens 1" sheetId="3" r:id="rId2"/>
    <sheet name="Prijswens 2" sheetId="7" r:id="rId3"/>
    <sheet name="Specificatie" sheetId="4" r:id="rId4"/>
    <sheet name="Verbruik" sheetId="5" r:id="rId5"/>
    <sheet name="Beoordeling proefopstelling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3" l="1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E16" i="5"/>
  <c r="D16" i="5"/>
  <c r="F16" i="5"/>
  <c r="C16" i="5"/>
  <c r="B16" i="5"/>
  <c r="AJ15" i="5"/>
  <c r="AE15" i="5"/>
  <c r="Z15" i="5"/>
  <c r="U15" i="5"/>
  <c r="P15" i="5"/>
  <c r="K15" i="5"/>
  <c r="F15" i="5"/>
  <c r="AJ14" i="5"/>
  <c r="AE14" i="5"/>
  <c r="Z14" i="5"/>
  <c r="U14" i="5"/>
  <c r="P14" i="5"/>
  <c r="K14" i="5"/>
  <c r="F14" i="5"/>
  <c r="AJ13" i="5"/>
  <c r="AE13" i="5"/>
  <c r="Z13" i="5"/>
  <c r="U13" i="5"/>
  <c r="P13" i="5"/>
  <c r="K13" i="5"/>
  <c r="F13" i="5"/>
  <c r="AJ12" i="5"/>
  <c r="AE12" i="5"/>
  <c r="Z12" i="5"/>
  <c r="U12" i="5"/>
  <c r="P12" i="5"/>
  <c r="K12" i="5"/>
  <c r="F12" i="5"/>
  <c r="AJ11" i="5"/>
  <c r="AE11" i="5"/>
  <c r="Z11" i="5"/>
  <c r="U11" i="5"/>
  <c r="P11" i="5"/>
  <c r="K11" i="5"/>
  <c r="F11" i="5"/>
  <c r="AJ10" i="5"/>
  <c r="AE10" i="5"/>
  <c r="Z10" i="5"/>
  <c r="U10" i="5"/>
  <c r="P10" i="5"/>
  <c r="K10" i="5"/>
  <c r="F10" i="5"/>
  <c r="AJ9" i="5"/>
  <c r="AE9" i="5"/>
  <c r="Z9" i="5"/>
  <c r="U9" i="5"/>
  <c r="P9" i="5"/>
  <c r="K9" i="5"/>
  <c r="F9" i="5"/>
  <c r="AJ8" i="5"/>
  <c r="AE8" i="5"/>
  <c r="Z8" i="5"/>
  <c r="U8" i="5"/>
  <c r="P8" i="5"/>
  <c r="K8" i="5"/>
  <c r="F8" i="5"/>
  <c r="AJ7" i="5"/>
  <c r="AE7" i="5"/>
  <c r="Z7" i="5"/>
  <c r="U7" i="5"/>
  <c r="P7" i="5"/>
  <c r="K7" i="5"/>
  <c r="F7" i="5"/>
  <c r="AJ6" i="5"/>
  <c r="AE6" i="5"/>
  <c r="Z6" i="5"/>
  <c r="U6" i="5"/>
  <c r="P6" i="5"/>
  <c r="K6" i="5"/>
  <c r="F6" i="5"/>
  <c r="AJ5" i="5"/>
  <c r="AE5" i="5"/>
  <c r="Z5" i="5"/>
  <c r="U5" i="5"/>
  <c r="P5" i="5"/>
  <c r="K5" i="5"/>
  <c r="F5" i="5"/>
  <c r="AJ4" i="5"/>
  <c r="AE4" i="5"/>
  <c r="Z4" i="5"/>
  <c r="U4" i="5"/>
  <c r="P4" i="5"/>
  <c r="K4" i="5"/>
  <c r="F4" i="5"/>
  <c r="E5" i="3" l="1"/>
  <c r="E40" i="3"/>
  <c r="E26" i="3" l="1"/>
  <c r="E27" i="3"/>
  <c r="C16" i="3" l="1"/>
  <c r="E16" i="3" s="1"/>
  <c r="E7" i="7"/>
  <c r="E10" i="7" s="1"/>
  <c r="E6" i="7"/>
  <c r="C25" i="3"/>
  <c r="E25" i="3" s="1"/>
  <c r="C24" i="3"/>
  <c r="E24" i="3" s="1"/>
  <c r="C22" i="3"/>
  <c r="E22" i="3" s="1"/>
  <c r="C21" i="3"/>
  <c r="E21" i="3" s="1"/>
  <c r="C19" i="3"/>
  <c r="E19" i="3" s="1"/>
  <c r="C15" i="3"/>
  <c r="E15" i="3" s="1"/>
  <c r="C13" i="3"/>
  <c r="E13" i="3" s="1"/>
  <c r="C11" i="3"/>
  <c r="E11" i="3" s="1"/>
  <c r="C9" i="3"/>
  <c r="E9" i="3" s="1"/>
  <c r="C8" i="3"/>
  <c r="E8" i="3" s="1"/>
  <c r="C23" i="3"/>
  <c r="E23" i="3" s="1"/>
  <c r="C20" i="3"/>
  <c r="E20" i="3" s="1"/>
  <c r="C18" i="3"/>
  <c r="E18" i="3" s="1"/>
  <c r="C17" i="3"/>
  <c r="E17" i="3" s="1"/>
  <c r="C14" i="3"/>
  <c r="E14" i="3" s="1"/>
  <c r="C12" i="3"/>
  <c r="E12" i="3" s="1"/>
  <c r="C10" i="3"/>
  <c r="E10" i="3" s="1"/>
  <c r="C6" i="3"/>
  <c r="E6" i="3" s="1"/>
  <c r="C7" i="3"/>
  <c r="E7" i="3" s="1"/>
  <c r="C5" i="3"/>
  <c r="E29" i="3" l="1"/>
  <c r="E9" i="7"/>
  <c r="C34" i="3" l="1"/>
  <c r="E34" i="3" s="1"/>
  <c r="C38" i="3"/>
  <c r="E38" i="3" s="1"/>
  <c r="C35" i="3"/>
  <c r="E35" i="3" s="1"/>
  <c r="E42" i="3" s="1"/>
  <c r="C39" i="3"/>
  <c r="E39" i="3" s="1"/>
  <c r="C33" i="3"/>
  <c r="C37" i="3"/>
  <c r="E37" i="3" s="1"/>
  <c r="C36" i="3"/>
  <c r="E36" i="3" s="1"/>
  <c r="E44" i="3" l="1"/>
</calcChain>
</file>

<file path=xl/sharedStrings.xml><?xml version="1.0" encoding="utf-8"?>
<sst xmlns="http://schemas.openxmlformats.org/spreadsheetml/2006/main" count="521" uniqueCount="188">
  <si>
    <t>Annex III Prijzenblad</t>
  </si>
  <si>
    <t>Algemeen</t>
  </si>
  <si>
    <t>1. De tabbladen van deze spreadsheet, corresponderen met de prijswensen zoals beschreven in de Uitnodiging tot Inschrijving. Inschrijver dient de geel gearceerde cellen van alle tabbladen te voorzien van de gevraagde informatie.</t>
  </si>
  <si>
    <t>2. Niet invullen van prijswensen, of onderdelen van een prijswens, leidt tot ongeldigheid en dus uitsluiting. Ingediende prijzen/opslagen worden afgerond en beoordeeld op de decimalen waarop de prijzen/opslagen worden afgerond in dit Prijzenblad.</t>
  </si>
  <si>
    <t>3. Het verkeerd interpreteren van dit Prijzenblad komt voor verantwoordelijkheid van de Inschrijver. Vragen omtrent dit Prijzenblad kunnen gesteld worden, conform de mogelijkheden die staan beschreven in de Uitnodiging tot Inschrijving.</t>
  </si>
  <si>
    <t xml:space="preserve">4. Wijzigen van het Prijzenblad leidt tot ongeldigverklaring van uw inschrijving en derhalve tot uitsluiting. </t>
  </si>
  <si>
    <t>Prijzen</t>
  </si>
  <si>
    <t>5. Strategisch inschrijven is toegestaan.</t>
  </si>
  <si>
    <t>Prijswens 1</t>
  </si>
  <si>
    <t>Eenheid</t>
  </si>
  <si>
    <t>Aantallen</t>
  </si>
  <si>
    <t>Subtotaal fictieve huurprijs per jaar</t>
  </si>
  <si>
    <t>Handzeepdispenser</t>
  </si>
  <si>
    <t>Per stuk</t>
  </si>
  <si>
    <t>Handzeepdispenser RVS</t>
  </si>
  <si>
    <t>Toiletpapierautomaat (dubbele rollen)</t>
  </si>
  <si>
    <t>Handdoekautomaat</t>
  </si>
  <si>
    <t>Handdoekautomaat RVS</t>
  </si>
  <si>
    <t>Papierservettendispensers</t>
  </si>
  <si>
    <t>Foamautomaat RVS</t>
  </si>
  <si>
    <t>Damesverband containers (wisselfrequentie 1x per 4 weken; huurprijs inclusief wissel)</t>
  </si>
  <si>
    <t>Afvalbak 20 liter</t>
  </si>
  <si>
    <t>Afvalbak 20 liter RVS</t>
  </si>
  <si>
    <t>Toiletborstelgarnituur (wisselfrequentie 2x per jaar)</t>
  </si>
  <si>
    <t>Toiletborstelgarnituur RVS</t>
  </si>
  <si>
    <t>Schoonloopmat 150 x 200 (wisselfrequentie 1x per 2 weken; huurprijs inclusief wissel)</t>
  </si>
  <si>
    <t xml:space="preserve">Toiletbril reiniger </t>
  </si>
  <si>
    <t>Toiletbril reiniger RVS</t>
  </si>
  <si>
    <t>Totale jaarlijkse fictieve inschrijfsom</t>
  </si>
  <si>
    <t>Warehouse</t>
  </si>
  <si>
    <t>Overschie</t>
  </si>
  <si>
    <t>Hoek van Holland</t>
  </si>
  <si>
    <t>Centrale Bibliotheek</t>
  </si>
  <si>
    <t>Handzeepdispensers</t>
  </si>
  <si>
    <t>Afvalbak RVS</t>
  </si>
  <si>
    <t>Luchtverfrissers</t>
  </si>
  <si>
    <t>Charlois</t>
  </si>
  <si>
    <t>Rozenburg</t>
  </si>
  <si>
    <t>Hoogvliet</t>
  </si>
  <si>
    <t>RVS zoals bovengenoemd: Hier is vanwege de grotere kans op vandalisme gekozen voor de zwaardere/sterkere RVS uitvoering</t>
  </si>
  <si>
    <t>Lombardijen</t>
  </si>
  <si>
    <t>Schiebroek</t>
  </si>
  <si>
    <t>Feijenoord</t>
  </si>
  <si>
    <t>De toiletpapier superrol is alleen in gebruik bij de Centrale toiletgroep vanwege het grote aantal bezoekers per dag</t>
  </si>
  <si>
    <t>Schoonloopmat is in gebruik op de Centrale Bibliotheek, 2 x bij de hoofdingang, 1 x bij de expeditie ingang, afmeting matten is 150x 200</t>
  </si>
  <si>
    <t>Ijsselmonde</t>
  </si>
  <si>
    <t>Nesselande</t>
  </si>
  <si>
    <t>Aircontrol vullingen (flacons)</t>
  </si>
  <si>
    <t>Handdoekrollen (rollen)</t>
  </si>
  <si>
    <t>Papieren handdoekrollen (dozen)</t>
  </si>
  <si>
    <t>Seatcleaner (flacons)</t>
  </si>
  <si>
    <t>Servetten (dozen)</t>
  </si>
  <si>
    <t>Toiletpapier (dozen)</t>
  </si>
  <si>
    <t>Zeep (flacons)</t>
  </si>
  <si>
    <t>Locatie</t>
  </si>
  <si>
    <t>Totaal</t>
  </si>
  <si>
    <t>Bibliotheek Schiebroek</t>
  </si>
  <si>
    <t>Bibliotheek Feijenoord</t>
  </si>
  <si>
    <t>Bibliotheek Lombardijen</t>
  </si>
  <si>
    <t>Bibliotheek Hoek van Holland</t>
  </si>
  <si>
    <t>Warehouse d'Bos</t>
  </si>
  <si>
    <t>Bibliotheek Rozenburg</t>
  </si>
  <si>
    <t>Bibliotheek Overschie</t>
  </si>
  <si>
    <t>Bibliotheek IJsselmonde</t>
  </si>
  <si>
    <t>Bibliotheek Hoogvliet</t>
  </si>
  <si>
    <t>Bibliotheek Charlois</t>
  </si>
  <si>
    <t>Uitstraling</t>
  </si>
  <si>
    <t>Beoordeling</t>
  </si>
  <si>
    <t>Toiletroldispenser/ toiletpapier</t>
  </si>
  <si>
    <t>Toiletroldispenser past bij de sanitaire ruimes en is ethetisch mooi vormgegeven, past goed en is gelijk aan de aangeboden productlijn.</t>
  </si>
  <si>
    <t>Zeepdispenser/ zeep</t>
  </si>
  <si>
    <t>Zeepdispenser past bij de sanitaire ruimes, is ethetisch mooi vormgegeven, past goed en is gelijk aan de aangeboden productlijn.</t>
  </si>
  <si>
    <t>Automaten en vulling t.b.v. handdroging (papier/katoen)</t>
  </si>
  <si>
    <t>Automaten t.b.v handdroging past bij de sanitaire ruimes, is ethetisch mooi vormgegeven, past goed en is gelijk aan de aangeboden productlijn.</t>
  </si>
  <si>
    <t>Toiletbrilreiniger met dispenser voor de gebruikerstest</t>
  </si>
  <si>
    <t>Toiletroldispenser past bij de sanitaire ruimes, is ethetisch mooi vormgegeven, past goed en is gelijk aan de aangeboden productlijn.</t>
  </si>
  <si>
    <t>Luchtverfrisser</t>
  </si>
  <si>
    <t>Luchtverfrisser past bij de sanitaire ruimes, is ethetisch mooi vormgegeven, past goed en is gelijk aan de aangeboden productlijn.</t>
  </si>
  <si>
    <t>Afvalbak</t>
  </si>
  <si>
    <t>Afvalbak past bij de sanitaire ruimes, is ethetisch mooi vormgegeven, past goed en is gelijk aan de aangeboden productlijn.</t>
  </si>
  <si>
    <t>Degelijkheid en gebruiksgemak</t>
  </si>
  <si>
    <t>Toiletrol loop soepel zonder haperingen.</t>
  </si>
  <si>
    <t>Remmechanisme werkt goed (niet ineens veel papier).</t>
  </si>
  <si>
    <t>2e toiletrol mag pas aangesproken worden als 1e geheel verbruikt is.</t>
  </si>
  <si>
    <t>Kartelrand in papier gesneden en makkelijk scheurt.</t>
  </si>
  <si>
    <t>Zeepdispenser/ foamzeep</t>
  </si>
  <si>
    <t>Na gebruik blijft de dispenser niet druppen.</t>
  </si>
  <si>
    <t>Gebruiksvriendelijk bedienbaar.</t>
  </si>
  <si>
    <t>Dosering per keer is voldoende.</t>
  </si>
  <si>
    <t>Geeft handdoekrol en papier op een soepele vlotte manier vrij.</t>
  </si>
  <si>
    <t>Handdoekrol na gebruik automatisch oprolt voor volgend gebruik.</t>
  </si>
  <si>
    <t>Handoekrol en papier voldoende vocht opnemen.</t>
  </si>
  <si>
    <t>Heeft voldoende ruimte en oppervlakte om handen goed te kunnen drogen.</t>
  </si>
  <si>
    <t>Dispenser makkelijk bedienbaar is.</t>
  </si>
  <si>
    <t>Vloeistof een aangename geur heeft.</t>
  </si>
  <si>
    <t>Aangename manier van geurverspreiding.</t>
  </si>
  <si>
    <t>Afvalbak (alleen voor perceel 2)</t>
  </si>
  <si>
    <t>Afval gemakkelijk in afalbak te werpen.</t>
  </si>
  <si>
    <t>Voldoende inhoud met afmetingen die geen hinder veroorzaken.</t>
  </si>
  <si>
    <t>Veiligheid</t>
  </si>
  <si>
    <t>Is vrij van scherpe randen.</t>
  </si>
  <si>
    <t>Bewegende delen zitten goed vast.</t>
  </si>
  <si>
    <t>Is stevig aan wand te bevestigen.</t>
  </si>
  <si>
    <t>Heeft stevig slot.</t>
  </si>
  <si>
    <t xml:space="preserve">Afvalbak </t>
  </si>
  <si>
    <t>Is stevig aan/tegen wand te bevestigen.</t>
  </si>
  <si>
    <t>Technisch</t>
  </si>
  <si>
    <t>Is makkelijk en vlot te vullen.</t>
  </si>
  <si>
    <t>Is makkelijk en vlot te reinigen.</t>
  </si>
  <si>
    <t>Is makkelijk en alleen met een sleutel te openen.</t>
  </si>
  <si>
    <t>Bevestigingsmogelijkheid, om boorgaten (zoveel mogelijk) te voorkomen.</t>
  </si>
  <si>
    <t>van buitenaf goed leesbare inhoudsindicatie.</t>
  </si>
  <si>
    <t>van buitenaf goed leesbare inhoudsindicatie</t>
  </si>
  <si>
    <t>Makkelijk te ledigen.</t>
  </si>
  <si>
    <t>Makkelijk afval zak te vervangen.</t>
  </si>
  <si>
    <t xml:space="preserve">Indien voorzien van deksel: Makkelijk te openen en te sluiten. </t>
  </si>
  <si>
    <t>Makketelijk en vlot te reinigen.</t>
  </si>
  <si>
    <t>Bevestigingsmogelijkheden om boorgaten (zoveel mogelijk) te voorkomen.</t>
  </si>
  <si>
    <t>Toilletbrilreiniger</t>
  </si>
  <si>
    <t>Toiletpapierautomaat (dubbele rol)</t>
  </si>
  <si>
    <t xml:space="preserve">Luchtverfrissers airbar </t>
  </si>
  <si>
    <t xml:space="preserve">Luchtverfrissers </t>
  </si>
  <si>
    <t>Foam/Zeepautomaat RVS</t>
  </si>
  <si>
    <t xml:space="preserve">Handdoekautomaat </t>
  </si>
  <si>
    <t>Luchtverfrisser RVS 12W (Airbar)</t>
  </si>
  <si>
    <t xml:space="preserve">Luchtverfrisser 12W </t>
  </si>
  <si>
    <t>Schoonloopmat C</t>
  </si>
  <si>
    <t>Toiletbrilreiniger RVS</t>
  </si>
  <si>
    <t xml:space="preserve">Toiletbrilreiniger </t>
  </si>
  <si>
    <t>Toiletpapierautomaat (Superrol RVS)</t>
  </si>
  <si>
    <t>Toiletbrilreiniger</t>
  </si>
  <si>
    <t>Incontinentiebox (wisselfrequentie 1x per 2 weken; huurprijs inclusief wissel)</t>
  </si>
  <si>
    <t>Poetsrolautomaat</t>
  </si>
  <si>
    <t>Poetsrolautomaat RVS</t>
  </si>
  <si>
    <t>Poetsrrolautomaat</t>
  </si>
  <si>
    <t>RVS Poetsrolautomaat</t>
  </si>
  <si>
    <t xml:space="preserve">* Fictief, aan deze aantallen kunnen geen rechten worden ontleend. </t>
  </si>
  <si>
    <t>Aantallen*</t>
  </si>
  <si>
    <t>Prijswens 2</t>
  </si>
  <si>
    <t>Handdroger (blaassysteem) inclusief aansluiting en montage</t>
  </si>
  <si>
    <t>Damesverband containers (wisselfrequentie 1x per 2 weken; huurprijs inclusief wissel)</t>
  </si>
  <si>
    <t>Damesverband containers (wisselfrequentie 1x per maand; huurprijs inclusief wissel)</t>
  </si>
  <si>
    <t>Incontinentiebox (wisselfrequentie 1x per 2 weken, huurprijs inclusief wissel)</t>
  </si>
  <si>
    <t xml:space="preserve">Subtotaal fictieve aankoopprijs </t>
  </si>
  <si>
    <t>Totale Kosten 1e jaar</t>
  </si>
  <si>
    <t>Kosten 2e jaar en verder</t>
  </si>
  <si>
    <t>Handdoekrol katoen &gt; 35 meter / 110 drogingen</t>
  </si>
  <si>
    <t>Toiletpapier tissue &gt; 100 meter per rol, 24 rollen per doos</t>
  </si>
  <si>
    <t>Toieltpapier jumbo/superrol &gt; 380 meter per rol, 6 rollen per folie</t>
  </si>
  <si>
    <t>Papieren handoekrollen &gt; 6 rollen per folie</t>
  </si>
  <si>
    <t>Seatcleanervloeistof &gt; 12 flacons per doos, 300 ml per flacon</t>
  </si>
  <si>
    <t>Servetten &gt; 2880 per doos</t>
  </si>
  <si>
    <t>Zeep &gt; 12 flacons per doos, 500 ml per flacon</t>
  </si>
  <si>
    <t>* -----------------------&gt;</t>
  </si>
  <si>
    <t>* verbruik huidige getallen</t>
  </si>
  <si>
    <t>Toiletpapier voelt zacht aan.</t>
  </si>
  <si>
    <t>Kosten (all-in) Koop/onderhoudskosten per jaar</t>
  </si>
  <si>
    <t>* Aan deze aantallen kunnen geen rechten worden ontleend.</t>
  </si>
  <si>
    <t xml:space="preserve">** Aanbestedende dienst heeft geen afnameverplichting. </t>
  </si>
  <si>
    <t xml:space="preserve">Per stuk </t>
  </si>
  <si>
    <t>Handblazer**</t>
  </si>
  <si>
    <t>Koop handdroger**</t>
  </si>
  <si>
    <t xml:space="preserve">Onderhoudskosten per jaar*** </t>
  </si>
  <si>
    <t xml:space="preserve">*** Hieronder valt ook het verhelpen van storingen. </t>
  </si>
  <si>
    <t xml:space="preserve">6. Het indienen van nulprijzen en opslagen die 0 % bedragen is toegestaan. In dat geval zal de ingediende prijs en/of opslag worden gewaardeerd en beoordeeld als respectievelijk € 0,01 of 0,01 %. 
</t>
  </si>
  <si>
    <t xml:space="preserve">7. Het indienen van negatieve prijzen en opslagen is toegestaan. In dat geval zal de ingediende prijs en/of opslag worden gewaardeerd en beoordeeld als respectievelijk € 0,01 of 0,01 %. 
</t>
  </si>
  <si>
    <t>Huurprijs per maand</t>
  </si>
  <si>
    <t>Huur dispensers (exclusief verbruik)</t>
  </si>
  <si>
    <t>Kosten verbruiksartikelen</t>
  </si>
  <si>
    <t>Aircontrol vullingen</t>
  </si>
  <si>
    <t>Handdoekrollen</t>
  </si>
  <si>
    <t>Seatcleaner (flacon)</t>
  </si>
  <si>
    <t>Zeep (flacon)</t>
  </si>
  <si>
    <t>Subtotaal dispensers</t>
  </si>
  <si>
    <t>Subtotaal verbruiksartikelen</t>
  </si>
  <si>
    <t>Subtotaal per jaar</t>
  </si>
  <si>
    <t xml:space="preserve">Alcoholdispenser** </t>
  </si>
  <si>
    <t>Per doos</t>
  </si>
  <si>
    <t>Vulling alcoholdispenser (flacon) 1000ml</t>
  </si>
  <si>
    <t>Prijs per eenheid</t>
  </si>
  <si>
    <t>Bibliotheek Nesselande</t>
  </si>
  <si>
    <t>Q1 2019</t>
  </si>
  <si>
    <t>Q2 2019</t>
  </si>
  <si>
    <t>Q3 2019</t>
  </si>
  <si>
    <t>Q4 2019</t>
  </si>
  <si>
    <t>Per flacon</t>
  </si>
  <si>
    <t>Per rol</t>
  </si>
  <si>
    <t xml:space="preserve">** Momenteel heeft geen locatie een alcoholdispenser/handblazer systeem, aanbestedende dienst onderzoekt de mogelijkheid om deze automaten in gebruik te gaan nemen. De prijs zal niet worden beoordeeld, maar dan is er wel een indicatie.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</si>
</sst>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([$€-2]\ * #,##0.00_);_([$€-2]\ * \(#,##0.00\);_([$€-2]\ * &quot;-&quot;??_);_(@_)"/>
    <numFmt numFmtId="165" formatCode="_ [$€-2]\ * #,##0.00_ ;_ [$€-2]\ * \-#,##0.00_ ;_ [$€-2]\ * &quot;-&quot;??_ ;_ @_ "/>
  </numFmts>
  <fonts count="22" x14ac:knownFonts="1"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08">
    <xf numFmtId="0" fontId="0" fillId="0" borderId="0" xfId="0"/>
    <xf numFmtId="0" fontId="1" fillId="0" borderId="1" xfId="0" applyFont="1" applyFill="1" applyBorder="1"/>
    <xf numFmtId="0" fontId="0" fillId="0" borderId="0" xfId="0" applyFont="1" applyFill="1"/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3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 wrapText="1"/>
    </xf>
    <xf numFmtId="2" fontId="10" fillId="2" borderId="2" xfId="0" applyNumberFormat="1" applyFont="1" applyFill="1" applyBorder="1" applyAlignment="1">
      <alignment horizontal="center" wrapText="1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44" fontId="8" fillId="3" borderId="2" xfId="1" applyFont="1" applyFill="1" applyBorder="1" applyAlignment="1" applyProtection="1">
      <alignment horizontal="center" vertical="center"/>
      <protection locked="0"/>
    </xf>
    <xf numFmtId="164" fontId="8" fillId="0" borderId="2" xfId="0" applyNumberFormat="1" applyFont="1" applyBorder="1" applyAlignment="1">
      <alignment vertical="center"/>
    </xf>
    <xf numFmtId="0" fontId="9" fillId="0" borderId="2" xfId="0" applyFont="1" applyBorder="1"/>
    <xf numFmtId="0" fontId="12" fillId="0" borderId="0" xfId="0" applyFont="1"/>
    <xf numFmtId="0" fontId="12" fillId="0" borderId="3" xfId="0" applyFont="1" applyBorder="1"/>
    <xf numFmtId="0" fontId="0" fillId="0" borderId="4" xfId="0" applyBorder="1"/>
    <xf numFmtId="0" fontId="0" fillId="0" borderId="5" xfId="0" applyBorder="1"/>
    <xf numFmtId="0" fontId="10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/>
    <xf numFmtId="0" fontId="13" fillId="3" borderId="11" xfId="0" applyFont="1" applyFill="1" applyBorder="1" applyAlignment="1">
      <alignment horizontal="right"/>
    </xf>
    <xf numFmtId="0" fontId="14" fillId="0" borderId="2" xfId="0" applyFont="1" applyBorder="1"/>
    <xf numFmtId="0" fontId="14" fillId="0" borderId="10" xfId="0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0" fillId="0" borderId="2" xfId="0" applyBorder="1"/>
    <xf numFmtId="0" fontId="13" fillId="3" borderId="14" xfId="0" applyFont="1" applyFill="1" applyBorder="1" applyAlignment="1">
      <alignment horizontal="right"/>
    </xf>
    <xf numFmtId="0" fontId="13" fillId="4" borderId="6" xfId="0" applyFont="1" applyFill="1" applyBorder="1"/>
    <xf numFmtId="0" fontId="13" fillId="5" borderId="2" xfId="0" applyFont="1" applyFill="1" applyBorder="1"/>
    <xf numFmtId="0" fontId="13" fillId="5" borderId="12" xfId="0" applyFont="1" applyFill="1" applyBorder="1" applyAlignment="1">
      <alignment horizontal="right"/>
    </xf>
    <xf numFmtId="0" fontId="13" fillId="5" borderId="13" xfId="0" applyFont="1" applyFill="1" applyBorder="1" applyAlignment="1">
      <alignment horizontal="right"/>
    </xf>
    <xf numFmtId="0" fontId="13" fillId="5" borderId="13" xfId="0" applyFont="1" applyFill="1" applyBorder="1"/>
    <xf numFmtId="0" fontId="15" fillId="0" borderId="0" xfId="0" applyFont="1"/>
    <xf numFmtId="0" fontId="17" fillId="0" borderId="0" xfId="0" applyFont="1" applyAlignment="1">
      <alignment horizontal="center"/>
    </xf>
    <xf numFmtId="0" fontId="18" fillId="2" borderId="15" xfId="0" applyFont="1" applyFill="1" applyBorder="1" applyAlignment="1">
      <alignment vertical="center"/>
    </xf>
    <xf numFmtId="0" fontId="0" fillId="0" borderId="17" xfId="0" applyBorder="1" applyAlignment="1">
      <alignment vertical="top" wrapText="1"/>
    </xf>
    <xf numFmtId="0" fontId="0" fillId="0" borderId="1" xfId="0" applyBorder="1"/>
    <xf numFmtId="0" fontId="0" fillId="0" borderId="18" xfId="0" applyBorder="1" applyAlignment="1">
      <alignment vertical="top" wrapText="1"/>
    </xf>
    <xf numFmtId="0" fontId="0" fillId="0" borderId="19" xfId="0" applyBorder="1"/>
    <xf numFmtId="0" fontId="18" fillId="2" borderId="1" xfId="0" applyFont="1" applyFill="1" applyBorder="1" applyAlignment="1">
      <alignment vertical="center"/>
    </xf>
    <xf numFmtId="0" fontId="0" fillId="0" borderId="8" xfId="0" applyBorder="1"/>
    <xf numFmtId="0" fontId="0" fillId="0" borderId="0" xfId="0" applyAlignment="1">
      <alignment wrapText="1"/>
    </xf>
    <xf numFmtId="0" fontId="0" fillId="0" borderId="18" xfId="0" applyBorder="1"/>
    <xf numFmtId="0" fontId="0" fillId="0" borderId="8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8" xfId="0" applyBorder="1" applyAlignment="1">
      <alignment vertical="top" wrapText="1"/>
    </xf>
    <xf numFmtId="0" fontId="0" fillId="0" borderId="15" xfId="0" applyBorder="1"/>
    <xf numFmtId="0" fontId="0" fillId="0" borderId="20" xfId="0" applyBorder="1"/>
    <xf numFmtId="0" fontId="0" fillId="0" borderId="0" xfId="0" applyAlignment="1">
      <alignment vertical="top" wrapText="1"/>
    </xf>
    <xf numFmtId="0" fontId="0" fillId="6" borderId="21" xfId="0" applyFill="1" applyBorder="1" applyAlignment="1">
      <alignment vertical="center"/>
    </xf>
    <xf numFmtId="0" fontId="0" fillId="6" borderId="22" xfId="0" applyFill="1" applyBorder="1" applyAlignment="1">
      <alignment vertical="center"/>
    </xf>
    <xf numFmtId="0" fontId="0" fillId="6" borderId="22" xfId="0" applyFill="1" applyBorder="1"/>
    <xf numFmtId="0" fontId="11" fillId="0" borderId="25" xfId="0" applyFont="1" applyFill="1" applyBorder="1" applyAlignment="1">
      <alignment vertical="center"/>
    </xf>
    <xf numFmtId="0" fontId="11" fillId="8" borderId="2" xfId="0" applyFont="1" applyFill="1" applyBorder="1" applyAlignment="1">
      <alignment vertical="center"/>
    </xf>
    <xf numFmtId="0" fontId="11" fillId="8" borderId="26" xfId="0" applyFont="1" applyFill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11" fillId="7" borderId="0" xfId="0" applyFont="1" applyFill="1" applyBorder="1" applyAlignment="1">
      <alignment vertical="center"/>
    </xf>
    <xf numFmtId="0" fontId="19" fillId="0" borderId="0" xfId="0" applyFont="1"/>
    <xf numFmtId="1" fontId="11" fillId="0" borderId="2" xfId="0" applyNumberFormat="1" applyFont="1" applyBorder="1" applyAlignment="1">
      <alignment horizontal="center" vertical="center"/>
    </xf>
    <xf numFmtId="0" fontId="20" fillId="0" borderId="0" xfId="0" applyFont="1"/>
    <xf numFmtId="1" fontId="11" fillId="0" borderId="26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0" fontId="19" fillId="0" borderId="0" xfId="0" applyFont="1" applyBorder="1"/>
    <xf numFmtId="0" fontId="10" fillId="7" borderId="0" xfId="0" applyFont="1" applyFill="1" applyBorder="1" applyAlignment="1">
      <alignment vertical="center"/>
    </xf>
    <xf numFmtId="0" fontId="10" fillId="0" borderId="0" xfId="0" applyFont="1"/>
    <xf numFmtId="164" fontId="8" fillId="0" borderId="2" xfId="0" applyNumberFormat="1" applyFont="1" applyBorder="1"/>
    <xf numFmtId="165" fontId="9" fillId="9" borderId="2" xfId="0" applyNumberFormat="1" applyFont="1" applyFill="1" applyBorder="1"/>
    <xf numFmtId="0" fontId="21" fillId="0" borderId="0" xfId="0" applyFont="1" applyAlignment="1">
      <alignment vertical="center"/>
    </xf>
    <xf numFmtId="0" fontId="14" fillId="0" borderId="0" xfId="0" applyFont="1" applyFill="1" applyBorder="1"/>
    <xf numFmtId="1" fontId="8" fillId="7" borderId="2" xfId="0" applyNumberFormat="1" applyFont="1" applyFill="1" applyBorder="1" applyAlignment="1">
      <alignment horizontal="center" vertical="center"/>
    </xf>
    <xf numFmtId="165" fontId="9" fillId="7" borderId="2" xfId="0" applyNumberFormat="1" applyFont="1" applyFill="1" applyBorder="1"/>
    <xf numFmtId="0" fontId="9" fillId="7" borderId="2" xfId="0" applyFont="1" applyFill="1" applyBorder="1"/>
    <xf numFmtId="0" fontId="14" fillId="0" borderId="11" xfId="0" applyFont="1" applyBorder="1" applyAlignment="1">
      <alignment horizontal="right"/>
    </xf>
    <xf numFmtId="0" fontId="14" fillId="7" borderId="2" xfId="0" applyFont="1" applyFill="1" applyBorder="1"/>
    <xf numFmtId="0" fontId="13" fillId="10" borderId="10" xfId="0" applyFont="1" applyFill="1" applyBorder="1" applyAlignment="1">
      <alignment horizontal="right"/>
    </xf>
    <xf numFmtId="0" fontId="13" fillId="10" borderId="2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center" wrapText="1"/>
    </xf>
    <xf numFmtId="2" fontId="9" fillId="2" borderId="4" xfId="0" applyNumberFormat="1" applyFont="1" applyFill="1" applyBorder="1" applyAlignment="1">
      <alignment horizontal="center" wrapText="1"/>
    </xf>
    <xf numFmtId="2" fontId="9" fillId="2" borderId="5" xfId="0" applyNumberFormat="1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0" fillId="6" borderId="23" xfId="0" applyFill="1" applyBorder="1" applyAlignment="1">
      <alignment horizontal="left" vertical="center"/>
    </xf>
    <xf numFmtId="0" fontId="0" fillId="6" borderId="24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0" fillId="6" borderId="23" xfId="0" applyFill="1" applyBorder="1" applyAlignment="1">
      <alignment horizontal="left" vertical="center" wrapText="1"/>
    </xf>
    <xf numFmtId="0" fontId="0" fillId="6" borderId="24" xfId="0" applyFill="1" applyBorder="1" applyAlignment="1">
      <alignment horizontal="left" vertical="center" wrapText="1"/>
    </xf>
    <xf numFmtId="0" fontId="0" fillId="6" borderId="22" xfId="0" applyFill="1" applyBorder="1" applyAlignment="1">
      <alignment horizontal="left" vertical="center" wrapText="1"/>
    </xf>
    <xf numFmtId="0" fontId="0" fillId="0" borderId="3" xfId="0" applyBorder="1"/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zoomScale="85" zoomScaleNormal="85" zoomScalePageLayoutView="85" workbookViewId="0">
      <selection activeCell="D5" sqref="D5"/>
    </sheetView>
  </sheetViews>
  <sheetFormatPr defaultColWidth="9.140625" defaultRowHeight="15" x14ac:dyDescent="0.25"/>
  <cols>
    <col min="1" max="1" width="103.42578125" style="2" customWidth="1"/>
    <col min="2" max="16384" width="9.140625" style="2"/>
  </cols>
  <sheetData>
    <row r="1" spans="1:1" ht="32.25" thickBot="1" x14ac:dyDescent="0.55000000000000004">
      <c r="A1" s="1" t="s">
        <v>0</v>
      </c>
    </row>
    <row r="2" spans="1:1" s="4" customFormat="1" x14ac:dyDescent="0.25">
      <c r="A2" s="3" t="s">
        <v>1</v>
      </c>
    </row>
    <row r="3" spans="1:1" s="4" customFormat="1" ht="45" x14ac:dyDescent="0.25">
      <c r="A3" s="5" t="s">
        <v>2</v>
      </c>
    </row>
    <row r="4" spans="1:1" s="4" customFormat="1" ht="45" x14ac:dyDescent="0.25">
      <c r="A4" s="5" t="s">
        <v>3</v>
      </c>
    </row>
    <row r="5" spans="1:1" s="4" customFormat="1" ht="45" x14ac:dyDescent="0.25">
      <c r="A5" s="6" t="s">
        <v>4</v>
      </c>
    </row>
    <row r="6" spans="1:1" s="4" customFormat="1" x14ac:dyDescent="0.25">
      <c r="A6" s="7" t="s">
        <v>5</v>
      </c>
    </row>
    <row r="7" spans="1:1" s="4" customFormat="1" x14ac:dyDescent="0.25">
      <c r="A7" s="3" t="s">
        <v>6</v>
      </c>
    </row>
    <row r="8" spans="1:1" s="4" customFormat="1" x14ac:dyDescent="0.25">
      <c r="A8" s="6" t="s">
        <v>7</v>
      </c>
    </row>
    <row r="9" spans="1:1" s="4" customFormat="1" ht="60" x14ac:dyDescent="0.25">
      <c r="A9" s="5" t="s">
        <v>164</v>
      </c>
    </row>
    <row r="10" spans="1:1" s="4" customFormat="1" ht="60" x14ac:dyDescent="0.25">
      <c r="A10" s="5" t="s">
        <v>165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"/>
  <sheetViews>
    <sheetView showGridLines="0" zoomScaleNormal="130" workbookViewId="0">
      <selection activeCell="C33" sqref="C33"/>
    </sheetView>
  </sheetViews>
  <sheetFormatPr defaultRowHeight="15" x14ac:dyDescent="0.25"/>
  <cols>
    <col min="1" max="1" width="71.42578125" customWidth="1"/>
    <col min="2" max="2" width="9" bestFit="1" customWidth="1"/>
    <col min="3" max="3" width="9.140625" customWidth="1"/>
    <col min="4" max="4" width="29.42578125" bestFit="1" customWidth="1"/>
    <col min="5" max="5" width="25.5703125" customWidth="1"/>
    <col min="8" max="8" width="3.5703125" customWidth="1"/>
  </cols>
  <sheetData>
    <row r="1" spans="1:5" ht="27" customHeight="1" x14ac:dyDescent="0.35">
      <c r="A1" s="83" t="s">
        <v>8</v>
      </c>
      <c r="B1" s="84"/>
      <c r="C1" s="84"/>
      <c r="D1" s="84"/>
      <c r="E1" s="85"/>
    </row>
    <row r="2" spans="1:5" x14ac:dyDescent="0.25">
      <c r="A2" s="9"/>
      <c r="B2" s="9"/>
      <c r="C2" s="9"/>
      <c r="D2" s="9"/>
      <c r="E2" s="9"/>
    </row>
    <row r="3" spans="1:5" x14ac:dyDescent="0.25">
      <c r="A3" s="86" t="s">
        <v>167</v>
      </c>
      <c r="B3" s="87"/>
      <c r="C3" s="87"/>
      <c r="D3" s="87"/>
      <c r="E3" s="88"/>
    </row>
    <row r="4" spans="1:5" ht="26.25" x14ac:dyDescent="0.25">
      <c r="A4" s="11"/>
      <c r="B4" s="12" t="s">
        <v>9</v>
      </c>
      <c r="C4" s="12" t="s">
        <v>10</v>
      </c>
      <c r="D4" s="13" t="s">
        <v>166</v>
      </c>
      <c r="E4" s="13" t="s">
        <v>11</v>
      </c>
    </row>
    <row r="5" spans="1:5" x14ac:dyDescent="0.25">
      <c r="A5" s="14" t="s">
        <v>12</v>
      </c>
      <c r="B5" s="15" t="s">
        <v>13</v>
      </c>
      <c r="C5" s="76">
        <f>Specificatie!C3+Specificatie!G3+Specificatie!K3+Specificatie!O5+Specificatie!K15+Specificatie!G15+Specificatie!C15+Specificatie!C27+Specificatie!G27+Specificatie!K27+Specificatie!G39+Specificatie!C39</f>
        <v>73</v>
      </c>
      <c r="D5" s="17">
        <v>0</v>
      </c>
      <c r="E5" s="18">
        <f>(C5*D5)*12</f>
        <v>0</v>
      </c>
    </row>
    <row r="6" spans="1:5" x14ac:dyDescent="0.25">
      <c r="A6" s="14" t="s">
        <v>14</v>
      </c>
      <c r="B6" s="15" t="s">
        <v>13</v>
      </c>
      <c r="C6" s="76">
        <f>Specificatie!O6</f>
        <v>6</v>
      </c>
      <c r="D6" s="17">
        <v>0</v>
      </c>
      <c r="E6" s="18">
        <f t="shared" ref="E6:E27" si="0">C6*D6*12</f>
        <v>0</v>
      </c>
    </row>
    <row r="7" spans="1:5" ht="15.75" customHeight="1" x14ac:dyDescent="0.25">
      <c r="A7" s="14" t="s">
        <v>119</v>
      </c>
      <c r="B7" s="15" t="s">
        <v>13</v>
      </c>
      <c r="C7" s="76">
        <f>Specificatie!C4+Specificatie!C16+Specificatie!C28+Specificatie!C40+Specificatie!G4+Specificatie!G16+Specificatie!G28+Specificatie!G40+Specificatie!K4+Specificatie!K16+Specificatie!K28+Specificatie!O19</f>
        <v>66</v>
      </c>
      <c r="D7" s="17">
        <v>0</v>
      </c>
      <c r="E7" s="18">
        <f t="shared" si="0"/>
        <v>0</v>
      </c>
    </row>
    <row r="8" spans="1:5" x14ac:dyDescent="0.25">
      <c r="A8" s="14" t="s">
        <v>132</v>
      </c>
      <c r="B8" s="15" t="s">
        <v>13</v>
      </c>
      <c r="C8" s="76">
        <f>Specificatie!O11</f>
        <v>1</v>
      </c>
      <c r="D8" s="17">
        <v>0</v>
      </c>
      <c r="E8" s="18">
        <f t="shared" si="0"/>
        <v>0</v>
      </c>
    </row>
    <row r="9" spans="1:5" x14ac:dyDescent="0.25">
      <c r="A9" s="59" t="s">
        <v>133</v>
      </c>
      <c r="B9" s="15" t="s">
        <v>13</v>
      </c>
      <c r="C9" s="76">
        <f>Specificatie!O14</f>
        <v>2</v>
      </c>
      <c r="D9" s="17">
        <v>0</v>
      </c>
      <c r="E9" s="18">
        <f t="shared" si="0"/>
        <v>0</v>
      </c>
    </row>
    <row r="10" spans="1:5" x14ac:dyDescent="0.25">
      <c r="A10" s="14" t="s">
        <v>16</v>
      </c>
      <c r="B10" s="15" t="s">
        <v>13</v>
      </c>
      <c r="C10" s="76">
        <f>Specificatie!C5+Specificatie!C17+Specificatie!C29+Specificatie!C41+Specificatie!G5+Specificatie!G17+Specificatie!G29+Specificatie!G41+Specificatie!K5+Specificatie!K17+Specificatie!K29+Specificatie!O7</f>
        <v>59</v>
      </c>
      <c r="D10" s="17">
        <v>0</v>
      </c>
      <c r="E10" s="18">
        <f t="shared" si="0"/>
        <v>0</v>
      </c>
    </row>
    <row r="11" spans="1:5" x14ac:dyDescent="0.25">
      <c r="A11" s="14" t="s">
        <v>17</v>
      </c>
      <c r="B11" s="15" t="s">
        <v>13</v>
      </c>
      <c r="C11" s="76">
        <f>Specificatie!O8</f>
        <v>2</v>
      </c>
      <c r="D11" s="17">
        <v>0</v>
      </c>
      <c r="E11" s="18">
        <f t="shared" si="0"/>
        <v>0</v>
      </c>
    </row>
    <row r="12" spans="1:5" x14ac:dyDescent="0.25">
      <c r="A12" s="14" t="s">
        <v>121</v>
      </c>
      <c r="B12" s="15" t="s">
        <v>13</v>
      </c>
      <c r="C12" s="76">
        <f>Specificatie!C6+Specificatie!C18+Specificatie!C30+Specificatie!C42+Specificatie!G6+Specificatie!G18+Specificatie!G30+Specificatie!G42+Specificatie!K6+Specificatie!K18+Specificatie!K30+Specificatie!O9</f>
        <v>56</v>
      </c>
      <c r="D12" s="17">
        <v>0</v>
      </c>
      <c r="E12" s="18">
        <f t="shared" si="0"/>
        <v>0</v>
      </c>
    </row>
    <row r="13" spans="1:5" x14ac:dyDescent="0.25">
      <c r="A13" s="14" t="s">
        <v>120</v>
      </c>
      <c r="B13" s="15" t="s">
        <v>13</v>
      </c>
      <c r="C13" s="76">
        <f>Specificatie!O10</f>
        <v>4</v>
      </c>
      <c r="D13" s="17">
        <v>0</v>
      </c>
      <c r="E13" s="18">
        <f t="shared" si="0"/>
        <v>0</v>
      </c>
    </row>
    <row r="14" spans="1:5" x14ac:dyDescent="0.25">
      <c r="A14" s="14" t="s">
        <v>18</v>
      </c>
      <c r="B14" s="15" t="s">
        <v>13</v>
      </c>
      <c r="C14" s="76">
        <f>Specificatie!C7+Specificatie!C19+Specificatie!C31+Specificatie!C43+Specificatie!G7+Specificatie!G19+Specificatie!G31+Specificatie!G43+Specificatie!K7+Specificatie!K19+Specificatie!K31+Specificatie!O13</f>
        <v>14</v>
      </c>
      <c r="D14" s="17">
        <v>0</v>
      </c>
      <c r="E14" s="18">
        <f t="shared" si="0"/>
        <v>0</v>
      </c>
    </row>
    <row r="15" spans="1:5" x14ac:dyDescent="0.25">
      <c r="A15" s="14" t="s">
        <v>19</v>
      </c>
      <c r="B15" s="15" t="s">
        <v>13</v>
      </c>
      <c r="C15" s="76">
        <f>Specificatie!O6</f>
        <v>6</v>
      </c>
      <c r="D15" s="17">
        <v>0</v>
      </c>
      <c r="E15" s="18">
        <f t="shared" si="0"/>
        <v>0</v>
      </c>
    </row>
    <row r="16" spans="1:5" x14ac:dyDescent="0.25">
      <c r="A16" s="14" t="s">
        <v>20</v>
      </c>
      <c r="B16" s="15" t="s">
        <v>13</v>
      </c>
      <c r="C16" s="76">
        <f>Specificatie!O12</f>
        <v>6</v>
      </c>
      <c r="D16" s="17">
        <v>0</v>
      </c>
      <c r="E16" s="18">
        <f t="shared" si="0"/>
        <v>0</v>
      </c>
    </row>
    <row r="17" spans="1:5" x14ac:dyDescent="0.25">
      <c r="A17" s="14" t="s">
        <v>140</v>
      </c>
      <c r="B17" s="15" t="s">
        <v>13</v>
      </c>
      <c r="C17" s="76">
        <f>Specificatie!C8+Specificatie!C20+Specificatie!C32+Specificatie!C44+Specificatie!G8+Specificatie!G20+Specificatie!G32+Specificatie!G44+Specificatie!K8+Specificatie!K20+Specificatie!K32+Specificatie!O4</f>
        <v>43</v>
      </c>
      <c r="D17" s="17">
        <v>0</v>
      </c>
      <c r="E17" s="18">
        <f t="shared" si="0"/>
        <v>0</v>
      </c>
    </row>
    <row r="18" spans="1:5" x14ac:dyDescent="0.25">
      <c r="A18" s="14" t="s">
        <v>21</v>
      </c>
      <c r="B18" s="15" t="s">
        <v>13</v>
      </c>
      <c r="C18" s="76">
        <f>Specificatie!C9+Specificatie!C21+Specificatie!C33+Specificatie!C45+Specificatie!G9+Specificatie!G21+Specificatie!G33+Specificatie!G45+Specificatie!K9+Specificatie!K21+Specificatie!K33</f>
        <v>9</v>
      </c>
      <c r="D18" s="17">
        <v>0</v>
      </c>
      <c r="E18" s="18">
        <f t="shared" si="0"/>
        <v>0</v>
      </c>
    </row>
    <row r="19" spans="1:5" x14ac:dyDescent="0.25">
      <c r="A19" s="14" t="s">
        <v>22</v>
      </c>
      <c r="B19" s="15" t="s">
        <v>13</v>
      </c>
      <c r="C19" s="76">
        <f>Specificatie!O3</f>
        <v>2</v>
      </c>
      <c r="D19" s="17">
        <v>0</v>
      </c>
      <c r="E19" s="18">
        <f t="shared" si="0"/>
        <v>0</v>
      </c>
    </row>
    <row r="20" spans="1:5" x14ac:dyDescent="0.25">
      <c r="A20" s="14" t="s">
        <v>23</v>
      </c>
      <c r="B20" s="15" t="s">
        <v>13</v>
      </c>
      <c r="C20" s="76">
        <f>Specificatie!C10+Specificatie!C22+Specificatie!C34+Specificatie!C46+Specificatie!G10+Specificatie!G22+Specificatie!G34+Specificatie!G46+Specificatie!K10+Specificatie!K22+Specificatie!K34</f>
        <v>16</v>
      </c>
      <c r="D20" s="17">
        <v>0</v>
      </c>
      <c r="E20" s="18">
        <f t="shared" si="0"/>
        <v>0</v>
      </c>
    </row>
    <row r="21" spans="1:5" x14ac:dyDescent="0.25">
      <c r="A21" s="14" t="s">
        <v>24</v>
      </c>
      <c r="B21" s="15" t="s">
        <v>13</v>
      </c>
      <c r="C21" s="76">
        <f>Specificatie!O16</f>
        <v>10</v>
      </c>
      <c r="D21" s="17">
        <v>0</v>
      </c>
      <c r="E21" s="18">
        <f t="shared" si="0"/>
        <v>0</v>
      </c>
    </row>
    <row r="22" spans="1:5" x14ac:dyDescent="0.25">
      <c r="A22" s="14" t="s">
        <v>25</v>
      </c>
      <c r="B22" s="15" t="s">
        <v>13</v>
      </c>
      <c r="C22" s="76">
        <f>Specificatie!O15</f>
        <v>3</v>
      </c>
      <c r="D22" s="17">
        <v>0</v>
      </c>
      <c r="E22" s="18">
        <f t="shared" si="0"/>
        <v>0</v>
      </c>
    </row>
    <row r="23" spans="1:5" x14ac:dyDescent="0.25">
      <c r="A23" s="14" t="s">
        <v>26</v>
      </c>
      <c r="B23" s="15" t="s">
        <v>13</v>
      </c>
      <c r="C23" s="76">
        <f>Specificatie!C11+Specificatie!C23+Specificatie!C35+Specificatie!C47+Specificatie!G11+Specificatie!G23+Specificatie!G35+Specificatie!G47+Specificatie!K11+Specificatie!K23+Specificatie!K35+Specificatie!O17</f>
        <v>54</v>
      </c>
      <c r="D23" s="17">
        <v>0</v>
      </c>
      <c r="E23" s="18">
        <f t="shared" si="0"/>
        <v>0</v>
      </c>
    </row>
    <row r="24" spans="1:5" x14ac:dyDescent="0.25">
      <c r="A24" s="14" t="s">
        <v>27</v>
      </c>
      <c r="B24" s="15" t="s">
        <v>13</v>
      </c>
      <c r="C24" s="76">
        <f>Specificatie!O18</f>
        <v>10</v>
      </c>
      <c r="D24" s="17">
        <v>0</v>
      </c>
      <c r="E24" s="18">
        <f t="shared" si="0"/>
        <v>0</v>
      </c>
    </row>
    <row r="25" spans="1:5" x14ac:dyDescent="0.25">
      <c r="A25" s="14" t="s">
        <v>131</v>
      </c>
      <c r="B25" s="15" t="s">
        <v>13</v>
      </c>
      <c r="C25" s="76">
        <f>Specificatie!K24</f>
        <v>1</v>
      </c>
      <c r="D25" s="17">
        <v>0</v>
      </c>
      <c r="E25" s="18">
        <f t="shared" si="0"/>
        <v>0</v>
      </c>
    </row>
    <row r="26" spans="1:5" x14ac:dyDescent="0.25">
      <c r="A26" s="14" t="s">
        <v>176</v>
      </c>
      <c r="B26" s="15" t="s">
        <v>13</v>
      </c>
      <c r="C26" s="76">
        <v>1</v>
      </c>
      <c r="D26" s="17">
        <v>0</v>
      </c>
      <c r="E26" s="18">
        <f t="shared" si="0"/>
        <v>0</v>
      </c>
    </row>
    <row r="27" spans="1:5" x14ac:dyDescent="0.25">
      <c r="A27" s="14" t="s">
        <v>160</v>
      </c>
      <c r="B27" s="15" t="s">
        <v>159</v>
      </c>
      <c r="C27" s="76">
        <v>1</v>
      </c>
      <c r="D27" s="17">
        <v>0</v>
      </c>
      <c r="E27" s="18">
        <f t="shared" si="0"/>
        <v>0</v>
      </c>
    </row>
    <row r="28" spans="1:5" x14ac:dyDescent="0.25">
      <c r="A28" s="9"/>
      <c r="B28" s="9"/>
      <c r="C28" s="9"/>
      <c r="D28" s="9"/>
      <c r="E28" s="9"/>
    </row>
    <row r="29" spans="1:5" x14ac:dyDescent="0.25">
      <c r="A29" s="9"/>
      <c r="B29" s="9"/>
      <c r="C29" s="9"/>
      <c r="D29" s="19" t="s">
        <v>173</v>
      </c>
      <c r="E29" s="77">
        <f>SUM(E5:E25)</f>
        <v>0</v>
      </c>
    </row>
    <row r="30" spans="1:5" x14ac:dyDescent="0.25">
      <c r="A30" s="9"/>
      <c r="B30" s="9"/>
      <c r="C30" s="9"/>
      <c r="D30" s="9"/>
      <c r="E30" s="9"/>
    </row>
    <row r="31" spans="1:5" x14ac:dyDescent="0.25">
      <c r="A31" s="86" t="s">
        <v>168</v>
      </c>
      <c r="B31" s="87"/>
      <c r="C31" s="87"/>
      <c r="D31" s="87"/>
      <c r="E31" s="88"/>
    </row>
    <row r="32" spans="1:5" x14ac:dyDescent="0.25">
      <c r="A32" s="11"/>
      <c r="B32" s="12" t="s">
        <v>9</v>
      </c>
      <c r="C32" s="12" t="s">
        <v>10</v>
      </c>
      <c r="D32" s="13" t="s">
        <v>179</v>
      </c>
      <c r="E32" s="13" t="s">
        <v>175</v>
      </c>
    </row>
    <row r="33" spans="1:8" x14ac:dyDescent="0.25">
      <c r="A33" s="14" t="s">
        <v>169</v>
      </c>
      <c r="B33" s="15" t="s">
        <v>185</v>
      </c>
      <c r="C33" s="76">
        <f>Verbruik!F16</f>
        <v>272</v>
      </c>
      <c r="D33" s="17">
        <v>0</v>
      </c>
      <c r="E33" s="18">
        <f>C33*D33</f>
        <v>0</v>
      </c>
    </row>
    <row r="34" spans="1:8" x14ac:dyDescent="0.25">
      <c r="A34" s="14" t="s">
        <v>170</v>
      </c>
      <c r="B34" s="15" t="s">
        <v>186</v>
      </c>
      <c r="C34" s="76">
        <f>Verbruik!K16</f>
        <v>3480</v>
      </c>
      <c r="D34" s="17">
        <v>0</v>
      </c>
      <c r="E34" s="18">
        <f t="shared" ref="E34:E40" si="1">C34*D34</f>
        <v>0</v>
      </c>
    </row>
    <row r="35" spans="1:8" x14ac:dyDescent="0.25">
      <c r="A35" s="14" t="s">
        <v>49</v>
      </c>
      <c r="B35" s="15" t="s">
        <v>177</v>
      </c>
      <c r="C35" s="76">
        <f>Verbruik!P16</f>
        <v>145</v>
      </c>
      <c r="D35" s="17">
        <v>0</v>
      </c>
      <c r="E35" s="18">
        <f t="shared" si="1"/>
        <v>0</v>
      </c>
    </row>
    <row r="36" spans="1:8" x14ac:dyDescent="0.25">
      <c r="A36" s="14" t="s">
        <v>171</v>
      </c>
      <c r="B36" s="15" t="s">
        <v>185</v>
      </c>
      <c r="C36" s="76">
        <f>Verbruik!U16</f>
        <v>34</v>
      </c>
      <c r="D36" s="17">
        <v>0</v>
      </c>
      <c r="E36" s="18">
        <f t="shared" si="1"/>
        <v>0</v>
      </c>
    </row>
    <row r="37" spans="1:8" x14ac:dyDescent="0.25">
      <c r="A37" s="14" t="s">
        <v>51</v>
      </c>
      <c r="B37" s="15" t="s">
        <v>177</v>
      </c>
      <c r="C37" s="76">
        <f>Verbruik!Z16</f>
        <v>79</v>
      </c>
      <c r="D37" s="17">
        <v>0</v>
      </c>
      <c r="E37" s="18">
        <f t="shared" si="1"/>
        <v>0</v>
      </c>
    </row>
    <row r="38" spans="1:8" x14ac:dyDescent="0.25">
      <c r="A38" s="14" t="s">
        <v>52</v>
      </c>
      <c r="B38" s="15" t="s">
        <v>177</v>
      </c>
      <c r="C38" s="76">
        <f>Verbruik!AE16</f>
        <v>427</v>
      </c>
      <c r="D38" s="17">
        <v>0</v>
      </c>
      <c r="E38" s="18">
        <f t="shared" si="1"/>
        <v>0</v>
      </c>
    </row>
    <row r="39" spans="1:8" x14ac:dyDescent="0.25">
      <c r="A39" s="14" t="s">
        <v>172</v>
      </c>
      <c r="B39" s="15" t="s">
        <v>185</v>
      </c>
      <c r="C39" s="76">
        <f>Verbruik!AJ16</f>
        <v>558</v>
      </c>
      <c r="D39" s="17">
        <v>0</v>
      </c>
      <c r="E39" s="18">
        <f t="shared" si="1"/>
        <v>0</v>
      </c>
    </row>
    <row r="40" spans="1:8" x14ac:dyDescent="0.25">
      <c r="A40" s="14" t="s">
        <v>178</v>
      </c>
      <c r="B40" s="15" t="s">
        <v>185</v>
      </c>
      <c r="C40" s="76">
        <v>1</v>
      </c>
      <c r="D40" s="17">
        <v>0</v>
      </c>
      <c r="E40" s="18">
        <f t="shared" si="1"/>
        <v>0</v>
      </c>
    </row>
    <row r="41" spans="1:8" x14ac:dyDescent="0.25">
      <c r="A41" s="9"/>
      <c r="B41" s="9"/>
      <c r="C41" s="9"/>
      <c r="D41" s="9"/>
      <c r="E41" s="9"/>
    </row>
    <row r="42" spans="1:8" x14ac:dyDescent="0.25">
      <c r="A42" s="9"/>
      <c r="B42" s="9"/>
      <c r="C42" s="9"/>
      <c r="D42" s="19" t="s">
        <v>174</v>
      </c>
      <c r="E42" s="77">
        <f>SUM(E33:E39)</f>
        <v>0</v>
      </c>
    </row>
    <row r="43" spans="1:8" x14ac:dyDescent="0.25">
      <c r="A43" s="9"/>
      <c r="B43" s="9"/>
      <c r="C43" s="9"/>
      <c r="D43" s="9"/>
      <c r="E43" s="9"/>
    </row>
    <row r="44" spans="1:8" x14ac:dyDescent="0.25">
      <c r="A44" s="9"/>
      <c r="B44" s="9"/>
      <c r="C44" s="9"/>
      <c r="D44" s="78" t="s">
        <v>28</v>
      </c>
      <c r="E44" s="73">
        <f>E29+E42</f>
        <v>0</v>
      </c>
    </row>
    <row r="45" spans="1:8" x14ac:dyDescent="0.25">
      <c r="A45" s="20"/>
      <c r="B45" s="9"/>
      <c r="C45" s="9"/>
      <c r="D45" s="9"/>
      <c r="E45" s="9"/>
    </row>
    <row r="46" spans="1:8" x14ac:dyDescent="0.25">
      <c r="A46" s="21" t="s">
        <v>157</v>
      </c>
      <c r="B46" s="22"/>
      <c r="C46" s="22"/>
      <c r="D46" s="22"/>
      <c r="E46" s="23"/>
    </row>
    <row r="47" spans="1:8" x14ac:dyDescent="0.25">
      <c r="A47" s="21" t="s">
        <v>187</v>
      </c>
      <c r="B47" s="22"/>
      <c r="C47" s="22"/>
      <c r="D47" s="22"/>
      <c r="E47" s="23"/>
      <c r="F47" s="107"/>
      <c r="G47" s="22"/>
      <c r="H47" s="23"/>
    </row>
  </sheetData>
  <mergeCells count="3">
    <mergeCell ref="A1:E1"/>
    <mergeCell ref="A3:E3"/>
    <mergeCell ref="A31:E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showGridLines="0" workbookViewId="0">
      <selection activeCell="E9" sqref="E9"/>
    </sheetView>
  </sheetViews>
  <sheetFormatPr defaultRowHeight="15" x14ac:dyDescent="0.25"/>
  <cols>
    <col min="1" max="1" width="71.42578125" customWidth="1"/>
    <col min="2" max="2" width="7.28515625" bestFit="1" customWidth="1"/>
    <col min="4" max="4" width="29.42578125" bestFit="1" customWidth="1"/>
    <col min="5" max="5" width="25.5703125" customWidth="1"/>
  </cols>
  <sheetData>
    <row r="1" spans="1:5" ht="27" customHeight="1" x14ac:dyDescent="0.35">
      <c r="A1" s="83" t="s">
        <v>138</v>
      </c>
      <c r="B1" s="84"/>
      <c r="C1" s="84"/>
      <c r="D1" s="84"/>
      <c r="E1" s="85"/>
    </row>
    <row r="2" spans="1:5" x14ac:dyDescent="0.25">
      <c r="A2" s="9"/>
      <c r="B2" s="9"/>
      <c r="C2" s="9"/>
      <c r="D2" s="9"/>
      <c r="E2" s="9"/>
    </row>
    <row r="3" spans="1:5" ht="10.5" customHeight="1" x14ac:dyDescent="0.25">
      <c r="A3" s="9"/>
      <c r="B3" s="9"/>
      <c r="C3" s="9"/>
      <c r="D3" s="10"/>
      <c r="E3" s="9"/>
    </row>
    <row r="4" spans="1:5" ht="21.75" customHeight="1" x14ac:dyDescent="0.25">
      <c r="A4" s="86" t="s">
        <v>161</v>
      </c>
      <c r="B4" s="87"/>
      <c r="C4" s="87"/>
      <c r="D4" s="87"/>
      <c r="E4" s="88"/>
    </row>
    <row r="5" spans="1:5" ht="29.25" customHeight="1" x14ac:dyDescent="0.25">
      <c r="A5" s="11"/>
      <c r="B5" s="12" t="s">
        <v>9</v>
      </c>
      <c r="C5" s="12" t="s">
        <v>137</v>
      </c>
      <c r="D5" s="13" t="s">
        <v>156</v>
      </c>
      <c r="E5" s="13" t="s">
        <v>143</v>
      </c>
    </row>
    <row r="6" spans="1:5" x14ac:dyDescent="0.25">
      <c r="A6" s="14" t="s">
        <v>139</v>
      </c>
      <c r="B6" s="15" t="s">
        <v>13</v>
      </c>
      <c r="C6" s="16">
        <v>10</v>
      </c>
      <c r="D6" s="17">
        <v>0</v>
      </c>
      <c r="E6" s="18">
        <f>C6*D6</f>
        <v>0</v>
      </c>
    </row>
    <row r="7" spans="1:5" x14ac:dyDescent="0.25">
      <c r="A7" s="14" t="s">
        <v>162</v>
      </c>
      <c r="B7" s="15" t="s">
        <v>13</v>
      </c>
      <c r="C7" s="16">
        <v>10</v>
      </c>
      <c r="D7" s="17">
        <v>0</v>
      </c>
      <c r="E7" s="18">
        <f t="shared" ref="E7" si="0">C7*D7</f>
        <v>0</v>
      </c>
    </row>
    <row r="8" spans="1:5" x14ac:dyDescent="0.25">
      <c r="A8" s="9"/>
      <c r="B8" s="9"/>
      <c r="C8" s="9"/>
      <c r="D8" s="9"/>
      <c r="E8" s="9"/>
    </row>
    <row r="9" spans="1:5" x14ac:dyDescent="0.25">
      <c r="A9" s="9"/>
      <c r="B9" s="9"/>
      <c r="C9" s="9"/>
      <c r="D9" s="19" t="s">
        <v>144</v>
      </c>
      <c r="E9" s="73">
        <f>SUM(E6:E8)</f>
        <v>0</v>
      </c>
    </row>
    <row r="10" spans="1:5" x14ac:dyDescent="0.25">
      <c r="A10" s="20"/>
      <c r="B10" s="9"/>
      <c r="C10" s="9"/>
      <c r="D10" s="19" t="s">
        <v>145</v>
      </c>
      <c r="E10" s="72">
        <f>E7</f>
        <v>0</v>
      </c>
    </row>
    <row r="11" spans="1:5" x14ac:dyDescent="0.25">
      <c r="A11" s="21" t="s">
        <v>136</v>
      </c>
      <c r="B11" s="22"/>
      <c r="C11" s="22"/>
      <c r="D11" s="22"/>
      <c r="E11" s="23"/>
    </row>
    <row r="12" spans="1:5" x14ac:dyDescent="0.25">
      <c r="A12" s="21" t="s">
        <v>158</v>
      </c>
      <c r="B12" s="22"/>
      <c r="C12" s="22"/>
      <c r="D12" s="22"/>
      <c r="E12" s="23"/>
    </row>
    <row r="13" spans="1:5" x14ac:dyDescent="0.25">
      <c r="A13" s="21" t="s">
        <v>163</v>
      </c>
      <c r="B13" s="22"/>
      <c r="C13" s="22"/>
      <c r="D13" s="22"/>
      <c r="E13" s="23"/>
    </row>
  </sheetData>
  <mergeCells count="2">
    <mergeCell ref="A1:E1"/>
    <mergeCell ref="A4:E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9"/>
  <sheetViews>
    <sheetView zoomScale="80" zoomScaleNormal="80" workbookViewId="0">
      <selection activeCell="G42" sqref="G42"/>
    </sheetView>
  </sheetViews>
  <sheetFormatPr defaultRowHeight="15" x14ac:dyDescent="0.25"/>
  <cols>
    <col min="1" max="1" width="68.7109375" bestFit="1" customWidth="1"/>
    <col min="2" max="2" width="10.5703125" customWidth="1"/>
    <col min="3" max="3" width="11" customWidth="1"/>
    <col min="5" max="5" width="68.7109375" bestFit="1" customWidth="1"/>
    <col min="9" max="9" width="68.7109375" bestFit="1" customWidth="1"/>
    <col min="13" max="13" width="80.85546875" customWidth="1"/>
  </cols>
  <sheetData>
    <row r="1" spans="1:15" x14ac:dyDescent="0.25">
      <c r="A1" s="8" t="s">
        <v>29</v>
      </c>
      <c r="B1" s="8"/>
      <c r="C1" s="8"/>
      <c r="D1" s="8"/>
      <c r="E1" s="8" t="s">
        <v>30</v>
      </c>
      <c r="F1" s="8"/>
      <c r="G1" s="8"/>
      <c r="H1" s="8"/>
      <c r="I1" s="8" t="s">
        <v>31</v>
      </c>
      <c r="M1" s="8" t="s">
        <v>32</v>
      </c>
    </row>
    <row r="3" spans="1:15" ht="15" customHeight="1" x14ac:dyDescent="0.25">
      <c r="A3" s="60" t="s">
        <v>33</v>
      </c>
      <c r="B3" s="15" t="s">
        <v>13</v>
      </c>
      <c r="C3" s="65">
        <v>4</v>
      </c>
      <c r="D3" s="64"/>
      <c r="E3" s="60" t="s">
        <v>33</v>
      </c>
      <c r="F3" s="15" t="s">
        <v>13</v>
      </c>
      <c r="G3" s="65">
        <v>3</v>
      </c>
      <c r="H3" s="64"/>
      <c r="I3" s="60" t="s">
        <v>33</v>
      </c>
      <c r="J3" s="15" t="s">
        <v>13</v>
      </c>
      <c r="K3" s="65">
        <v>2</v>
      </c>
      <c r="L3" s="64"/>
      <c r="M3" s="60" t="s">
        <v>34</v>
      </c>
      <c r="N3" s="15" t="s">
        <v>13</v>
      </c>
      <c r="O3" s="15">
        <v>2</v>
      </c>
    </row>
    <row r="4" spans="1:15" ht="15" customHeight="1" x14ac:dyDescent="0.25">
      <c r="A4" s="60" t="s">
        <v>15</v>
      </c>
      <c r="B4" s="15" t="s">
        <v>13</v>
      </c>
      <c r="C4" s="65">
        <v>3</v>
      </c>
      <c r="D4" s="64"/>
      <c r="E4" s="60" t="s">
        <v>15</v>
      </c>
      <c r="F4" s="15" t="s">
        <v>13</v>
      </c>
      <c r="G4" s="65">
        <v>2</v>
      </c>
      <c r="H4" s="64"/>
      <c r="I4" s="60" t="s">
        <v>15</v>
      </c>
      <c r="J4" s="15" t="s">
        <v>13</v>
      </c>
      <c r="K4" s="65">
        <v>2</v>
      </c>
      <c r="L4" s="64"/>
      <c r="M4" s="60" t="s">
        <v>141</v>
      </c>
      <c r="N4" s="15" t="s">
        <v>13</v>
      </c>
      <c r="O4" s="15">
        <v>22</v>
      </c>
    </row>
    <row r="5" spans="1:15" ht="15" customHeight="1" x14ac:dyDescent="0.25">
      <c r="A5" s="60" t="s">
        <v>16</v>
      </c>
      <c r="B5" s="15" t="s">
        <v>13</v>
      </c>
      <c r="C5" s="65"/>
      <c r="D5" s="64"/>
      <c r="E5" s="60" t="s">
        <v>16</v>
      </c>
      <c r="F5" s="15" t="s">
        <v>13</v>
      </c>
      <c r="G5" s="65">
        <v>3</v>
      </c>
      <c r="H5" s="64"/>
      <c r="I5" s="60" t="s">
        <v>16</v>
      </c>
      <c r="J5" s="15" t="s">
        <v>13</v>
      </c>
      <c r="K5" s="65">
        <v>2</v>
      </c>
      <c r="L5" s="64"/>
      <c r="M5" s="60" t="s">
        <v>33</v>
      </c>
      <c r="N5" s="15" t="s">
        <v>13</v>
      </c>
      <c r="O5" s="15">
        <v>43</v>
      </c>
    </row>
    <row r="6" spans="1:15" ht="15" customHeight="1" x14ac:dyDescent="0.25">
      <c r="A6" s="60" t="s">
        <v>35</v>
      </c>
      <c r="B6" s="15" t="s">
        <v>13</v>
      </c>
      <c r="C6" s="65"/>
      <c r="D6" s="64"/>
      <c r="E6" s="60" t="s">
        <v>35</v>
      </c>
      <c r="F6" s="15" t="s">
        <v>13</v>
      </c>
      <c r="G6" s="65">
        <v>1</v>
      </c>
      <c r="H6" s="64"/>
      <c r="I6" s="60" t="s">
        <v>35</v>
      </c>
      <c r="J6" s="15" t="s">
        <v>13</v>
      </c>
      <c r="K6" s="65">
        <v>2</v>
      </c>
      <c r="L6" s="64"/>
      <c r="M6" s="60" t="s">
        <v>122</v>
      </c>
      <c r="N6" s="15" t="s">
        <v>13</v>
      </c>
      <c r="O6" s="15">
        <v>6</v>
      </c>
    </row>
    <row r="7" spans="1:15" ht="15" customHeight="1" x14ac:dyDescent="0.25">
      <c r="A7" s="60" t="s">
        <v>18</v>
      </c>
      <c r="B7" s="15" t="s">
        <v>13</v>
      </c>
      <c r="C7" s="65">
        <v>4</v>
      </c>
      <c r="D7" s="64"/>
      <c r="E7" s="60" t="s">
        <v>18</v>
      </c>
      <c r="F7" s="15" t="s">
        <v>13</v>
      </c>
      <c r="G7" s="65"/>
      <c r="H7" s="64"/>
      <c r="I7" s="60" t="s">
        <v>18</v>
      </c>
      <c r="J7" s="15" t="s">
        <v>13</v>
      </c>
      <c r="K7" s="65"/>
      <c r="L7" s="64"/>
      <c r="M7" s="60" t="s">
        <v>123</v>
      </c>
      <c r="N7" s="15" t="s">
        <v>13</v>
      </c>
      <c r="O7" s="15">
        <v>41</v>
      </c>
    </row>
    <row r="8" spans="1:15" ht="15" customHeight="1" x14ac:dyDescent="0.25">
      <c r="A8" s="60" t="s">
        <v>20</v>
      </c>
      <c r="B8" s="15" t="s">
        <v>13</v>
      </c>
      <c r="C8" s="65">
        <v>2</v>
      </c>
      <c r="D8" s="64"/>
      <c r="E8" s="60" t="s">
        <v>20</v>
      </c>
      <c r="F8" s="15" t="s">
        <v>13</v>
      </c>
      <c r="G8" s="65">
        <v>2</v>
      </c>
      <c r="H8" s="64"/>
      <c r="I8" s="60" t="s">
        <v>20</v>
      </c>
      <c r="J8" s="15" t="s">
        <v>13</v>
      </c>
      <c r="K8" s="65">
        <v>2</v>
      </c>
      <c r="L8" s="64"/>
      <c r="M8" s="60" t="s">
        <v>17</v>
      </c>
      <c r="N8" s="15" t="s">
        <v>13</v>
      </c>
      <c r="O8" s="15">
        <v>2</v>
      </c>
    </row>
    <row r="9" spans="1:15" ht="15" customHeight="1" x14ac:dyDescent="0.25">
      <c r="A9" s="60" t="s">
        <v>21</v>
      </c>
      <c r="B9" s="15" t="s">
        <v>13</v>
      </c>
      <c r="C9" s="65">
        <v>3</v>
      </c>
      <c r="D9" s="64"/>
      <c r="E9" s="60" t="s">
        <v>21</v>
      </c>
      <c r="F9" s="15" t="s">
        <v>13</v>
      </c>
      <c r="G9" s="65"/>
      <c r="H9" s="64"/>
      <c r="I9" s="60" t="s">
        <v>21</v>
      </c>
      <c r="J9" s="15" t="s">
        <v>13</v>
      </c>
      <c r="K9" s="65"/>
      <c r="L9" s="64"/>
      <c r="M9" s="60" t="s">
        <v>125</v>
      </c>
      <c r="N9" s="15" t="s">
        <v>13</v>
      </c>
      <c r="O9" s="15">
        <v>43</v>
      </c>
    </row>
    <row r="10" spans="1:15" ht="15" customHeight="1" x14ac:dyDescent="0.25">
      <c r="A10" s="60" t="s">
        <v>23</v>
      </c>
      <c r="B10" s="15" t="s">
        <v>13</v>
      </c>
      <c r="C10" s="65">
        <v>3</v>
      </c>
      <c r="D10" s="64"/>
      <c r="E10" s="60" t="s">
        <v>23</v>
      </c>
      <c r="F10" s="15" t="s">
        <v>13</v>
      </c>
      <c r="G10" s="65"/>
      <c r="H10" s="64"/>
      <c r="I10" s="60" t="s">
        <v>23</v>
      </c>
      <c r="J10" s="15" t="s">
        <v>13</v>
      </c>
      <c r="K10" s="65"/>
      <c r="L10" s="64"/>
      <c r="M10" s="60" t="s">
        <v>124</v>
      </c>
      <c r="N10" s="15" t="s">
        <v>13</v>
      </c>
      <c r="O10" s="15">
        <v>4</v>
      </c>
    </row>
    <row r="11" spans="1:15" x14ac:dyDescent="0.25">
      <c r="A11" s="60" t="s">
        <v>118</v>
      </c>
      <c r="B11" s="15" t="s">
        <v>13</v>
      </c>
      <c r="C11" s="65"/>
      <c r="D11" s="64"/>
      <c r="E11" s="60" t="s">
        <v>118</v>
      </c>
      <c r="F11" s="15" t="s">
        <v>13</v>
      </c>
      <c r="G11" s="65">
        <v>3</v>
      </c>
      <c r="H11" s="64"/>
      <c r="I11" s="60" t="s">
        <v>118</v>
      </c>
      <c r="J11" s="15" t="s">
        <v>13</v>
      </c>
      <c r="K11" s="65"/>
      <c r="L11" s="64"/>
      <c r="M11" s="60" t="s">
        <v>134</v>
      </c>
      <c r="N11" s="15" t="s">
        <v>13</v>
      </c>
      <c r="O11" s="15">
        <v>1</v>
      </c>
    </row>
    <row r="12" spans="1:15" x14ac:dyDescent="0.25">
      <c r="A12" s="63"/>
      <c r="B12" s="26"/>
      <c r="C12" s="68"/>
      <c r="D12" s="64"/>
      <c r="E12" s="63"/>
      <c r="F12" s="26"/>
      <c r="G12" s="68"/>
      <c r="H12" s="64"/>
      <c r="I12" s="63"/>
      <c r="J12" s="26"/>
      <c r="K12" s="68"/>
      <c r="L12" s="64"/>
      <c r="M12" s="60" t="s">
        <v>140</v>
      </c>
      <c r="N12" s="15" t="s">
        <v>13</v>
      </c>
      <c r="O12" s="15">
        <v>6</v>
      </c>
    </row>
    <row r="13" spans="1:15" ht="15" customHeight="1" x14ac:dyDescent="0.25">
      <c r="A13" s="24" t="s">
        <v>36</v>
      </c>
      <c r="B13" s="8"/>
      <c r="C13" s="64"/>
      <c r="D13" s="64"/>
      <c r="E13" s="24" t="s">
        <v>37</v>
      </c>
      <c r="F13" s="64"/>
      <c r="G13" s="64"/>
      <c r="H13" s="64"/>
      <c r="I13" s="66" t="s">
        <v>38</v>
      </c>
      <c r="J13" s="64"/>
      <c r="K13" s="64"/>
      <c r="L13" s="64"/>
      <c r="M13" s="60" t="s">
        <v>18</v>
      </c>
      <c r="N13" s="15" t="s">
        <v>13</v>
      </c>
      <c r="O13" s="15">
        <v>5</v>
      </c>
    </row>
    <row r="14" spans="1:15" ht="15" customHeight="1" x14ac:dyDescent="0.25"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0" t="s">
        <v>135</v>
      </c>
      <c r="N14" s="15" t="s">
        <v>13</v>
      </c>
      <c r="O14" s="15">
        <v>2</v>
      </c>
    </row>
    <row r="15" spans="1:15" ht="15" customHeight="1" x14ac:dyDescent="0.25">
      <c r="A15" s="60" t="s">
        <v>33</v>
      </c>
      <c r="B15" s="15" t="s">
        <v>13</v>
      </c>
      <c r="C15" s="65">
        <v>2</v>
      </c>
      <c r="D15" s="64"/>
      <c r="E15" s="60" t="s">
        <v>33</v>
      </c>
      <c r="F15" s="15" t="s">
        <v>13</v>
      </c>
      <c r="G15" s="65">
        <v>3</v>
      </c>
      <c r="H15" s="64"/>
      <c r="I15" s="60" t="s">
        <v>33</v>
      </c>
      <c r="J15" s="15" t="s">
        <v>13</v>
      </c>
      <c r="K15" s="65">
        <v>3</v>
      </c>
      <c r="L15" s="64"/>
      <c r="M15" s="60" t="s">
        <v>126</v>
      </c>
      <c r="N15" s="15" t="s">
        <v>13</v>
      </c>
      <c r="O15" s="15">
        <v>3</v>
      </c>
    </row>
    <row r="16" spans="1:15" ht="15" customHeight="1" x14ac:dyDescent="0.25">
      <c r="A16" s="60" t="s">
        <v>15</v>
      </c>
      <c r="B16" s="15" t="s">
        <v>13</v>
      </c>
      <c r="C16" s="65">
        <v>2</v>
      </c>
      <c r="D16" s="64"/>
      <c r="E16" s="60" t="s">
        <v>15</v>
      </c>
      <c r="F16" s="15" t="s">
        <v>13</v>
      </c>
      <c r="G16" s="65">
        <v>3</v>
      </c>
      <c r="H16" s="64"/>
      <c r="I16" s="60" t="s">
        <v>15</v>
      </c>
      <c r="J16" s="15" t="s">
        <v>13</v>
      </c>
      <c r="K16" s="65">
        <v>3</v>
      </c>
      <c r="L16" s="64"/>
      <c r="M16" s="60" t="s">
        <v>24</v>
      </c>
      <c r="N16" s="15" t="s">
        <v>13</v>
      </c>
      <c r="O16" s="15">
        <v>10</v>
      </c>
    </row>
    <row r="17" spans="1:15" ht="15" customHeight="1" x14ac:dyDescent="0.25">
      <c r="A17" s="60" t="s">
        <v>16</v>
      </c>
      <c r="B17" s="15" t="s">
        <v>13</v>
      </c>
      <c r="C17" s="65">
        <v>2</v>
      </c>
      <c r="D17" s="64"/>
      <c r="E17" s="60" t="s">
        <v>16</v>
      </c>
      <c r="F17" s="15" t="s">
        <v>13</v>
      </c>
      <c r="G17" s="65">
        <v>3</v>
      </c>
      <c r="H17" s="64"/>
      <c r="I17" s="60" t="s">
        <v>16</v>
      </c>
      <c r="J17" s="15" t="s">
        <v>13</v>
      </c>
      <c r="K17" s="65">
        <v>3</v>
      </c>
      <c r="L17" s="64"/>
      <c r="M17" s="60" t="s">
        <v>128</v>
      </c>
      <c r="N17" s="15" t="s">
        <v>13</v>
      </c>
      <c r="O17" s="15">
        <v>46</v>
      </c>
    </row>
    <row r="18" spans="1:15" ht="15" customHeight="1" x14ac:dyDescent="0.25">
      <c r="A18" s="60" t="s">
        <v>35</v>
      </c>
      <c r="B18" s="15" t="s">
        <v>13</v>
      </c>
      <c r="C18" s="65">
        <v>2</v>
      </c>
      <c r="D18" s="64"/>
      <c r="E18" s="60" t="s">
        <v>35</v>
      </c>
      <c r="F18" s="15" t="s">
        <v>13</v>
      </c>
      <c r="G18" s="65"/>
      <c r="H18" s="64"/>
      <c r="I18" s="60" t="s">
        <v>35</v>
      </c>
      <c r="J18" s="15" t="s">
        <v>13</v>
      </c>
      <c r="K18" s="65">
        <v>3</v>
      </c>
      <c r="L18" s="64"/>
      <c r="M18" s="60" t="s">
        <v>127</v>
      </c>
      <c r="N18" s="15" t="s">
        <v>13</v>
      </c>
      <c r="O18" s="15">
        <v>10</v>
      </c>
    </row>
    <row r="19" spans="1:15" ht="15" customHeight="1" x14ac:dyDescent="0.25">
      <c r="A19" s="60" t="s">
        <v>18</v>
      </c>
      <c r="B19" s="15" t="s">
        <v>13</v>
      </c>
      <c r="C19" s="65"/>
      <c r="D19" s="64"/>
      <c r="E19" s="60" t="s">
        <v>18</v>
      </c>
      <c r="F19" s="15" t="s">
        <v>13</v>
      </c>
      <c r="G19" s="65"/>
      <c r="H19" s="64"/>
      <c r="I19" s="60" t="s">
        <v>18</v>
      </c>
      <c r="J19" s="15" t="s">
        <v>13</v>
      </c>
      <c r="K19" s="65"/>
      <c r="L19" s="64"/>
      <c r="M19" s="60" t="s">
        <v>119</v>
      </c>
      <c r="N19" s="15" t="s">
        <v>13</v>
      </c>
      <c r="O19" s="15">
        <v>39</v>
      </c>
    </row>
    <row r="20" spans="1:15" ht="15" customHeight="1" x14ac:dyDescent="0.25">
      <c r="A20" s="60" t="s">
        <v>20</v>
      </c>
      <c r="B20" s="15" t="s">
        <v>13</v>
      </c>
      <c r="C20" s="65">
        <v>2</v>
      </c>
      <c r="D20" s="64"/>
      <c r="E20" s="60" t="s">
        <v>20</v>
      </c>
      <c r="F20" s="15" t="s">
        <v>13</v>
      </c>
      <c r="G20" s="65">
        <v>2</v>
      </c>
      <c r="H20" s="64"/>
      <c r="I20" s="60" t="s">
        <v>20</v>
      </c>
      <c r="J20" s="15" t="s">
        <v>13</v>
      </c>
      <c r="K20" s="65"/>
      <c r="L20" s="64"/>
      <c r="M20" s="60" t="s">
        <v>129</v>
      </c>
      <c r="N20" s="15" t="s">
        <v>13</v>
      </c>
      <c r="O20" s="15">
        <v>10</v>
      </c>
    </row>
    <row r="21" spans="1:15" ht="15" customHeight="1" x14ac:dyDescent="0.25">
      <c r="A21" s="60" t="s">
        <v>21</v>
      </c>
      <c r="B21" s="15" t="s">
        <v>13</v>
      </c>
      <c r="C21" s="65"/>
      <c r="D21" s="64"/>
      <c r="E21" s="60" t="s">
        <v>21</v>
      </c>
      <c r="F21" s="15" t="s">
        <v>13</v>
      </c>
      <c r="G21" s="65"/>
      <c r="H21" s="64"/>
      <c r="I21" s="60" t="s">
        <v>21</v>
      </c>
      <c r="J21" s="15" t="s">
        <v>13</v>
      </c>
      <c r="K21" s="65"/>
      <c r="L21" s="64"/>
      <c r="N21" s="26"/>
    </row>
    <row r="22" spans="1:15" ht="15" customHeight="1" x14ac:dyDescent="0.25">
      <c r="A22" s="60" t="s">
        <v>23</v>
      </c>
      <c r="B22" s="15" t="s">
        <v>13</v>
      </c>
      <c r="C22" s="65">
        <v>2</v>
      </c>
      <c r="D22" s="64"/>
      <c r="E22" s="61" t="s">
        <v>23</v>
      </c>
      <c r="F22" s="62" t="s">
        <v>13</v>
      </c>
      <c r="G22" s="67"/>
      <c r="H22" s="64"/>
      <c r="I22" s="61" t="s">
        <v>23</v>
      </c>
      <c r="J22" s="62" t="s">
        <v>13</v>
      </c>
      <c r="K22" s="67">
        <v>3</v>
      </c>
      <c r="L22" s="64"/>
      <c r="N22" s="26"/>
    </row>
    <row r="23" spans="1:15" ht="15" customHeight="1" x14ac:dyDescent="0.25">
      <c r="A23" s="60" t="s">
        <v>118</v>
      </c>
      <c r="B23" s="15" t="s">
        <v>13</v>
      </c>
      <c r="C23" s="65"/>
      <c r="D23" s="64"/>
      <c r="E23" s="60" t="s">
        <v>118</v>
      </c>
      <c r="F23" s="15" t="s">
        <v>13</v>
      </c>
      <c r="G23" s="65"/>
      <c r="H23" s="69"/>
      <c r="I23" s="60" t="s">
        <v>118</v>
      </c>
      <c r="J23" s="15" t="s">
        <v>13</v>
      </c>
      <c r="K23" s="65">
        <v>3</v>
      </c>
      <c r="L23" s="64"/>
      <c r="N23" s="26"/>
    </row>
    <row r="24" spans="1:15" x14ac:dyDescent="0.25">
      <c r="A24" s="25"/>
      <c r="B24" s="26"/>
      <c r="C24" s="68"/>
      <c r="D24" s="64"/>
      <c r="E24" s="64"/>
      <c r="F24" s="64"/>
      <c r="G24" s="64"/>
      <c r="H24" s="64"/>
      <c r="I24" s="60" t="s">
        <v>142</v>
      </c>
      <c r="J24" s="15" t="s">
        <v>13</v>
      </c>
      <c r="K24" s="65">
        <v>1</v>
      </c>
      <c r="L24" s="64"/>
      <c r="M24" t="s">
        <v>39</v>
      </c>
    </row>
    <row r="25" spans="1:15" x14ac:dyDescent="0.25">
      <c r="A25" s="24" t="s">
        <v>40</v>
      </c>
      <c r="B25" s="8"/>
      <c r="C25" s="64"/>
      <c r="D25" s="64"/>
      <c r="E25" s="24" t="s">
        <v>41</v>
      </c>
      <c r="F25" s="64"/>
      <c r="G25" s="64"/>
      <c r="H25" s="64"/>
      <c r="I25" s="71" t="s">
        <v>42</v>
      </c>
      <c r="J25" s="64"/>
      <c r="K25" s="64"/>
      <c r="L25" s="64"/>
      <c r="M25" t="s">
        <v>43</v>
      </c>
    </row>
    <row r="26" spans="1:15" x14ac:dyDescent="0.25"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39" t="s">
        <v>44</v>
      </c>
    </row>
    <row r="27" spans="1:15" x14ac:dyDescent="0.25">
      <c r="A27" s="60" t="s">
        <v>33</v>
      </c>
      <c r="B27" s="15" t="s">
        <v>13</v>
      </c>
      <c r="C27" s="65">
        <v>4</v>
      </c>
      <c r="D27" s="64"/>
      <c r="E27" s="60" t="s">
        <v>33</v>
      </c>
      <c r="F27" s="15" t="s">
        <v>13</v>
      </c>
      <c r="G27" s="65">
        <v>2</v>
      </c>
      <c r="H27" s="64"/>
      <c r="I27" s="60" t="s">
        <v>33</v>
      </c>
      <c r="J27" s="15" t="s">
        <v>13</v>
      </c>
      <c r="K27" s="65">
        <v>1</v>
      </c>
      <c r="L27" s="64"/>
      <c r="M27" s="39"/>
    </row>
    <row r="28" spans="1:15" x14ac:dyDescent="0.25">
      <c r="A28" s="60" t="s">
        <v>15</v>
      </c>
      <c r="B28" s="15" t="s">
        <v>13</v>
      </c>
      <c r="C28" s="65">
        <v>3</v>
      </c>
      <c r="D28" s="64"/>
      <c r="E28" s="60" t="s">
        <v>15</v>
      </c>
      <c r="F28" s="15" t="s">
        <v>13</v>
      </c>
      <c r="G28" s="65">
        <v>2</v>
      </c>
      <c r="H28" s="64"/>
      <c r="I28" s="60" t="s">
        <v>15</v>
      </c>
      <c r="J28" s="15" t="s">
        <v>13</v>
      </c>
      <c r="K28" s="65">
        <v>1</v>
      </c>
      <c r="L28" s="64"/>
      <c r="M28" s="39"/>
    </row>
    <row r="29" spans="1:15" x14ac:dyDescent="0.25">
      <c r="A29" s="60" t="s">
        <v>16</v>
      </c>
      <c r="B29" s="15" t="s">
        <v>13</v>
      </c>
      <c r="C29" s="65"/>
      <c r="D29" s="64"/>
      <c r="E29" s="60" t="s">
        <v>16</v>
      </c>
      <c r="F29" s="15" t="s">
        <v>13</v>
      </c>
      <c r="G29" s="65">
        <v>2</v>
      </c>
      <c r="H29" s="64"/>
      <c r="I29" s="60" t="s">
        <v>16</v>
      </c>
      <c r="J29" s="15" t="s">
        <v>13</v>
      </c>
      <c r="K29" s="65"/>
      <c r="L29" s="64"/>
    </row>
    <row r="30" spans="1:15" x14ac:dyDescent="0.25">
      <c r="A30" s="60" t="s">
        <v>35</v>
      </c>
      <c r="B30" s="15" t="s">
        <v>13</v>
      </c>
      <c r="C30" s="65"/>
      <c r="D30" s="64"/>
      <c r="E30" s="60" t="s">
        <v>35</v>
      </c>
      <c r="F30" s="15" t="s">
        <v>13</v>
      </c>
      <c r="G30" s="65"/>
      <c r="H30" s="64"/>
      <c r="I30" s="60" t="s">
        <v>35</v>
      </c>
      <c r="J30" s="15" t="s">
        <v>13</v>
      </c>
      <c r="K30" s="65"/>
      <c r="L30" s="64"/>
    </row>
    <row r="31" spans="1:15" x14ac:dyDescent="0.25">
      <c r="A31" s="60" t="s">
        <v>18</v>
      </c>
      <c r="B31" s="15" t="s">
        <v>13</v>
      </c>
      <c r="C31" s="65">
        <v>4</v>
      </c>
      <c r="D31" s="64"/>
      <c r="E31" s="60" t="s">
        <v>18</v>
      </c>
      <c r="F31" s="15" t="s">
        <v>13</v>
      </c>
      <c r="G31" s="65"/>
      <c r="H31" s="64"/>
      <c r="I31" s="60" t="s">
        <v>18</v>
      </c>
      <c r="J31" s="15" t="s">
        <v>13</v>
      </c>
      <c r="K31" s="65">
        <v>1</v>
      </c>
      <c r="L31" s="64"/>
    </row>
    <row r="32" spans="1:15" x14ac:dyDescent="0.25">
      <c r="A32" s="60" t="s">
        <v>20</v>
      </c>
      <c r="B32" s="15" t="s">
        <v>13</v>
      </c>
      <c r="C32" s="65">
        <v>2</v>
      </c>
      <c r="D32" s="64"/>
      <c r="E32" s="60" t="s">
        <v>20</v>
      </c>
      <c r="F32" s="15" t="s">
        <v>13</v>
      </c>
      <c r="G32" s="65">
        <v>2</v>
      </c>
      <c r="H32" s="64"/>
      <c r="I32" s="60" t="s">
        <v>20</v>
      </c>
      <c r="J32" s="15" t="s">
        <v>13</v>
      </c>
      <c r="K32" s="65">
        <v>1</v>
      </c>
      <c r="L32" s="64"/>
    </row>
    <row r="33" spans="1:12" x14ac:dyDescent="0.25">
      <c r="A33" s="60" t="s">
        <v>21</v>
      </c>
      <c r="B33" s="15" t="s">
        <v>13</v>
      </c>
      <c r="C33" s="65">
        <v>3</v>
      </c>
      <c r="D33" s="64"/>
      <c r="E33" s="60" t="s">
        <v>21</v>
      </c>
      <c r="F33" s="15" t="s">
        <v>13</v>
      </c>
      <c r="G33" s="65"/>
      <c r="H33" s="64"/>
      <c r="I33" s="60" t="s">
        <v>21</v>
      </c>
      <c r="J33" s="15" t="s">
        <v>13</v>
      </c>
      <c r="K33" s="65">
        <v>1</v>
      </c>
      <c r="L33" s="64"/>
    </row>
    <row r="34" spans="1:12" x14ac:dyDescent="0.25">
      <c r="A34" s="60" t="s">
        <v>23</v>
      </c>
      <c r="B34" s="15" t="s">
        <v>13</v>
      </c>
      <c r="C34" s="65">
        <v>3</v>
      </c>
      <c r="D34" s="64"/>
      <c r="E34" s="60" t="s">
        <v>23</v>
      </c>
      <c r="F34" s="15" t="s">
        <v>13</v>
      </c>
      <c r="G34" s="65"/>
      <c r="H34" s="64"/>
      <c r="I34" s="60" t="s">
        <v>23</v>
      </c>
      <c r="J34" s="15" t="s">
        <v>13</v>
      </c>
      <c r="K34" s="65">
        <v>1</v>
      </c>
      <c r="L34" s="64"/>
    </row>
    <row r="35" spans="1:12" x14ac:dyDescent="0.25">
      <c r="A35" s="60" t="s">
        <v>118</v>
      </c>
      <c r="B35" s="15" t="s">
        <v>13</v>
      </c>
      <c r="C35" s="65"/>
      <c r="D35" s="64"/>
      <c r="E35" s="60" t="s">
        <v>118</v>
      </c>
      <c r="F35" s="15" t="s">
        <v>13</v>
      </c>
      <c r="G35" s="65"/>
      <c r="H35" s="64"/>
      <c r="I35" s="60" t="s">
        <v>118</v>
      </c>
      <c r="J35" s="15" t="s">
        <v>13</v>
      </c>
      <c r="K35" s="65"/>
      <c r="L35" s="64"/>
    </row>
    <row r="36" spans="1:12" x14ac:dyDescent="0.25">
      <c r="A36" s="63"/>
      <c r="B36" s="26"/>
      <c r="C36" s="68"/>
      <c r="D36" s="64"/>
      <c r="E36" s="63"/>
      <c r="F36" s="26"/>
      <c r="G36" s="68"/>
      <c r="H36" s="64"/>
      <c r="I36" s="63"/>
      <c r="J36" s="26"/>
      <c r="K36" s="68"/>
      <c r="L36" s="64"/>
    </row>
    <row r="37" spans="1:12" x14ac:dyDescent="0.25">
      <c r="A37" s="24" t="s">
        <v>45</v>
      </c>
      <c r="B37" s="8"/>
      <c r="C37" s="64"/>
      <c r="D37" s="64"/>
      <c r="E37" s="70" t="s">
        <v>46</v>
      </c>
      <c r="F37" s="64"/>
      <c r="G37" s="64"/>
      <c r="H37" s="64"/>
      <c r="I37" s="64"/>
      <c r="J37" s="64"/>
      <c r="K37" s="64"/>
      <c r="L37" s="64"/>
    </row>
    <row r="38" spans="1:12" x14ac:dyDescent="0.25">
      <c r="C38" s="64"/>
      <c r="D38" s="64"/>
      <c r="E38" s="64"/>
      <c r="F38" s="64"/>
      <c r="G38" s="64"/>
      <c r="H38" s="64"/>
      <c r="I38" s="64"/>
      <c r="J38" s="64"/>
      <c r="K38" s="64"/>
      <c r="L38" s="64"/>
    </row>
    <row r="39" spans="1:12" x14ac:dyDescent="0.25">
      <c r="A39" s="60" t="s">
        <v>33</v>
      </c>
      <c r="B39" s="15" t="s">
        <v>13</v>
      </c>
      <c r="C39" s="65">
        <v>3</v>
      </c>
      <c r="D39" s="64"/>
      <c r="E39" s="60" t="s">
        <v>33</v>
      </c>
      <c r="F39" s="15" t="s">
        <v>13</v>
      </c>
      <c r="G39" s="65">
        <v>3</v>
      </c>
      <c r="H39" s="64"/>
      <c r="I39" s="64"/>
      <c r="J39" s="64"/>
      <c r="K39" s="64"/>
      <c r="L39" s="64"/>
    </row>
    <row r="40" spans="1:12" x14ac:dyDescent="0.25">
      <c r="A40" s="60" t="s">
        <v>15</v>
      </c>
      <c r="B40" s="15" t="s">
        <v>13</v>
      </c>
      <c r="C40" s="65">
        <v>4</v>
      </c>
      <c r="D40" s="64"/>
      <c r="E40" s="60" t="s">
        <v>15</v>
      </c>
      <c r="F40" s="15" t="s">
        <v>13</v>
      </c>
      <c r="G40" s="65">
        <v>2</v>
      </c>
      <c r="H40" s="64"/>
      <c r="I40" s="64"/>
      <c r="J40" s="64"/>
      <c r="K40" s="64"/>
      <c r="L40" s="64"/>
    </row>
    <row r="41" spans="1:12" x14ac:dyDescent="0.25">
      <c r="A41" s="60" t="s">
        <v>16</v>
      </c>
      <c r="B41" s="15" t="s">
        <v>13</v>
      </c>
      <c r="C41" s="65"/>
      <c r="D41" s="64"/>
      <c r="E41" s="60" t="s">
        <v>16</v>
      </c>
      <c r="F41" s="15" t="s">
        <v>13</v>
      </c>
      <c r="G41" s="65">
        <v>3</v>
      </c>
      <c r="H41" s="64"/>
      <c r="I41" s="64"/>
      <c r="J41" s="64"/>
      <c r="K41" s="64"/>
      <c r="L41" s="64"/>
    </row>
    <row r="42" spans="1:12" x14ac:dyDescent="0.25">
      <c r="A42" s="60" t="s">
        <v>35</v>
      </c>
      <c r="B42" s="15" t="s">
        <v>13</v>
      </c>
      <c r="C42" s="65">
        <v>3</v>
      </c>
      <c r="D42" s="64"/>
      <c r="E42" s="60" t="s">
        <v>35</v>
      </c>
      <c r="F42" s="15" t="s">
        <v>13</v>
      </c>
      <c r="G42" s="65">
        <v>2</v>
      </c>
      <c r="H42" s="64"/>
      <c r="I42" s="64"/>
      <c r="J42" s="64"/>
      <c r="K42" s="64"/>
      <c r="L42" s="64"/>
    </row>
    <row r="43" spans="1:12" x14ac:dyDescent="0.25">
      <c r="A43" s="60" t="s">
        <v>18</v>
      </c>
      <c r="B43" s="15" t="s">
        <v>13</v>
      </c>
      <c r="C43" s="65"/>
      <c r="D43" s="64"/>
      <c r="E43" s="60" t="s">
        <v>18</v>
      </c>
      <c r="F43" s="15" t="s">
        <v>13</v>
      </c>
      <c r="G43" s="65"/>
      <c r="H43" s="64"/>
      <c r="I43" s="64"/>
      <c r="J43" s="64"/>
      <c r="K43" s="64"/>
      <c r="L43" s="64"/>
    </row>
    <row r="44" spans="1:12" x14ac:dyDescent="0.25">
      <c r="A44" s="60" t="s">
        <v>20</v>
      </c>
      <c r="B44" s="15" t="s">
        <v>13</v>
      </c>
      <c r="C44" s="65">
        <v>4</v>
      </c>
      <c r="D44" s="64"/>
      <c r="E44" s="60" t="s">
        <v>20</v>
      </c>
      <c r="F44" s="15" t="s">
        <v>13</v>
      </c>
      <c r="G44" s="65">
        <v>2</v>
      </c>
      <c r="H44" s="64"/>
      <c r="I44" s="64"/>
      <c r="J44" s="64"/>
      <c r="K44" s="64"/>
      <c r="L44" s="64"/>
    </row>
    <row r="45" spans="1:12" x14ac:dyDescent="0.25">
      <c r="A45" s="60" t="s">
        <v>21</v>
      </c>
      <c r="B45" s="15" t="s">
        <v>13</v>
      </c>
      <c r="C45" s="65"/>
      <c r="D45" s="64"/>
      <c r="E45" s="60" t="s">
        <v>21</v>
      </c>
      <c r="F45" s="15" t="s">
        <v>13</v>
      </c>
      <c r="G45" s="65">
        <v>2</v>
      </c>
      <c r="H45" s="64"/>
      <c r="I45" s="64"/>
      <c r="J45" s="64"/>
      <c r="K45" s="64"/>
      <c r="L45" s="64"/>
    </row>
    <row r="46" spans="1:12" x14ac:dyDescent="0.25">
      <c r="A46" s="60" t="s">
        <v>23</v>
      </c>
      <c r="B46" s="15" t="s">
        <v>13</v>
      </c>
      <c r="C46" s="65">
        <v>4</v>
      </c>
      <c r="D46" s="64"/>
      <c r="E46" s="60" t="s">
        <v>23</v>
      </c>
      <c r="F46" s="15" t="s">
        <v>13</v>
      </c>
      <c r="G46" s="65"/>
      <c r="H46" s="64"/>
      <c r="I46" s="64"/>
      <c r="J46" s="64"/>
      <c r="K46" s="64"/>
      <c r="L46" s="64"/>
    </row>
    <row r="47" spans="1:12" x14ac:dyDescent="0.25">
      <c r="A47" s="60" t="s">
        <v>130</v>
      </c>
      <c r="B47" s="15" t="s">
        <v>13</v>
      </c>
      <c r="C47" s="65"/>
      <c r="D47" s="64"/>
      <c r="E47" s="60" t="s">
        <v>130</v>
      </c>
      <c r="F47" s="15" t="s">
        <v>13</v>
      </c>
      <c r="G47" s="65">
        <v>2</v>
      </c>
      <c r="H47" s="64"/>
      <c r="I47" s="64"/>
      <c r="J47" s="64"/>
      <c r="K47" s="64"/>
      <c r="L47" s="64"/>
    </row>
    <row r="48" spans="1:12" x14ac:dyDescent="0.25"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3:12" x14ac:dyDescent="0.25">
      <c r="C49" s="64"/>
      <c r="D49" s="64"/>
      <c r="E49" s="64"/>
      <c r="F49" s="64"/>
      <c r="G49" s="64"/>
      <c r="H49" s="64"/>
      <c r="I49" s="64"/>
      <c r="J49" s="64"/>
      <c r="K49" s="64"/>
      <c r="L49" s="6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25"/>
  <sheetViews>
    <sheetView topLeftCell="H1" workbookViewId="0">
      <selection activeCell="AJ4" sqref="AJ4"/>
    </sheetView>
  </sheetViews>
  <sheetFormatPr defaultRowHeight="15" x14ac:dyDescent="0.25"/>
  <cols>
    <col min="1" max="1" width="28.42578125" bestFit="1" customWidth="1"/>
  </cols>
  <sheetData>
    <row r="1" spans="1:36" ht="15.75" thickBot="1" x14ac:dyDescent="0.3">
      <c r="A1" s="27"/>
      <c r="B1" s="27"/>
    </row>
    <row r="2" spans="1:36" x14ac:dyDescent="0.25">
      <c r="A2" s="34" t="s">
        <v>153</v>
      </c>
      <c r="B2" s="89" t="s">
        <v>47</v>
      </c>
      <c r="C2" s="90"/>
      <c r="D2" s="90"/>
      <c r="E2" s="90"/>
      <c r="F2" s="91"/>
      <c r="G2" s="89" t="s">
        <v>48</v>
      </c>
      <c r="H2" s="90"/>
      <c r="I2" s="90"/>
      <c r="J2" s="90"/>
      <c r="K2" s="91"/>
      <c r="L2" s="89" t="s">
        <v>49</v>
      </c>
      <c r="M2" s="90"/>
      <c r="N2" s="90"/>
      <c r="O2" s="90"/>
      <c r="P2" s="91"/>
      <c r="Q2" s="89" t="s">
        <v>50</v>
      </c>
      <c r="R2" s="90"/>
      <c r="S2" s="90"/>
      <c r="T2" s="90"/>
      <c r="U2" s="91"/>
      <c r="V2" s="89" t="s">
        <v>51</v>
      </c>
      <c r="W2" s="90"/>
      <c r="X2" s="90"/>
      <c r="Y2" s="90"/>
      <c r="Z2" s="91"/>
      <c r="AA2" s="89" t="s">
        <v>52</v>
      </c>
      <c r="AB2" s="90"/>
      <c r="AC2" s="90"/>
      <c r="AD2" s="90"/>
      <c r="AE2" s="91"/>
      <c r="AF2" s="89" t="s">
        <v>53</v>
      </c>
      <c r="AG2" s="90"/>
      <c r="AH2" s="90"/>
      <c r="AI2" s="90"/>
      <c r="AJ2" s="91"/>
    </row>
    <row r="3" spans="1:36" x14ac:dyDescent="0.25">
      <c r="A3" s="35" t="s">
        <v>54</v>
      </c>
      <c r="B3" s="81" t="s">
        <v>181</v>
      </c>
      <c r="C3" s="82" t="s">
        <v>182</v>
      </c>
      <c r="D3" s="82" t="s">
        <v>183</v>
      </c>
      <c r="E3" s="82" t="s">
        <v>184</v>
      </c>
      <c r="F3" s="28" t="s">
        <v>55</v>
      </c>
      <c r="G3" s="81" t="s">
        <v>181</v>
      </c>
      <c r="H3" s="82" t="s">
        <v>182</v>
      </c>
      <c r="I3" s="82" t="s">
        <v>183</v>
      </c>
      <c r="J3" s="82" t="s">
        <v>184</v>
      </c>
      <c r="K3" s="28" t="s">
        <v>55</v>
      </c>
      <c r="L3" s="81" t="s">
        <v>181</v>
      </c>
      <c r="M3" s="82" t="s">
        <v>182</v>
      </c>
      <c r="N3" s="82" t="s">
        <v>183</v>
      </c>
      <c r="O3" s="82" t="s">
        <v>184</v>
      </c>
      <c r="P3" s="28" t="s">
        <v>55</v>
      </c>
      <c r="Q3" s="81" t="s">
        <v>181</v>
      </c>
      <c r="R3" s="82" t="s">
        <v>182</v>
      </c>
      <c r="S3" s="82" t="s">
        <v>183</v>
      </c>
      <c r="T3" s="82" t="s">
        <v>184</v>
      </c>
      <c r="U3" s="28" t="s">
        <v>55</v>
      </c>
      <c r="V3" s="81" t="s">
        <v>181</v>
      </c>
      <c r="W3" s="82" t="s">
        <v>182</v>
      </c>
      <c r="X3" s="82" t="s">
        <v>183</v>
      </c>
      <c r="Y3" s="82" t="s">
        <v>184</v>
      </c>
      <c r="Z3" s="28" t="s">
        <v>55</v>
      </c>
      <c r="AA3" s="81" t="s">
        <v>181</v>
      </c>
      <c r="AB3" s="82" t="s">
        <v>182</v>
      </c>
      <c r="AC3" s="82" t="s">
        <v>183</v>
      </c>
      <c r="AD3" s="82" t="s">
        <v>184</v>
      </c>
      <c r="AE3" s="28" t="s">
        <v>55</v>
      </c>
      <c r="AF3" s="81" t="s">
        <v>181</v>
      </c>
      <c r="AG3" s="82" t="s">
        <v>182</v>
      </c>
      <c r="AH3" s="82" t="s">
        <v>183</v>
      </c>
      <c r="AI3" s="82" t="s">
        <v>184</v>
      </c>
      <c r="AJ3" s="28" t="s">
        <v>55</v>
      </c>
    </row>
    <row r="4" spans="1:36" x14ac:dyDescent="0.25">
      <c r="A4" s="80" t="s">
        <v>180</v>
      </c>
      <c r="B4" s="30">
        <v>0</v>
      </c>
      <c r="C4" s="31">
        <v>0</v>
      </c>
      <c r="D4" s="31">
        <v>0</v>
      </c>
      <c r="E4" s="31">
        <v>4</v>
      </c>
      <c r="F4" s="79">
        <f>SUM(B4:E4)</f>
        <v>4</v>
      </c>
      <c r="G4" s="30">
        <v>0</v>
      </c>
      <c r="H4" s="31">
        <v>0</v>
      </c>
      <c r="I4" s="31">
        <v>0</v>
      </c>
      <c r="J4" s="31">
        <v>0</v>
      </c>
      <c r="K4" s="79">
        <f>SUM(G4:J4)</f>
        <v>0</v>
      </c>
      <c r="L4" s="30">
        <v>0</v>
      </c>
      <c r="M4" s="31">
        <v>0</v>
      </c>
      <c r="N4" s="31">
        <v>0</v>
      </c>
      <c r="O4" s="31">
        <v>0</v>
      </c>
      <c r="P4" s="79">
        <f>SUM(L4:O4)</f>
        <v>0</v>
      </c>
      <c r="Q4" s="30">
        <v>0</v>
      </c>
      <c r="R4" s="31">
        <v>0</v>
      </c>
      <c r="S4" s="31">
        <v>0</v>
      </c>
      <c r="T4" s="31">
        <v>5</v>
      </c>
      <c r="U4" s="79">
        <f>SUM(Q4:T4)</f>
        <v>5</v>
      </c>
      <c r="V4" s="30">
        <v>0</v>
      </c>
      <c r="W4" s="31">
        <v>0</v>
      </c>
      <c r="X4" s="31">
        <v>0</v>
      </c>
      <c r="Y4" s="31">
        <v>0</v>
      </c>
      <c r="Z4" s="79">
        <f>SUM(V4:Y4)</f>
        <v>0</v>
      </c>
      <c r="AA4" s="30">
        <v>0</v>
      </c>
      <c r="AB4" s="31">
        <v>0</v>
      </c>
      <c r="AC4" s="31">
        <v>0</v>
      </c>
      <c r="AD4" s="31">
        <v>2</v>
      </c>
      <c r="AE4" s="79">
        <f>SUM(AA4:AD4)</f>
        <v>2</v>
      </c>
      <c r="AF4" s="30">
        <v>0</v>
      </c>
      <c r="AG4" s="31">
        <v>0</v>
      </c>
      <c r="AH4" s="31">
        <v>0</v>
      </c>
      <c r="AI4" s="31">
        <v>8</v>
      </c>
      <c r="AJ4" s="79">
        <f>SUM(AF4:AI4)</f>
        <v>8</v>
      </c>
    </row>
    <row r="5" spans="1:36" x14ac:dyDescent="0.25">
      <c r="A5" s="29" t="s">
        <v>56</v>
      </c>
      <c r="B5" s="30">
        <v>0</v>
      </c>
      <c r="C5" s="31">
        <v>0</v>
      </c>
      <c r="D5" s="31">
        <v>0</v>
      </c>
      <c r="E5" s="31">
        <v>2</v>
      </c>
      <c r="F5" s="79">
        <f t="shared" ref="F5:F15" si="0">SUM(B5:E5)</f>
        <v>2</v>
      </c>
      <c r="G5" s="30">
        <v>0</v>
      </c>
      <c r="H5" s="31">
        <v>6</v>
      </c>
      <c r="I5" s="31">
        <v>4</v>
      </c>
      <c r="J5" s="31">
        <v>3</v>
      </c>
      <c r="K5" s="79">
        <f t="shared" ref="K5:K15" si="1">SUM(G5:J5)</f>
        <v>13</v>
      </c>
      <c r="L5" s="30">
        <v>0</v>
      </c>
      <c r="M5" s="31">
        <v>0</v>
      </c>
      <c r="N5" s="31">
        <v>0</v>
      </c>
      <c r="O5" s="31">
        <v>0</v>
      </c>
      <c r="P5" s="79">
        <f t="shared" ref="P5:P15" si="2">SUM(L5:O5)</f>
        <v>0</v>
      </c>
      <c r="Q5" s="30">
        <v>0</v>
      </c>
      <c r="R5" s="31">
        <v>0</v>
      </c>
      <c r="S5" s="31">
        <v>0</v>
      </c>
      <c r="T5" s="31">
        <v>0</v>
      </c>
      <c r="U5" s="79">
        <f t="shared" ref="U5:U15" si="3">SUM(Q5:T5)</f>
        <v>0</v>
      </c>
      <c r="V5" s="30">
        <v>0</v>
      </c>
      <c r="W5" s="31">
        <v>0</v>
      </c>
      <c r="X5" s="31">
        <v>0</v>
      </c>
      <c r="Y5" s="31">
        <v>0</v>
      </c>
      <c r="Z5" s="79">
        <f t="shared" ref="Z5:Z15" si="4">SUM(V5:Y5)</f>
        <v>0</v>
      </c>
      <c r="AA5" s="30">
        <v>0</v>
      </c>
      <c r="AB5" s="31">
        <v>1</v>
      </c>
      <c r="AC5" s="31">
        <v>1</v>
      </c>
      <c r="AD5" s="31">
        <v>1</v>
      </c>
      <c r="AE5" s="79">
        <f t="shared" ref="AE5:AE15" si="5">SUM(AA5:AD5)</f>
        <v>3</v>
      </c>
      <c r="AF5" s="30">
        <v>0</v>
      </c>
      <c r="AG5" s="31">
        <v>0</v>
      </c>
      <c r="AH5" s="31">
        <v>12</v>
      </c>
      <c r="AI5" s="31">
        <v>0</v>
      </c>
      <c r="AJ5" s="79">
        <f t="shared" ref="AJ5:AJ15" si="6">SUM(AF5:AI5)</f>
        <v>12</v>
      </c>
    </row>
    <row r="6" spans="1:36" x14ac:dyDescent="0.25">
      <c r="A6" s="29" t="s">
        <v>57</v>
      </c>
      <c r="B6" s="30">
        <v>0</v>
      </c>
      <c r="C6" s="31">
        <v>0</v>
      </c>
      <c r="D6" s="31">
        <v>0</v>
      </c>
      <c r="E6" s="31">
        <v>0</v>
      </c>
      <c r="F6" s="79">
        <f t="shared" si="0"/>
        <v>0</v>
      </c>
      <c r="G6" s="30">
        <v>0</v>
      </c>
      <c r="H6" s="31">
        <v>0</v>
      </c>
      <c r="I6" s="31">
        <v>0</v>
      </c>
      <c r="J6" s="31">
        <v>0</v>
      </c>
      <c r="K6" s="79">
        <f t="shared" si="1"/>
        <v>0</v>
      </c>
      <c r="L6" s="30">
        <v>0</v>
      </c>
      <c r="M6" s="31">
        <v>0</v>
      </c>
      <c r="N6" s="31">
        <v>0</v>
      </c>
      <c r="O6" s="31">
        <v>0</v>
      </c>
      <c r="P6" s="79">
        <f t="shared" si="2"/>
        <v>0</v>
      </c>
      <c r="Q6" s="30">
        <v>0</v>
      </c>
      <c r="R6" s="31">
        <v>0</v>
      </c>
      <c r="S6" s="31">
        <v>0</v>
      </c>
      <c r="T6" s="31">
        <v>0</v>
      </c>
      <c r="U6" s="79">
        <f t="shared" si="3"/>
        <v>0</v>
      </c>
      <c r="V6" s="30">
        <v>0</v>
      </c>
      <c r="W6" s="31">
        <v>1</v>
      </c>
      <c r="X6" s="31">
        <v>1</v>
      </c>
      <c r="Y6" s="31">
        <v>3</v>
      </c>
      <c r="Z6" s="79">
        <f t="shared" si="4"/>
        <v>5</v>
      </c>
      <c r="AA6" s="30">
        <v>0</v>
      </c>
      <c r="AB6" s="31">
        <v>1</v>
      </c>
      <c r="AC6" s="31">
        <v>1</v>
      </c>
      <c r="AD6" s="31">
        <v>2</v>
      </c>
      <c r="AE6" s="79">
        <f t="shared" si="5"/>
        <v>4</v>
      </c>
      <c r="AF6" s="30">
        <v>0</v>
      </c>
      <c r="AG6" s="31">
        <v>0</v>
      </c>
      <c r="AH6" s="31">
        <v>0</v>
      </c>
      <c r="AI6" s="31">
        <v>0</v>
      </c>
      <c r="AJ6" s="79">
        <f t="shared" si="6"/>
        <v>0</v>
      </c>
    </row>
    <row r="7" spans="1:36" x14ac:dyDescent="0.25">
      <c r="A7" s="29" t="s">
        <v>58</v>
      </c>
      <c r="B7" s="30">
        <v>0</v>
      </c>
      <c r="C7" s="31">
        <v>0</v>
      </c>
      <c r="D7" s="31">
        <v>0</v>
      </c>
      <c r="E7" s="31">
        <v>0</v>
      </c>
      <c r="F7" s="79">
        <f t="shared" si="0"/>
        <v>0</v>
      </c>
      <c r="G7" s="30">
        <v>0</v>
      </c>
      <c r="H7" s="31">
        <v>0</v>
      </c>
      <c r="I7" s="31">
        <v>0</v>
      </c>
      <c r="J7" s="31">
        <v>0</v>
      </c>
      <c r="K7" s="79">
        <f t="shared" si="1"/>
        <v>0</v>
      </c>
      <c r="L7" s="30">
        <v>0</v>
      </c>
      <c r="M7" s="31">
        <v>0</v>
      </c>
      <c r="N7" s="31">
        <v>0</v>
      </c>
      <c r="O7" s="31">
        <v>0</v>
      </c>
      <c r="P7" s="79">
        <f t="shared" si="2"/>
        <v>0</v>
      </c>
      <c r="Q7" s="30">
        <v>0</v>
      </c>
      <c r="R7" s="31">
        <v>0</v>
      </c>
      <c r="S7" s="31">
        <v>0</v>
      </c>
      <c r="T7" s="31">
        <v>0</v>
      </c>
      <c r="U7" s="79">
        <f t="shared" si="3"/>
        <v>0</v>
      </c>
      <c r="V7" s="30">
        <v>0</v>
      </c>
      <c r="W7" s="31">
        <v>1</v>
      </c>
      <c r="X7" s="31">
        <v>1</v>
      </c>
      <c r="Y7" s="31">
        <v>0</v>
      </c>
      <c r="Z7" s="79">
        <f t="shared" si="4"/>
        <v>2</v>
      </c>
      <c r="AA7" s="30">
        <v>0</v>
      </c>
      <c r="AB7" s="31">
        <v>1</v>
      </c>
      <c r="AC7" s="31">
        <v>1</v>
      </c>
      <c r="AD7" s="31">
        <v>0</v>
      </c>
      <c r="AE7" s="79">
        <f t="shared" si="5"/>
        <v>2</v>
      </c>
      <c r="AF7" s="30">
        <v>0</v>
      </c>
      <c r="AG7" s="31">
        <v>0</v>
      </c>
      <c r="AH7" s="31">
        <v>0</v>
      </c>
      <c r="AI7" s="31">
        <v>0</v>
      </c>
      <c r="AJ7" s="79">
        <f t="shared" si="6"/>
        <v>0</v>
      </c>
    </row>
    <row r="8" spans="1:36" x14ac:dyDescent="0.25">
      <c r="A8" s="29" t="s">
        <v>59</v>
      </c>
      <c r="B8" s="30">
        <v>2</v>
      </c>
      <c r="C8" s="31">
        <v>2</v>
      </c>
      <c r="D8" s="31">
        <v>2</v>
      </c>
      <c r="E8" s="31">
        <v>2</v>
      </c>
      <c r="F8" s="79">
        <f t="shared" si="0"/>
        <v>8</v>
      </c>
      <c r="G8" s="30">
        <v>4</v>
      </c>
      <c r="H8" s="31">
        <v>7</v>
      </c>
      <c r="I8" s="31">
        <v>4</v>
      </c>
      <c r="J8" s="31">
        <v>6</v>
      </c>
      <c r="K8" s="79">
        <f t="shared" si="1"/>
        <v>21</v>
      </c>
      <c r="L8" s="30">
        <v>0</v>
      </c>
      <c r="M8" s="31">
        <v>0</v>
      </c>
      <c r="N8" s="31">
        <v>0</v>
      </c>
      <c r="O8" s="31">
        <v>0</v>
      </c>
      <c r="P8" s="79">
        <f t="shared" si="2"/>
        <v>0</v>
      </c>
      <c r="Q8" s="30">
        <v>0</v>
      </c>
      <c r="R8" s="31">
        <v>0</v>
      </c>
      <c r="S8" s="31">
        <v>0</v>
      </c>
      <c r="T8" s="31">
        <v>0</v>
      </c>
      <c r="U8" s="79">
        <f t="shared" si="3"/>
        <v>0</v>
      </c>
      <c r="V8" s="30">
        <v>0</v>
      </c>
      <c r="W8" s="31">
        <v>0</v>
      </c>
      <c r="X8" s="31">
        <v>0</v>
      </c>
      <c r="Y8" s="31">
        <v>0</v>
      </c>
      <c r="Z8" s="79">
        <f t="shared" si="4"/>
        <v>0</v>
      </c>
      <c r="AA8" s="30">
        <v>1</v>
      </c>
      <c r="AB8" s="31">
        <v>0</v>
      </c>
      <c r="AC8" s="31">
        <v>0</v>
      </c>
      <c r="AD8" s="31">
        <v>0</v>
      </c>
      <c r="AE8" s="79">
        <f t="shared" si="5"/>
        <v>1</v>
      </c>
      <c r="AF8" s="30">
        <v>0</v>
      </c>
      <c r="AG8" s="31">
        <v>0</v>
      </c>
      <c r="AH8" s="31">
        <v>0</v>
      </c>
      <c r="AI8" s="31">
        <v>0</v>
      </c>
      <c r="AJ8" s="79">
        <f t="shared" si="6"/>
        <v>0</v>
      </c>
    </row>
    <row r="9" spans="1:36" x14ac:dyDescent="0.25">
      <c r="A9" s="29" t="s">
        <v>60</v>
      </c>
      <c r="B9" s="30">
        <v>0</v>
      </c>
      <c r="C9" s="31">
        <v>0</v>
      </c>
      <c r="D9" s="31">
        <v>0</v>
      </c>
      <c r="E9" s="31">
        <v>0</v>
      </c>
      <c r="F9" s="79">
        <f t="shared" si="0"/>
        <v>0</v>
      </c>
      <c r="G9" s="30">
        <v>0</v>
      </c>
      <c r="H9" s="31">
        <v>0</v>
      </c>
      <c r="I9" s="31">
        <v>0</v>
      </c>
      <c r="J9" s="31">
        <v>0</v>
      </c>
      <c r="K9" s="79">
        <f t="shared" si="1"/>
        <v>0</v>
      </c>
      <c r="L9" s="30">
        <v>0</v>
      </c>
      <c r="M9" s="31">
        <v>0</v>
      </c>
      <c r="N9" s="31">
        <v>0</v>
      </c>
      <c r="O9" s="31">
        <v>0</v>
      </c>
      <c r="P9" s="79">
        <f t="shared" si="2"/>
        <v>0</v>
      </c>
      <c r="Q9" s="30">
        <v>0</v>
      </c>
      <c r="R9" s="31">
        <v>0</v>
      </c>
      <c r="S9" s="31">
        <v>0</v>
      </c>
      <c r="T9" s="31">
        <v>0</v>
      </c>
      <c r="U9" s="79">
        <f t="shared" si="3"/>
        <v>0</v>
      </c>
      <c r="V9" s="30">
        <v>2</v>
      </c>
      <c r="W9" s="31">
        <v>1</v>
      </c>
      <c r="X9" s="31">
        <v>1</v>
      </c>
      <c r="Y9" s="31">
        <v>3</v>
      </c>
      <c r="Z9" s="79">
        <f t="shared" si="4"/>
        <v>7</v>
      </c>
      <c r="AA9" s="30">
        <v>0</v>
      </c>
      <c r="AB9" s="31">
        <v>4</v>
      </c>
      <c r="AC9" s="31">
        <v>0</v>
      </c>
      <c r="AD9" s="31">
        <v>2</v>
      </c>
      <c r="AE9" s="79">
        <f t="shared" si="5"/>
        <v>6</v>
      </c>
      <c r="AF9" s="30">
        <v>0</v>
      </c>
      <c r="AG9" s="31">
        <v>14</v>
      </c>
      <c r="AH9" s="31">
        <v>0</v>
      </c>
      <c r="AI9" s="31">
        <v>33</v>
      </c>
      <c r="AJ9" s="79">
        <f t="shared" si="6"/>
        <v>47</v>
      </c>
    </row>
    <row r="10" spans="1:36" x14ac:dyDescent="0.25">
      <c r="A10" s="29" t="s">
        <v>61</v>
      </c>
      <c r="B10" s="30">
        <v>3</v>
      </c>
      <c r="C10" s="31">
        <v>6</v>
      </c>
      <c r="D10" s="31">
        <v>3</v>
      </c>
      <c r="E10" s="31">
        <v>3</v>
      </c>
      <c r="F10" s="79">
        <f t="shared" si="0"/>
        <v>15</v>
      </c>
      <c r="G10" s="30">
        <v>7</v>
      </c>
      <c r="H10" s="31">
        <v>9</v>
      </c>
      <c r="I10" s="31">
        <v>7</v>
      </c>
      <c r="J10" s="31">
        <v>14</v>
      </c>
      <c r="K10" s="79">
        <f t="shared" si="1"/>
        <v>37</v>
      </c>
      <c r="L10" s="30">
        <v>0</v>
      </c>
      <c r="M10" s="31">
        <v>0</v>
      </c>
      <c r="N10" s="31">
        <v>0</v>
      </c>
      <c r="O10" s="31">
        <v>0</v>
      </c>
      <c r="P10" s="79">
        <f t="shared" si="2"/>
        <v>0</v>
      </c>
      <c r="Q10" s="30">
        <v>0</v>
      </c>
      <c r="R10" s="31">
        <v>0</v>
      </c>
      <c r="S10" s="31">
        <v>0</v>
      </c>
      <c r="T10" s="31">
        <v>0</v>
      </c>
      <c r="U10" s="79">
        <f t="shared" si="3"/>
        <v>0</v>
      </c>
      <c r="V10" s="30">
        <v>0</v>
      </c>
      <c r="W10" s="31">
        <v>0</v>
      </c>
      <c r="X10" s="31">
        <v>0</v>
      </c>
      <c r="Y10" s="31">
        <v>0</v>
      </c>
      <c r="Z10" s="79">
        <f t="shared" si="4"/>
        <v>0</v>
      </c>
      <c r="AA10" s="30">
        <v>1</v>
      </c>
      <c r="AB10" s="31">
        <v>0</v>
      </c>
      <c r="AC10" s="31">
        <v>1</v>
      </c>
      <c r="AD10" s="31">
        <v>3</v>
      </c>
      <c r="AE10" s="79">
        <f t="shared" si="5"/>
        <v>5</v>
      </c>
      <c r="AF10" s="30">
        <v>0</v>
      </c>
      <c r="AG10" s="31">
        <v>0</v>
      </c>
      <c r="AH10" s="31">
        <v>0</v>
      </c>
      <c r="AI10" s="31">
        <v>12</v>
      </c>
      <c r="AJ10" s="79">
        <f t="shared" si="6"/>
        <v>12</v>
      </c>
    </row>
    <row r="11" spans="1:36" x14ac:dyDescent="0.25">
      <c r="A11" s="32" t="s">
        <v>62</v>
      </c>
      <c r="B11" s="30">
        <v>0</v>
      </c>
      <c r="C11" s="31">
        <v>0</v>
      </c>
      <c r="D11" s="31">
        <v>0</v>
      </c>
      <c r="E11" s="31">
        <v>1</v>
      </c>
      <c r="F11" s="79">
        <f t="shared" si="0"/>
        <v>1</v>
      </c>
      <c r="G11" s="30">
        <v>26</v>
      </c>
      <c r="H11" s="31">
        <v>31</v>
      </c>
      <c r="I11" s="31">
        <v>21</v>
      </c>
      <c r="J11" s="31">
        <v>41</v>
      </c>
      <c r="K11" s="79">
        <f t="shared" si="1"/>
        <v>119</v>
      </c>
      <c r="L11" s="30">
        <v>0</v>
      </c>
      <c r="M11" s="31">
        <v>0</v>
      </c>
      <c r="N11" s="31">
        <v>0</v>
      </c>
      <c r="O11" s="31">
        <v>0</v>
      </c>
      <c r="P11" s="79">
        <f t="shared" si="2"/>
        <v>0</v>
      </c>
      <c r="Q11" s="30">
        <v>0</v>
      </c>
      <c r="R11" s="31">
        <v>0</v>
      </c>
      <c r="S11" s="31">
        <v>0</v>
      </c>
      <c r="T11" s="31">
        <v>0</v>
      </c>
      <c r="U11" s="79">
        <f t="shared" si="3"/>
        <v>0</v>
      </c>
      <c r="V11" s="30">
        <v>0</v>
      </c>
      <c r="W11" s="31">
        <v>0</v>
      </c>
      <c r="X11" s="31">
        <v>0</v>
      </c>
      <c r="Y11" s="31">
        <v>0</v>
      </c>
      <c r="Z11" s="79">
        <f t="shared" si="4"/>
        <v>0</v>
      </c>
      <c r="AA11" s="30">
        <v>3</v>
      </c>
      <c r="AB11" s="31">
        <v>2</v>
      </c>
      <c r="AC11" s="31">
        <v>1</v>
      </c>
      <c r="AD11" s="31">
        <v>3</v>
      </c>
      <c r="AE11" s="79">
        <f t="shared" si="5"/>
        <v>9</v>
      </c>
      <c r="AF11" s="30">
        <v>0</v>
      </c>
      <c r="AG11" s="31">
        <v>12</v>
      </c>
      <c r="AH11" s="31">
        <v>0</v>
      </c>
      <c r="AI11" s="31">
        <v>12</v>
      </c>
      <c r="AJ11" s="79">
        <f t="shared" si="6"/>
        <v>24</v>
      </c>
    </row>
    <row r="12" spans="1:36" x14ac:dyDescent="0.25">
      <c r="A12" s="29" t="s">
        <v>32</v>
      </c>
      <c r="B12" s="30">
        <v>45</v>
      </c>
      <c r="C12" s="31">
        <v>80</v>
      </c>
      <c r="D12" s="31">
        <v>43</v>
      </c>
      <c r="E12" s="31">
        <v>43</v>
      </c>
      <c r="F12" s="79">
        <f t="shared" si="0"/>
        <v>211</v>
      </c>
      <c r="G12" s="30">
        <v>834</v>
      </c>
      <c r="H12" s="31">
        <v>751</v>
      </c>
      <c r="I12" s="31">
        <v>790</v>
      </c>
      <c r="J12" s="31">
        <v>834</v>
      </c>
      <c r="K12" s="79">
        <f t="shared" si="1"/>
        <v>3209</v>
      </c>
      <c r="L12" s="30">
        <v>34</v>
      </c>
      <c r="M12" s="31">
        <v>36</v>
      </c>
      <c r="N12" s="31">
        <v>42</v>
      </c>
      <c r="O12" s="31">
        <v>33</v>
      </c>
      <c r="P12" s="79">
        <f t="shared" si="2"/>
        <v>145</v>
      </c>
      <c r="Q12" s="30">
        <v>5</v>
      </c>
      <c r="R12" s="31">
        <v>24</v>
      </c>
      <c r="S12" s="31">
        <v>0</v>
      </c>
      <c r="T12" s="31">
        <v>0</v>
      </c>
      <c r="U12" s="79">
        <f t="shared" si="3"/>
        <v>29</v>
      </c>
      <c r="V12" s="30">
        <v>16</v>
      </c>
      <c r="W12" s="31">
        <v>14</v>
      </c>
      <c r="X12" s="31">
        <v>21</v>
      </c>
      <c r="Y12" s="31">
        <v>13</v>
      </c>
      <c r="Z12" s="79">
        <f t="shared" si="4"/>
        <v>64</v>
      </c>
      <c r="AA12" s="30">
        <v>88</v>
      </c>
      <c r="AB12" s="31">
        <v>102</v>
      </c>
      <c r="AC12" s="31">
        <v>78</v>
      </c>
      <c r="AD12" s="31">
        <v>91</v>
      </c>
      <c r="AE12" s="79">
        <f t="shared" si="5"/>
        <v>359</v>
      </c>
      <c r="AF12" s="30">
        <v>60</v>
      </c>
      <c r="AG12" s="31">
        <v>60</v>
      </c>
      <c r="AH12" s="31">
        <v>108</v>
      </c>
      <c r="AI12" s="31">
        <v>132</v>
      </c>
      <c r="AJ12" s="79">
        <f t="shared" si="6"/>
        <v>360</v>
      </c>
    </row>
    <row r="13" spans="1:36" x14ac:dyDescent="0.25">
      <c r="A13" s="29" t="s">
        <v>63</v>
      </c>
      <c r="B13" s="30">
        <v>3</v>
      </c>
      <c r="C13" s="31">
        <v>0</v>
      </c>
      <c r="D13" s="31">
        <v>3</v>
      </c>
      <c r="E13" s="31">
        <v>3</v>
      </c>
      <c r="F13" s="79">
        <f t="shared" si="0"/>
        <v>9</v>
      </c>
      <c r="G13" s="30">
        <v>0</v>
      </c>
      <c r="H13" s="31">
        <v>0</v>
      </c>
      <c r="I13" s="31">
        <v>0</v>
      </c>
      <c r="J13" s="31">
        <v>0</v>
      </c>
      <c r="K13" s="79">
        <f t="shared" si="1"/>
        <v>0</v>
      </c>
      <c r="L13" s="30">
        <v>0</v>
      </c>
      <c r="M13" s="31">
        <v>0</v>
      </c>
      <c r="N13" s="31">
        <v>0</v>
      </c>
      <c r="O13" s="31">
        <v>0</v>
      </c>
      <c r="P13" s="79">
        <f t="shared" si="2"/>
        <v>0</v>
      </c>
      <c r="Q13" s="30">
        <v>0</v>
      </c>
      <c r="R13" s="31">
        <v>0</v>
      </c>
      <c r="S13" s="31">
        <v>0</v>
      </c>
      <c r="T13" s="31">
        <v>0</v>
      </c>
      <c r="U13" s="79">
        <f t="shared" si="3"/>
        <v>0</v>
      </c>
      <c r="V13" s="30">
        <v>0</v>
      </c>
      <c r="W13" s="31">
        <v>0</v>
      </c>
      <c r="X13" s="31">
        <v>1</v>
      </c>
      <c r="Y13" s="31">
        <v>0</v>
      </c>
      <c r="Z13" s="79">
        <f t="shared" si="4"/>
        <v>1</v>
      </c>
      <c r="AA13" s="30">
        <v>7</v>
      </c>
      <c r="AB13" s="31">
        <v>8</v>
      </c>
      <c r="AC13" s="31">
        <v>7</v>
      </c>
      <c r="AD13" s="31">
        <v>7</v>
      </c>
      <c r="AE13" s="79">
        <f t="shared" si="5"/>
        <v>29</v>
      </c>
      <c r="AF13" s="30">
        <v>12</v>
      </c>
      <c r="AG13" s="31">
        <v>0</v>
      </c>
      <c r="AH13" s="31">
        <v>24</v>
      </c>
      <c r="AI13" s="31">
        <v>0</v>
      </c>
      <c r="AJ13" s="79">
        <f t="shared" si="6"/>
        <v>36</v>
      </c>
    </row>
    <row r="14" spans="1:36" x14ac:dyDescent="0.25">
      <c r="A14" s="29" t="s">
        <v>64</v>
      </c>
      <c r="B14" s="30">
        <v>3</v>
      </c>
      <c r="C14" s="31">
        <v>3</v>
      </c>
      <c r="D14" s="31">
        <v>3</v>
      </c>
      <c r="E14" s="31">
        <v>3</v>
      </c>
      <c r="F14" s="79">
        <f t="shared" si="0"/>
        <v>12</v>
      </c>
      <c r="G14" s="30">
        <v>18</v>
      </c>
      <c r="H14" s="31">
        <v>13</v>
      </c>
      <c r="I14" s="31">
        <v>14</v>
      </c>
      <c r="J14" s="31">
        <v>17</v>
      </c>
      <c r="K14" s="79">
        <f t="shared" si="1"/>
        <v>62</v>
      </c>
      <c r="L14" s="30">
        <v>0</v>
      </c>
      <c r="M14" s="31">
        <v>0</v>
      </c>
      <c r="N14" s="31">
        <v>0</v>
      </c>
      <c r="O14" s="31">
        <v>0</v>
      </c>
      <c r="P14" s="79">
        <f t="shared" si="2"/>
        <v>0</v>
      </c>
      <c r="Q14" s="30">
        <v>0</v>
      </c>
      <c r="R14" s="31">
        <v>0</v>
      </c>
      <c r="S14" s="31">
        <v>0</v>
      </c>
      <c r="T14" s="31">
        <v>0</v>
      </c>
      <c r="U14" s="79">
        <f t="shared" si="3"/>
        <v>0</v>
      </c>
      <c r="V14" s="30">
        <v>0</v>
      </c>
      <c r="W14" s="31">
        <v>0</v>
      </c>
      <c r="X14" s="31">
        <v>0</v>
      </c>
      <c r="Y14" s="31">
        <v>0</v>
      </c>
      <c r="Z14" s="79">
        <f t="shared" si="4"/>
        <v>0</v>
      </c>
      <c r="AA14" s="30">
        <v>1</v>
      </c>
      <c r="AB14" s="31">
        <v>1</v>
      </c>
      <c r="AC14" s="31">
        <v>2</v>
      </c>
      <c r="AD14" s="31">
        <v>1</v>
      </c>
      <c r="AE14" s="79">
        <f t="shared" si="5"/>
        <v>5</v>
      </c>
      <c r="AF14" s="30">
        <v>5</v>
      </c>
      <c r="AG14" s="31">
        <v>0</v>
      </c>
      <c r="AH14" s="31">
        <v>3</v>
      </c>
      <c r="AI14" s="31">
        <v>3</v>
      </c>
      <c r="AJ14" s="79">
        <f t="shared" si="6"/>
        <v>11</v>
      </c>
    </row>
    <row r="15" spans="1:36" x14ac:dyDescent="0.25">
      <c r="A15" s="29" t="s">
        <v>65</v>
      </c>
      <c r="B15" s="30">
        <v>2</v>
      </c>
      <c r="C15" s="31">
        <v>2</v>
      </c>
      <c r="D15" s="31">
        <v>4</v>
      </c>
      <c r="E15" s="31">
        <v>2</v>
      </c>
      <c r="F15" s="79">
        <f t="shared" si="0"/>
        <v>10</v>
      </c>
      <c r="G15" s="30">
        <v>5</v>
      </c>
      <c r="H15" s="31">
        <v>5</v>
      </c>
      <c r="I15" s="31">
        <v>5</v>
      </c>
      <c r="J15" s="31">
        <v>4</v>
      </c>
      <c r="K15" s="79">
        <f t="shared" si="1"/>
        <v>19</v>
      </c>
      <c r="L15" s="30">
        <v>0</v>
      </c>
      <c r="M15" s="31">
        <v>0</v>
      </c>
      <c r="N15" s="31">
        <v>0</v>
      </c>
      <c r="O15" s="31">
        <v>0</v>
      </c>
      <c r="P15" s="79">
        <f t="shared" si="2"/>
        <v>0</v>
      </c>
      <c r="Q15" s="30">
        <v>0</v>
      </c>
      <c r="R15" s="31">
        <v>0</v>
      </c>
      <c r="S15" s="31">
        <v>0</v>
      </c>
      <c r="T15" s="31">
        <v>0</v>
      </c>
      <c r="U15" s="79">
        <f t="shared" si="3"/>
        <v>0</v>
      </c>
      <c r="V15" s="30">
        <v>0</v>
      </c>
      <c r="W15" s="31">
        <v>0</v>
      </c>
      <c r="X15" s="31">
        <v>0</v>
      </c>
      <c r="Y15" s="31">
        <v>0</v>
      </c>
      <c r="Z15" s="79">
        <f t="shared" si="4"/>
        <v>0</v>
      </c>
      <c r="AA15" s="30">
        <v>0</v>
      </c>
      <c r="AB15" s="31">
        <v>2</v>
      </c>
      <c r="AC15" s="31">
        <v>0</v>
      </c>
      <c r="AD15" s="31">
        <v>0</v>
      </c>
      <c r="AE15" s="79">
        <f t="shared" si="5"/>
        <v>2</v>
      </c>
      <c r="AF15" s="30">
        <v>0</v>
      </c>
      <c r="AG15" s="31">
        <v>36</v>
      </c>
      <c r="AH15" s="31">
        <v>12</v>
      </c>
      <c r="AI15" s="31">
        <v>0</v>
      </c>
      <c r="AJ15" s="79">
        <f t="shared" si="6"/>
        <v>48</v>
      </c>
    </row>
    <row r="16" spans="1:36" ht="15.75" thickBot="1" x14ac:dyDescent="0.3">
      <c r="A16" s="38"/>
      <c r="B16" s="36">
        <f>SUM(B4:B15)</f>
        <v>58</v>
      </c>
      <c r="C16" s="37">
        <f>SUM(B4:C15)</f>
        <v>151</v>
      </c>
      <c r="D16" s="37">
        <f t="shared" ref="D16:AJ16" si="7">SUM(D4:D15)</f>
        <v>58</v>
      </c>
      <c r="E16" s="37">
        <f t="shared" si="7"/>
        <v>63</v>
      </c>
      <c r="F16" s="33">
        <f t="shared" si="7"/>
        <v>272</v>
      </c>
      <c r="G16" s="36">
        <f t="shared" si="7"/>
        <v>894</v>
      </c>
      <c r="H16" s="36">
        <f t="shared" si="7"/>
        <v>822</v>
      </c>
      <c r="I16" s="37">
        <f t="shared" si="7"/>
        <v>845</v>
      </c>
      <c r="J16" s="37">
        <f t="shared" si="7"/>
        <v>919</v>
      </c>
      <c r="K16" s="33">
        <f t="shared" si="7"/>
        <v>3480</v>
      </c>
      <c r="L16" s="36">
        <f t="shared" si="7"/>
        <v>34</v>
      </c>
      <c r="M16" s="37">
        <f t="shared" si="7"/>
        <v>36</v>
      </c>
      <c r="N16" s="37">
        <f t="shared" si="7"/>
        <v>42</v>
      </c>
      <c r="O16" s="37">
        <f t="shared" si="7"/>
        <v>33</v>
      </c>
      <c r="P16" s="33">
        <f t="shared" si="7"/>
        <v>145</v>
      </c>
      <c r="Q16" s="36">
        <f t="shared" si="7"/>
        <v>5</v>
      </c>
      <c r="R16" s="37">
        <f t="shared" si="7"/>
        <v>24</v>
      </c>
      <c r="S16" s="37">
        <f t="shared" si="7"/>
        <v>0</v>
      </c>
      <c r="T16" s="37">
        <f t="shared" si="7"/>
        <v>5</v>
      </c>
      <c r="U16" s="33">
        <f t="shared" si="7"/>
        <v>34</v>
      </c>
      <c r="V16" s="36">
        <f t="shared" si="7"/>
        <v>18</v>
      </c>
      <c r="W16" s="37">
        <f t="shared" si="7"/>
        <v>17</v>
      </c>
      <c r="X16" s="37">
        <f t="shared" si="7"/>
        <v>25</v>
      </c>
      <c r="Y16" s="37">
        <f t="shared" si="7"/>
        <v>19</v>
      </c>
      <c r="Z16" s="33">
        <f t="shared" si="7"/>
        <v>79</v>
      </c>
      <c r="AA16" s="36">
        <f t="shared" si="7"/>
        <v>101</v>
      </c>
      <c r="AB16" s="37">
        <f t="shared" si="7"/>
        <v>122</v>
      </c>
      <c r="AC16" s="37">
        <f t="shared" si="7"/>
        <v>92</v>
      </c>
      <c r="AD16" s="37">
        <f t="shared" si="7"/>
        <v>112</v>
      </c>
      <c r="AE16" s="33">
        <f t="shared" si="7"/>
        <v>427</v>
      </c>
      <c r="AF16" s="36">
        <f t="shared" si="7"/>
        <v>77</v>
      </c>
      <c r="AG16" s="37">
        <f t="shared" si="7"/>
        <v>122</v>
      </c>
      <c r="AH16" s="37">
        <f t="shared" si="7"/>
        <v>159</v>
      </c>
      <c r="AI16" s="37">
        <f t="shared" si="7"/>
        <v>200</v>
      </c>
      <c r="AJ16" s="33">
        <f t="shared" si="7"/>
        <v>558</v>
      </c>
    </row>
    <row r="18" spans="1:1" x14ac:dyDescent="0.25">
      <c r="A18" s="75" t="s">
        <v>154</v>
      </c>
    </row>
    <row r="19" spans="1:1" x14ac:dyDescent="0.25">
      <c r="A19" s="74" t="s">
        <v>146</v>
      </c>
    </row>
    <row r="20" spans="1:1" x14ac:dyDescent="0.25">
      <c r="A20" s="74" t="s">
        <v>147</v>
      </c>
    </row>
    <row r="21" spans="1:1" x14ac:dyDescent="0.25">
      <c r="A21" s="74" t="s">
        <v>148</v>
      </c>
    </row>
    <row r="22" spans="1:1" x14ac:dyDescent="0.25">
      <c r="A22" s="74" t="s">
        <v>149</v>
      </c>
    </row>
    <row r="23" spans="1:1" x14ac:dyDescent="0.25">
      <c r="A23" s="74" t="s">
        <v>150</v>
      </c>
    </row>
    <row r="24" spans="1:1" x14ac:dyDescent="0.25">
      <c r="A24" s="74" t="s">
        <v>151</v>
      </c>
    </row>
    <row r="25" spans="1:1" x14ac:dyDescent="0.25">
      <c r="A25" s="74" t="s">
        <v>152</v>
      </c>
    </row>
  </sheetData>
  <mergeCells count="7">
    <mergeCell ref="AF2:AJ2"/>
    <mergeCell ref="B2:F2"/>
    <mergeCell ref="G2:K2"/>
    <mergeCell ref="L2:P2"/>
    <mergeCell ref="Q2:U2"/>
    <mergeCell ref="V2:Z2"/>
    <mergeCell ref="AA2:A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0"/>
  <sheetViews>
    <sheetView showGridLines="0" tabSelected="1" workbookViewId="0">
      <selection activeCell="C18" sqref="C18"/>
    </sheetView>
  </sheetViews>
  <sheetFormatPr defaultRowHeight="15" x14ac:dyDescent="0.25"/>
  <cols>
    <col min="2" max="2" width="52.7109375" bestFit="1" customWidth="1"/>
    <col min="3" max="3" width="69.7109375" bestFit="1" customWidth="1"/>
    <col min="4" max="4" width="12.85546875" bestFit="1" customWidth="1"/>
  </cols>
  <sheetData>
    <row r="1" spans="1:4" ht="21" x14ac:dyDescent="0.25">
      <c r="A1" s="98"/>
      <c r="B1" s="98"/>
      <c r="C1" s="98"/>
      <c r="D1" s="98"/>
    </row>
    <row r="2" spans="1:4" ht="19.5" thickBot="1" x14ac:dyDescent="0.35">
      <c r="B2" s="40"/>
      <c r="C2" s="40"/>
      <c r="D2" s="40"/>
    </row>
    <row r="3" spans="1:4" ht="16.5" thickBot="1" x14ac:dyDescent="0.3">
      <c r="B3" s="99" t="s">
        <v>66</v>
      </c>
      <c r="C3" s="100"/>
      <c r="D3" s="41" t="s">
        <v>67</v>
      </c>
    </row>
    <row r="4" spans="1:4" ht="30.75" thickBot="1" x14ac:dyDescent="0.3">
      <c r="B4" s="56" t="s">
        <v>68</v>
      </c>
      <c r="C4" s="42" t="s">
        <v>69</v>
      </c>
      <c r="D4" s="43"/>
    </row>
    <row r="5" spans="1:4" ht="30.75" thickBot="1" x14ac:dyDescent="0.3">
      <c r="B5" s="57" t="s">
        <v>70</v>
      </c>
      <c r="C5" s="44" t="s">
        <v>71</v>
      </c>
      <c r="D5" s="45"/>
    </row>
    <row r="6" spans="1:4" ht="30.75" thickBot="1" x14ac:dyDescent="0.3">
      <c r="B6" s="56" t="s">
        <v>72</v>
      </c>
      <c r="C6" s="42" t="s">
        <v>73</v>
      </c>
      <c r="D6" s="43"/>
    </row>
    <row r="7" spans="1:4" ht="30.75" thickBot="1" x14ac:dyDescent="0.3">
      <c r="B7" s="56" t="s">
        <v>74</v>
      </c>
      <c r="C7" s="42" t="s">
        <v>75</v>
      </c>
      <c r="D7" s="43"/>
    </row>
    <row r="8" spans="1:4" ht="30.75" thickBot="1" x14ac:dyDescent="0.3">
      <c r="B8" s="56" t="s">
        <v>76</v>
      </c>
      <c r="C8" s="42" t="s">
        <v>77</v>
      </c>
      <c r="D8" s="43"/>
    </row>
    <row r="9" spans="1:4" ht="30.75" thickBot="1" x14ac:dyDescent="0.3">
      <c r="B9" s="56" t="s">
        <v>78</v>
      </c>
      <c r="C9" s="42" t="s">
        <v>79</v>
      </c>
      <c r="D9" s="43"/>
    </row>
    <row r="10" spans="1:4" ht="15.75" thickBot="1" x14ac:dyDescent="0.3"/>
    <row r="11" spans="1:4" ht="16.5" thickBot="1" x14ac:dyDescent="0.3">
      <c r="B11" s="101" t="s">
        <v>80</v>
      </c>
      <c r="C11" s="102"/>
      <c r="D11" s="46" t="s">
        <v>67</v>
      </c>
    </row>
    <row r="12" spans="1:4" x14ac:dyDescent="0.25">
      <c r="B12" s="92" t="s">
        <v>68</v>
      </c>
      <c r="C12" s="47" t="s">
        <v>81</v>
      </c>
      <c r="D12" s="95"/>
    </row>
    <row r="13" spans="1:4" x14ac:dyDescent="0.25">
      <c r="B13" s="93"/>
      <c r="C13" s="48" t="s">
        <v>82</v>
      </c>
      <c r="D13" s="96"/>
    </row>
    <row r="14" spans="1:4" x14ac:dyDescent="0.25">
      <c r="B14" s="93"/>
      <c r="C14" s="48" t="s">
        <v>83</v>
      </c>
      <c r="D14" s="96"/>
    </row>
    <row r="15" spans="1:4" x14ac:dyDescent="0.25">
      <c r="B15" s="93"/>
      <c r="C15" s="48" t="s">
        <v>155</v>
      </c>
      <c r="D15" s="96"/>
    </row>
    <row r="16" spans="1:4" ht="15.75" thickBot="1" x14ac:dyDescent="0.3">
      <c r="B16" s="94"/>
      <c r="C16" s="49" t="s">
        <v>84</v>
      </c>
      <c r="D16" s="97"/>
    </row>
    <row r="17" spans="2:4" x14ac:dyDescent="0.25">
      <c r="B17" s="92" t="s">
        <v>85</v>
      </c>
      <c r="C17" s="47" t="s">
        <v>86</v>
      </c>
      <c r="D17" s="95"/>
    </row>
    <row r="18" spans="2:4" x14ac:dyDescent="0.25">
      <c r="B18" s="93"/>
      <c r="C18" t="s">
        <v>87</v>
      </c>
      <c r="D18" s="96"/>
    </row>
    <row r="19" spans="2:4" ht="15.75" thickBot="1" x14ac:dyDescent="0.3">
      <c r="B19" s="94"/>
      <c r="C19" s="49" t="s">
        <v>88</v>
      </c>
      <c r="D19" s="97"/>
    </row>
    <row r="20" spans="2:4" x14ac:dyDescent="0.25">
      <c r="B20" s="92" t="s">
        <v>72</v>
      </c>
      <c r="C20" s="50" t="s">
        <v>89</v>
      </c>
      <c r="D20" s="95"/>
    </row>
    <row r="21" spans="2:4" x14ac:dyDescent="0.25">
      <c r="B21" s="93"/>
      <c r="C21" s="48" t="s">
        <v>90</v>
      </c>
      <c r="D21" s="96"/>
    </row>
    <row r="22" spans="2:4" x14ac:dyDescent="0.25">
      <c r="B22" s="93"/>
      <c r="C22" s="48" t="s">
        <v>91</v>
      </c>
      <c r="D22" s="96"/>
    </row>
    <row r="23" spans="2:4" ht="30.75" thickBot="1" x14ac:dyDescent="0.3">
      <c r="B23" s="94"/>
      <c r="C23" s="51" t="s">
        <v>92</v>
      </c>
      <c r="D23" s="97"/>
    </row>
    <row r="24" spans="2:4" x14ac:dyDescent="0.25">
      <c r="B24" s="92" t="s">
        <v>74</v>
      </c>
      <c r="C24" s="47" t="s">
        <v>93</v>
      </c>
      <c r="D24" s="95"/>
    </row>
    <row r="25" spans="2:4" ht="15.75" thickBot="1" x14ac:dyDescent="0.3">
      <c r="B25" s="94"/>
      <c r="C25" s="49" t="s">
        <v>94</v>
      </c>
      <c r="D25" s="97"/>
    </row>
    <row r="26" spans="2:4" ht="15.75" thickBot="1" x14ac:dyDescent="0.3">
      <c r="B26" s="58" t="s">
        <v>76</v>
      </c>
      <c r="C26" s="49" t="s">
        <v>95</v>
      </c>
      <c r="D26" s="45"/>
    </row>
    <row r="27" spans="2:4" x14ac:dyDescent="0.25">
      <c r="B27" s="92" t="s">
        <v>96</v>
      </c>
      <c r="C27" s="52" t="s">
        <v>97</v>
      </c>
      <c r="D27" s="95"/>
    </row>
    <row r="28" spans="2:4" ht="15.75" thickBot="1" x14ac:dyDescent="0.3">
      <c r="B28" s="94"/>
      <c r="C28" s="49" t="s">
        <v>98</v>
      </c>
      <c r="D28" s="97"/>
    </row>
    <row r="29" spans="2:4" ht="15.75" thickBot="1" x14ac:dyDescent="0.3"/>
    <row r="30" spans="2:4" ht="16.5" thickBot="1" x14ac:dyDescent="0.3">
      <c r="B30" s="99" t="s">
        <v>99</v>
      </c>
      <c r="C30" s="100"/>
      <c r="D30" s="41" t="s">
        <v>67</v>
      </c>
    </row>
    <row r="31" spans="2:4" x14ac:dyDescent="0.25">
      <c r="B31" s="92" t="s">
        <v>68</v>
      </c>
      <c r="C31" s="47" t="s">
        <v>100</v>
      </c>
      <c r="D31" s="95"/>
    </row>
    <row r="32" spans="2:4" x14ac:dyDescent="0.25">
      <c r="B32" s="93"/>
      <c r="C32" t="s">
        <v>101</v>
      </c>
      <c r="D32" s="96"/>
    </row>
    <row r="33" spans="2:4" x14ac:dyDescent="0.25">
      <c r="B33" s="93"/>
      <c r="C33" t="s">
        <v>102</v>
      </c>
      <c r="D33" s="96"/>
    </row>
    <row r="34" spans="2:4" ht="15.75" thickBot="1" x14ac:dyDescent="0.3">
      <c r="B34" s="93"/>
      <c r="C34" t="s">
        <v>103</v>
      </c>
      <c r="D34" s="96"/>
    </row>
    <row r="35" spans="2:4" x14ac:dyDescent="0.25">
      <c r="B35" s="92" t="s">
        <v>70</v>
      </c>
      <c r="C35" s="47" t="s">
        <v>100</v>
      </c>
      <c r="D35" s="95"/>
    </row>
    <row r="36" spans="2:4" x14ac:dyDescent="0.25">
      <c r="B36" s="93"/>
      <c r="C36" t="s">
        <v>101</v>
      </c>
      <c r="D36" s="96"/>
    </row>
    <row r="37" spans="2:4" x14ac:dyDescent="0.25">
      <c r="B37" s="93"/>
      <c r="C37" t="s">
        <v>102</v>
      </c>
      <c r="D37" s="96"/>
    </row>
    <row r="38" spans="2:4" ht="15.75" thickBot="1" x14ac:dyDescent="0.3">
      <c r="B38" s="93"/>
      <c r="C38" t="s">
        <v>103</v>
      </c>
      <c r="D38" s="96"/>
    </row>
    <row r="39" spans="2:4" x14ac:dyDescent="0.25">
      <c r="B39" s="92" t="s">
        <v>72</v>
      </c>
      <c r="C39" s="47" t="s">
        <v>100</v>
      </c>
      <c r="D39" s="95"/>
    </row>
    <row r="40" spans="2:4" x14ac:dyDescent="0.25">
      <c r="B40" s="93"/>
      <c r="C40" t="s">
        <v>101</v>
      </c>
      <c r="D40" s="96"/>
    </row>
    <row r="41" spans="2:4" x14ac:dyDescent="0.25">
      <c r="B41" s="93"/>
      <c r="C41" t="s">
        <v>102</v>
      </c>
      <c r="D41" s="96"/>
    </row>
    <row r="42" spans="2:4" ht="15.75" thickBot="1" x14ac:dyDescent="0.3">
      <c r="B42" s="94"/>
      <c r="C42" s="49" t="s">
        <v>103</v>
      </c>
      <c r="D42" s="97"/>
    </row>
    <row r="43" spans="2:4" x14ac:dyDescent="0.25">
      <c r="B43" s="92" t="s">
        <v>74</v>
      </c>
      <c r="C43" s="47" t="s">
        <v>100</v>
      </c>
      <c r="D43" s="95"/>
    </row>
    <row r="44" spans="2:4" x14ac:dyDescent="0.25">
      <c r="B44" s="93"/>
      <c r="C44" t="s">
        <v>101</v>
      </c>
      <c r="D44" s="96"/>
    </row>
    <row r="45" spans="2:4" x14ac:dyDescent="0.25">
      <c r="B45" s="93"/>
      <c r="C45" t="s">
        <v>102</v>
      </c>
      <c r="D45" s="96"/>
    </row>
    <row r="46" spans="2:4" ht="15.75" thickBot="1" x14ac:dyDescent="0.3">
      <c r="B46" s="93"/>
      <c r="C46" s="49" t="s">
        <v>103</v>
      </c>
      <c r="D46" s="96"/>
    </row>
    <row r="47" spans="2:4" x14ac:dyDescent="0.25">
      <c r="B47" s="92" t="s">
        <v>76</v>
      </c>
      <c r="C47" s="47" t="s">
        <v>100</v>
      </c>
      <c r="D47" s="53"/>
    </row>
    <row r="48" spans="2:4" x14ac:dyDescent="0.25">
      <c r="B48" s="93"/>
      <c r="C48" t="s">
        <v>101</v>
      </c>
      <c r="D48" s="54"/>
    </row>
    <row r="49" spans="2:4" x14ac:dyDescent="0.25">
      <c r="B49" s="93"/>
      <c r="C49" t="s">
        <v>102</v>
      </c>
      <c r="D49" s="54"/>
    </row>
    <row r="50" spans="2:4" ht="15.75" thickBot="1" x14ac:dyDescent="0.3">
      <c r="B50" s="93"/>
      <c r="C50" s="49" t="s">
        <v>103</v>
      </c>
      <c r="D50" s="54"/>
    </row>
    <row r="51" spans="2:4" x14ac:dyDescent="0.25">
      <c r="B51" s="92" t="s">
        <v>104</v>
      </c>
      <c r="C51" s="47" t="s">
        <v>100</v>
      </c>
      <c r="D51" s="95"/>
    </row>
    <row r="52" spans="2:4" x14ac:dyDescent="0.25">
      <c r="B52" s="93"/>
      <c r="C52" t="s">
        <v>101</v>
      </c>
      <c r="D52" s="96"/>
    </row>
    <row r="53" spans="2:4" ht="15.75" thickBot="1" x14ac:dyDescent="0.3">
      <c r="B53" s="94"/>
      <c r="C53" s="49" t="s">
        <v>105</v>
      </c>
      <c r="D53" s="97"/>
    </row>
    <row r="54" spans="2:4" ht="15.75" thickBot="1" x14ac:dyDescent="0.3"/>
    <row r="55" spans="2:4" ht="16.5" thickBot="1" x14ac:dyDescent="0.3">
      <c r="B55" s="99" t="s">
        <v>106</v>
      </c>
      <c r="C55" s="103"/>
      <c r="D55" s="41" t="s">
        <v>67</v>
      </c>
    </row>
    <row r="56" spans="2:4" x14ac:dyDescent="0.25">
      <c r="B56" s="92" t="s">
        <v>68</v>
      </c>
      <c r="C56" s="47" t="s">
        <v>107</v>
      </c>
      <c r="D56" s="95"/>
    </row>
    <row r="57" spans="2:4" x14ac:dyDescent="0.25">
      <c r="B57" s="93"/>
      <c r="C57" s="48" t="s">
        <v>83</v>
      </c>
      <c r="D57" s="96"/>
    </row>
    <row r="58" spans="2:4" x14ac:dyDescent="0.25">
      <c r="B58" s="93"/>
      <c r="C58" t="s">
        <v>108</v>
      </c>
      <c r="D58" s="96"/>
    </row>
    <row r="59" spans="2:4" x14ac:dyDescent="0.25">
      <c r="B59" s="93"/>
      <c r="C59" t="s">
        <v>109</v>
      </c>
      <c r="D59" s="96"/>
    </row>
    <row r="60" spans="2:4" ht="15.75" thickBot="1" x14ac:dyDescent="0.3">
      <c r="B60" s="94"/>
      <c r="C60" s="48" t="s">
        <v>110</v>
      </c>
      <c r="D60" s="97"/>
    </row>
    <row r="61" spans="2:4" x14ac:dyDescent="0.25">
      <c r="B61" s="92" t="s">
        <v>70</v>
      </c>
      <c r="C61" s="47" t="s">
        <v>107</v>
      </c>
      <c r="D61" s="95"/>
    </row>
    <row r="62" spans="2:4" x14ac:dyDescent="0.25">
      <c r="B62" s="93"/>
      <c r="C62" t="s">
        <v>111</v>
      </c>
      <c r="D62" s="96"/>
    </row>
    <row r="63" spans="2:4" x14ac:dyDescent="0.25">
      <c r="B63" s="93"/>
      <c r="C63" t="s">
        <v>108</v>
      </c>
      <c r="D63" s="96"/>
    </row>
    <row r="64" spans="2:4" x14ac:dyDescent="0.25">
      <c r="B64" s="93"/>
      <c r="C64" t="s">
        <v>109</v>
      </c>
      <c r="D64" s="96"/>
    </row>
    <row r="65" spans="2:4" ht="15.75" thickBot="1" x14ac:dyDescent="0.3">
      <c r="B65" s="94"/>
      <c r="C65" s="48" t="s">
        <v>110</v>
      </c>
      <c r="D65" s="97"/>
    </row>
    <row r="66" spans="2:4" x14ac:dyDescent="0.25">
      <c r="B66" s="92" t="s">
        <v>72</v>
      </c>
      <c r="C66" s="47" t="s">
        <v>107</v>
      </c>
      <c r="D66" s="95"/>
    </row>
    <row r="67" spans="2:4" x14ac:dyDescent="0.25">
      <c r="B67" s="93"/>
      <c r="C67" t="s">
        <v>108</v>
      </c>
      <c r="D67" s="96"/>
    </row>
    <row r="68" spans="2:4" x14ac:dyDescent="0.25">
      <c r="B68" s="93"/>
      <c r="C68" t="s">
        <v>111</v>
      </c>
      <c r="D68" s="96"/>
    </row>
    <row r="69" spans="2:4" x14ac:dyDescent="0.25">
      <c r="B69" s="93"/>
      <c r="C69" t="s">
        <v>109</v>
      </c>
      <c r="D69" s="96"/>
    </row>
    <row r="70" spans="2:4" ht="15.75" thickBot="1" x14ac:dyDescent="0.3">
      <c r="B70" s="94"/>
      <c r="C70" s="48" t="s">
        <v>110</v>
      </c>
      <c r="D70" s="97"/>
    </row>
    <row r="71" spans="2:4" x14ac:dyDescent="0.25">
      <c r="B71" s="104" t="s">
        <v>74</v>
      </c>
      <c r="C71" s="47" t="s">
        <v>109</v>
      </c>
      <c r="D71" s="95"/>
    </row>
    <row r="72" spans="2:4" x14ac:dyDescent="0.25">
      <c r="B72" s="105"/>
      <c r="C72" t="s">
        <v>112</v>
      </c>
      <c r="D72" s="96"/>
    </row>
    <row r="73" spans="2:4" ht="15.75" thickBot="1" x14ac:dyDescent="0.3">
      <c r="B73" s="106"/>
      <c r="C73" s="51" t="s">
        <v>110</v>
      </c>
      <c r="D73" s="97"/>
    </row>
    <row r="74" spans="2:4" x14ac:dyDescent="0.25">
      <c r="B74" s="93" t="s">
        <v>76</v>
      </c>
      <c r="C74" t="s">
        <v>109</v>
      </c>
      <c r="D74" s="95"/>
    </row>
    <row r="75" spans="2:4" ht="15.75" thickBot="1" x14ac:dyDescent="0.3">
      <c r="B75" s="94"/>
      <c r="C75" s="51" t="s">
        <v>110</v>
      </c>
      <c r="D75" s="97"/>
    </row>
    <row r="76" spans="2:4" x14ac:dyDescent="0.25">
      <c r="B76" s="92" t="s">
        <v>104</v>
      </c>
      <c r="C76" s="52" t="s">
        <v>113</v>
      </c>
      <c r="D76" s="95"/>
    </row>
    <row r="77" spans="2:4" x14ac:dyDescent="0.25">
      <c r="B77" s="93"/>
      <c r="C77" s="55" t="s">
        <v>114</v>
      </c>
      <c r="D77" s="96"/>
    </row>
    <row r="78" spans="2:4" x14ac:dyDescent="0.25">
      <c r="B78" s="93"/>
      <c r="C78" s="55" t="s">
        <v>115</v>
      </c>
      <c r="D78" s="96"/>
    </row>
    <row r="79" spans="2:4" x14ac:dyDescent="0.25">
      <c r="B79" s="93"/>
      <c r="C79" s="55" t="s">
        <v>116</v>
      </c>
      <c r="D79" s="96"/>
    </row>
    <row r="80" spans="2:4" ht="15.75" thickBot="1" x14ac:dyDescent="0.3">
      <c r="B80" s="94"/>
      <c r="C80" s="49" t="s">
        <v>117</v>
      </c>
      <c r="D80" s="97"/>
    </row>
  </sheetData>
  <mergeCells count="38">
    <mergeCell ref="B71:B73"/>
    <mergeCell ref="D71:D73"/>
    <mergeCell ref="B74:B75"/>
    <mergeCell ref="D74:D75"/>
    <mergeCell ref="B76:B80"/>
    <mergeCell ref="D76:D80"/>
    <mergeCell ref="B56:B60"/>
    <mergeCell ref="D56:D60"/>
    <mergeCell ref="B61:B65"/>
    <mergeCell ref="D61:D65"/>
    <mergeCell ref="B66:B70"/>
    <mergeCell ref="D66:D70"/>
    <mergeCell ref="B55:C55"/>
    <mergeCell ref="B30:C30"/>
    <mergeCell ref="B31:B34"/>
    <mergeCell ref="D31:D34"/>
    <mergeCell ref="B35:B38"/>
    <mergeCell ref="D35:D38"/>
    <mergeCell ref="B39:B42"/>
    <mergeCell ref="D39:D42"/>
    <mergeCell ref="B43:B46"/>
    <mergeCell ref="D43:D46"/>
    <mergeCell ref="B47:B50"/>
    <mergeCell ref="B51:B53"/>
    <mergeCell ref="D51:D53"/>
    <mergeCell ref="B20:B23"/>
    <mergeCell ref="D20:D23"/>
    <mergeCell ref="B24:B25"/>
    <mergeCell ref="D24:D25"/>
    <mergeCell ref="B27:B28"/>
    <mergeCell ref="D27:D28"/>
    <mergeCell ref="B17:B19"/>
    <mergeCell ref="D17:D19"/>
    <mergeCell ref="A1:D1"/>
    <mergeCell ref="B3:C3"/>
    <mergeCell ref="B11:C11"/>
    <mergeCell ref="B12:B16"/>
    <mergeCell ref="D12:D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1B86D37898F45B09834A453760DDA" ma:contentTypeVersion="" ma:contentTypeDescription="Een nieuw document maken." ma:contentTypeScope="" ma:versionID="04e9577705da87dd3cee84cc751ab177">
  <xsd:schema xmlns:xsd="http://www.w3.org/2001/XMLSchema" xmlns:xs="http://www.w3.org/2001/XMLSchema" xmlns:p="http://schemas.microsoft.com/office/2006/metadata/properties" xmlns:ns2="CD9F7E03-06C5-44EE-A5B1-BC13FBCB8F9D" targetNamespace="http://schemas.microsoft.com/office/2006/metadata/properties" ma:root="true" ma:fieldsID="f328f38de202403a4787a3dd22cbb00f" ns2:_="">
    <xsd:import namespace="CD9F7E03-06C5-44EE-A5B1-BC13FBCB8F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F7E03-06C5-44EE-A5B1-BC13FBCB8F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>
  <LongProp xmlns="" name="MetaInfo"><![CDATA[72;#vti_contentversionisdirty:BW|false
vti_parserversion:SR|14.0.0.4762
vti_lmt:SW|Wed, 31 Oct 2012 10:36:55 GMT
vti_contenttag:SW|{A8FBCF68-8822-4557-9A47-A0D6475985BF},3,2
_Category:SW|
vti_author:SR|PRO-MEREOR\\aharbers
vti_winfileattribs:SW|00000000
vti_approvallevel:SR|
vti_categories:VW|
vti_foldersubfolderitemcount:IR|0
vti_assignedto:SR|
Keywords:SW|
_Status:SW|
vti_cachedcustomprops:VX|vti_approvallevel vti_categories Subject vti_assignedto Keywords _Status vti_title _Author _Category ContentType _Comments
vti_modifiedby:SR|PRO-MEREOR\\aharbers
vti_docstoreversion:IR|3
vti_metainfoversion:IW|3
ContentTypeId:SW|0x010100C80F7F3B55186049819B236ECA2C441C
vti_ct:SW|Wed, 31 Oct 2012 10:36:55 GMT
vti_lat:SW|Fri, 18 Jan 2013 14:04:04 GMT
ContentType:SW|Document
vti_cachedtitle:SR|Prijzenblad
vti_title:SR|Prijzenblad
_Author:SW|Pro Mereor BV
vti_sourcecontrolmultiuserchkoutby:VR|PRO-MEREOR\\\\aharbers
_Comments:SW|
Subject:SW|
vti_folderitemcount:IR|0
]]></LongProp>
</LongProperti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B28216-1A25-4B22-A453-FE339918DA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9F7E03-06C5-44EE-A5B1-BC13FBCB8F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299664-FE9E-416A-B505-5FD2AA5C50D8}">
  <ds:schemaRefs>
    <ds:schemaRef ds:uri="http://schemas.microsoft.com/office/2006/metadata/longProperties"/>
    <ds:schemaRef ds:uri=""/>
  </ds:schemaRefs>
</ds:datastoreItem>
</file>

<file path=customXml/itemProps3.xml><?xml version="1.0" encoding="utf-8"?>
<ds:datastoreItem xmlns:ds="http://schemas.openxmlformats.org/officeDocument/2006/customXml" ds:itemID="{733E18D2-CC62-4CA9-BD92-4B90F2B4FD0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D9F7E03-06C5-44EE-A5B1-BC13FBCB8F9D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BA95D26-435C-4F63-88CA-A20F5064B0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Handleiding</vt:lpstr>
      <vt:lpstr>Prijswens 1</vt:lpstr>
      <vt:lpstr>Prijswens 2</vt:lpstr>
      <vt:lpstr>Specificatie</vt:lpstr>
      <vt:lpstr>Verbruik</vt:lpstr>
      <vt:lpstr>Beoordeling proefopstelling</vt:lpstr>
    </vt:vector>
  </TitlesOfParts>
  <Manager/>
  <Company>Pro Mereor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 Mereor BV</dc:creator>
  <cp:keywords/>
  <dc:description/>
  <cp:lastModifiedBy>Michel Bastiaansen</cp:lastModifiedBy>
  <cp:revision/>
  <cp:lastPrinted>2020-01-13T15:15:04Z</cp:lastPrinted>
  <dcterms:created xsi:type="dcterms:W3CDTF">2008-11-21T10:07:29Z</dcterms:created>
  <dcterms:modified xsi:type="dcterms:W3CDTF">2020-01-20T09:15:11Z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MetaInfo">
    <vt:lpwstr>72;#vti_contentversionisdirty:BW|false_x000d_
vti_parserversion:SR|14.0.0.4762_x000d_
vti_lmt:SW|Wed, 31 Oct 2012 10:36:55 GMT_x000d_
vti_contenttag:SW|{A8FBCF68-8822-4557-9A47-A0D6475985BF},3,2_x000d_
_Category:SW|_x000d_
vti_author:SR|PRO-MEREOR\\aharbers_x000d_
vti_winfileattribs:SW|0000</vt:lpwstr>
  </property>
  <property fmtid="{D5CDD505-2E9C-101B-9397-08002B2CF9AE}" pid="4" name="Order">
    <vt:lpwstr>7200.00000000000</vt:lpwstr>
  </property>
  <property fmtid="{D5CDD505-2E9C-101B-9397-08002B2CF9AE}" pid="5" name="FSObjType">
    <vt:lpwstr>0</vt:lpwstr>
  </property>
  <property fmtid="{D5CDD505-2E9C-101B-9397-08002B2CF9AE}" pid="6" name="FileDirRef">
    <vt:lpwstr>kennisbank/accountsite/Projectsite/Projectadministratie/Openbaar/02. Uitnodiging tot Inschrijving</vt:lpwstr>
  </property>
  <property fmtid="{D5CDD505-2E9C-101B-9397-08002B2CF9AE}" pid="7" name="FileLeafRef">
    <vt:lpwstr>Prijzenblad.xls</vt:lpwstr>
  </property>
  <property fmtid="{D5CDD505-2E9C-101B-9397-08002B2CF9AE}" pid="8" name="ContentTypeId">
    <vt:lpwstr>0x0101001211B86D37898F45B09834A453760DDA</vt:lpwstr>
  </property>
</Properties>
</file>