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120" windowHeight="12915" tabRatio="856" activeTab="5"/>
  </bookViews>
  <sheets>
    <sheet name="case met totaalaanbieding" sheetId="11" r:id="rId1"/>
    <sheet name="verrekenblad" sheetId="1" r:id="rId2"/>
    <sheet name="grootonderh 1e ronde" sheetId="2" r:id="rId3"/>
    <sheet name="onderhoud 2e r" sheetId="3" r:id="rId4"/>
    <sheet name="optie automatische dosering" sheetId="8" r:id="rId5"/>
    <sheet name="levering zout" sheetId="9" r:id="rId6"/>
  </sheets>
  <calcPr calcId="145621"/>
</workbook>
</file>

<file path=xl/calcChain.xml><?xml version="1.0" encoding="utf-8"?>
<calcChain xmlns="http://schemas.openxmlformats.org/spreadsheetml/2006/main">
  <c r="G29" i="1" l="1"/>
  <c r="E20" i="9"/>
  <c r="E21" i="8" l="1"/>
  <c r="G18" i="1" l="1"/>
  <c r="G17" i="1"/>
  <c r="G16" i="1"/>
  <c r="G15" i="1"/>
  <c r="G30" i="11" l="1"/>
  <c r="G27" i="11"/>
  <c r="I27" i="11" s="1"/>
  <c r="G26" i="11"/>
  <c r="I26" i="11" s="1"/>
  <c r="G25" i="11"/>
  <c r="I25" i="11" s="1"/>
  <c r="G23" i="11"/>
  <c r="I23" i="11" s="1"/>
  <c r="G21" i="11"/>
  <c r="I21" i="11" s="1"/>
  <c r="G20" i="11"/>
  <c r="I20" i="11" s="1"/>
  <c r="G19" i="11"/>
  <c r="I19" i="11" s="1"/>
  <c r="G18" i="11"/>
  <c r="I18" i="11" s="1"/>
  <c r="G22" i="11"/>
  <c r="I22" i="11" s="1"/>
  <c r="G17" i="11"/>
  <c r="I17" i="11" s="1"/>
  <c r="G16" i="11"/>
  <c r="I16" i="11" s="1"/>
  <c r="I28" i="11" l="1"/>
  <c r="I30" i="11" s="1"/>
  <c r="J31" i="11" s="1"/>
  <c r="G28" i="1"/>
  <c r="I36" i="11" s="1"/>
  <c r="I37" i="11" l="1"/>
  <c r="J38" i="11" s="1"/>
  <c r="E21" i="3" l="1"/>
  <c r="G5" i="1" s="1"/>
  <c r="D18" i="2"/>
  <c r="G4" i="1" s="1"/>
  <c r="G7" i="1" l="1"/>
  <c r="J12" i="11" l="1"/>
  <c r="J41" i="11" s="1"/>
</calcChain>
</file>

<file path=xl/sharedStrings.xml><?xml version="1.0" encoding="utf-8"?>
<sst xmlns="http://schemas.openxmlformats.org/spreadsheetml/2006/main" count="188" uniqueCount="65">
  <si>
    <t>servicemonteur</t>
  </si>
  <si>
    <t>tekenaar tbv revisie</t>
  </si>
  <si>
    <t>%</t>
  </si>
  <si>
    <t>€</t>
  </si>
  <si>
    <t>uur</t>
  </si>
  <si>
    <t xml:space="preserve"> </t>
  </si>
  <si>
    <t>zwembaden</t>
  </si>
  <si>
    <t>Blinkerd</t>
  </si>
  <si>
    <t>Zuiderpark</t>
  </si>
  <si>
    <t xml:space="preserve">Waterthor </t>
  </si>
  <si>
    <t>Overbosch</t>
  </si>
  <si>
    <t>Houtzagerij</t>
  </si>
  <si>
    <t>Hofbad</t>
  </si>
  <si>
    <t>Escamphof</t>
  </si>
  <si>
    <t>totaal</t>
  </si>
  <si>
    <t>groot onderhoud ronde 1</t>
  </si>
  <si>
    <t>groot onderhoud ronde 2</t>
  </si>
  <si>
    <t>Preventief onderhoud</t>
  </si>
  <si>
    <t>Correctief onderhoud</t>
  </si>
  <si>
    <t>Optioneel onderhoud</t>
  </si>
  <si>
    <t>korting op bruto- TU- prijzen</t>
  </si>
  <si>
    <t>servicemonteur op zaterdag</t>
  </si>
  <si>
    <t>servicemonteur op zondag</t>
  </si>
  <si>
    <t>maal</t>
  </si>
  <si>
    <t>installatiemonteur (indien van toepassing)</t>
  </si>
  <si>
    <t>project/ contractmanager (indien van toepassing)</t>
  </si>
  <si>
    <t>project/ contractmanager(indien van toepassing)</t>
  </si>
  <si>
    <t>servicemonteur op feestdagen</t>
  </si>
  <si>
    <t>staartkosten (indien van toepassing)</t>
  </si>
  <si>
    <t>beschikbaarheidsdienst tijdens openstellingsuren zwembaden en sporthallen - op jaar basis</t>
  </si>
  <si>
    <t>niet invullen- gebeurt automatisch na het invullen van onderliggende tabbladen</t>
  </si>
  <si>
    <t>staartkosten (optioneel)</t>
  </si>
  <si>
    <t>totaal aanneemsom vanuit verrekenblad en onderliggende tabbladen</t>
  </si>
  <si>
    <t>totaal inschrijfbedrag van alle onderliggende disciplines</t>
  </si>
  <si>
    <t>totaalblad met eindaanbieding</t>
  </si>
  <si>
    <t>invullen</t>
  </si>
  <si>
    <t>invullen door opdrachtnemer</t>
  </si>
  <si>
    <r>
      <t>storing/servicemonteur op feestdagen (</t>
    </r>
    <r>
      <rPr>
        <sz val="9"/>
        <color theme="4" tint="-0.249977111117893"/>
        <rFont val="Calibri"/>
        <family val="2"/>
        <scheme val="minor"/>
      </rPr>
      <t>percentage aangeven en totaal uurbedrag in gele kolom opnemen)</t>
    </r>
  </si>
  <si>
    <r>
      <t xml:space="preserve">storing/servicemonteur op zaterdag  </t>
    </r>
    <r>
      <rPr>
        <sz val="9"/>
        <color theme="4" tint="-0.249977111117893"/>
        <rFont val="Calibri"/>
        <family val="2"/>
        <scheme val="minor"/>
      </rPr>
      <t>(percentage aangeven en totaal uurbedrag in gele kolom opnemen)</t>
    </r>
  </si>
  <si>
    <r>
      <t>storing/servicemonteur op zondag  (</t>
    </r>
    <r>
      <rPr>
        <sz val="9"/>
        <color theme="4" tint="-0.249977111117893"/>
        <rFont val="Calibri"/>
        <family val="2"/>
        <scheme val="minor"/>
      </rPr>
      <t>percentage aangeven en totaal uurbedrag in gele kolom opnemen)</t>
    </r>
  </si>
  <si>
    <r>
      <t>storing/servicemonteur op werkdagen buiten reguliere werktijden(</t>
    </r>
    <r>
      <rPr>
        <sz val="9"/>
        <color theme="4" tint="-0.249977111117893"/>
        <rFont val="Calibri"/>
        <family val="2"/>
        <scheme val="minor"/>
      </rPr>
      <t>percentage aangeven en totaal uurbedrag in gele kolom opnemen)</t>
    </r>
  </si>
  <si>
    <t>word automatisch overgenomen in tabblad- totaal aanbieding</t>
  </si>
  <si>
    <t>komt automatisch uit bijbehorend tabbald</t>
  </si>
  <si>
    <t>euro</t>
  </si>
  <si>
    <t>voorrijdkosten per oproep tot aankomst in de accommodatie</t>
  </si>
  <si>
    <t>Voor toelichting zie hoofdstuk 5.4.1</t>
  </si>
  <si>
    <t>automatische dosering</t>
  </si>
  <si>
    <t>optie automatische CHl-dosering</t>
  </si>
  <si>
    <t xml:space="preserve"> + hydroquard</t>
  </si>
  <si>
    <t>nvt</t>
  </si>
  <si>
    <t xml:space="preserve">voorrijdkosten binnen de gemeente bij bezoek 2e accommodatie (of meer) binnen 1 oproep (max 1 persoon) </t>
  </si>
  <si>
    <t>levering zout</t>
  </si>
  <si>
    <t>servicemonteur buiten reguliere werktijd (17.00-22.00)</t>
  </si>
  <si>
    <t>afkoop inspecties, periodieke keuringen, prefentief onderhoud op basis van huidige opgave (groot-1e ronde)</t>
  </si>
  <si>
    <t>afkoop inspecties, periodieke keuringen, prefentief onderhoud op basis van huidige opgave (klein -2e ronde)</t>
  </si>
  <si>
    <t xml:space="preserve">bijlage 02 </t>
  </si>
  <si>
    <t>bijlage 03</t>
  </si>
  <si>
    <t xml:space="preserve">voorrijdkosten binnen de gemeente bij bezoek 2e accommodatie of meer binnen 1 oproep (max 1 persoon) </t>
  </si>
  <si>
    <t>KG</t>
  </si>
  <si>
    <t>aantal</t>
  </si>
  <si>
    <t>leveringen</t>
  </si>
  <si>
    <t>KG in</t>
  </si>
  <si>
    <t>in te vullen door opdrachtnemer</t>
  </si>
  <si>
    <t>totaal aantal KG</t>
  </si>
  <si>
    <t>optie leveren zout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</si>
</sst>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164" formatCode="&quot;€&quot;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1" fillId="0" borderId="2" xfId="0" applyFont="1" applyBorder="1"/>
    <xf numFmtId="164" fontId="0" fillId="0" borderId="2" xfId="0" applyNumberFormat="1" applyBorder="1"/>
    <xf numFmtId="0" fontId="0" fillId="2" borderId="1" xfId="0" applyFill="1" applyBorder="1"/>
    <xf numFmtId="4" fontId="0" fillId="0" borderId="0" xfId="0" applyNumberFormat="1"/>
    <xf numFmtId="0" fontId="3" fillId="2" borderId="4" xfId="0" applyFont="1" applyFill="1" applyBorder="1"/>
    <xf numFmtId="0" fontId="0" fillId="0" borderId="2" xfId="0" applyBorder="1"/>
    <xf numFmtId="0" fontId="0" fillId="5" borderId="1" xfId="0" applyFill="1" applyBorder="1"/>
    <xf numFmtId="4" fontId="0" fillId="0" borderId="1" xfId="0" applyNumberFormat="1" applyBorder="1"/>
    <xf numFmtId="4" fontId="0" fillId="0" borderId="4" xfId="0" applyNumberFormat="1" applyBorder="1"/>
    <xf numFmtId="4" fontId="0" fillId="0" borderId="2" xfId="0" applyNumberFormat="1" applyBorder="1"/>
    <xf numFmtId="4" fontId="0" fillId="5" borderId="2" xfId="0" applyNumberFormat="1" applyFill="1" applyBorder="1"/>
    <xf numFmtId="4" fontId="0" fillId="3" borderId="1" xfId="0" applyNumberFormat="1" applyFill="1" applyBorder="1"/>
    <xf numFmtId="0" fontId="5" fillId="0" borderId="2" xfId="0" applyFont="1" applyBorder="1"/>
    <xf numFmtId="0" fontId="1" fillId="0" borderId="7" xfId="0" applyFont="1" applyBorder="1"/>
    <xf numFmtId="3" fontId="0" fillId="0" borderId="1" xfId="0" applyNumberFormat="1" applyBorder="1"/>
    <xf numFmtId="0" fontId="1" fillId="0" borderId="1" xfId="0" applyFont="1" applyBorder="1"/>
    <xf numFmtId="0" fontId="4" fillId="0" borderId="1" xfId="0" applyFont="1" applyBorder="1"/>
    <xf numFmtId="0" fontId="0" fillId="4" borderId="2" xfId="0" applyFill="1" applyBorder="1"/>
    <xf numFmtId="0" fontId="0" fillId="0" borderId="1" xfId="0" applyFill="1" applyBorder="1"/>
    <xf numFmtId="4" fontId="7" fillId="4" borderId="2" xfId="0" applyNumberFormat="1" applyFont="1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4" fontId="0" fillId="2" borderId="6" xfId="0" applyNumberFormat="1" applyFill="1" applyBorder="1"/>
    <xf numFmtId="4" fontId="0" fillId="5" borderId="8" xfId="0" applyNumberFormat="1" applyFill="1" applyBorder="1"/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0" fillId="0" borderId="2" xfId="0" applyNumberFormat="1" applyBorder="1"/>
    <xf numFmtId="0" fontId="0" fillId="3" borderId="0" xfId="0" applyFill="1" applyBorder="1"/>
    <xf numFmtId="0" fontId="0" fillId="0" borderId="0" xfId="0" applyBorder="1"/>
    <xf numFmtId="3" fontId="0" fillId="3" borderId="1" xfId="0" applyNumberFormat="1" applyFill="1" applyBorder="1" applyAlignment="1">
      <alignment horizontal="center"/>
    </xf>
    <xf numFmtId="42" fontId="0" fillId="2" borderId="2" xfId="0" applyNumberFormat="1" applyFill="1" applyBorder="1"/>
    <xf numFmtId="42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6:J41"/>
  <sheetViews>
    <sheetView topLeftCell="A4" workbookViewId="0">
      <selection activeCell="C50" sqref="C50"/>
    </sheetView>
  </sheetViews>
  <sheetFormatPr defaultRowHeight="15" x14ac:dyDescent="0.25"/>
  <cols>
    <col min="2" max="2" width="11" customWidth="1"/>
    <col min="3" max="3" width="96.85546875" customWidth="1"/>
    <col min="4" max="4" width="12.140625" customWidth="1"/>
    <col min="6" max="6" width="2.7109375" customWidth="1"/>
    <col min="8" max="8" width="3" customWidth="1"/>
    <col min="9" max="9" width="13.28515625" style="11" customWidth="1"/>
    <col min="10" max="10" width="12.5703125" style="11" customWidth="1"/>
  </cols>
  <sheetData>
    <row r="6" spans="3:10" x14ac:dyDescent="0.25">
      <c r="C6" s="28" t="s">
        <v>45</v>
      </c>
    </row>
    <row r="7" spans="3:10" x14ac:dyDescent="0.25">
      <c r="D7" t="s">
        <v>5</v>
      </c>
      <c r="E7" t="s">
        <v>5</v>
      </c>
    </row>
    <row r="8" spans="3:10" ht="15.75" thickBot="1" x14ac:dyDescent="0.3"/>
    <row r="9" spans="3:10" ht="19.5" thickBot="1" x14ac:dyDescent="0.35">
      <c r="C9" s="20" t="s">
        <v>34</v>
      </c>
    </row>
    <row r="10" spans="3:10" ht="15.75" thickBot="1" x14ac:dyDescent="0.3"/>
    <row r="11" spans="3:10" ht="15.75" thickBot="1" x14ac:dyDescent="0.3">
      <c r="C11" s="21" t="s">
        <v>17</v>
      </c>
    </row>
    <row r="12" spans="3:10" ht="15.75" thickBot="1" x14ac:dyDescent="0.3">
      <c r="C12" s="2" t="s">
        <v>32</v>
      </c>
      <c r="D12" s="2"/>
      <c r="E12" s="2"/>
      <c r="F12" s="2"/>
      <c r="G12" s="2"/>
      <c r="I12" s="15"/>
      <c r="J12" s="32">
        <f>SUM(verrekenblad!G7)</f>
        <v>0</v>
      </c>
    </row>
    <row r="14" spans="3:10" ht="15.75" thickBot="1" x14ac:dyDescent="0.3"/>
    <row r="15" spans="3:10" x14ac:dyDescent="0.25">
      <c r="C15" s="21" t="s">
        <v>18</v>
      </c>
    </row>
    <row r="16" spans="3:10" x14ac:dyDescent="0.25">
      <c r="C16" s="2" t="s">
        <v>24</v>
      </c>
      <c r="D16" s="2">
        <v>100</v>
      </c>
      <c r="E16" s="34" t="s">
        <v>4</v>
      </c>
      <c r="F16" s="2" t="s">
        <v>3</v>
      </c>
      <c r="G16" s="14">
        <f>SUM(verrekenblad!G11)</f>
        <v>0</v>
      </c>
      <c r="I16" s="15">
        <f>SUM(D16*G16)</f>
        <v>0</v>
      </c>
    </row>
    <row r="17" spans="2:10" x14ac:dyDescent="0.25">
      <c r="C17" s="2" t="s">
        <v>0</v>
      </c>
      <c r="D17" s="2">
        <v>750</v>
      </c>
      <c r="E17" s="34" t="s">
        <v>4</v>
      </c>
      <c r="F17" s="2" t="s">
        <v>3</v>
      </c>
      <c r="G17" s="14">
        <f>SUM(verrekenblad!G12)</f>
        <v>0</v>
      </c>
      <c r="I17" s="15">
        <f t="shared" ref="I17:I23" si="0">SUM(D17*G17)</f>
        <v>0</v>
      </c>
    </row>
    <row r="18" spans="2:10" x14ac:dyDescent="0.25">
      <c r="C18" s="2" t="s">
        <v>52</v>
      </c>
      <c r="D18" s="10">
        <v>100</v>
      </c>
      <c r="E18" s="34" t="s">
        <v>4</v>
      </c>
      <c r="F18" s="2" t="s">
        <v>3</v>
      </c>
      <c r="G18" s="14">
        <f>SUM(verrekenblad!G15)</f>
        <v>0</v>
      </c>
      <c r="I18" s="15">
        <f t="shared" si="0"/>
        <v>0</v>
      </c>
    </row>
    <row r="19" spans="2:10" x14ac:dyDescent="0.25">
      <c r="C19" s="2" t="s">
        <v>21</v>
      </c>
      <c r="D19" s="10">
        <v>64</v>
      </c>
      <c r="E19" s="34" t="s">
        <v>4</v>
      </c>
      <c r="F19" s="2" t="s">
        <v>3</v>
      </c>
      <c r="G19" s="14">
        <f>SUM(verrekenblad!G16)</f>
        <v>0</v>
      </c>
      <c r="I19" s="15">
        <f t="shared" si="0"/>
        <v>0</v>
      </c>
    </row>
    <row r="20" spans="2:10" x14ac:dyDescent="0.25">
      <c r="C20" s="2" t="s">
        <v>22</v>
      </c>
      <c r="D20" s="10">
        <v>64</v>
      </c>
      <c r="E20" s="34" t="s">
        <v>4</v>
      </c>
      <c r="F20" s="2" t="s">
        <v>3</v>
      </c>
      <c r="G20" s="14">
        <f>SUM(verrekenblad!G17)</f>
        <v>0</v>
      </c>
      <c r="I20" s="15">
        <f t="shared" si="0"/>
        <v>0</v>
      </c>
    </row>
    <row r="21" spans="2:10" x14ac:dyDescent="0.25">
      <c r="C21" s="2" t="s">
        <v>27</v>
      </c>
      <c r="D21" s="10">
        <v>24</v>
      </c>
      <c r="E21" s="34" t="s">
        <v>4</v>
      </c>
      <c r="F21" s="2" t="s">
        <v>3</v>
      </c>
      <c r="G21" s="14">
        <f>SUM(verrekenblad!G18)</f>
        <v>0</v>
      </c>
      <c r="I21" s="15">
        <f t="shared" si="0"/>
        <v>0</v>
      </c>
    </row>
    <row r="22" spans="2:10" x14ac:dyDescent="0.25">
      <c r="C22" s="2" t="s">
        <v>1</v>
      </c>
      <c r="D22" s="10">
        <v>30</v>
      </c>
      <c r="E22" s="34" t="s">
        <v>4</v>
      </c>
      <c r="F22" s="2" t="s">
        <v>3</v>
      </c>
      <c r="G22" s="14">
        <f>SUM(verrekenblad!G13)</f>
        <v>0</v>
      </c>
      <c r="I22" s="15">
        <f t="shared" si="0"/>
        <v>0</v>
      </c>
    </row>
    <row r="23" spans="2:10" x14ac:dyDescent="0.25">
      <c r="C23" s="2" t="s">
        <v>26</v>
      </c>
      <c r="D23" s="10">
        <v>48</v>
      </c>
      <c r="E23" s="34" t="s">
        <v>4</v>
      </c>
      <c r="F23" s="2" t="s">
        <v>3</v>
      </c>
      <c r="G23" s="14">
        <f>SUM(verrekenblad!G14)</f>
        <v>0</v>
      </c>
      <c r="I23" s="15">
        <f t="shared" si="0"/>
        <v>0</v>
      </c>
    </row>
    <row r="25" spans="2:10" x14ac:dyDescent="0.25">
      <c r="C25" s="2" t="s">
        <v>44</v>
      </c>
      <c r="D25" s="2">
        <v>30</v>
      </c>
      <c r="E25" s="2" t="s">
        <v>23</v>
      </c>
      <c r="F25" s="2" t="s">
        <v>3</v>
      </c>
      <c r="G25" s="14">
        <f>SUM(verrekenblad!G19)</f>
        <v>0</v>
      </c>
      <c r="I25" s="15">
        <f t="shared" ref="I25:I26" si="1">SUM(D25*G25)</f>
        <v>0</v>
      </c>
    </row>
    <row r="26" spans="2:10" x14ac:dyDescent="0.25">
      <c r="C26" s="2" t="s">
        <v>57</v>
      </c>
      <c r="D26" s="2">
        <v>20</v>
      </c>
      <c r="E26" s="34" t="s">
        <v>23</v>
      </c>
      <c r="F26" s="2" t="s">
        <v>3</v>
      </c>
      <c r="G26" s="14">
        <f>SUM(verrekenblad!G20)</f>
        <v>0</v>
      </c>
      <c r="I26" s="15">
        <f t="shared" si="1"/>
        <v>0</v>
      </c>
    </row>
    <row r="27" spans="2:10" ht="15.75" thickBot="1" x14ac:dyDescent="0.3">
      <c r="B27" t="s">
        <v>5</v>
      </c>
      <c r="C27" s="2" t="s">
        <v>20</v>
      </c>
      <c r="D27" s="22">
        <v>100000</v>
      </c>
      <c r="E27" s="34" t="s">
        <v>43</v>
      </c>
      <c r="F27" s="2" t="s">
        <v>2</v>
      </c>
      <c r="G27" s="14">
        <f>SUM(verrekenblad!G21)</f>
        <v>0</v>
      </c>
      <c r="I27" s="16">
        <f>D27-(D27/100*G27)</f>
        <v>100000</v>
      </c>
    </row>
    <row r="28" spans="2:10" ht="15.75" thickBot="1" x14ac:dyDescent="0.3">
      <c r="I28" s="17">
        <f>SUM(I16:I27)</f>
        <v>100000</v>
      </c>
    </row>
    <row r="30" spans="2:10" ht="15.75" thickBot="1" x14ac:dyDescent="0.3">
      <c r="C30" s="23" t="s">
        <v>28</v>
      </c>
      <c r="D30" s="2"/>
      <c r="E30" s="2" t="s">
        <v>5</v>
      </c>
      <c r="F30" s="24" t="s">
        <v>2</v>
      </c>
      <c r="G30" s="14">
        <f>SUM(verrekenblad!G22)</f>
        <v>0</v>
      </c>
      <c r="I30" s="15">
        <f>SUM(I28/100*G30)</f>
        <v>0</v>
      </c>
    </row>
    <row r="31" spans="2:10" ht="15.75" thickBot="1" x14ac:dyDescent="0.3">
      <c r="E31" t="s">
        <v>5</v>
      </c>
      <c r="J31" s="18">
        <f>SUM(I28+I30)</f>
        <v>100000</v>
      </c>
    </row>
    <row r="34" spans="2:10" ht="15.75" thickBot="1" x14ac:dyDescent="0.3"/>
    <row r="35" spans="2:10" x14ac:dyDescent="0.25">
      <c r="C35" s="21" t="s">
        <v>19</v>
      </c>
    </row>
    <row r="36" spans="2:10" x14ac:dyDescent="0.25">
      <c r="B36" t="s">
        <v>5</v>
      </c>
      <c r="C36" s="2" t="s">
        <v>46</v>
      </c>
      <c r="D36" s="2"/>
      <c r="E36" s="2"/>
      <c r="F36" s="2"/>
      <c r="G36" s="2"/>
      <c r="I36" s="19">
        <f>SUM(verrekenblad!G28)</f>
        <v>0</v>
      </c>
    </row>
    <row r="37" spans="2:10" ht="15.75" thickBot="1" x14ac:dyDescent="0.3">
      <c r="C37" s="2" t="s">
        <v>51</v>
      </c>
      <c r="D37" s="2"/>
      <c r="E37" s="2"/>
      <c r="F37" s="2"/>
      <c r="G37" s="2"/>
      <c r="I37" s="19">
        <f>SUM(verrekenblad!G29)</f>
        <v>0</v>
      </c>
    </row>
    <row r="38" spans="2:10" ht="15.75" thickBot="1" x14ac:dyDescent="0.3">
      <c r="J38" s="18">
        <f>SUM(I36:I37)</f>
        <v>0</v>
      </c>
    </row>
    <row r="40" spans="2:10" ht="15.75" thickBot="1" x14ac:dyDescent="0.3"/>
    <row r="41" spans="2:10" ht="15.75" thickBot="1" x14ac:dyDescent="0.3">
      <c r="C41" s="29" t="s">
        <v>33</v>
      </c>
      <c r="D41" s="30"/>
      <c r="E41" s="30"/>
      <c r="F41" s="30"/>
      <c r="G41" s="30"/>
      <c r="H41" s="30"/>
      <c r="I41" s="31"/>
      <c r="J41" s="27">
        <f>SUM(J12+J31+J38)</f>
        <v>100000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I36"/>
  <sheetViews>
    <sheetView topLeftCell="B1" workbookViewId="0">
      <selection activeCell="D48" sqref="D48"/>
    </sheetView>
  </sheetViews>
  <sheetFormatPr defaultRowHeight="15" x14ac:dyDescent="0.25"/>
  <cols>
    <col min="3" max="3" width="20.85546875" customWidth="1"/>
    <col min="4" max="4" width="113.42578125" customWidth="1"/>
    <col min="5" max="5" width="7.42578125" customWidth="1"/>
    <col min="6" max="6" width="3.42578125" customWidth="1"/>
  </cols>
  <sheetData>
    <row r="2" spans="3:9" ht="15.75" thickBot="1" x14ac:dyDescent="0.3"/>
    <row r="3" spans="3:9" ht="15.75" thickBot="1" x14ac:dyDescent="0.3">
      <c r="C3" s="8" t="s">
        <v>17</v>
      </c>
    </row>
    <row r="4" spans="3:9" x14ac:dyDescent="0.25">
      <c r="C4" t="s">
        <v>55</v>
      </c>
      <c r="D4" t="s">
        <v>53</v>
      </c>
      <c r="F4" t="s">
        <v>3</v>
      </c>
      <c r="G4" s="2">
        <f>SUM('grootonderh 1e ronde'!D18)</f>
        <v>0</v>
      </c>
      <c r="I4" t="s">
        <v>42</v>
      </c>
    </row>
    <row r="5" spans="3:9" x14ac:dyDescent="0.25">
      <c r="C5" t="s">
        <v>56</v>
      </c>
      <c r="D5" t="s">
        <v>54</v>
      </c>
      <c r="F5" t="s">
        <v>3</v>
      </c>
      <c r="G5" s="2">
        <f>SUM('onderhoud 2e r'!E21)</f>
        <v>0</v>
      </c>
      <c r="I5" t="s">
        <v>42</v>
      </c>
    </row>
    <row r="6" spans="3:9" ht="15.75" thickBot="1" x14ac:dyDescent="0.3">
      <c r="D6" t="s">
        <v>29</v>
      </c>
      <c r="E6" t="s">
        <v>14</v>
      </c>
      <c r="F6" t="s">
        <v>3</v>
      </c>
      <c r="G6" s="10">
        <v>0</v>
      </c>
      <c r="I6" t="s">
        <v>41</v>
      </c>
    </row>
    <row r="7" spans="3:9" ht="15.75" thickBot="1" x14ac:dyDescent="0.3">
      <c r="D7" t="s">
        <v>5</v>
      </c>
      <c r="F7" t="s">
        <v>5</v>
      </c>
      <c r="G7" s="25">
        <f>SUM(G4:G6)</f>
        <v>0</v>
      </c>
      <c r="H7" t="s">
        <v>14</v>
      </c>
      <c r="I7" t="s">
        <v>41</v>
      </c>
    </row>
    <row r="9" spans="3:9" ht="15.75" thickBot="1" x14ac:dyDescent="0.3"/>
    <row r="10" spans="3:9" ht="15.75" thickBot="1" x14ac:dyDescent="0.3">
      <c r="C10" s="8" t="s">
        <v>18</v>
      </c>
    </row>
    <row r="11" spans="3:9" x14ac:dyDescent="0.25">
      <c r="D11" t="s">
        <v>24</v>
      </c>
      <c r="E11" t="s">
        <v>4</v>
      </c>
      <c r="F11" t="s">
        <v>3</v>
      </c>
      <c r="G11" s="10"/>
      <c r="I11" t="s">
        <v>41</v>
      </c>
    </row>
    <row r="12" spans="3:9" x14ac:dyDescent="0.25">
      <c r="D12" t="s">
        <v>0</v>
      </c>
      <c r="E12" t="s">
        <v>4</v>
      </c>
      <c r="F12" t="s">
        <v>3</v>
      </c>
      <c r="G12" s="10"/>
      <c r="H12" t="s">
        <v>5</v>
      </c>
      <c r="I12" t="s">
        <v>41</v>
      </c>
    </row>
    <row r="13" spans="3:9" x14ac:dyDescent="0.25">
      <c r="D13" t="s">
        <v>1</v>
      </c>
      <c r="E13" t="s">
        <v>4</v>
      </c>
      <c r="F13" t="s">
        <v>3</v>
      </c>
      <c r="G13" s="10"/>
      <c r="H13" t="s">
        <v>5</v>
      </c>
      <c r="I13" t="s">
        <v>41</v>
      </c>
    </row>
    <row r="14" spans="3:9" x14ac:dyDescent="0.25">
      <c r="D14" t="s">
        <v>25</v>
      </c>
      <c r="E14" t="s">
        <v>4</v>
      </c>
      <c r="F14" t="s">
        <v>3</v>
      </c>
      <c r="G14" s="10"/>
      <c r="H14" t="s">
        <v>5</v>
      </c>
      <c r="I14" t="s">
        <v>41</v>
      </c>
    </row>
    <row r="15" spans="3:9" x14ac:dyDescent="0.25">
      <c r="D15" t="s">
        <v>40</v>
      </c>
      <c r="E15" s="10"/>
      <c r="F15" t="s">
        <v>2</v>
      </c>
      <c r="G15" s="26">
        <f>G12+(G12*E15)/100</f>
        <v>0</v>
      </c>
      <c r="H15" t="s">
        <v>5</v>
      </c>
      <c r="I15" t="s">
        <v>41</v>
      </c>
    </row>
    <row r="16" spans="3:9" x14ac:dyDescent="0.25">
      <c r="D16" t="s">
        <v>38</v>
      </c>
      <c r="E16" s="10"/>
      <c r="F16" t="s">
        <v>2</v>
      </c>
      <c r="G16" s="26">
        <f>G12+(G12*E16)/100</f>
        <v>0</v>
      </c>
      <c r="I16" t="s">
        <v>41</v>
      </c>
    </row>
    <row r="17" spans="3:9" x14ac:dyDescent="0.25">
      <c r="D17" t="s">
        <v>39</v>
      </c>
      <c r="E17" s="10"/>
      <c r="F17" t="s">
        <v>2</v>
      </c>
      <c r="G17" s="26">
        <f>G12+(G12*E17)/100</f>
        <v>0</v>
      </c>
      <c r="I17" t="s">
        <v>41</v>
      </c>
    </row>
    <row r="18" spans="3:9" x14ac:dyDescent="0.25">
      <c r="D18" t="s">
        <v>37</v>
      </c>
      <c r="E18" s="10"/>
      <c r="F18" t="s">
        <v>2</v>
      </c>
      <c r="G18" s="26">
        <f>G12+(G12*E18)/100</f>
        <v>0</v>
      </c>
      <c r="I18" t="s">
        <v>41</v>
      </c>
    </row>
    <row r="19" spans="3:9" x14ac:dyDescent="0.25">
      <c r="D19" t="s">
        <v>44</v>
      </c>
      <c r="E19" t="s">
        <v>43</v>
      </c>
      <c r="F19" t="s">
        <v>3</v>
      </c>
      <c r="G19" s="10" t="s">
        <v>5</v>
      </c>
      <c r="I19" t="s">
        <v>41</v>
      </c>
    </row>
    <row r="20" spans="3:9" x14ac:dyDescent="0.25">
      <c r="D20" t="s">
        <v>50</v>
      </c>
      <c r="E20" t="s">
        <v>43</v>
      </c>
      <c r="F20" t="s">
        <v>3</v>
      </c>
      <c r="G20" s="10"/>
      <c r="I20" t="s">
        <v>41</v>
      </c>
    </row>
    <row r="21" spans="3:9" x14ac:dyDescent="0.25">
      <c r="C21" t="s">
        <v>5</v>
      </c>
      <c r="D21" t="s">
        <v>20</v>
      </c>
      <c r="F21" t="s">
        <v>2</v>
      </c>
      <c r="G21" s="10" t="s">
        <v>5</v>
      </c>
      <c r="I21" t="s">
        <v>41</v>
      </c>
    </row>
    <row r="22" spans="3:9" x14ac:dyDescent="0.25">
      <c r="D22" t="s">
        <v>31</v>
      </c>
      <c r="F22" t="s">
        <v>2</v>
      </c>
      <c r="G22" s="10"/>
      <c r="I22" t="s">
        <v>41</v>
      </c>
    </row>
    <row r="26" spans="3:9" ht="15.75" thickBot="1" x14ac:dyDescent="0.3"/>
    <row r="27" spans="3:9" ht="15.75" thickBot="1" x14ac:dyDescent="0.3">
      <c r="C27" s="8" t="s">
        <v>19</v>
      </c>
    </row>
    <row r="28" spans="3:9" x14ac:dyDescent="0.25">
      <c r="C28" t="s">
        <v>5</v>
      </c>
      <c r="D28" t="s">
        <v>46</v>
      </c>
      <c r="F28" t="s">
        <v>3</v>
      </c>
      <c r="G28" s="2">
        <f>SUM('optie automatische dosering'!E21)</f>
        <v>0</v>
      </c>
    </row>
    <row r="29" spans="3:9" x14ac:dyDescent="0.25">
      <c r="D29" t="s">
        <v>51</v>
      </c>
      <c r="F29" t="s">
        <v>3</v>
      </c>
      <c r="G29" s="42">
        <f>SUM('levering zout'!E22)</f>
        <v>0</v>
      </c>
    </row>
    <row r="32" spans="3:9" x14ac:dyDescent="0.25">
      <c r="C32" t="s">
        <v>5</v>
      </c>
    </row>
    <row r="34" spans="2:3" ht="15.75" thickBot="1" x14ac:dyDescent="0.3">
      <c r="B34" s="12"/>
      <c r="C34" t="s">
        <v>35</v>
      </c>
    </row>
    <row r="35" spans="2:3" ht="15.75" thickBot="1" x14ac:dyDescent="0.3">
      <c r="B35" s="13"/>
      <c r="C35" t="s">
        <v>30</v>
      </c>
    </row>
    <row r="36" spans="2:3" x14ac:dyDescent="0.25">
      <c r="C36" t="s">
        <v>5</v>
      </c>
    </row>
  </sheetData>
  <protectedRanges>
    <protectedRange sqref="G11:G14 E15:E18 G19:G21 G22 G6" name="Bereik2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5:D20"/>
  <sheetViews>
    <sheetView workbookViewId="0">
      <selection activeCell="K28" sqref="K28"/>
    </sheetView>
  </sheetViews>
  <sheetFormatPr defaultRowHeight="15" x14ac:dyDescent="0.25"/>
  <cols>
    <col min="2" max="2" width="12.7109375" customWidth="1"/>
    <col min="3" max="3" width="15.7109375" customWidth="1"/>
  </cols>
  <sheetData>
    <row r="5" spans="2:4" x14ac:dyDescent="0.25">
      <c r="C5" s="6" t="s">
        <v>15</v>
      </c>
    </row>
    <row r="7" spans="2:4" x14ac:dyDescent="0.25">
      <c r="D7" s="3" t="s">
        <v>14</v>
      </c>
    </row>
    <row r="8" spans="2:4" x14ac:dyDescent="0.25">
      <c r="B8" s="1" t="s">
        <v>5</v>
      </c>
      <c r="D8" s="3"/>
    </row>
    <row r="9" spans="2:4" ht="15.75" thickBot="1" x14ac:dyDescent="0.3">
      <c r="D9" s="5"/>
    </row>
    <row r="10" spans="2:4" ht="15.75" thickBot="1" x14ac:dyDescent="0.3">
      <c r="B10" s="8" t="s">
        <v>6</v>
      </c>
      <c r="C10" s="7" t="s">
        <v>7</v>
      </c>
      <c r="D10" s="4">
        <v>0</v>
      </c>
    </row>
    <row r="11" spans="2:4" x14ac:dyDescent="0.25">
      <c r="C11" s="2" t="s">
        <v>13</v>
      </c>
      <c r="D11" s="4">
        <v>0</v>
      </c>
    </row>
    <row r="12" spans="2:4" x14ac:dyDescent="0.25">
      <c r="C12" s="2" t="s">
        <v>12</v>
      </c>
      <c r="D12" s="4">
        <v>0</v>
      </c>
    </row>
    <row r="13" spans="2:4" x14ac:dyDescent="0.25">
      <c r="C13" s="2" t="s">
        <v>11</v>
      </c>
      <c r="D13" s="4">
        <v>0</v>
      </c>
    </row>
    <row r="14" spans="2:4" x14ac:dyDescent="0.25">
      <c r="C14" s="2" t="s">
        <v>10</v>
      </c>
      <c r="D14" s="4">
        <v>0</v>
      </c>
    </row>
    <row r="15" spans="2:4" x14ac:dyDescent="0.25">
      <c r="C15" s="2" t="s">
        <v>9</v>
      </c>
      <c r="D15" s="4">
        <v>0</v>
      </c>
    </row>
    <row r="16" spans="2:4" x14ac:dyDescent="0.25">
      <c r="C16" s="2" t="s">
        <v>8</v>
      </c>
      <c r="D16" s="4">
        <v>0</v>
      </c>
    </row>
    <row r="17" spans="2:4" ht="15.75" thickBot="1" x14ac:dyDescent="0.3"/>
    <row r="18" spans="2:4" ht="15.75" thickBot="1" x14ac:dyDescent="0.3">
      <c r="D18" s="9">
        <f>SUM(D9:D16)</f>
        <v>0</v>
      </c>
    </row>
    <row r="20" spans="2:4" x14ac:dyDescent="0.25">
      <c r="B20" s="10"/>
      <c r="C20" s="2" t="s">
        <v>36</v>
      </c>
    </row>
  </sheetData>
  <protectedRanges>
    <protectedRange sqref="D10:D16" name="Bereik1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8:E23"/>
  <sheetViews>
    <sheetView topLeftCell="A9" workbookViewId="0">
      <selection activeCell="D56" sqref="D56"/>
    </sheetView>
  </sheetViews>
  <sheetFormatPr defaultRowHeight="15" x14ac:dyDescent="0.25"/>
  <cols>
    <col min="3" max="3" width="14.5703125" customWidth="1"/>
    <col min="4" max="4" width="17.28515625" customWidth="1"/>
  </cols>
  <sheetData>
    <row r="8" spans="3:5" x14ac:dyDescent="0.25">
      <c r="D8" s="6" t="s">
        <v>16</v>
      </c>
    </row>
    <row r="10" spans="3:5" x14ac:dyDescent="0.25">
      <c r="E10" s="3" t="s">
        <v>14</v>
      </c>
    </row>
    <row r="11" spans="3:5" x14ac:dyDescent="0.25">
      <c r="C11" s="1" t="s">
        <v>5</v>
      </c>
      <c r="E11" s="3"/>
    </row>
    <row r="12" spans="3:5" ht="15.75" thickBot="1" x14ac:dyDescent="0.3">
      <c r="E12" s="5"/>
    </row>
    <row r="13" spans="3:5" ht="15.75" thickBot="1" x14ac:dyDescent="0.3">
      <c r="C13" s="8" t="s">
        <v>6</v>
      </c>
      <c r="D13" s="7" t="s">
        <v>7</v>
      </c>
      <c r="E13" s="4">
        <v>0</v>
      </c>
    </row>
    <row r="14" spans="3:5" x14ac:dyDescent="0.25">
      <c r="D14" s="2" t="s">
        <v>13</v>
      </c>
      <c r="E14" s="4">
        <v>0</v>
      </c>
    </row>
    <row r="15" spans="3:5" x14ac:dyDescent="0.25">
      <c r="D15" s="2" t="s">
        <v>12</v>
      </c>
      <c r="E15" s="4">
        <v>0</v>
      </c>
    </row>
    <row r="16" spans="3:5" x14ac:dyDescent="0.25">
      <c r="D16" s="2" t="s">
        <v>11</v>
      </c>
      <c r="E16" s="4">
        <v>0</v>
      </c>
    </row>
    <row r="17" spans="2:5" x14ac:dyDescent="0.25">
      <c r="D17" s="2" t="s">
        <v>10</v>
      </c>
      <c r="E17" s="4">
        <v>0</v>
      </c>
    </row>
    <row r="18" spans="2:5" x14ac:dyDescent="0.25">
      <c r="D18" s="2" t="s">
        <v>9</v>
      </c>
      <c r="E18" s="4">
        <v>0</v>
      </c>
    </row>
    <row r="19" spans="2:5" x14ac:dyDescent="0.25">
      <c r="D19" s="2" t="s">
        <v>8</v>
      </c>
      <c r="E19" s="4">
        <v>0</v>
      </c>
    </row>
    <row r="20" spans="2:5" ht="15.75" thickBot="1" x14ac:dyDescent="0.3"/>
    <row r="21" spans="2:5" ht="15.75" thickBot="1" x14ac:dyDescent="0.3">
      <c r="E21" s="9">
        <f>SUM(E12:E19)</f>
        <v>0</v>
      </c>
    </row>
    <row r="23" spans="2:5" x14ac:dyDescent="0.25">
      <c r="B23" s="10"/>
      <c r="C23" s="2" t="s">
        <v>36</v>
      </c>
      <c r="D23" s="2"/>
    </row>
  </sheetData>
  <protectedRanges>
    <protectedRange sqref="E13:E19" name="Bereik1"/>
  </protectedRange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8:E25"/>
  <sheetViews>
    <sheetView workbookViewId="0">
      <selection activeCell="G48" sqref="G48"/>
    </sheetView>
  </sheetViews>
  <sheetFormatPr defaultRowHeight="15" x14ac:dyDescent="0.25"/>
  <cols>
    <col min="3" max="3" width="12.5703125" customWidth="1"/>
    <col min="4" max="4" width="16.85546875" customWidth="1"/>
    <col min="5" max="5" width="14.140625" customWidth="1"/>
  </cols>
  <sheetData>
    <row r="8" spans="3:5" x14ac:dyDescent="0.25">
      <c r="D8" s="6" t="s">
        <v>47</v>
      </c>
    </row>
    <row r="9" spans="3:5" x14ac:dyDescent="0.25">
      <c r="D9" s="1" t="s">
        <v>48</v>
      </c>
    </row>
    <row r="10" spans="3:5" x14ac:dyDescent="0.25">
      <c r="E10" s="3" t="s">
        <v>14</v>
      </c>
    </row>
    <row r="11" spans="3:5" x14ac:dyDescent="0.25">
      <c r="C11" s="1" t="s">
        <v>5</v>
      </c>
      <c r="E11" s="3"/>
    </row>
    <row r="12" spans="3:5" ht="15.75" thickBot="1" x14ac:dyDescent="0.3">
      <c r="E12" s="5"/>
    </row>
    <row r="13" spans="3:5" ht="15.75" thickBot="1" x14ac:dyDescent="0.3">
      <c r="C13" s="8" t="s">
        <v>6</v>
      </c>
      <c r="D13" s="7" t="s">
        <v>7</v>
      </c>
      <c r="E13" s="4">
        <v>0</v>
      </c>
    </row>
    <row r="14" spans="3:5" x14ac:dyDescent="0.25">
      <c r="D14" s="2" t="s">
        <v>12</v>
      </c>
      <c r="E14" s="4">
        <v>0</v>
      </c>
    </row>
    <row r="15" spans="3:5" x14ac:dyDescent="0.25">
      <c r="D15" s="2" t="s">
        <v>11</v>
      </c>
      <c r="E15" s="33" t="s">
        <v>49</v>
      </c>
    </row>
    <row r="16" spans="3:5" x14ac:dyDescent="0.25">
      <c r="D16" s="2" t="s">
        <v>10</v>
      </c>
      <c r="E16" s="33" t="s">
        <v>49</v>
      </c>
    </row>
    <row r="17" spans="2:5" x14ac:dyDescent="0.25">
      <c r="D17" s="2" t="s">
        <v>9</v>
      </c>
      <c r="E17" s="33" t="s">
        <v>49</v>
      </c>
    </row>
    <row r="18" spans="2:5" x14ac:dyDescent="0.25">
      <c r="D18" s="2" t="s">
        <v>8</v>
      </c>
      <c r="E18" s="4">
        <v>0</v>
      </c>
    </row>
    <row r="19" spans="2:5" x14ac:dyDescent="0.25">
      <c r="D19" s="2" t="s">
        <v>13</v>
      </c>
      <c r="E19" s="33" t="s">
        <v>49</v>
      </c>
    </row>
    <row r="20" spans="2:5" ht="15.75" thickBot="1" x14ac:dyDescent="0.3"/>
    <row r="21" spans="2:5" ht="15.75" thickBot="1" x14ac:dyDescent="0.3">
      <c r="E21" s="9">
        <f>SUM(E12:E19)</f>
        <v>0</v>
      </c>
    </row>
    <row r="25" spans="2:5" x14ac:dyDescent="0.25">
      <c r="B25" s="10"/>
      <c r="C25" s="2" t="s">
        <v>36</v>
      </c>
      <c r="D25" s="2"/>
    </row>
  </sheetData>
  <protectedRanges>
    <protectedRange sqref="E13:E19" name="Bereik1"/>
  </protectedRange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8:F23"/>
  <sheetViews>
    <sheetView tabSelected="1" workbookViewId="0">
      <selection activeCell="D8" sqref="D8"/>
    </sheetView>
  </sheetViews>
  <sheetFormatPr defaultRowHeight="15" x14ac:dyDescent="0.25"/>
  <cols>
    <col min="3" max="3" width="15.5703125" customWidth="1"/>
    <col min="4" max="4" width="18.140625" customWidth="1"/>
    <col min="5" max="5" width="9.140625" style="35"/>
    <col min="6" max="6" width="10.5703125" bestFit="1" customWidth="1"/>
  </cols>
  <sheetData>
    <row r="8" spans="3:6" x14ac:dyDescent="0.25">
      <c r="D8" s="6" t="s">
        <v>64</v>
      </c>
    </row>
    <row r="10" spans="3:6" x14ac:dyDescent="0.25">
      <c r="E10" s="36" t="s">
        <v>5</v>
      </c>
      <c r="F10" t="s">
        <v>61</v>
      </c>
    </row>
    <row r="11" spans="3:6" x14ac:dyDescent="0.25">
      <c r="C11" s="1" t="s">
        <v>5</v>
      </c>
      <c r="E11" s="36" t="s">
        <v>5</v>
      </c>
      <c r="F11" t="s">
        <v>59</v>
      </c>
    </row>
    <row r="12" spans="3:6" ht="15.75" thickBot="1" x14ac:dyDescent="0.3">
      <c r="E12" s="36" t="s">
        <v>58</v>
      </c>
      <c r="F12" t="s">
        <v>60</v>
      </c>
    </row>
    <row r="13" spans="3:6" ht="15.75" thickBot="1" x14ac:dyDescent="0.3">
      <c r="C13" s="8" t="s">
        <v>6</v>
      </c>
      <c r="D13" s="7" t="s">
        <v>7</v>
      </c>
      <c r="E13" s="40">
        <v>10000</v>
      </c>
      <c r="F13">
        <v>4</v>
      </c>
    </row>
    <row r="14" spans="3:6" x14ac:dyDescent="0.25">
      <c r="D14" s="2" t="s">
        <v>12</v>
      </c>
      <c r="E14" s="40">
        <v>19000</v>
      </c>
      <c r="F14">
        <v>7</v>
      </c>
    </row>
    <row r="15" spans="3:6" x14ac:dyDescent="0.25">
      <c r="D15" s="2" t="s">
        <v>11</v>
      </c>
      <c r="E15" s="40">
        <v>9000</v>
      </c>
      <c r="F15">
        <v>3</v>
      </c>
    </row>
    <row r="16" spans="3:6" x14ac:dyDescent="0.25">
      <c r="D16" s="2" t="s">
        <v>10</v>
      </c>
      <c r="E16" s="40">
        <v>11000</v>
      </c>
      <c r="F16">
        <v>4</v>
      </c>
    </row>
    <row r="17" spans="2:6" x14ac:dyDescent="0.25">
      <c r="D17" s="2" t="s">
        <v>9</v>
      </c>
      <c r="E17" s="40">
        <v>10000</v>
      </c>
      <c r="F17">
        <v>4</v>
      </c>
    </row>
    <row r="18" spans="2:6" x14ac:dyDescent="0.25">
      <c r="D18" s="2" t="s">
        <v>8</v>
      </c>
      <c r="E18" s="40">
        <v>10300</v>
      </c>
      <c r="F18">
        <v>4</v>
      </c>
    </row>
    <row r="19" spans="2:6" ht="15.75" thickBot="1" x14ac:dyDescent="0.3"/>
    <row r="20" spans="2:6" ht="15.75" thickBot="1" x14ac:dyDescent="0.3">
      <c r="C20" t="s">
        <v>63</v>
      </c>
      <c r="E20" s="37">
        <f>SUM(E12:E18)</f>
        <v>69300</v>
      </c>
    </row>
    <row r="21" spans="2:6" ht="15.75" thickBot="1" x14ac:dyDescent="0.3"/>
    <row r="22" spans="2:6" ht="15.75" thickBot="1" x14ac:dyDescent="0.3">
      <c r="B22" t="s">
        <v>62</v>
      </c>
      <c r="E22" s="41">
        <v>0</v>
      </c>
    </row>
    <row r="23" spans="2:6" x14ac:dyDescent="0.25">
      <c r="B23" s="38" t="s">
        <v>5</v>
      </c>
      <c r="C23" s="39" t="s">
        <v>5</v>
      </c>
      <c r="D23" s="39" t="s">
        <v>5</v>
      </c>
    </row>
  </sheetData>
  <protectedRanges>
    <protectedRange sqref="E13:E18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DH Word Document" ma:contentTypeID="0x010100BEC55C395C3A4D439500036AD5EAA4130017B661F0AC83457A8AB050DC9D6208DE00F674072B3450414F95413419F4885743" ma:contentTypeVersion="19" ma:contentTypeDescription="Maak een nieuw Word document." ma:contentTypeScope="" ma:versionID="1e53d85e4f8733cfffdacc971de370c9">
  <xsd:schema xmlns:xsd="http://www.w3.org/2001/XMLSchema" xmlns:xs="http://www.w3.org/2001/XMLSchema" xmlns:p="http://schemas.microsoft.com/office/2006/metadata/properties" xmlns:ns2="c5e6a287-80ca-4109-91c6-c2f2e5257d72" xmlns:ns3="528e656d-4f2f-4f1b-a763-6ee946ea4b83" xmlns:ns4="12ea201c-dc8e-410f-9091-38f9fa5d1543" targetNamespace="http://schemas.microsoft.com/office/2006/metadata/properties" ma:root="true" ma:fieldsID="94276ead1430ea5e3fe3f0fe25b5f015" ns2:_="" ns3:_="" ns4:_="">
    <xsd:import namespace="c5e6a287-80ca-4109-91c6-c2f2e5257d72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6a287-80ca-4109-91c6-c2f2e5257d7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30fcb429-9ca0-41da-836f-14b6c4e4605a}" ma:internalName="TaxCatchAll" ma:showField="CatchAllData" ma:web="c5e6a287-80ca-4109-91c6-c2f2e5257d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30fcb429-9ca0-41da-836f-14b6c4e4605a}" ma:internalName="TaxCatchAllLabel" ma:readOnly="true" ma:showField="CatchAllDataLabel" ma:web="c5e6a287-80ca-4109-91c6-c2f2e5257d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ma:taxonomy="true" ma:internalName="d50c7031c3e14e86852728633980e2f5" ma:taxonomyFieldName="Organisatieonderdeel" ma:displayName="Organisatieonderdeel" ma:readOnly="false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1;#2019|dc204854-91f3-4ee1-9948-fc66bf60ba48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c89d9ec2-e168-4593-a3dd-5b353470a3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16.1 Overeenkomsten aangaan [generiek]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90095 – GERESERVEERD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Intern</Vertrouwelijkheid>
    <Taakveld xmlns="12ea201c-dc8e-410f-9091-38f9fa5d1543">Alle taakgebieden</Taakveld>
    <Procestype xmlns="12ea201c-dc8e-410f-9091-38f9fa5d1543">16.1 Overeenkomsten aangaan [generiek]</Procestype>
    <Bronomgeving xmlns="12ea201c-dc8e-410f-9091-38f9fa5d1543">BEC Inkoop - 190094 – GERESERVEERD</Bronomgeving>
    <TaxKeywordTaxHTField xmlns="c5e6a287-80ca-4109-91c6-c2f2e5257d72">
      <Terms xmlns="http://schemas.microsoft.com/office/infopath/2007/PartnerControls"/>
    </TaxKeywordTaxHTField>
    <d50c7031c3e14e86852728633980e2f5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BEC</TermName>
          <TermId xmlns="http://schemas.microsoft.com/office/infopath/2007/PartnerControls">18db848a-7130-4f3d-8a09-02a244d861c9</TermId>
        </TermInfo>
      </Terms>
    </d50c7031c3e14e86852728633980e2f5>
    <TaxCatchAll xmlns="c5e6a287-80ca-4109-91c6-c2f2e5257d72">
      <Value>17</Value>
      <Value>16</Value>
      <Value>1</Value>
      <Value>2</Value>
    </TaxCatchAll>
    <ofae577968ed4be8b7cfa6b3c1b2b2a3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Offerte</TermName>
          <TermId xmlns="http://schemas.microsoft.com/office/infopath/2007/PartnerControls">5353d70b-66aa-4135-b83e-573873d915b5</TermId>
        </TermInfo>
      </Terms>
    </ofae577968ed4be8b7cfa6b3c1b2b2a3>
    <p029ae155e3448ff930bd1772e820f44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dc204854-91f3-4ee1-9948-fc66bf60ba48</TermId>
        </TermInfo>
      </Terms>
    </p029ae155e3448ff930bd1772e820f44>
    <ebb03eb60f1c456383d550cda2a2ac01 xmlns="c5e6a287-80ca-4109-91c6-c2f2e5257d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Leidraad</TermName>
          <TermId xmlns="http://schemas.microsoft.com/office/infopath/2007/PartnerControls">180c2454-51b3-4e27-9976-f00633edfece</TermId>
        </TermInfo>
      </Terms>
    </ebb03eb60f1c456383d550cda2a2ac01>
    <_dlc_DocId xmlns="c5e6a287-80ca-4109-91c6-c2f2e5257d72">YE3DD6WD5E7T-204289537-36</_dlc_DocId>
    <_dlc_DocIdUrl xmlns="c5e6a287-80ca-4109-91c6-c2f2e5257d72">
      <Url>https://samenwerken.denhaag.nl/projecten/p19_0336/DS01/_layouts/15/DocIdRedir.aspx?ID=YE3DD6WD5E7T-204289537-36</Url>
      <Description>YE3DD6WD5E7T-204289537-36</Description>
    </_dlc_DocIdUrl>
  </documentManagement>
</p:properties>
</file>

<file path=customXml/itemProps1.xml><?xml version="1.0" encoding="utf-8"?>
<ds:datastoreItem xmlns:ds="http://schemas.openxmlformats.org/officeDocument/2006/customXml" ds:itemID="{F88AAE9B-275E-494A-A902-DD8A5C4DE5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638E8-1511-4DAB-B468-939168A4EE1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190A462-C9AD-4588-8C57-8B388F4CA885}"/>
</file>

<file path=customXml/itemProps4.xml><?xml version="1.0" encoding="utf-8"?>
<ds:datastoreItem xmlns:ds="http://schemas.openxmlformats.org/officeDocument/2006/customXml" ds:itemID="{6ABD717B-0852-4241-A5E1-721021EB0153}">
  <ds:schemaRefs>
    <ds:schemaRef ds:uri="528e656d-4f2f-4f1b-a763-6ee946ea4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12ea201c-dc8e-410f-9091-38f9fa5d1543"/>
    <ds:schemaRef ds:uri="7c8b2ecf-46f1-474b-8498-3abe0220663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case met totaalaanbieding</vt:lpstr>
      <vt:lpstr>verrekenblad</vt:lpstr>
      <vt:lpstr>grootonderh 1e ronde</vt:lpstr>
      <vt:lpstr>onderhoud 2e r</vt:lpstr>
      <vt:lpstr>optie automatische dosering</vt:lpstr>
      <vt:lpstr>levering zout</vt:lpstr>
    </vt:vector>
  </TitlesOfParts>
  <Company>Gemeente Den haag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7 - Prijsopgaveformulier</dc:title>
  <dc:creator>Pieter Bouwman</dc:creator>
  <cp:keywords/>
  <cp:lastModifiedBy>Roy Roijakkers</cp:lastModifiedBy>
  <dcterms:created xsi:type="dcterms:W3CDTF">2019-08-15T13:57:15Z</dcterms:created>
  <dcterms:modified xsi:type="dcterms:W3CDTF">2019-10-14T12:47:10Z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0x010100BEC55C395C3A4D439500036AD5EAA4130017B661F0AC83457A8AB050DC9D6208DE00F674072B3450414F95413419F4885743</vt:lpwstr>
  </property>
  <property fmtid="{D5CDD505-2E9C-101B-9397-08002B2CF9AE}" pid="3" name="_dlc_DocIdItemGuid">
    <vt:lpwstr>f9127e8e-aa19-4b8e-9534-c003626237a4</vt:lpwstr>
  </property>
  <property fmtid="{D5CDD505-2E9C-101B-9397-08002B2CF9AE}" pid="4" name="Jaar">
    <vt:lpwstr>1;#2019|dc204854-91f3-4ee1-9948-fc66bf60ba48</vt:lpwstr>
  </property>
  <property fmtid="{D5CDD505-2E9C-101B-9397-08002B2CF9AE}" pid="5" name="TaxKeyword">
    <vt:lpwstr/>
  </property>
  <property fmtid="{D5CDD505-2E9C-101B-9397-08002B2CF9AE}" pid="6" name="Teamtrefwoorden">
    <vt:lpwstr>16;#Leidraad|180c2454-51b3-4e27-9976-f00633edfece</vt:lpwstr>
  </property>
  <property fmtid="{D5CDD505-2E9C-101B-9397-08002B2CF9AE}" pid="7" name="Documentsoort">
    <vt:lpwstr>17;#Offerte|5353d70b-66aa-4135-b83e-573873d915b5</vt:lpwstr>
  </property>
  <property fmtid="{D5CDD505-2E9C-101B-9397-08002B2CF9AE}" pid="8" name="Organisatieonderdeel">
    <vt:lpwstr>2;#BEC|18db848a-7130-4f3d-8a09-02a244d861c9</vt:lpwstr>
  </property>
</Properties>
</file>