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filterPrivacy="1" codeName="ThisWorkbook" autoCompressPictures="0"/>
  <xr:revisionPtr revIDLastSave="0" documentId="8_{8024A248-5FC6-1D48-AE60-C03E73C5E0DE}" xr6:coauthVersionLast="43" xr6:coauthVersionMax="43" xr10:uidLastSave="{00000000-0000-0000-0000-000000000000}"/>
  <bookViews>
    <workbookView xWindow="0" yWindow="460" windowWidth="28800" windowHeight="16560"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Consensus" sheetId="9" r:id="rId7"/>
    <sheet name="Eindscores" sheetId="18" r:id="rId8"/>
  </sheets>
  <definedNames>
    <definedName name="SCORE">'Beoordelen open vragen'!$A$12:$A$17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57" i="9" l="1"/>
  <c r="I58" i="9"/>
  <c r="I60" i="9"/>
  <c r="I80" i="9" s="1"/>
  <c r="I61" i="9"/>
  <c r="I62" i="9"/>
  <c r="I63" i="9"/>
  <c r="I64" i="9"/>
  <c r="I66" i="9"/>
  <c r="I67" i="9"/>
  <c r="I68" i="9"/>
  <c r="I69" i="9"/>
  <c r="I70" i="9"/>
  <c r="I72" i="9"/>
  <c r="I73" i="9"/>
  <c r="I74" i="9"/>
  <c r="I75" i="9"/>
  <c r="I76" i="9"/>
  <c r="I78" i="9"/>
  <c r="A73" i="9" l="1"/>
  <c r="G4" i="18" l="1"/>
  <c r="C4" i="18"/>
  <c r="N78" i="9"/>
  <c r="N72" i="9"/>
  <c r="N66" i="9"/>
  <c r="N60" i="9"/>
  <c r="D78" i="9"/>
  <c r="D72" i="9"/>
  <c r="D66" i="9"/>
  <c r="D60" i="9"/>
  <c r="N76" i="9"/>
  <c r="N75" i="9"/>
  <c r="N74" i="9"/>
  <c r="N73" i="9"/>
  <c r="N70" i="9"/>
  <c r="N69" i="9"/>
  <c r="N68" i="9"/>
  <c r="N67" i="9"/>
  <c r="N64" i="9"/>
  <c r="N63" i="9"/>
  <c r="N62" i="9"/>
  <c r="N61" i="9"/>
  <c r="N58" i="9"/>
  <c r="N56" i="9"/>
  <c r="N57" i="9"/>
  <c r="N55" i="9"/>
  <c r="I56" i="9"/>
  <c r="I55" i="9"/>
  <c r="D76" i="9"/>
  <c r="D75" i="9"/>
  <c r="D74" i="9"/>
  <c r="D73" i="9"/>
  <c r="D70" i="9"/>
  <c r="D69" i="9"/>
  <c r="D68" i="9"/>
  <c r="D67" i="9"/>
  <c r="D64" i="9"/>
  <c r="D63" i="9"/>
  <c r="D62" i="9"/>
  <c r="D61" i="9"/>
  <c r="D58" i="9"/>
  <c r="D57" i="9"/>
  <c r="D56" i="9"/>
  <c r="D55" i="9"/>
  <c r="A67" i="9"/>
  <c r="A61" i="9"/>
  <c r="A55" i="9"/>
  <c r="A54" i="9"/>
  <c r="A28" i="17"/>
  <c r="A26" i="17"/>
  <c r="A24" i="17"/>
  <c r="A22" i="17"/>
  <c r="A21" i="17"/>
  <c r="A28" i="16"/>
  <c r="A26" i="16"/>
  <c r="A24" i="16"/>
  <c r="A22" i="16"/>
  <c r="A21" i="16"/>
  <c r="A28" i="15"/>
  <c r="A26" i="15"/>
  <c r="A24" i="15"/>
  <c r="A22" i="15"/>
  <c r="A21" i="15"/>
  <c r="A28" i="7"/>
  <c r="A26" i="7"/>
  <c r="A24" i="7"/>
  <c r="A22" i="7"/>
  <c r="A21" i="7"/>
  <c r="G2" i="18"/>
  <c r="E2" i="18"/>
  <c r="C2" i="18"/>
  <c r="C1" i="15"/>
  <c r="C1" i="16"/>
  <c r="P50" i="9"/>
  <c r="D2" i="9"/>
  <c r="N2" i="9"/>
  <c r="P44" i="9"/>
  <c r="P38" i="9"/>
  <c r="P32" i="9"/>
  <c r="P26" i="9"/>
  <c r="P20" i="9"/>
  <c r="P14" i="9"/>
  <c r="P8" i="9"/>
  <c r="N50" i="9"/>
  <c r="N44" i="9"/>
  <c r="N38" i="9"/>
  <c r="N32" i="9"/>
  <c r="N26" i="9"/>
  <c r="N20" i="9"/>
  <c r="N14" i="9"/>
  <c r="N8" i="9"/>
  <c r="K50" i="9"/>
  <c r="K44" i="9"/>
  <c r="K38" i="9"/>
  <c r="K32" i="9"/>
  <c r="K26" i="9"/>
  <c r="K20" i="9"/>
  <c r="K14" i="9"/>
  <c r="K8" i="9"/>
  <c r="I50" i="9"/>
  <c r="I44" i="9"/>
  <c r="I38" i="9"/>
  <c r="I32" i="9"/>
  <c r="I26" i="9"/>
  <c r="I20" i="9"/>
  <c r="I14" i="9"/>
  <c r="I8" i="9"/>
  <c r="D8" i="9"/>
  <c r="F50" i="9"/>
  <c r="D50" i="9"/>
  <c r="F44" i="9"/>
  <c r="D44" i="9"/>
  <c r="F38" i="9"/>
  <c r="D38" i="9"/>
  <c r="F32" i="9"/>
  <c r="D32" i="9"/>
  <c r="F26" i="9"/>
  <c r="D26" i="9"/>
  <c r="F20" i="9"/>
  <c r="D20" i="9"/>
  <c r="F14" i="9"/>
  <c r="D14" i="9"/>
  <c r="F8" i="9"/>
  <c r="I2" i="9"/>
  <c r="I3" i="9"/>
  <c r="I4" i="9"/>
  <c r="I5" i="9"/>
  <c r="I6" i="9"/>
  <c r="I9" i="9"/>
  <c r="I10" i="9"/>
  <c r="I11" i="9"/>
  <c r="I12" i="9"/>
  <c r="I15" i="9"/>
  <c r="I16" i="9"/>
  <c r="I17" i="9"/>
  <c r="I18" i="9"/>
  <c r="I21" i="9"/>
  <c r="I22" i="9"/>
  <c r="I23" i="9"/>
  <c r="I24" i="9"/>
  <c r="I27" i="9"/>
  <c r="I28" i="9"/>
  <c r="I29" i="9"/>
  <c r="I30" i="9"/>
  <c r="I33" i="9"/>
  <c r="I34" i="9"/>
  <c r="I35" i="9"/>
  <c r="I36" i="9"/>
  <c r="I39" i="9"/>
  <c r="I40" i="9"/>
  <c r="I41" i="9"/>
  <c r="I42" i="9"/>
  <c r="I45" i="9"/>
  <c r="I46" i="9"/>
  <c r="I47" i="9"/>
  <c r="I48" i="9"/>
  <c r="N48" i="9"/>
  <c r="N47" i="9"/>
  <c r="N42" i="9"/>
  <c r="N41" i="9"/>
  <c r="N36" i="9"/>
  <c r="N35" i="9"/>
  <c r="N30" i="9"/>
  <c r="N29" i="9"/>
  <c r="N24" i="9"/>
  <c r="N23" i="9"/>
  <c r="N18" i="9"/>
  <c r="N17" i="9"/>
  <c r="N12" i="9"/>
  <c r="N11" i="9"/>
  <c r="N6" i="9"/>
  <c r="N5" i="9"/>
  <c r="D48" i="9"/>
  <c r="D47" i="9"/>
  <c r="D42" i="9"/>
  <c r="D41" i="9"/>
  <c r="D36" i="9"/>
  <c r="D35" i="9"/>
  <c r="D30" i="9"/>
  <c r="D29" i="9"/>
  <c r="D24" i="9"/>
  <c r="D23" i="9"/>
  <c r="D18" i="9"/>
  <c r="D17" i="9"/>
  <c r="D12" i="9"/>
  <c r="D11" i="9"/>
  <c r="D6" i="9"/>
  <c r="D5" i="9"/>
  <c r="A11" i="17"/>
  <c r="A9" i="17"/>
  <c r="A7" i="17"/>
  <c r="A5" i="17"/>
  <c r="A3" i="17"/>
  <c r="I1" i="17"/>
  <c r="F1" i="17"/>
  <c r="C1" i="17"/>
  <c r="N80" i="9" l="1"/>
  <c r="E4" i="18"/>
  <c r="D80" i="9"/>
  <c r="I52" i="9"/>
  <c r="E3" i="18" s="1"/>
  <c r="E5" i="18" l="1"/>
  <c r="E9" i="18" s="1"/>
  <c r="N45" i="9"/>
  <c r="N46" i="9"/>
  <c r="N40" i="9"/>
  <c r="N39" i="9"/>
  <c r="D46" i="9"/>
  <c r="D45" i="9"/>
  <c r="D40" i="9"/>
  <c r="D39" i="9"/>
  <c r="A17" i="15"/>
  <c r="A15" i="15"/>
  <c r="A13" i="15"/>
  <c r="A17" i="7"/>
  <c r="A15" i="7"/>
  <c r="A13" i="7"/>
  <c r="N34" i="9"/>
  <c r="D34" i="9"/>
  <c r="N10" i="9"/>
  <c r="D10" i="9"/>
  <c r="N4" i="9"/>
  <c r="D4" i="9"/>
  <c r="N33" i="9"/>
  <c r="D33" i="9"/>
  <c r="D27" i="9"/>
  <c r="D21" i="9"/>
  <c r="D15" i="9"/>
  <c r="N9" i="9"/>
  <c r="D9" i="9"/>
  <c r="N3" i="9"/>
  <c r="D3" i="9"/>
  <c r="I1" i="16"/>
  <c r="F1" i="16"/>
  <c r="I1" i="15"/>
  <c r="F1" i="15"/>
  <c r="A5" i="16"/>
  <c r="A3" i="16"/>
  <c r="A5" i="15"/>
  <c r="A3" i="15"/>
  <c r="A5" i="7"/>
  <c r="A3" i="7"/>
  <c r="A11" i="7"/>
  <c r="N28" i="9"/>
  <c r="N22" i="9"/>
  <c r="N16" i="9"/>
  <c r="D28" i="9"/>
  <c r="D22" i="9"/>
  <c r="D16" i="9"/>
  <c r="N15" i="9"/>
  <c r="N21" i="9"/>
  <c r="N27" i="9"/>
  <c r="A11" i="16"/>
  <c r="A11" i="15"/>
  <c r="A9" i="16"/>
  <c r="A7" i="16"/>
  <c r="A9" i="15"/>
  <c r="A7" i="15"/>
  <c r="A9" i="7"/>
  <c r="A7" i="7"/>
  <c r="A17" i="16" l="1"/>
  <c r="A17" i="17"/>
  <c r="A15" i="16"/>
  <c r="A15" i="17"/>
  <c r="A13" i="16"/>
  <c r="A13" i="17"/>
  <c r="N52" i="9"/>
  <c r="G3" i="18" s="1"/>
  <c r="G5" i="18" s="1"/>
  <c r="G9" i="18" s="1"/>
  <c r="D52" i="9"/>
  <c r="C3" i="18" s="1"/>
  <c r="C5" i="18" s="1"/>
  <c r="C9" i="18" s="1"/>
</calcChain>
</file>

<file path=xl/sharedStrings.xml><?xml version="1.0" encoding="utf-8"?>
<sst xmlns="http://schemas.openxmlformats.org/spreadsheetml/2006/main" count="604" uniqueCount="88">
  <si>
    <t>Wijze van beoordeling van de open vragen:</t>
  </si>
  <si>
    <t>Beoordelaar 1: &lt;&lt;&gt;&gt;</t>
  </si>
  <si>
    <t>Beoordelaar 2: &lt;&lt;&gt;&gt;</t>
  </si>
  <si>
    <t>Beoordelaar 3: &lt;&lt;&gt;&gt;</t>
  </si>
  <si>
    <t>&lt;MOTIVATIE&gt;</t>
  </si>
  <si>
    <t>&lt;NAAM INSCHRIJVER&gt;</t>
  </si>
  <si>
    <t>Consensus</t>
  </si>
  <si>
    <t>SCORE</t>
  </si>
  <si>
    <t>Onvoldoende</t>
  </si>
  <si>
    <t>Matig</t>
  </si>
  <si>
    <t>Voldoende</t>
  </si>
  <si>
    <t>Goed</t>
  </si>
  <si>
    <t>Uitmuntend</t>
  </si>
  <si>
    <t>Beoordelaar 1</t>
  </si>
  <si>
    <t>Beoordelaar 2</t>
  </si>
  <si>
    <t>Beoordelaar 3</t>
  </si>
  <si>
    <t>Totaal behaalde waarde open vragen:</t>
  </si>
  <si>
    <t>Score:</t>
  </si>
  <si>
    <t>Om de kwaliteit en toegevoegde waarde van de inschrijver(s) te kunnen beoordelen dient inschrijver haar kwaliteit aan te tonen en meerwaarde uit te werken conform onderstaande open vragen.</t>
  </si>
  <si>
    <t>KO</t>
  </si>
  <si>
    <t>6.1.1</t>
  </si>
  <si>
    <t>6.1.2</t>
  </si>
  <si>
    <t>6.1.3</t>
  </si>
  <si>
    <t xml:space="preserve"> 6.1.4</t>
  </si>
  <si>
    <t xml:space="preserve"> 6.1.5</t>
  </si>
  <si>
    <t xml:space="preserve"> 6.1.6</t>
  </si>
  <si>
    <t xml:space="preserve"> 6.1.7</t>
  </si>
  <si>
    <t xml:space="preserve"> 6.1.8</t>
  </si>
  <si>
    <t>6.1.1 PLAN VAN AANPAK AANVANG DIENSTVERLENING</t>
  </si>
  <si>
    <t>6.1.2 GOED WERKGEVERSCHAP</t>
  </si>
  <si>
    <t xml:space="preserve">6.1.3 CUSTOMER &amp; EMPLOYEE EXPERIENCE </t>
  </si>
  <si>
    <t>6.1.5 SUCCESMANAGEMENT</t>
  </si>
  <si>
    <t>6.1.6 TOETSING CV’S</t>
  </si>
  <si>
    <t>6.1.7 BORGING CONTINUÏTEIT</t>
  </si>
  <si>
    <t>6.1.8 MOEILIJK INVULBARE VACATURES</t>
  </si>
  <si>
    <t>6.1.4 AANPAK WERVING EN SELECTIE</t>
  </si>
  <si>
    <t>Beoordeling open vragen</t>
  </si>
  <si>
    <t>6.1.1 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 op zowel centraal niveau als op de scholen zelf.</t>
  </si>
  <si>
    <t>6.1.2 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Op welke wijze zij invulling geeft aan duurzame inzetbaarheid van uitgeleende medewerkers en verzuimpreventie.</t>
  </si>
  <si>
    <t xml:space="preserve">6.1.3 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in de regio Friesland, Drenthe en Groningen; 
•	het voorstellen van geschikte kandidaten; 
•	De mate waarin de kandidaat de christelijke identiteit van de opdrachtgever uit kan dragen;
•	de communicatie omtrent en de afronding van een zoekopdracht m.b.t een uitgezette vacature.
Hierin wordt er verwacht dat de inschrijver duidelijk beschrijft wat de rol van de opdrachtgever in dit proces is. </t>
  </si>
  <si>
    <t xml:space="preserve">6.1.4 Inschrijver dient te beschrijven op maximaal 1 A4 (toe te voegen op TenderNed) welke werkwijze zij hanteert bij het afwijzen, dan wel terugkoppelen van een afwijzing vanuit CSG Liudger van kandidaten. Als mede hoe inschrijver ervoor zorgt dat ze afgewezen doch geschikte kandidaten gemotiveerd houdt voor eventuele volgende vacatures en hoe deze kandidaten een positief beeld houden van CSG Liudger. </t>
  </si>
  <si>
    <t>6.1.5 Inschrijver dient te beschrijven op maximaal 1 A4 (toe te voegen op TenderNed) op welke wijze zij concreet invulling geven aan het bevorderen van de deskundigheid. Dit geldt voor medewerkers van opdrachtnemer die zowel niet als wel uitgeleend zijn aan CSG Liudger.</t>
  </si>
  <si>
    <t xml:space="preserve">6.1.6 Inschrijver dient te beschrijven op maximaal 1 A4 (toe te voegen op TenderNed)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t>
  </si>
  <si>
    <t>6.1.7 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 vaardigheden, didactisch vermogen.</t>
  </si>
  <si>
    <t xml:space="preserve">6.1.8 Inschrijver dient te beschrijven op maximaal 1 A4 (toe te voegen op TenderNed) op welke wijze zij bij andere onderwijsorganisaties moeilijk in te vullen vacatures zoals een docent wiskunde, natuur-/scheikunde, Duits, bedrijfseconomie, Fries en een onderwijsassistent hebben aangepakt en ingevuld. </t>
  </si>
  <si>
    <t>€ 20.000,-</t>
  </si>
  <si>
    <t>€ 25.000,-</t>
  </si>
  <si>
    <t>€ 10.000,-</t>
  </si>
  <si>
    <t>€ 15.000,-</t>
  </si>
  <si>
    <t>€ 18.750,-</t>
  </si>
  <si>
    <t>€ 7.500,-</t>
  </si>
  <si>
    <t>€ 11.250,-</t>
  </si>
  <si>
    <t>€ 5.000,-</t>
  </si>
  <si>
    <t>€ 6.250,-</t>
  </si>
  <si>
    <t>€ 2.500,-</t>
  </si>
  <si>
    <t>€ 3.750,-</t>
  </si>
  <si>
    <t>€ 0,-</t>
  </si>
  <si>
    <t>Beoordelaar 4: &lt;&lt;&gt;&gt;</t>
  </si>
  <si>
    <t>Beoordelaar 4</t>
  </si>
  <si>
    <t>Motivatie consensus:</t>
  </si>
  <si>
    <t>MOTIVATIE CONSENSUS</t>
  </si>
  <si>
    <t>Totaalwaardes</t>
  </si>
  <si>
    <t>aanpassing op de beoordeling?</t>
  </si>
  <si>
    <t>MOTIVATIE AANPASSING</t>
  </si>
  <si>
    <t>Open vraag</t>
  </si>
  <si>
    <t>De vastgestelde interviewvragen (niet bekend bij de inschrijver): ALLEEN DE VRAAG VOORLEZEN!</t>
  </si>
  <si>
    <t>Te behalen waarde bij Uitmuntend</t>
  </si>
  <si>
    <t>Te behalen waarde bij Goed</t>
  </si>
  <si>
    <t>Te behalen waarde bij Voldoende</t>
  </si>
  <si>
    <t>Te behalen waarde bij Matig</t>
  </si>
  <si>
    <t>Te behalen waarde bij Onvoldoende</t>
  </si>
  <si>
    <t>Interview sleutelfunctionarissen (1 t/m 4)</t>
  </si>
  <si>
    <t xml:space="preserve">1.	</t>
  </si>
  <si>
    <r>
      <rPr>
        <b/>
        <sz val="10"/>
        <color theme="1"/>
        <rFont val="Verdana"/>
        <family val="2"/>
      </rPr>
      <t xml:space="preserve">
2. </t>
    </r>
    <r>
      <rPr>
        <sz val="10"/>
        <color theme="1"/>
        <rFont val="Verdana"/>
        <family val="2"/>
      </rPr>
      <t xml:space="preserve">
</t>
    </r>
  </si>
  <si>
    <r>
      <t xml:space="preserve">
</t>
    </r>
    <r>
      <rPr>
        <b/>
        <sz val="10"/>
        <color theme="1"/>
        <rFont val="Verdana"/>
        <family val="2"/>
      </rPr>
      <t xml:space="preserve">3. </t>
    </r>
    <r>
      <rPr>
        <sz val="10"/>
        <color theme="1"/>
        <rFont val="Verdana"/>
        <family val="2"/>
      </rPr>
      <t xml:space="preserve">
</t>
    </r>
  </si>
  <si>
    <r>
      <t xml:space="preserve">
</t>
    </r>
    <r>
      <rPr>
        <b/>
        <sz val="10"/>
        <color theme="1"/>
        <rFont val="Verdana"/>
        <family val="2"/>
      </rPr>
      <t xml:space="preserve">
4. </t>
    </r>
    <r>
      <rPr>
        <sz val="10"/>
        <color theme="1"/>
        <rFont val="Verdana"/>
        <family val="2"/>
      </rPr>
      <t xml:space="preserve">
</t>
    </r>
  </si>
  <si>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</si>
  <si>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</si>
  <si>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</si>
  <si>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</si>
  <si>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</si>
  <si>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</si>
  <si>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</si>
  <si>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Totaal behaalde waarde 2. Interview sleutelfunctionarissen:</t>
  </si>
  <si>
    <t>Open vragen</t>
  </si>
  <si>
    <t xml:space="preserve">De inschrijver zal na een korte pauze (maximaal 10 minuten) vervolgens vier vragen gesteld krijgen die op voorhand zijn vastgesteld en voor iedere inschrijver gelijk zijn. Deze vragen zijn opgesteld VOOR publicatie van deze aanbesteding en in bewaring gesteld bij het begeleidende adviesbureau. </t>
  </si>
  <si>
    <t>&lt;&lt;motivatie CONSENSUS&gt;&gt;</t>
  </si>
  <si>
    <t>&lt;&lt;motivatie aanpassing&gt;&gt;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</si>
</sst>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9"/>
      <color theme="1"/>
      <name val="Verdana"/>
      <family val="2"/>
    </font>
    <font>
      <b/>
      <sz val="9"/>
      <color rgb="FFFF0000"/>
      <name val="Verdana"/>
      <family val="2"/>
    </font>
    <font>
      <b/>
      <sz val="12"/>
      <color indexed="8"/>
      <name val="Verdana"/>
      <family val="2"/>
    </font>
    <font>
      <i/>
      <sz val="10"/>
      <color theme="1"/>
      <name val="Verdana"/>
      <family val="2"/>
    </font>
  </fonts>
  <fills count="16">
    <fill>
      <patternFill patternType="none"/>
    </fill>
    <fill>
      <patternFill patternType="gray125"/>
    </fill>
    <fill>
      <patternFill patternType="solid">
        <fgColor theme="0" tint="-0.34998626667073579"/>
        <bgColor indexed="64"/>
      </patternFill>
    </fill>
    <fill>
      <patternFill patternType="solid">
        <fgColor theme="9" tint="0.79998168889431442"/>
        <bgColor indexed="64"/>
      </patternFill>
    </fill>
    <fill>
      <patternFill patternType="solid">
        <fgColor rgb="FFFF9900"/>
        <bgColor indexed="64"/>
      </patternFill>
    </fill>
    <fill>
      <patternFill patternType="solid">
        <fgColor rgb="FFFFCC99"/>
        <bgColor indexed="64"/>
      </patternFill>
    </fill>
    <fill>
      <patternFill patternType="solid">
        <fgColor rgb="FFFDE9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
      <patternFill patternType="solid">
        <fgColor theme="9"/>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FF9A0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rgb="FF000000"/>
      </left>
      <right/>
      <top style="thin">
        <color rgb="FF000000"/>
      </top>
      <bottom style="thin">
        <color rgb="FF000000"/>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65">
    <xf numFmtId="0" fontId="0" fillId="0" borderId="0" xfId="0"/>
    <xf numFmtId="0" fontId="2" fillId="0" borderId="0" xfId="0" applyFont="1"/>
    <xf numFmtId="164" fontId="2" fillId="6" borderId="1" xfId="0" applyNumberFormat="1" applyFont="1" applyFill="1" applyBorder="1" applyAlignment="1">
      <alignment horizontal="center" vertical="center" wrapText="1"/>
    </xf>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10" borderId="0" xfId="0" applyFont="1" applyFill="1" applyProtection="1"/>
    <xf numFmtId="0" fontId="2" fillId="4" borderId="2" xfId="0" applyFont="1" applyFill="1" applyBorder="1" applyAlignment="1" applyProtection="1"/>
    <xf numFmtId="0" fontId="2" fillId="4" borderId="4" xfId="0" applyFont="1" applyFill="1" applyBorder="1" applyAlignment="1" applyProtection="1"/>
    <xf numFmtId="0" fontId="2" fillId="4" borderId="3" xfId="0" applyFont="1" applyFill="1" applyBorder="1" applyAlignment="1" applyProtection="1"/>
    <xf numFmtId="0" fontId="3" fillId="10" borderId="8" xfId="0" applyFont="1" applyFill="1" applyBorder="1" applyAlignment="1" applyProtection="1">
      <alignment horizontal="left" vertical="center" indent="1"/>
    </xf>
    <xf numFmtId="0" fontId="2" fillId="10" borderId="8" xfId="0" applyFont="1" applyFill="1" applyBorder="1" applyAlignment="1" applyProtection="1">
      <alignment horizontal="left" vertical="center" wrapText="1" indent="1"/>
    </xf>
    <xf numFmtId="0" fontId="2" fillId="10" borderId="8" xfId="0" applyFont="1" applyFill="1" applyBorder="1" applyAlignment="1" applyProtection="1"/>
    <xf numFmtId="0" fontId="8" fillId="0" borderId="0" xfId="0" applyFont="1"/>
    <xf numFmtId="0" fontId="10" fillId="8" borderId="2" xfId="0" applyFont="1" applyFill="1" applyBorder="1" applyAlignment="1" applyProtection="1">
      <alignment horizontal="center" vertical="center" wrapText="1"/>
      <protection locked="0"/>
    </xf>
    <xf numFmtId="0" fontId="10" fillId="9" borderId="2" xfId="0" applyFont="1" applyFill="1" applyBorder="1" applyAlignment="1" applyProtection="1">
      <alignment horizontal="center" vertical="center" wrapText="1"/>
    </xf>
    <xf numFmtId="165" fontId="3" fillId="10" borderId="10" xfId="0" applyNumberFormat="1" applyFont="1" applyFill="1" applyBorder="1" applyAlignment="1" applyProtection="1">
      <alignment horizontal="center" vertical="center"/>
      <protection locked="0"/>
    </xf>
    <xf numFmtId="165" fontId="3" fillId="10" borderId="5" xfId="0" applyNumberFormat="1" applyFont="1" applyFill="1" applyBorder="1" applyAlignment="1" applyProtection="1">
      <alignment horizontal="center" vertical="center"/>
    </xf>
    <xf numFmtId="0" fontId="4" fillId="10" borderId="8" xfId="0" applyFont="1" applyFill="1" applyBorder="1" applyAlignment="1" applyProtection="1">
      <alignment horizontal="left" vertical="center" indent="1"/>
    </xf>
    <xf numFmtId="0" fontId="2" fillId="5" borderId="1" xfId="0" applyFont="1" applyFill="1" applyBorder="1" applyAlignment="1">
      <alignment horizontal="center" vertical="center"/>
    </xf>
    <xf numFmtId="0" fontId="10" fillId="8" borderId="1" xfId="0" applyFont="1" applyFill="1" applyBorder="1" applyAlignment="1" applyProtection="1">
      <alignment horizontal="center" vertical="center" wrapText="1"/>
      <protection locked="0"/>
    </xf>
    <xf numFmtId="0" fontId="10" fillId="10" borderId="8"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indent="1"/>
      <protection locked="0"/>
    </xf>
    <xf numFmtId="164" fontId="2" fillId="10" borderId="8" xfId="0" applyNumberFormat="1" applyFont="1" applyFill="1" applyBorder="1" applyAlignment="1" applyProtection="1">
      <alignment horizontal="center" vertical="center" wrapText="1"/>
    </xf>
    <xf numFmtId="0" fontId="0" fillId="0" borderId="0" xfId="0" applyProtection="1"/>
    <xf numFmtId="165" fontId="3" fillId="10" borderId="3" xfId="0" applyNumberFormat="1" applyFont="1" applyFill="1" applyBorder="1" applyAlignment="1" applyProtection="1">
      <alignment horizontal="center" vertical="center" wrapText="1"/>
    </xf>
    <xf numFmtId="0" fontId="3" fillId="7" borderId="1" xfId="0" applyFont="1" applyFill="1" applyBorder="1" applyAlignment="1">
      <alignment vertical="center" wrapText="1"/>
    </xf>
    <xf numFmtId="164" fontId="2" fillId="6" borderId="2" xfId="0" applyNumberFormat="1" applyFont="1" applyFill="1" applyBorder="1" applyAlignment="1">
      <alignment horizontal="center" vertical="center" wrapText="1"/>
    </xf>
    <xf numFmtId="0" fontId="2" fillId="5" borderId="3" xfId="0" applyFont="1" applyFill="1" applyBorder="1" applyAlignment="1">
      <alignment horizontal="center" vertical="center"/>
    </xf>
    <xf numFmtId="0" fontId="3" fillId="5" borderId="13" xfId="0" applyFont="1" applyFill="1" applyBorder="1" applyAlignment="1">
      <alignment horizontal="left" vertical="center" wrapText="1"/>
    </xf>
    <xf numFmtId="0" fontId="10" fillId="9" borderId="1" xfId="0" applyFont="1" applyFill="1" applyBorder="1" applyAlignment="1">
      <alignment horizontal="center" vertical="center" wrapText="1"/>
    </xf>
    <xf numFmtId="166" fontId="16" fillId="9" borderId="15" xfId="0" applyNumberFormat="1" applyFont="1" applyFill="1" applyBorder="1" applyAlignment="1">
      <alignment vertical="center" wrapText="1"/>
    </xf>
    <xf numFmtId="166" fontId="16" fillId="9" borderId="7" xfId="0" applyNumberFormat="1" applyFont="1" applyFill="1" applyBorder="1" applyAlignment="1">
      <alignment vertical="center" wrapText="1"/>
    </xf>
    <xf numFmtId="0" fontId="4" fillId="10" borderId="8" xfId="0" applyFont="1" applyFill="1" applyBorder="1" applyAlignment="1">
      <alignment horizontal="left" vertical="center" indent="1"/>
    </xf>
    <xf numFmtId="0" fontId="1" fillId="0" borderId="7" xfId="0" applyFont="1" applyFill="1" applyBorder="1" applyAlignment="1">
      <alignment vertical="center"/>
    </xf>
    <xf numFmtId="164" fontId="2" fillId="0" borderId="8" xfId="0" applyNumberFormat="1"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10" fillId="9" borderId="6" xfId="0" applyFont="1" applyFill="1" applyBorder="1" applyAlignment="1" applyProtection="1">
      <alignment horizontal="center" vertical="center" wrapText="1"/>
    </xf>
    <xf numFmtId="0" fontId="12" fillId="0" borderId="0" xfId="0" applyFont="1" applyFill="1" applyBorder="1" applyAlignment="1">
      <alignment horizontal="right" vertical="center" wrapText="1"/>
    </xf>
    <xf numFmtId="0" fontId="10" fillId="0" borderId="0" xfId="0" applyFont="1" applyFill="1" applyBorder="1" applyAlignment="1" applyProtection="1">
      <alignment horizontal="center" vertical="center" wrapText="1"/>
    </xf>
    <xf numFmtId="0" fontId="0" fillId="0" borderId="0" xfId="0" applyFill="1" applyBorder="1"/>
    <xf numFmtId="0" fontId="0" fillId="0" borderId="0" xfId="0" applyBorder="1" applyProtection="1"/>
    <xf numFmtId="0" fontId="0" fillId="0" borderId="0" xfId="0" applyFill="1" applyBorder="1" applyProtection="1"/>
    <xf numFmtId="0" fontId="7" fillId="11" borderId="1" xfId="0" applyFont="1" applyFill="1" applyBorder="1" applyAlignment="1">
      <alignment horizontal="center" vertical="center" wrapText="1"/>
    </xf>
    <xf numFmtId="0" fontId="0" fillId="0" borderId="0" xfId="0" applyBorder="1"/>
    <xf numFmtId="0" fontId="0" fillId="0" borderId="0" xfId="0" applyAlignment="1">
      <alignment horizontal="left"/>
    </xf>
    <xf numFmtId="0" fontId="4" fillId="14" borderId="2" xfId="0" applyFont="1" applyFill="1" applyBorder="1" applyAlignment="1">
      <alignment vertical="center"/>
    </xf>
    <xf numFmtId="0" fontId="4" fillId="14" borderId="3" xfId="0" applyFont="1" applyFill="1" applyBorder="1" applyAlignment="1">
      <alignment vertical="center"/>
    </xf>
    <xf numFmtId="0" fontId="1" fillId="8" borderId="1" xfId="0" applyFont="1" applyFill="1" applyBorder="1" applyAlignment="1">
      <alignment vertical="center" wrapText="1"/>
    </xf>
    <xf numFmtId="166" fontId="1" fillId="8" borderId="14" xfId="0" applyNumberFormat="1" applyFont="1" applyFill="1" applyBorder="1" applyAlignment="1">
      <alignment horizontal="center" vertical="center" wrapText="1"/>
    </xf>
    <xf numFmtId="166" fontId="1" fillId="8" borderId="1" xfId="0" applyNumberFormat="1" applyFont="1" applyFill="1" applyBorder="1" applyAlignment="1">
      <alignment horizontal="center" vertical="center" wrapText="1"/>
    </xf>
    <xf numFmtId="0" fontId="1" fillId="7" borderId="1" xfId="0" applyFont="1" applyFill="1" applyBorder="1" applyAlignment="1">
      <alignment horizontal="right" vertical="center"/>
    </xf>
    <xf numFmtId="166" fontId="1" fillId="7" borderId="1" xfId="0" applyNumberFormat="1" applyFont="1" applyFill="1" applyBorder="1" applyAlignment="1" applyProtection="1">
      <alignment horizontal="center" vertical="center"/>
      <protection locked="0"/>
    </xf>
    <xf numFmtId="0" fontId="18" fillId="0" borderId="0" xfId="0" applyFont="1"/>
    <xf numFmtId="0" fontId="3" fillId="10" borderId="8" xfId="0" applyFont="1" applyFill="1" applyBorder="1" applyAlignment="1">
      <alignment horizontal="left" vertical="center" indent="1"/>
    </xf>
    <xf numFmtId="0" fontId="2" fillId="10" borderId="8" xfId="0" applyFont="1" applyFill="1" applyBorder="1" applyAlignment="1">
      <alignment horizontal="left" vertical="center" wrapText="1" indent="1"/>
    </xf>
    <xf numFmtId="165" fontId="3" fillId="10" borderId="4" xfId="0" applyNumberFormat="1" applyFont="1" applyFill="1" applyBorder="1" applyAlignment="1" applyProtection="1">
      <alignment horizontal="center" vertical="center"/>
      <protection locked="0"/>
    </xf>
    <xf numFmtId="165" fontId="3" fillId="10" borderId="3" xfId="0" applyNumberFormat="1" applyFont="1" applyFill="1" applyBorder="1" applyAlignment="1">
      <alignment horizontal="center" vertical="center"/>
    </xf>
    <xf numFmtId="165" fontId="3" fillId="10" borderId="2" xfId="0" applyNumberFormat="1" applyFont="1" applyFill="1" applyBorder="1" applyAlignment="1" applyProtection="1">
      <alignment horizontal="center" vertical="center"/>
      <protection locked="0"/>
    </xf>
    <xf numFmtId="166" fontId="16" fillId="9" borderId="0" xfId="0" applyNumberFormat="1" applyFont="1" applyFill="1" applyBorder="1" applyAlignment="1">
      <alignment vertical="center" wrapText="1"/>
    </xf>
    <xf numFmtId="0" fontId="9"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wrapText="1"/>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166" fontId="16" fillId="0" borderId="0" xfId="0" applyNumberFormat="1" applyFont="1" applyFill="1" applyBorder="1" applyAlignment="1">
      <alignment vertical="center" wrapText="1"/>
    </xf>
    <xf numFmtId="0" fontId="1" fillId="4" borderId="1" xfId="0" applyFont="1" applyFill="1" applyBorder="1" applyAlignment="1" applyProtection="1">
      <alignment horizontal="left" vertical="center" indent="1"/>
    </xf>
    <xf numFmtId="0" fontId="2" fillId="0" borderId="0" xfId="0" applyFont="1" applyFill="1" applyBorder="1" applyProtection="1"/>
    <xf numFmtId="0" fontId="2" fillId="0" borderId="0" xfId="0" applyFont="1" applyFill="1" applyBorder="1"/>
    <xf numFmtId="0" fontId="2" fillId="0" borderId="0" xfId="0" applyFont="1" applyBorder="1" applyProtection="1"/>
    <xf numFmtId="0" fontId="2" fillId="0" borderId="15" xfId="0" applyFont="1" applyBorder="1" applyProtection="1"/>
    <xf numFmtId="166" fontId="7" fillId="6" borderId="1" xfId="0" applyNumberFormat="1" applyFont="1" applyFill="1" applyBorder="1" applyAlignment="1">
      <alignment horizontal="center" vertical="center"/>
    </xf>
    <xf numFmtId="0" fontId="2" fillId="12" borderId="16" xfId="0" applyFont="1" applyFill="1" applyBorder="1" applyAlignment="1">
      <alignment horizontal="justify" vertical="center" wrapText="1"/>
    </xf>
    <xf numFmtId="0" fontId="13" fillId="12" borderId="16" xfId="0" applyFont="1" applyFill="1" applyBorder="1" applyAlignment="1">
      <alignment horizontal="justify" vertical="center" wrapText="1"/>
    </xf>
    <xf numFmtId="0" fontId="3" fillId="7" borderId="14" xfId="0" applyFont="1" applyFill="1" applyBorder="1" applyAlignment="1">
      <alignment vertical="center" wrapText="1"/>
    </xf>
    <xf numFmtId="0" fontId="13" fillId="12" borderId="1" xfId="0" applyFont="1" applyFill="1" applyBorder="1" applyAlignment="1">
      <alignment horizontal="left" vertical="center" wrapText="1"/>
    </xf>
    <xf numFmtId="0" fontId="15" fillId="12" borderId="1" xfId="0" applyFont="1" applyFill="1" applyBorder="1" applyAlignment="1">
      <alignment horizontal="left" vertical="center" wrapText="1"/>
    </xf>
    <xf numFmtId="166" fontId="20" fillId="6" borderId="1" xfId="0" applyNumberFormat="1" applyFont="1" applyFill="1" applyBorder="1" applyAlignment="1">
      <alignment horizontal="center" vertical="center"/>
    </xf>
    <xf numFmtId="0" fontId="9" fillId="15" borderId="2" xfId="0" applyFont="1" applyFill="1" applyBorder="1" applyAlignment="1">
      <alignment vertical="center"/>
    </xf>
    <xf numFmtId="0" fontId="9" fillId="15" borderId="4" xfId="0" applyFont="1" applyFill="1" applyBorder="1" applyAlignment="1">
      <alignment vertical="center"/>
    </xf>
    <xf numFmtId="0" fontId="19" fillId="4" borderId="9" xfId="0" applyFont="1" applyFill="1" applyBorder="1" applyAlignment="1" applyProtection="1">
      <alignment horizontal="center" vertical="center"/>
    </xf>
    <xf numFmtId="0" fontId="19" fillId="4" borderId="7" xfId="0" applyFont="1" applyFill="1" applyBorder="1" applyAlignment="1" applyProtection="1">
      <alignment horizontal="center" vertical="center"/>
    </xf>
    <xf numFmtId="164" fontId="3" fillId="10" borderId="8"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19" fillId="4" borderId="8" xfId="0" applyFont="1" applyFill="1" applyBorder="1" applyAlignment="1" applyProtection="1">
      <alignment horizontal="center" vertical="center"/>
    </xf>
    <xf numFmtId="0" fontId="9" fillId="15" borderId="4" xfId="0" applyFont="1" applyFill="1" applyBorder="1" applyAlignment="1">
      <alignment horizontal="center" vertical="center"/>
    </xf>
    <xf numFmtId="0" fontId="9" fillId="15" borderId="1" xfId="0" applyFont="1" applyFill="1" applyBorder="1" applyAlignment="1">
      <alignment horizontal="center" vertical="center"/>
    </xf>
    <xf numFmtId="0" fontId="1" fillId="15" borderId="1" xfId="0" applyFont="1" applyFill="1" applyBorder="1" applyAlignment="1">
      <alignment horizontal="left" vertical="center"/>
    </xf>
    <xf numFmtId="0" fontId="1" fillId="15" borderId="1" xfId="0" applyFont="1" applyFill="1" applyBorder="1" applyAlignment="1">
      <alignment horizontal="center" vertical="center"/>
    </xf>
    <xf numFmtId="0" fontId="1" fillId="15" borderId="1" xfId="0" applyFont="1" applyFill="1" applyBorder="1" applyAlignment="1">
      <alignment horizontal="right" vertical="center"/>
    </xf>
    <xf numFmtId="166" fontId="1" fillId="15" borderId="1" xfId="0" applyNumberFormat="1" applyFont="1" applyFill="1" applyBorder="1" applyAlignment="1">
      <alignment horizontal="center" vertical="center"/>
    </xf>
    <xf numFmtId="0" fontId="14" fillId="15" borderId="12" xfId="0" applyFont="1" applyFill="1" applyBorder="1" applyAlignment="1">
      <alignment vertical="center"/>
    </xf>
    <xf numFmtId="0" fontId="14" fillId="15" borderId="10" xfId="0" applyFont="1" applyFill="1" applyBorder="1" applyAlignment="1">
      <alignment vertical="center"/>
    </xf>
    <xf numFmtId="0" fontId="14" fillId="15" borderId="5" xfId="0" applyFont="1" applyFill="1" applyBorder="1" applyAlignment="1">
      <alignment vertical="center"/>
    </xf>
    <xf numFmtId="0" fontId="1" fillId="15" borderId="2" xfId="0" applyFont="1" applyFill="1" applyBorder="1" applyAlignment="1">
      <alignment horizontal="left" vertical="center"/>
    </xf>
    <xf numFmtId="0" fontId="1" fillId="15" borderId="3" xfId="0" applyFont="1" applyFill="1" applyBorder="1" applyAlignment="1">
      <alignment vertical="center"/>
    </xf>
    <xf numFmtId="164" fontId="3" fillId="9" borderId="1" xfId="0" applyNumberFormat="1" applyFont="1" applyFill="1" applyBorder="1" applyAlignment="1">
      <alignment horizontal="center" vertical="center"/>
    </xf>
    <xf numFmtId="0" fontId="17" fillId="9" borderId="1" xfId="0" applyFont="1" applyFill="1" applyBorder="1" applyAlignment="1">
      <alignment horizontal="center" vertical="center"/>
    </xf>
    <xf numFmtId="167" fontId="1" fillId="9" borderId="1" xfId="0" applyNumberFormat="1" applyFont="1" applyFill="1" applyBorder="1" applyAlignment="1">
      <alignment horizontal="center" vertical="center"/>
    </xf>
    <xf numFmtId="0" fontId="4" fillId="0" borderId="8" xfId="0" applyFont="1" applyFill="1" applyBorder="1" applyAlignment="1">
      <alignment horizontal="left" vertical="center" indent="1"/>
    </xf>
    <xf numFmtId="0" fontId="4" fillId="0" borderId="8" xfId="0" applyFont="1" applyFill="1" applyBorder="1" applyAlignment="1">
      <alignment horizontal="left" vertical="center"/>
    </xf>
    <xf numFmtId="167" fontId="4" fillId="0" borderId="8" xfId="0" applyNumberFormat="1" applyFont="1" applyFill="1" applyBorder="1" applyAlignment="1">
      <alignment horizontal="left" vertical="center"/>
    </xf>
    <xf numFmtId="0" fontId="2" fillId="8" borderId="2" xfId="0" applyFont="1" applyFill="1" applyBorder="1" applyAlignment="1">
      <alignment horizontal="left" vertical="center" wrapText="1"/>
    </xf>
    <xf numFmtId="0" fontId="2" fillId="8" borderId="4" xfId="0" applyFont="1" applyFill="1" applyBorder="1" applyAlignment="1">
      <alignment horizontal="left" vertical="center" wrapText="1"/>
    </xf>
    <xf numFmtId="0" fontId="2" fillId="8" borderId="3" xfId="0" applyFont="1" applyFill="1" applyBorder="1" applyAlignment="1">
      <alignment horizontal="left" vertical="center" wrapText="1"/>
    </xf>
    <xf numFmtId="0" fontId="1" fillId="15" borderId="2" xfId="0" applyFont="1" applyFill="1" applyBorder="1" applyAlignment="1">
      <alignment horizontal="left" vertical="center"/>
    </xf>
    <xf numFmtId="0" fontId="1" fillId="15" borderId="4" xfId="0" applyFont="1" applyFill="1" applyBorder="1" applyAlignment="1">
      <alignment horizontal="left" vertical="center"/>
    </xf>
    <xf numFmtId="0" fontId="1" fillId="15" borderId="3"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8" borderId="2" xfId="0" applyFont="1" applyFill="1" applyBorder="1" applyAlignment="1">
      <alignment vertical="center" wrapText="1"/>
    </xf>
    <xf numFmtId="0" fontId="2" fillId="8" borderId="3" xfId="0" applyFont="1" applyFill="1" applyBorder="1" applyAlignment="1">
      <alignment vertical="center" wrapText="1"/>
    </xf>
    <xf numFmtId="0" fontId="3" fillId="3" borderId="1"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8" borderId="2" xfId="0" applyFont="1" applyFill="1" applyBorder="1" applyAlignment="1">
      <alignment vertical="center" wrapText="1"/>
    </xf>
    <xf numFmtId="0" fontId="3" fillId="8" borderId="3" xfId="0" applyFont="1" applyFill="1" applyBorder="1" applyAlignment="1">
      <alignment vertical="center" wrapText="1"/>
    </xf>
    <xf numFmtId="165" fontId="3" fillId="4" borderId="2"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13" borderId="2" xfId="0" applyNumberFormat="1" applyFont="1" applyFill="1" applyBorder="1" applyAlignment="1" applyProtection="1">
      <alignment horizontal="center" vertical="center"/>
      <protection locked="0"/>
    </xf>
    <xf numFmtId="165" fontId="3" fillId="13" borderId="3" xfId="0" applyNumberFormat="1" applyFont="1" applyFill="1" applyBorder="1" applyAlignment="1" applyProtection="1">
      <alignment horizontal="center" vertical="center"/>
      <protection locked="0"/>
    </xf>
    <xf numFmtId="0" fontId="2" fillId="5" borderId="6" xfId="0" applyFont="1" applyFill="1" applyBorder="1" applyAlignment="1">
      <alignment horizontal="left" vertical="center" wrapText="1" indent="1"/>
    </xf>
    <xf numFmtId="0" fontId="2" fillId="5" borderId="7" xfId="0" applyFont="1" applyFill="1" applyBorder="1" applyAlignment="1">
      <alignment horizontal="left" vertical="center" wrapText="1" indent="1"/>
    </xf>
    <xf numFmtId="165" fontId="3" fillId="13" borderId="4" xfId="0" applyNumberFormat="1" applyFont="1" applyFill="1" applyBorder="1" applyAlignment="1" applyProtection="1">
      <alignment horizontal="center" vertical="center"/>
      <protection locked="0"/>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3" fillId="13" borderId="2" xfId="0" applyNumberFormat="1" applyFont="1" applyFill="1" applyBorder="1" applyAlignment="1" applyProtection="1">
      <alignment horizontal="center" vertical="center" wrapText="1"/>
      <protection locked="0"/>
    </xf>
    <xf numFmtId="165" fontId="3" fillId="13" borderId="3" xfId="0" applyNumberFormat="1" applyFont="1" applyFill="1" applyBorder="1" applyAlignment="1" applyProtection="1">
      <alignment horizontal="center" vertical="center" wrapText="1"/>
      <protection locked="0"/>
    </xf>
    <xf numFmtId="165" fontId="3" fillId="13" borderId="10" xfId="0" applyNumberFormat="1" applyFont="1" applyFill="1" applyBorder="1" applyAlignment="1" applyProtection="1">
      <alignment horizontal="center" vertical="center" wrapText="1"/>
      <protection locked="0"/>
    </xf>
    <xf numFmtId="165" fontId="3" fillId="13" borderId="5" xfId="0" applyNumberFormat="1" applyFont="1" applyFill="1" applyBorder="1" applyAlignment="1" applyProtection="1">
      <alignment horizontal="center" vertical="center" wrapText="1"/>
      <protection locked="0"/>
    </xf>
    <xf numFmtId="0" fontId="2" fillId="5" borderId="6" xfId="0" applyFont="1" applyFill="1" applyBorder="1" applyAlignment="1" applyProtection="1">
      <alignment horizontal="left" vertical="center" wrapText="1" indent="1"/>
    </xf>
    <xf numFmtId="0" fontId="2" fillId="5" borderId="7" xfId="0" applyFont="1" applyFill="1" applyBorder="1" applyAlignment="1" applyProtection="1">
      <alignment horizontal="left" vertical="center" wrapText="1" indent="1"/>
    </xf>
    <xf numFmtId="165" fontId="3" fillId="13" borderId="4" xfId="0"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left" vertical="center" wrapText="1" indent="1"/>
    </xf>
    <xf numFmtId="0" fontId="2" fillId="5" borderId="14" xfId="0" applyFont="1" applyFill="1" applyBorder="1" applyAlignment="1">
      <alignment horizontal="left" vertical="center" wrapText="1" indent="1"/>
    </xf>
    <xf numFmtId="0" fontId="2" fillId="5" borderId="13" xfId="0" applyFont="1" applyFill="1" applyBorder="1" applyAlignment="1">
      <alignment horizontal="left" vertical="center" wrapText="1" indent="1"/>
    </xf>
    <xf numFmtId="164" fontId="22" fillId="6" borderId="8" xfId="0" applyNumberFormat="1" applyFont="1" applyFill="1" applyBorder="1" applyAlignment="1" applyProtection="1">
      <alignment horizontal="center" vertical="center" wrapText="1"/>
      <protection locked="0"/>
    </xf>
    <xf numFmtId="164" fontId="22" fillId="6" borderId="13" xfId="0" applyNumberFormat="1" applyFont="1" applyFill="1" applyBorder="1" applyAlignment="1" applyProtection="1">
      <alignment horizontal="center" vertical="center" wrapText="1"/>
      <protection locked="0"/>
    </xf>
    <xf numFmtId="164" fontId="2" fillId="0" borderId="0" xfId="0" applyNumberFormat="1" applyFont="1" applyFill="1" applyBorder="1" applyAlignment="1" applyProtection="1">
      <alignment horizontal="center" vertical="center" wrapText="1"/>
      <protection locked="0"/>
    </xf>
    <xf numFmtId="0" fontId="11" fillId="9" borderId="1" xfId="0" applyFont="1" applyFill="1" applyBorder="1" applyAlignment="1">
      <alignment horizontal="right" vertical="center" wrapText="1"/>
    </xf>
    <xf numFmtId="0" fontId="12" fillId="14" borderId="1" xfId="0" applyFont="1" applyFill="1" applyBorder="1" applyAlignment="1">
      <alignment horizontal="right" vertical="center" wrapText="1"/>
    </xf>
    <xf numFmtId="0" fontId="3" fillId="5" borderId="15" xfId="0" applyFont="1" applyFill="1" applyBorder="1" applyAlignment="1">
      <alignment horizontal="left" vertical="center" wrapText="1"/>
    </xf>
    <xf numFmtId="0" fontId="21" fillId="9" borderId="1"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9" borderId="2" xfId="0" applyFont="1" applyFill="1" applyBorder="1" applyAlignment="1">
      <alignment horizontal="right" vertical="center" wrapText="1"/>
    </xf>
    <xf numFmtId="0" fontId="1" fillId="9" borderId="3" xfId="0" applyFont="1" applyFill="1" applyBorder="1" applyAlignment="1">
      <alignment horizontal="right" vertical="center" wrapText="1"/>
    </xf>
    <xf numFmtId="0" fontId="11" fillId="9" borderId="6" xfId="0" applyFont="1" applyFill="1" applyBorder="1" applyAlignment="1">
      <alignment horizontal="right" vertical="center" wrapText="1"/>
    </xf>
    <xf numFmtId="0" fontId="11" fillId="9" borderId="11" xfId="0" applyFont="1" applyFill="1" applyBorder="1" applyAlignment="1">
      <alignment horizontal="right" vertical="center" wrapText="1"/>
    </xf>
    <xf numFmtId="0" fontId="12" fillId="14" borderId="7" xfId="0" applyFont="1" applyFill="1" applyBorder="1" applyAlignment="1">
      <alignment horizontal="right" vertical="center" wrapText="1"/>
    </xf>
    <xf numFmtId="0" fontId="12" fillId="14" borderId="5" xfId="0" applyFont="1" applyFill="1" applyBorder="1" applyAlignment="1">
      <alignment horizontal="right" vertical="center" wrapText="1"/>
    </xf>
    <xf numFmtId="0" fontId="12" fillId="14" borderId="15" xfId="0" applyFont="1" applyFill="1" applyBorder="1" applyAlignment="1">
      <alignment horizontal="right" vertical="center" wrapText="1"/>
    </xf>
    <xf numFmtId="0" fontId="3" fillId="5" borderId="1"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12" fillId="14" borderId="9" xfId="0" applyFont="1" applyFill="1" applyBorder="1" applyAlignment="1">
      <alignment horizontal="right" vertical="center" wrapText="1"/>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17"/>
  <sheetViews>
    <sheetView showGridLines="0" tabSelected="1" topLeftCell="A7" zoomScaleNormal="100" workbookViewId="0">
      <selection activeCell="A6" sqref="A6:I6"/>
    </sheetView>
  </sheetViews>
  <sheetFormatPr baseColWidth="10" defaultColWidth="8.83203125" defaultRowHeight="15" x14ac:dyDescent="0.2"/>
  <cols>
    <col min="1" max="1" width="45.83203125" customWidth="1"/>
    <col min="2" max="9" width="12.83203125" customWidth="1"/>
  </cols>
  <sheetData>
    <row r="1" spans="1:9" s="48" customFormat="1" ht="30" customHeight="1" x14ac:dyDescent="0.2">
      <c r="A1" s="107" t="s">
        <v>36</v>
      </c>
      <c r="B1" s="108"/>
      <c r="C1" s="108"/>
      <c r="D1" s="108"/>
      <c r="E1" s="108"/>
      <c r="F1" s="108"/>
      <c r="G1" s="108"/>
      <c r="H1" s="108"/>
      <c r="I1" s="109"/>
    </row>
    <row r="2" spans="1:9" s="3" customFormat="1" ht="40" customHeight="1" x14ac:dyDescent="0.2">
      <c r="A2" s="110" t="s">
        <v>18</v>
      </c>
      <c r="B2" s="111"/>
      <c r="C2" s="111"/>
      <c r="D2" s="111"/>
      <c r="E2" s="111"/>
      <c r="F2" s="111"/>
      <c r="G2" s="111"/>
      <c r="H2" s="111"/>
      <c r="I2" s="112"/>
    </row>
    <row r="3" spans="1:9" s="3" customFormat="1" ht="77" customHeight="1" x14ac:dyDescent="0.2">
      <c r="A3" s="104" t="s">
        <v>37</v>
      </c>
      <c r="B3" s="105"/>
      <c r="C3" s="105"/>
      <c r="D3" s="105"/>
      <c r="E3" s="105"/>
      <c r="F3" s="105"/>
      <c r="G3" s="105"/>
      <c r="H3" s="105"/>
      <c r="I3" s="106"/>
    </row>
    <row r="4" spans="1:9" s="3" customFormat="1" ht="130" customHeight="1" x14ac:dyDescent="0.2">
      <c r="A4" s="104" t="s">
        <v>38</v>
      </c>
      <c r="B4" s="105"/>
      <c r="C4" s="105" t="s">
        <v>8</v>
      </c>
      <c r="D4" s="105"/>
      <c r="E4" s="105"/>
      <c r="F4" s="105"/>
      <c r="G4" s="105"/>
      <c r="H4" s="105"/>
      <c r="I4" s="106"/>
    </row>
    <row r="5" spans="1:9" ht="157" customHeight="1" x14ac:dyDescent="0.2">
      <c r="A5" s="104" t="s">
        <v>39</v>
      </c>
      <c r="B5" s="105"/>
      <c r="C5" s="105" t="s">
        <v>17</v>
      </c>
      <c r="D5" s="105"/>
      <c r="E5" s="105"/>
      <c r="F5" s="105"/>
      <c r="G5" s="105"/>
      <c r="H5" s="105"/>
      <c r="I5" s="106"/>
    </row>
    <row r="6" spans="1:9" s="3" customFormat="1" ht="60" customHeight="1" x14ac:dyDescent="0.2">
      <c r="A6" s="104" t="s">
        <v>40</v>
      </c>
      <c r="B6" s="105"/>
      <c r="C6" s="105"/>
      <c r="D6" s="105"/>
      <c r="E6" s="105"/>
      <c r="F6" s="105"/>
      <c r="G6" s="105"/>
      <c r="H6" s="105"/>
      <c r="I6" s="106"/>
    </row>
    <row r="7" spans="1:9" ht="43" customHeight="1" x14ac:dyDescent="0.2">
      <c r="A7" s="104" t="s">
        <v>41</v>
      </c>
      <c r="B7" s="105"/>
      <c r="C7" s="105"/>
      <c r="D7" s="105"/>
      <c r="E7" s="105"/>
      <c r="F7" s="105"/>
      <c r="G7" s="105"/>
      <c r="H7" s="105"/>
      <c r="I7" s="106"/>
    </row>
    <row r="8" spans="1:9" ht="124" customHeight="1" x14ac:dyDescent="0.2">
      <c r="A8" s="104" t="s">
        <v>42</v>
      </c>
      <c r="B8" s="105"/>
      <c r="C8" s="105"/>
      <c r="D8" s="105"/>
      <c r="E8" s="105"/>
      <c r="F8" s="105"/>
      <c r="G8" s="105"/>
      <c r="H8" s="105"/>
      <c r="I8" s="106"/>
    </row>
    <row r="9" spans="1:9" s="3" customFormat="1" ht="60" customHeight="1" x14ac:dyDescent="0.2">
      <c r="A9" s="104" t="s">
        <v>43</v>
      </c>
      <c r="B9" s="105"/>
      <c r="C9" s="105"/>
      <c r="D9" s="105"/>
      <c r="E9" s="105"/>
      <c r="F9" s="105"/>
      <c r="G9" s="105"/>
      <c r="H9" s="105"/>
      <c r="I9" s="106"/>
    </row>
    <row r="10" spans="1:9" s="3" customFormat="1" ht="60" customHeight="1" x14ac:dyDescent="0.2">
      <c r="A10" s="104" t="s">
        <v>44</v>
      </c>
      <c r="B10" s="105"/>
      <c r="C10" s="105"/>
      <c r="D10" s="105"/>
      <c r="E10" s="105"/>
      <c r="F10" s="105"/>
      <c r="G10" s="105"/>
      <c r="H10" s="105"/>
      <c r="I10" s="106"/>
    </row>
    <row r="11" spans="1:9" ht="25" customHeight="1" x14ac:dyDescent="0.2">
      <c r="A11" s="27" t="s">
        <v>0</v>
      </c>
      <c r="B11" s="76" t="s">
        <v>20</v>
      </c>
      <c r="C11" s="76" t="s">
        <v>21</v>
      </c>
      <c r="D11" s="76" t="s">
        <v>22</v>
      </c>
      <c r="E11" s="76" t="s">
        <v>23</v>
      </c>
      <c r="F11" s="76" t="s">
        <v>24</v>
      </c>
      <c r="G11" s="76" t="s">
        <v>25</v>
      </c>
      <c r="H11" s="76" t="s">
        <v>26</v>
      </c>
      <c r="I11" s="76" t="s">
        <v>27</v>
      </c>
    </row>
    <row r="12" spans="1:9" ht="20" customHeight="1" x14ac:dyDescent="0.2">
      <c r="A12" s="74" t="s">
        <v>12</v>
      </c>
      <c r="B12" s="77" t="s">
        <v>45</v>
      </c>
      <c r="C12" s="77" t="s">
        <v>46</v>
      </c>
      <c r="D12" s="77" t="s">
        <v>46</v>
      </c>
      <c r="E12" s="77" t="s">
        <v>47</v>
      </c>
      <c r="F12" s="77" t="s">
        <v>45</v>
      </c>
      <c r="G12" s="77" t="s">
        <v>47</v>
      </c>
      <c r="H12" s="77" t="s">
        <v>48</v>
      </c>
      <c r="I12" s="77" t="s">
        <v>46</v>
      </c>
    </row>
    <row r="13" spans="1:9" ht="20" customHeight="1" x14ac:dyDescent="0.2">
      <c r="A13" s="75" t="s">
        <v>11</v>
      </c>
      <c r="B13" s="77" t="s">
        <v>48</v>
      </c>
      <c r="C13" s="77" t="s">
        <v>49</v>
      </c>
      <c r="D13" s="77" t="s">
        <v>49</v>
      </c>
      <c r="E13" s="77" t="s">
        <v>50</v>
      </c>
      <c r="F13" s="77" t="s">
        <v>48</v>
      </c>
      <c r="G13" s="77" t="s">
        <v>50</v>
      </c>
      <c r="H13" s="77" t="s">
        <v>51</v>
      </c>
      <c r="I13" s="77" t="s">
        <v>49</v>
      </c>
    </row>
    <row r="14" spans="1:9" ht="20" customHeight="1" x14ac:dyDescent="0.2">
      <c r="A14" s="75" t="s">
        <v>10</v>
      </c>
      <c r="B14" s="77" t="s">
        <v>52</v>
      </c>
      <c r="C14" s="77" t="s">
        <v>53</v>
      </c>
      <c r="D14" s="77" t="s">
        <v>53</v>
      </c>
      <c r="E14" s="77" t="s">
        <v>54</v>
      </c>
      <c r="F14" s="77" t="s">
        <v>52</v>
      </c>
      <c r="G14" s="77" t="s">
        <v>54</v>
      </c>
      <c r="H14" s="77" t="s">
        <v>55</v>
      </c>
      <c r="I14" s="77" t="s">
        <v>53</v>
      </c>
    </row>
    <row r="15" spans="1:9" ht="20" customHeight="1" x14ac:dyDescent="0.2">
      <c r="A15" s="74" t="s">
        <v>9</v>
      </c>
      <c r="B15" s="77" t="s">
        <v>56</v>
      </c>
      <c r="C15" s="77" t="s">
        <v>56</v>
      </c>
      <c r="D15" s="77" t="s">
        <v>56</v>
      </c>
      <c r="E15" s="77" t="s">
        <v>56</v>
      </c>
      <c r="F15" s="77" t="s">
        <v>56</v>
      </c>
      <c r="G15" s="77" t="s">
        <v>56</v>
      </c>
      <c r="H15" s="77" t="s">
        <v>56</v>
      </c>
      <c r="I15" s="77" t="s">
        <v>56</v>
      </c>
    </row>
    <row r="16" spans="1:9" ht="20" customHeight="1" x14ac:dyDescent="0.2">
      <c r="A16" s="74" t="s">
        <v>8</v>
      </c>
      <c r="B16" s="78" t="s">
        <v>19</v>
      </c>
      <c r="C16" s="78" t="s">
        <v>19</v>
      </c>
      <c r="D16" s="78" t="s">
        <v>19</v>
      </c>
      <c r="E16" s="78" t="s">
        <v>19</v>
      </c>
      <c r="F16" s="78" t="s">
        <v>19</v>
      </c>
      <c r="G16" s="78" t="s">
        <v>19</v>
      </c>
      <c r="H16" s="78" t="s">
        <v>19</v>
      </c>
      <c r="I16" s="78" t="s">
        <v>19</v>
      </c>
    </row>
    <row r="17" spans="1:9" ht="20" customHeight="1" x14ac:dyDescent="0.2">
      <c r="A17" s="93" t="s">
        <v>7</v>
      </c>
      <c r="B17" s="94"/>
      <c r="C17" s="94"/>
      <c r="D17" s="94"/>
      <c r="E17" s="94"/>
      <c r="F17" s="94"/>
      <c r="G17" s="94"/>
      <c r="H17" s="94"/>
      <c r="I17" s="95"/>
    </row>
  </sheetData>
  <sheetProtection algorithmName="SHA-512" hashValue="mXdIrsS/ze3X572ewEwlBb4QYnpFo0OiStTzBAreOsnF9fJ9qR5tJjc8Hxe7nYXESm3K8EmCRVHcbNRNMPaPSg==" saltValue="NeSVZlHIYhYJp0bpTkz2UA==" spinCount="100000" sheet="1" objects="1" scenarios="1"/>
  <mergeCells count="10">
    <mergeCell ref="A8:I8"/>
    <mergeCell ref="A9:I9"/>
    <mergeCell ref="A10:I10"/>
    <mergeCell ref="A1:I1"/>
    <mergeCell ref="A2:I2"/>
    <mergeCell ref="A3:I3"/>
    <mergeCell ref="A4:I4"/>
    <mergeCell ref="A5:I5"/>
    <mergeCell ref="A6:I6"/>
    <mergeCell ref="A7:I7"/>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J7"/>
  <sheetViews>
    <sheetView showGridLines="0" workbookViewId="0">
      <selection activeCell="A2" sqref="A2:B2"/>
    </sheetView>
  </sheetViews>
  <sheetFormatPr baseColWidth="10" defaultRowHeight="15" x14ac:dyDescent="0.2"/>
  <cols>
    <col min="1" max="1" width="90.83203125" customWidth="1"/>
    <col min="2" max="2" width="21.83203125" customWidth="1"/>
    <col min="3" max="7" width="15.83203125" customWidth="1"/>
  </cols>
  <sheetData>
    <row r="1" spans="1:10" ht="30" customHeight="1" x14ac:dyDescent="0.2">
      <c r="A1" s="96" t="s">
        <v>71</v>
      </c>
      <c r="B1" s="97"/>
      <c r="C1" s="39"/>
      <c r="D1" s="39"/>
      <c r="E1" s="39"/>
      <c r="F1" s="39"/>
      <c r="G1" s="39"/>
      <c r="H1" s="39"/>
      <c r="I1" s="39"/>
      <c r="J1" s="47"/>
    </row>
    <row r="2" spans="1:10" ht="50" customHeight="1" x14ac:dyDescent="0.2">
      <c r="A2" s="115" t="s">
        <v>85</v>
      </c>
      <c r="B2" s="115"/>
    </row>
    <row r="3" spans="1:10" ht="35" customHeight="1" x14ac:dyDescent="0.2">
      <c r="A3" s="116" t="s">
        <v>65</v>
      </c>
      <c r="B3" s="117"/>
      <c r="C3" s="46" t="s">
        <v>66</v>
      </c>
      <c r="D3" s="46" t="s">
        <v>67</v>
      </c>
      <c r="E3" s="46" t="s">
        <v>68</v>
      </c>
      <c r="F3" s="46" t="s">
        <v>69</v>
      </c>
      <c r="G3" s="46" t="s">
        <v>70</v>
      </c>
    </row>
    <row r="4" spans="1:10" ht="50" customHeight="1" x14ac:dyDescent="0.2">
      <c r="A4" s="118" t="s">
        <v>72</v>
      </c>
      <c r="B4" s="119"/>
      <c r="C4" s="73">
        <v>12500</v>
      </c>
      <c r="D4" s="73">
        <v>9375</v>
      </c>
      <c r="E4" s="73">
        <v>3125</v>
      </c>
      <c r="F4" s="73">
        <v>0</v>
      </c>
      <c r="G4" s="79" t="s">
        <v>19</v>
      </c>
    </row>
    <row r="5" spans="1:10" ht="45" customHeight="1" x14ac:dyDescent="0.2">
      <c r="A5" s="113" t="s">
        <v>73</v>
      </c>
      <c r="B5" s="114"/>
      <c r="C5" s="73">
        <v>12500</v>
      </c>
      <c r="D5" s="73">
        <v>9375</v>
      </c>
      <c r="E5" s="73">
        <v>3125</v>
      </c>
      <c r="F5" s="73">
        <v>0</v>
      </c>
      <c r="G5" s="79" t="s">
        <v>19</v>
      </c>
    </row>
    <row r="6" spans="1:10" ht="50" customHeight="1" x14ac:dyDescent="0.2">
      <c r="A6" s="113" t="s">
        <v>74</v>
      </c>
      <c r="B6" s="114"/>
      <c r="C6" s="73">
        <v>12500</v>
      </c>
      <c r="D6" s="73">
        <v>9375</v>
      </c>
      <c r="E6" s="73">
        <v>3125</v>
      </c>
      <c r="F6" s="73">
        <v>0</v>
      </c>
      <c r="G6" s="79" t="s">
        <v>19</v>
      </c>
    </row>
    <row r="7" spans="1:10" ht="54" customHeight="1" x14ac:dyDescent="0.2">
      <c r="A7" s="113" t="s">
        <v>75</v>
      </c>
      <c r="B7" s="114"/>
      <c r="C7" s="73">
        <v>12500</v>
      </c>
      <c r="D7" s="73">
        <v>9375</v>
      </c>
      <c r="E7" s="73">
        <v>3125</v>
      </c>
      <c r="F7" s="73">
        <v>0</v>
      </c>
      <c r="G7" s="79" t="s">
        <v>19</v>
      </c>
    </row>
  </sheetData>
  <sheetProtection algorithmName="SHA-512" hashValue="IgGwiP44EmHzSHLjfqTsitvm+GiePiQim1y0LNBoUL4S+PKJHyGrfpQlM+i1pZXg27xLY3a/vKgom933a5MZBw==" saltValue="WUiHBh2M52yPO2DCP85SWw==" spinCount="100000" sheet="1" objects="1" scenarios="1"/>
  <mergeCells count="6">
    <mergeCell ref="A7:B7"/>
    <mergeCell ref="A2:B2"/>
    <mergeCell ref="A3:B3"/>
    <mergeCell ref="A4:B4"/>
    <mergeCell ref="A5:B5"/>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30"/>
  <sheetViews>
    <sheetView showGridLines="0" zoomScale="85" zoomScaleNormal="85" zoomScalePageLayoutView="85" workbookViewId="0">
      <pane ySplit="1" topLeftCell="A2" activePane="bottomLeft" state="frozen"/>
      <selection pane="bottomLeft" activeCell="O6" sqref="O6"/>
    </sheetView>
  </sheetViews>
  <sheetFormatPr baseColWidth="10" defaultColWidth="8.83203125" defaultRowHeight="13" x14ac:dyDescent="0.15"/>
  <cols>
    <col min="1" max="1" width="100.83203125" style="5" customWidth="1"/>
    <col min="2" max="2" width="2.83203125" style="7" customWidth="1"/>
    <col min="3" max="3" width="25.83203125" style="6" customWidth="1"/>
    <col min="4" max="4" width="3.83203125" style="6" customWidth="1"/>
    <col min="5" max="5" width="2.83203125" style="6" customWidth="1"/>
    <col min="6" max="6" width="25.83203125" style="6" customWidth="1"/>
    <col min="7" max="7" width="3.83203125" style="6" customWidth="1"/>
    <col min="8" max="8" width="2.83203125" style="6" customWidth="1"/>
    <col min="9" max="9" width="25.83203125" style="5" customWidth="1"/>
    <col min="10" max="10" width="3.83203125" style="5" customWidth="1"/>
    <col min="11" max="11" width="11.6640625" style="5" bestFit="1" customWidth="1"/>
    <col min="12" max="16384" width="8.83203125" style="5"/>
  </cols>
  <sheetData>
    <row r="1" spans="1:11" ht="50" customHeight="1" x14ac:dyDescent="0.2">
      <c r="A1" s="23" t="s">
        <v>1</v>
      </c>
      <c r="B1" s="19"/>
      <c r="C1" s="127" t="s">
        <v>5</v>
      </c>
      <c r="D1" s="128"/>
      <c r="E1" s="19"/>
      <c r="F1" s="127" t="s">
        <v>5</v>
      </c>
      <c r="G1" s="128"/>
      <c r="H1" s="19"/>
      <c r="I1" s="127" t="s">
        <v>5</v>
      </c>
      <c r="J1" s="128"/>
      <c r="K1" s="4"/>
    </row>
    <row r="2" spans="1:11" ht="33" customHeight="1" x14ac:dyDescent="0.15">
      <c r="A2" s="68" t="s">
        <v>84</v>
      </c>
      <c r="B2" s="11"/>
      <c r="C2" s="120" t="s">
        <v>17</v>
      </c>
      <c r="D2" s="121"/>
      <c r="E2" s="11"/>
      <c r="F2" s="120" t="s">
        <v>17</v>
      </c>
      <c r="G2" s="121"/>
      <c r="H2" s="11"/>
      <c r="I2" s="120" t="s">
        <v>17</v>
      </c>
      <c r="J2" s="121"/>
    </row>
    <row r="3" spans="1:11" ht="20" customHeight="1" x14ac:dyDescent="0.15">
      <c r="A3" s="136" t="str">
        <f>'Beoordelen open vragen'!A3:B3</f>
        <v>6.1.1 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 op zowel centraal niveau als op de scholen zelf.</v>
      </c>
      <c r="B3" s="12"/>
      <c r="C3" s="17" t="s">
        <v>7</v>
      </c>
      <c r="D3" s="18"/>
      <c r="E3" s="12"/>
      <c r="F3" s="17" t="s">
        <v>7</v>
      </c>
      <c r="G3" s="18"/>
      <c r="H3" s="12"/>
      <c r="I3" s="17" t="s">
        <v>7</v>
      </c>
      <c r="J3" s="18"/>
    </row>
    <row r="4" spans="1:11" ht="148" customHeight="1" x14ac:dyDescent="0.15">
      <c r="A4" s="136"/>
      <c r="B4" s="12"/>
      <c r="C4" s="131" t="s">
        <v>4</v>
      </c>
      <c r="D4" s="132"/>
      <c r="E4" s="12"/>
      <c r="F4" s="129" t="s">
        <v>4</v>
      </c>
      <c r="G4" s="130"/>
      <c r="H4" s="12"/>
      <c r="I4" s="129" t="s">
        <v>4</v>
      </c>
      <c r="J4" s="130"/>
    </row>
    <row r="5" spans="1:11" ht="20" customHeight="1" x14ac:dyDescent="0.15">
      <c r="A5" s="133" t="str">
        <f>'Beoordelen open vragen'!A4:B4</f>
        <v>6.1.2 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Op welke wijze zij invulling geeft aan duurzame inzetbaarheid van uitgeleende medewerkers en verzuimpreventie.</v>
      </c>
      <c r="B5" s="12"/>
      <c r="C5" s="17" t="s">
        <v>7</v>
      </c>
      <c r="D5" s="26"/>
      <c r="E5" s="12"/>
      <c r="F5" s="17" t="s">
        <v>7</v>
      </c>
      <c r="G5" s="26"/>
      <c r="H5" s="12"/>
      <c r="I5" s="17" t="s">
        <v>7</v>
      </c>
      <c r="J5" s="26"/>
    </row>
    <row r="6" spans="1:11" ht="151" customHeight="1" x14ac:dyDescent="0.15">
      <c r="A6" s="134"/>
      <c r="B6" s="12"/>
      <c r="C6" s="131" t="s">
        <v>4</v>
      </c>
      <c r="D6" s="132"/>
      <c r="E6" s="12"/>
      <c r="F6" s="129" t="s">
        <v>4</v>
      </c>
      <c r="G6" s="130"/>
      <c r="H6" s="12"/>
      <c r="I6" s="129" t="s">
        <v>4</v>
      </c>
      <c r="J6" s="130"/>
    </row>
    <row r="7" spans="1:11" ht="27" customHeight="1" x14ac:dyDescent="0.15">
      <c r="A7" s="133" t="str">
        <f>'Beoordelen open vragen'!A5:B5</f>
        <v xml:space="preserve">6.1.3 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in de regio Friesland, Drenthe en Groningen; 
•	het voorstellen van geschikte kandidaten; 
•	De mate waarin de kandidaat de christelijke identiteit van de opdrachtgever uit kan dragen;
•	de communicatie omtrent en de afronding van een zoekopdracht m.b.t een uitgezette vacature.
Hierin wordt er verwacht dat de inschrijver duidelijk beschrijft wat de rol van de opdrachtgever in dit proces is. </v>
      </c>
      <c r="B7" s="12"/>
      <c r="C7" s="17" t="s">
        <v>7</v>
      </c>
      <c r="D7" s="26"/>
      <c r="E7" s="12"/>
      <c r="F7" s="17" t="s">
        <v>7</v>
      </c>
      <c r="G7" s="26"/>
      <c r="H7" s="12"/>
      <c r="I7" s="17" t="s">
        <v>7</v>
      </c>
      <c r="J7" s="26"/>
    </row>
    <row r="8" spans="1:11" ht="162" customHeight="1" x14ac:dyDescent="0.15">
      <c r="A8" s="134"/>
      <c r="B8" s="12"/>
      <c r="C8" s="135" t="s">
        <v>4</v>
      </c>
      <c r="D8" s="130"/>
      <c r="E8" s="12"/>
      <c r="F8" s="129" t="s">
        <v>4</v>
      </c>
      <c r="G8" s="130"/>
      <c r="H8" s="12"/>
      <c r="I8" s="129" t="s">
        <v>4</v>
      </c>
      <c r="J8" s="130"/>
    </row>
    <row r="9" spans="1:11" ht="20" customHeight="1" x14ac:dyDescent="0.15">
      <c r="A9" s="133" t="str">
        <f>'Beoordelen open vragen'!A6:B6</f>
        <v xml:space="preserve">6.1.4 Inschrijver dient te beschrijven op maximaal 1 A4 (toe te voegen op TenderNed) welke werkwijze zij hanteert bij het afwijzen, dan wel terugkoppelen van een afwijzing vanuit CSG Liudger van kandidaten. Als mede hoe inschrijver ervoor zorgt dat ze afgewezen doch geschikte kandidaten gemotiveerd houdt voor eventuele volgende vacatures en hoe deze kandidaten een positief beeld houden van CSG Liudger. </v>
      </c>
      <c r="B9" s="12"/>
      <c r="C9" s="17" t="s">
        <v>7</v>
      </c>
      <c r="D9" s="26"/>
      <c r="E9" s="12"/>
      <c r="F9" s="17" t="s">
        <v>7</v>
      </c>
      <c r="G9" s="26"/>
      <c r="H9" s="12"/>
      <c r="I9" s="17" t="s">
        <v>7</v>
      </c>
      <c r="J9" s="26"/>
    </row>
    <row r="10" spans="1:11" ht="155" customHeight="1" x14ac:dyDescent="0.15">
      <c r="A10" s="134"/>
      <c r="B10" s="12"/>
      <c r="C10" s="135" t="s">
        <v>4</v>
      </c>
      <c r="D10" s="130"/>
      <c r="E10" s="12"/>
      <c r="F10" s="129" t="s">
        <v>4</v>
      </c>
      <c r="G10" s="130"/>
      <c r="H10" s="12"/>
      <c r="I10" s="129" t="s">
        <v>4</v>
      </c>
      <c r="J10" s="130"/>
    </row>
    <row r="11" spans="1:11" ht="20" customHeight="1" x14ac:dyDescent="0.15">
      <c r="A11" s="133" t="str">
        <f>'Beoordelen open vragen'!A7:B7</f>
        <v>6.1.5 Inschrijver dient te beschrijven op maximaal 1 A4 (toe te voegen op TenderNed) op welke wijze zij concreet invulling geven aan het bevorderen van de deskundigheid. Dit geldt voor medewerkers van opdrachtnemer die zowel niet als wel uitgeleend zijn aan CSG Liudger.</v>
      </c>
      <c r="B11" s="12"/>
      <c r="C11" s="17" t="s">
        <v>7</v>
      </c>
      <c r="D11" s="26"/>
      <c r="E11" s="12"/>
      <c r="F11" s="17" t="s">
        <v>7</v>
      </c>
      <c r="G11" s="26"/>
      <c r="H11" s="12"/>
      <c r="I11" s="17" t="s">
        <v>7</v>
      </c>
      <c r="J11" s="26"/>
    </row>
    <row r="12" spans="1:11" ht="146" customHeight="1" x14ac:dyDescent="0.15">
      <c r="A12" s="134"/>
      <c r="B12" s="12"/>
      <c r="C12" s="135" t="s">
        <v>4</v>
      </c>
      <c r="D12" s="130"/>
      <c r="E12" s="12"/>
      <c r="F12" s="129" t="s">
        <v>4</v>
      </c>
      <c r="G12" s="130"/>
      <c r="H12" s="12"/>
      <c r="I12" s="129" t="s">
        <v>4</v>
      </c>
      <c r="J12" s="130"/>
    </row>
    <row r="13" spans="1:11" ht="20" customHeight="1" x14ac:dyDescent="0.15">
      <c r="A13" s="133" t="str">
        <f>'Beoordelen open vragen'!A8:I8</f>
        <v xml:space="preserve">6.1.6 Inschrijver dient te beschrijven op maximaal 1 A4 (toe te voegen op TenderNed)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3" s="12"/>
      <c r="C13" s="17" t="s">
        <v>7</v>
      </c>
      <c r="D13" s="26"/>
      <c r="E13" s="12"/>
      <c r="F13" s="17" t="s">
        <v>7</v>
      </c>
      <c r="G13" s="26"/>
      <c r="H13" s="12"/>
      <c r="I13" s="17" t="s">
        <v>7</v>
      </c>
      <c r="J13" s="26"/>
    </row>
    <row r="14" spans="1:11" ht="153" customHeight="1" x14ac:dyDescent="0.15">
      <c r="A14" s="134"/>
      <c r="B14" s="12"/>
      <c r="C14" s="135" t="s">
        <v>4</v>
      </c>
      <c r="D14" s="130"/>
      <c r="E14" s="12"/>
      <c r="F14" s="129" t="s">
        <v>4</v>
      </c>
      <c r="G14" s="130"/>
      <c r="H14" s="12"/>
      <c r="I14" s="129" t="s">
        <v>4</v>
      </c>
      <c r="J14" s="130"/>
    </row>
    <row r="15" spans="1:11" ht="20" customHeight="1" x14ac:dyDescent="0.15">
      <c r="A15" s="133" t="str">
        <f>'Beoordelen open vragen'!A9:I9</f>
        <v>6.1.7 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 vaardigheden, didactisch vermogen.</v>
      </c>
      <c r="B15" s="12"/>
      <c r="C15" s="17" t="s">
        <v>7</v>
      </c>
      <c r="D15" s="26"/>
      <c r="E15" s="12"/>
      <c r="F15" s="17" t="s">
        <v>7</v>
      </c>
      <c r="G15" s="26"/>
      <c r="H15" s="12"/>
      <c r="I15" s="17" t="s">
        <v>7</v>
      </c>
      <c r="J15" s="26"/>
    </row>
    <row r="16" spans="1:11" ht="143" customHeight="1" x14ac:dyDescent="0.15">
      <c r="A16" s="134"/>
      <c r="B16" s="12"/>
      <c r="C16" s="135" t="s">
        <v>4</v>
      </c>
      <c r="D16" s="130"/>
      <c r="E16" s="12"/>
      <c r="F16" s="129" t="s">
        <v>4</v>
      </c>
      <c r="G16" s="130"/>
      <c r="H16" s="12"/>
      <c r="I16" s="129" t="s">
        <v>4</v>
      </c>
      <c r="J16" s="130"/>
    </row>
    <row r="17" spans="1:10" ht="20" customHeight="1" x14ac:dyDescent="0.15">
      <c r="A17" s="133" t="str">
        <f>'Beoordelen open vragen'!A10:I10</f>
        <v xml:space="preserve">6.1.8 Inschrijver dient te beschrijven op maximaal 1 A4 (toe te voegen op TenderNed) op welke wijze zij bij andere onderwijsorganisaties moeilijk in te vullen vacatures zoals een docent wiskunde, natuur-/scheikunde, Duits, bedrijfseconomie, Fries en een onderwijsassistent hebben aangepakt en ingevuld. </v>
      </c>
      <c r="B17" s="12"/>
      <c r="C17" s="17" t="s">
        <v>7</v>
      </c>
      <c r="D17" s="26"/>
      <c r="E17" s="12"/>
      <c r="F17" s="17" t="s">
        <v>7</v>
      </c>
      <c r="G17" s="26"/>
      <c r="H17" s="12"/>
      <c r="I17" s="17" t="s">
        <v>7</v>
      </c>
      <c r="J17" s="26"/>
    </row>
    <row r="18" spans="1:10" ht="145" customHeight="1" x14ac:dyDescent="0.15">
      <c r="A18" s="134"/>
      <c r="B18" s="12"/>
      <c r="C18" s="135" t="s">
        <v>4</v>
      </c>
      <c r="D18" s="130"/>
      <c r="E18" s="12"/>
      <c r="F18" s="129" t="s">
        <v>4</v>
      </c>
      <c r="G18" s="130"/>
      <c r="H18" s="12"/>
      <c r="I18" s="129" t="s">
        <v>4</v>
      </c>
      <c r="J18" s="130"/>
    </row>
    <row r="19" spans="1:10" ht="20" customHeight="1" x14ac:dyDescent="0.15">
      <c r="A19" s="8"/>
      <c r="B19" s="13"/>
      <c r="C19" s="9"/>
      <c r="D19" s="9"/>
      <c r="E19" s="13"/>
      <c r="F19" s="9"/>
      <c r="G19" s="9"/>
      <c r="H19" s="13"/>
      <c r="I19" s="9"/>
      <c r="J19" s="10"/>
    </row>
    <row r="21" spans="1:10" ht="33" customHeight="1" x14ac:dyDescent="0.15">
      <c r="A21" s="68" t="str">
        <f>'Beoordelen interview'!A1</f>
        <v>Interview sleutelfunctionarissen (1 t/m 4)</v>
      </c>
      <c r="B21" s="11"/>
      <c r="C21" s="120"/>
      <c r="D21" s="121"/>
      <c r="E21" s="11"/>
      <c r="F21" s="120"/>
      <c r="G21" s="121"/>
      <c r="H21" s="11"/>
      <c r="I21" s="120"/>
      <c r="J21" s="121"/>
    </row>
    <row r="22" spans="1:10" s="1" customFormat="1" ht="20" customHeight="1" x14ac:dyDescent="0.15">
      <c r="A22" s="124" t="str">
        <f>'Beoordelen interview'!A4:B4</f>
        <v xml:space="preserve">1.	</v>
      </c>
      <c r="B22" s="58"/>
      <c r="C22" s="59" t="s">
        <v>7</v>
      </c>
      <c r="D22" s="60"/>
      <c r="E22" s="58"/>
      <c r="F22" s="59" t="s">
        <v>7</v>
      </c>
      <c r="G22" s="60"/>
      <c r="I22" s="61" t="s">
        <v>7</v>
      </c>
      <c r="J22" s="60"/>
    </row>
    <row r="23" spans="1:10" s="1" customFormat="1" ht="130" customHeight="1" x14ac:dyDescent="0.15">
      <c r="A23" s="125"/>
      <c r="B23" s="58"/>
      <c r="C23" s="126" t="s">
        <v>4</v>
      </c>
      <c r="D23" s="123"/>
      <c r="E23" s="58"/>
      <c r="F23" s="122" t="s">
        <v>4</v>
      </c>
      <c r="G23" s="123"/>
      <c r="I23" s="122" t="s">
        <v>4</v>
      </c>
      <c r="J23" s="123"/>
    </row>
    <row r="24" spans="1:10" s="1" customFormat="1" ht="21" customHeight="1" x14ac:dyDescent="0.15">
      <c r="A24" s="124" t="str">
        <f>'Beoordelen interview'!A5:B5</f>
        <v xml:space="preserve">
2. 
</v>
      </c>
      <c r="B24" s="58"/>
      <c r="C24" s="59" t="s">
        <v>7</v>
      </c>
      <c r="D24" s="60"/>
      <c r="E24" s="58"/>
      <c r="F24" s="59" t="s">
        <v>7</v>
      </c>
      <c r="G24" s="60"/>
      <c r="I24" s="61" t="s">
        <v>7</v>
      </c>
      <c r="J24" s="60"/>
    </row>
    <row r="25" spans="1:10" s="1" customFormat="1" ht="144" customHeight="1" x14ac:dyDescent="0.15">
      <c r="A25" s="125"/>
      <c r="B25" s="58"/>
      <c r="C25" s="126" t="s">
        <v>4</v>
      </c>
      <c r="D25" s="123"/>
      <c r="E25" s="58"/>
      <c r="F25" s="122" t="s">
        <v>4</v>
      </c>
      <c r="G25" s="123"/>
      <c r="I25" s="122" t="s">
        <v>4</v>
      </c>
      <c r="J25" s="123"/>
    </row>
    <row r="26" spans="1:10" s="1" customFormat="1" ht="26" customHeight="1" x14ac:dyDescent="0.15">
      <c r="A26" s="124" t="str">
        <f>'Beoordelen interview'!A6:B6</f>
        <v xml:space="preserve">
3. 
</v>
      </c>
      <c r="B26" s="58"/>
      <c r="C26" s="59" t="s">
        <v>7</v>
      </c>
      <c r="D26" s="60"/>
      <c r="E26" s="58"/>
      <c r="F26" s="59" t="s">
        <v>7</v>
      </c>
      <c r="G26" s="60"/>
      <c r="I26" s="61" t="s">
        <v>7</v>
      </c>
      <c r="J26" s="60"/>
    </row>
    <row r="27" spans="1:10" s="1" customFormat="1" ht="150" customHeight="1" x14ac:dyDescent="0.15">
      <c r="A27" s="125"/>
      <c r="B27" s="58"/>
      <c r="C27" s="126" t="s">
        <v>4</v>
      </c>
      <c r="D27" s="123"/>
      <c r="E27" s="58"/>
      <c r="F27" s="122" t="s">
        <v>4</v>
      </c>
      <c r="G27" s="123"/>
      <c r="I27" s="122" t="s">
        <v>4</v>
      </c>
      <c r="J27" s="123"/>
    </row>
    <row r="28" spans="1:10" s="1" customFormat="1" ht="22" customHeight="1" x14ac:dyDescent="0.15">
      <c r="A28" s="124" t="str">
        <f>'Beoordelen interview'!A7:B7</f>
        <v xml:space="preserve">
4. 
</v>
      </c>
      <c r="B28" s="58"/>
      <c r="C28" s="59" t="s">
        <v>7</v>
      </c>
      <c r="D28" s="60"/>
      <c r="E28" s="58"/>
      <c r="F28" s="59" t="s">
        <v>7</v>
      </c>
      <c r="G28" s="60"/>
      <c r="I28" s="61" t="s">
        <v>7</v>
      </c>
      <c r="J28" s="60"/>
    </row>
    <row r="29" spans="1:10" s="1" customFormat="1" ht="128" customHeight="1" x14ac:dyDescent="0.15">
      <c r="A29" s="125"/>
      <c r="B29" s="58"/>
      <c r="C29" s="126" t="s">
        <v>4</v>
      </c>
      <c r="D29" s="123"/>
      <c r="E29" s="58"/>
      <c r="F29" s="122" t="s">
        <v>4</v>
      </c>
      <c r="G29" s="123"/>
      <c r="I29" s="122" t="s">
        <v>4</v>
      </c>
      <c r="J29" s="123"/>
    </row>
    <row r="30" spans="1:10" ht="20" customHeight="1" x14ac:dyDescent="0.15">
      <c r="A30" s="8"/>
      <c r="B30" s="13"/>
      <c r="C30" s="9"/>
      <c r="D30" s="9"/>
      <c r="E30" s="13"/>
      <c r="F30" s="9"/>
      <c r="G30" s="9"/>
      <c r="H30" s="13"/>
      <c r="I30" s="9"/>
      <c r="J30" s="10"/>
    </row>
  </sheetData>
  <sheetProtection algorithmName="SHA-512" hashValue="r8wa/LkmAn2x7F6E9TAi5JLN3i7rd6x8QNWEr11XOnLtxOchhvey2GDUYPygV2OeagKpxSl0LZWO2q6RZGsLPA==" saltValue="46scqKzHdE929JXDe4Cskw==" spinCount="100000" sheet="1" objects="1" scenarios="1"/>
  <mergeCells count="57">
    <mergeCell ref="A3:A4"/>
    <mergeCell ref="A5:A6"/>
    <mergeCell ref="I6:J6"/>
    <mergeCell ref="I4:J4"/>
    <mergeCell ref="C16:D16"/>
    <mergeCell ref="F16:G16"/>
    <mergeCell ref="I16:J16"/>
    <mergeCell ref="F14:G14"/>
    <mergeCell ref="F12:G12"/>
    <mergeCell ref="C12:D12"/>
    <mergeCell ref="A17:A18"/>
    <mergeCell ref="C18:D18"/>
    <mergeCell ref="F18:G18"/>
    <mergeCell ref="I18:J18"/>
    <mergeCell ref="F6:G6"/>
    <mergeCell ref="C6:D6"/>
    <mergeCell ref="C8:D8"/>
    <mergeCell ref="C10:D10"/>
    <mergeCell ref="A15:A16"/>
    <mergeCell ref="A7:A8"/>
    <mergeCell ref="A9:A10"/>
    <mergeCell ref="A11:A12"/>
    <mergeCell ref="A13:A14"/>
    <mergeCell ref="C14:D14"/>
    <mergeCell ref="I14:J14"/>
    <mergeCell ref="I12:J12"/>
    <mergeCell ref="I1:J1"/>
    <mergeCell ref="I8:J8"/>
    <mergeCell ref="I10:J10"/>
    <mergeCell ref="C2:D2"/>
    <mergeCell ref="I2:J2"/>
    <mergeCell ref="C1:D1"/>
    <mergeCell ref="F1:G1"/>
    <mergeCell ref="F8:G8"/>
    <mergeCell ref="F10:G10"/>
    <mergeCell ref="F2:G2"/>
    <mergeCell ref="C4:D4"/>
    <mergeCell ref="F4:G4"/>
    <mergeCell ref="C21:D21"/>
    <mergeCell ref="F21:G21"/>
    <mergeCell ref="A22:A23"/>
    <mergeCell ref="C23:D23"/>
    <mergeCell ref="F23:G23"/>
    <mergeCell ref="A28:A29"/>
    <mergeCell ref="C29:D29"/>
    <mergeCell ref="F29:G29"/>
    <mergeCell ref="A24:A25"/>
    <mergeCell ref="C25:D25"/>
    <mergeCell ref="F25:G25"/>
    <mergeCell ref="A26:A27"/>
    <mergeCell ref="C27:D27"/>
    <mergeCell ref="F27:G27"/>
    <mergeCell ref="I21:J21"/>
    <mergeCell ref="I23:J23"/>
    <mergeCell ref="I25:J25"/>
    <mergeCell ref="I27:J27"/>
    <mergeCell ref="I29:J29"/>
  </mergeCells>
  <dataValidations count="1">
    <dataValidation type="list" errorStyle="warning" allowBlank="1" showErrorMessage="1" error="Voer juiste waarde in. " sqref="C5 F5 I5 C7 F7 I7 C9 F9 I9 C11 F11 I11 C3 F3 I3 C13 F13 I13 C15 F15 I15 C17 F17 I17 C22 F28 C24 I22 I24 C26 I26 C28 F22 F24 F26 I28"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0"/>
  <sheetViews>
    <sheetView showGridLines="0" zoomScale="85" zoomScaleNormal="85" zoomScalePageLayoutView="85" workbookViewId="0">
      <pane ySplit="1" topLeftCell="A2" activePane="bottomLeft" state="frozen"/>
      <selection pane="bottomLeft" activeCell="B1" sqref="B1"/>
    </sheetView>
  </sheetViews>
  <sheetFormatPr baseColWidth="10" defaultColWidth="8.83203125" defaultRowHeight="13" x14ac:dyDescent="0.15"/>
  <cols>
    <col min="1" max="1" width="100.83203125" style="5" customWidth="1"/>
    <col min="2" max="2" width="2.83203125" style="7" customWidth="1"/>
    <col min="3" max="3" width="25.83203125" style="6" customWidth="1"/>
    <col min="4" max="4" width="3.83203125" style="6" customWidth="1"/>
    <col min="5" max="5" width="2.83203125" style="6" customWidth="1"/>
    <col min="6" max="6" width="25.83203125" style="6" customWidth="1"/>
    <col min="7" max="7" width="3.83203125" style="6" customWidth="1"/>
    <col min="8" max="8" width="2.83203125" style="6" customWidth="1"/>
    <col min="9" max="9" width="25.83203125" style="5" customWidth="1"/>
    <col min="10" max="10" width="3.83203125" style="5" customWidth="1"/>
    <col min="11" max="16384" width="8.83203125" style="1"/>
  </cols>
  <sheetData>
    <row r="1" spans="1:11" s="5" customFormat="1" ht="50" customHeight="1" x14ac:dyDescent="0.2">
      <c r="A1" s="23" t="s">
        <v>2</v>
      </c>
      <c r="B1" s="19"/>
      <c r="C1" s="127" t="str">
        <f>'Beoordelaar 1'!C1:D1</f>
        <v>&lt;NAAM INSCHRIJVER&gt;</v>
      </c>
      <c r="D1" s="128"/>
      <c r="E1" s="19"/>
      <c r="F1" s="127" t="str">
        <f>'Beoordelaar 1'!F1:G1</f>
        <v>&lt;NAAM INSCHRIJVER&gt;</v>
      </c>
      <c r="G1" s="128"/>
      <c r="H1" s="19"/>
      <c r="I1" s="127" t="str">
        <f>'Beoordelaar 1'!I1:J1</f>
        <v>&lt;NAAM INSCHRIJVER&gt;</v>
      </c>
      <c r="J1" s="128"/>
      <c r="K1" s="4"/>
    </row>
    <row r="2" spans="1:11" s="5" customFormat="1" ht="33" customHeight="1" x14ac:dyDescent="0.15">
      <c r="A2" s="68" t="s">
        <v>84</v>
      </c>
      <c r="B2" s="11"/>
      <c r="C2" s="120" t="s">
        <v>17</v>
      </c>
      <c r="D2" s="121"/>
      <c r="E2" s="11"/>
      <c r="F2" s="120" t="s">
        <v>17</v>
      </c>
      <c r="G2" s="121"/>
      <c r="H2" s="11"/>
      <c r="I2" s="120" t="s">
        <v>17</v>
      </c>
      <c r="J2" s="121"/>
    </row>
    <row r="3" spans="1:11" s="5" customFormat="1" ht="20" customHeight="1" x14ac:dyDescent="0.15">
      <c r="A3" s="136" t="str">
        <f>'Beoordelen open vragen'!A3:B3</f>
        <v>6.1.1 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 op zowel centraal niveau als op de scholen zelf.</v>
      </c>
      <c r="B3" s="12"/>
      <c r="C3" s="17" t="s">
        <v>7</v>
      </c>
      <c r="D3" s="18"/>
      <c r="E3" s="12"/>
      <c r="F3" s="17" t="s">
        <v>7</v>
      </c>
      <c r="G3" s="18"/>
      <c r="H3" s="12"/>
      <c r="I3" s="17" t="s">
        <v>7</v>
      </c>
      <c r="J3" s="18"/>
    </row>
    <row r="4" spans="1:11" s="5" customFormat="1" ht="148" customHeight="1" x14ac:dyDescent="0.15">
      <c r="A4" s="136"/>
      <c r="B4" s="12"/>
      <c r="C4" s="131" t="s">
        <v>4</v>
      </c>
      <c r="D4" s="132"/>
      <c r="E4" s="12"/>
      <c r="F4" s="129" t="s">
        <v>4</v>
      </c>
      <c r="G4" s="130"/>
      <c r="H4" s="12"/>
      <c r="I4" s="129" t="s">
        <v>4</v>
      </c>
      <c r="J4" s="130"/>
    </row>
    <row r="5" spans="1:11" s="5" customFormat="1" ht="20" customHeight="1" x14ac:dyDescent="0.15">
      <c r="A5" s="133" t="str">
        <f>'Beoordelen open vragen'!A4:B4</f>
        <v>6.1.2 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Op welke wijze zij invulling geeft aan duurzame inzetbaarheid van uitgeleende medewerkers en verzuimpreventie.</v>
      </c>
      <c r="B5" s="12"/>
      <c r="C5" s="17" t="s">
        <v>7</v>
      </c>
      <c r="D5" s="26"/>
      <c r="E5" s="12"/>
      <c r="F5" s="17" t="s">
        <v>7</v>
      </c>
      <c r="G5" s="26"/>
      <c r="H5" s="12"/>
      <c r="I5" s="17" t="s">
        <v>7</v>
      </c>
      <c r="J5" s="26"/>
    </row>
    <row r="6" spans="1:11" s="5" customFormat="1" ht="151" customHeight="1" x14ac:dyDescent="0.15">
      <c r="A6" s="134"/>
      <c r="B6" s="12"/>
      <c r="C6" s="131" t="s">
        <v>4</v>
      </c>
      <c r="D6" s="132"/>
      <c r="E6" s="12"/>
      <c r="F6" s="129" t="s">
        <v>4</v>
      </c>
      <c r="G6" s="130"/>
      <c r="H6" s="12"/>
      <c r="I6" s="129" t="s">
        <v>4</v>
      </c>
      <c r="J6" s="130"/>
    </row>
    <row r="7" spans="1:11" s="5" customFormat="1" ht="27" customHeight="1" x14ac:dyDescent="0.15">
      <c r="A7" s="133" t="str">
        <f>'Beoordelen open vragen'!A5:B5</f>
        <v xml:space="preserve">6.1.3 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in de regio Friesland, Drenthe en Groningen; 
•	het voorstellen van geschikte kandidaten; 
•	De mate waarin de kandidaat de christelijke identiteit van de opdrachtgever uit kan dragen;
•	de communicatie omtrent en de afronding van een zoekopdracht m.b.t een uitgezette vacature.
Hierin wordt er verwacht dat de inschrijver duidelijk beschrijft wat de rol van de opdrachtgever in dit proces is. </v>
      </c>
      <c r="B7" s="12"/>
      <c r="C7" s="17" t="s">
        <v>7</v>
      </c>
      <c r="D7" s="26"/>
      <c r="E7" s="12"/>
      <c r="F7" s="17" t="s">
        <v>7</v>
      </c>
      <c r="G7" s="26"/>
      <c r="H7" s="12"/>
      <c r="I7" s="17" t="s">
        <v>7</v>
      </c>
      <c r="J7" s="26"/>
    </row>
    <row r="8" spans="1:11" s="5" customFormat="1" ht="162" customHeight="1" x14ac:dyDescent="0.15">
      <c r="A8" s="134"/>
      <c r="B8" s="12"/>
      <c r="C8" s="135" t="s">
        <v>4</v>
      </c>
      <c r="D8" s="130"/>
      <c r="E8" s="12"/>
      <c r="F8" s="129" t="s">
        <v>4</v>
      </c>
      <c r="G8" s="130"/>
      <c r="H8" s="12"/>
      <c r="I8" s="129" t="s">
        <v>4</v>
      </c>
      <c r="J8" s="130"/>
    </row>
    <row r="9" spans="1:11" s="5" customFormat="1" ht="20" customHeight="1" x14ac:dyDescent="0.15">
      <c r="A9" s="133" t="str">
        <f>'Beoordelen open vragen'!A6:B6</f>
        <v xml:space="preserve">6.1.4 Inschrijver dient te beschrijven op maximaal 1 A4 (toe te voegen op TenderNed) welke werkwijze zij hanteert bij het afwijzen, dan wel terugkoppelen van een afwijzing vanuit CSG Liudger van kandidaten. Als mede hoe inschrijver ervoor zorgt dat ze afgewezen doch geschikte kandidaten gemotiveerd houdt voor eventuele volgende vacatures en hoe deze kandidaten een positief beeld houden van CSG Liudger. </v>
      </c>
      <c r="B9" s="12"/>
      <c r="C9" s="17" t="s">
        <v>7</v>
      </c>
      <c r="D9" s="26"/>
      <c r="E9" s="12"/>
      <c r="F9" s="17" t="s">
        <v>7</v>
      </c>
      <c r="G9" s="26"/>
      <c r="H9" s="12"/>
      <c r="I9" s="17" t="s">
        <v>7</v>
      </c>
      <c r="J9" s="26"/>
    </row>
    <row r="10" spans="1:11" s="5" customFormat="1" ht="155" customHeight="1" x14ac:dyDescent="0.15">
      <c r="A10" s="134"/>
      <c r="B10" s="12"/>
      <c r="C10" s="135" t="s">
        <v>4</v>
      </c>
      <c r="D10" s="130"/>
      <c r="E10" s="12"/>
      <c r="F10" s="129" t="s">
        <v>4</v>
      </c>
      <c r="G10" s="130"/>
      <c r="H10" s="12"/>
      <c r="I10" s="129" t="s">
        <v>4</v>
      </c>
      <c r="J10" s="130"/>
    </row>
    <row r="11" spans="1:11" s="5" customFormat="1" ht="20" customHeight="1" x14ac:dyDescent="0.15">
      <c r="A11" s="133" t="str">
        <f>'Beoordelen open vragen'!A7:B7</f>
        <v>6.1.5 Inschrijver dient te beschrijven op maximaal 1 A4 (toe te voegen op TenderNed) op welke wijze zij concreet invulling geven aan het bevorderen van de deskundigheid. Dit geldt voor medewerkers van opdrachtnemer die zowel niet als wel uitgeleend zijn aan CSG Liudger.</v>
      </c>
      <c r="B11" s="12"/>
      <c r="C11" s="17" t="s">
        <v>7</v>
      </c>
      <c r="D11" s="26"/>
      <c r="E11" s="12"/>
      <c r="F11" s="17" t="s">
        <v>7</v>
      </c>
      <c r="G11" s="26"/>
      <c r="H11" s="12"/>
      <c r="I11" s="17" t="s">
        <v>7</v>
      </c>
      <c r="J11" s="26"/>
    </row>
    <row r="12" spans="1:11" s="5" customFormat="1" ht="146" customHeight="1" x14ac:dyDescent="0.15">
      <c r="A12" s="134"/>
      <c r="B12" s="12"/>
      <c r="C12" s="135" t="s">
        <v>4</v>
      </c>
      <c r="D12" s="130"/>
      <c r="E12" s="12"/>
      <c r="F12" s="129" t="s">
        <v>4</v>
      </c>
      <c r="G12" s="130"/>
      <c r="H12" s="12"/>
      <c r="I12" s="129" t="s">
        <v>4</v>
      </c>
      <c r="J12" s="130"/>
    </row>
    <row r="13" spans="1:11" s="5" customFormat="1" ht="20" customHeight="1" x14ac:dyDescent="0.15">
      <c r="A13" s="133" t="str">
        <f>'Beoordelen open vragen'!A8:I8</f>
        <v xml:space="preserve">6.1.6 Inschrijver dient te beschrijven op maximaal 1 A4 (toe te voegen op TenderNed)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3" s="12"/>
      <c r="C13" s="17" t="s">
        <v>7</v>
      </c>
      <c r="D13" s="26"/>
      <c r="E13" s="12"/>
      <c r="F13" s="17" t="s">
        <v>7</v>
      </c>
      <c r="G13" s="26"/>
      <c r="H13" s="12"/>
      <c r="I13" s="17" t="s">
        <v>7</v>
      </c>
      <c r="J13" s="26"/>
    </row>
    <row r="14" spans="1:11" s="5" customFormat="1" ht="153" customHeight="1" x14ac:dyDescent="0.15">
      <c r="A14" s="134"/>
      <c r="B14" s="12"/>
      <c r="C14" s="135" t="s">
        <v>4</v>
      </c>
      <c r="D14" s="130"/>
      <c r="E14" s="12"/>
      <c r="F14" s="129" t="s">
        <v>4</v>
      </c>
      <c r="G14" s="130"/>
      <c r="H14" s="12"/>
      <c r="I14" s="129" t="s">
        <v>4</v>
      </c>
      <c r="J14" s="130"/>
    </row>
    <row r="15" spans="1:11" s="5" customFormat="1" ht="20" customHeight="1" x14ac:dyDescent="0.15">
      <c r="A15" s="133" t="str">
        <f>'Beoordelen open vragen'!A9:I9</f>
        <v>6.1.7 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 vaardigheden, didactisch vermogen.</v>
      </c>
      <c r="B15" s="12"/>
      <c r="C15" s="17" t="s">
        <v>7</v>
      </c>
      <c r="D15" s="26"/>
      <c r="E15" s="12"/>
      <c r="F15" s="17" t="s">
        <v>7</v>
      </c>
      <c r="G15" s="26"/>
      <c r="H15" s="12"/>
      <c r="I15" s="17" t="s">
        <v>7</v>
      </c>
      <c r="J15" s="26"/>
    </row>
    <row r="16" spans="1:11" s="5" customFormat="1" ht="143" customHeight="1" x14ac:dyDescent="0.15">
      <c r="A16" s="134"/>
      <c r="B16" s="12"/>
      <c r="C16" s="135" t="s">
        <v>4</v>
      </c>
      <c r="D16" s="130"/>
      <c r="E16" s="12"/>
      <c r="F16" s="129" t="s">
        <v>4</v>
      </c>
      <c r="G16" s="130"/>
      <c r="H16" s="12"/>
      <c r="I16" s="129" t="s">
        <v>4</v>
      </c>
      <c r="J16" s="130"/>
    </row>
    <row r="17" spans="1:10" s="5" customFormat="1" ht="20" customHeight="1" x14ac:dyDescent="0.15">
      <c r="A17" s="133" t="str">
        <f>'Beoordelen open vragen'!A10:I10</f>
        <v xml:space="preserve">6.1.8 Inschrijver dient te beschrijven op maximaal 1 A4 (toe te voegen op TenderNed) op welke wijze zij bij andere onderwijsorganisaties moeilijk in te vullen vacatures zoals een docent wiskunde, natuur-/scheikunde, Duits, bedrijfseconomie, Fries en een onderwijsassistent hebben aangepakt en ingevuld. </v>
      </c>
      <c r="B17" s="12"/>
      <c r="C17" s="17" t="s">
        <v>7</v>
      </c>
      <c r="D17" s="26"/>
      <c r="E17" s="12"/>
      <c r="F17" s="17" t="s">
        <v>7</v>
      </c>
      <c r="G17" s="26"/>
      <c r="H17" s="12"/>
      <c r="I17" s="17" t="s">
        <v>7</v>
      </c>
      <c r="J17" s="26"/>
    </row>
    <row r="18" spans="1:10" s="5" customFormat="1" ht="145" customHeight="1" x14ac:dyDescent="0.15">
      <c r="A18" s="134"/>
      <c r="B18" s="12"/>
      <c r="C18" s="135" t="s">
        <v>4</v>
      </c>
      <c r="D18" s="130"/>
      <c r="E18" s="12"/>
      <c r="F18" s="129" t="s">
        <v>4</v>
      </c>
      <c r="G18" s="130"/>
      <c r="H18" s="12"/>
      <c r="I18" s="129" t="s">
        <v>4</v>
      </c>
      <c r="J18" s="130"/>
    </row>
    <row r="19" spans="1:10" s="5" customFormat="1" ht="20" customHeight="1" x14ac:dyDescent="0.15">
      <c r="A19" s="8"/>
      <c r="B19" s="13"/>
      <c r="C19" s="9"/>
      <c r="D19" s="9"/>
      <c r="E19" s="13"/>
      <c r="F19" s="9"/>
      <c r="G19" s="9"/>
      <c r="H19" s="13"/>
      <c r="I19" s="9"/>
      <c r="J19" s="10"/>
    </row>
    <row r="21" spans="1:10" s="5" customFormat="1" ht="33" customHeight="1" x14ac:dyDescent="0.15">
      <c r="A21" s="68" t="str">
        <f>'Beoordelen interview'!A1</f>
        <v>Interview sleutelfunctionarissen (1 t/m 4)</v>
      </c>
      <c r="B21" s="11"/>
      <c r="C21" s="120"/>
      <c r="D21" s="121"/>
      <c r="E21" s="11"/>
      <c r="F21" s="120"/>
      <c r="G21" s="121"/>
      <c r="H21" s="11"/>
      <c r="I21" s="120"/>
      <c r="J21" s="121"/>
    </row>
    <row r="22" spans="1:10" ht="20" customHeight="1" x14ac:dyDescent="0.15">
      <c r="A22" s="137" t="str">
        <f>'Beoordelen interview'!A4:B4</f>
        <v xml:space="preserve">1.	</v>
      </c>
      <c r="B22" s="58"/>
      <c r="C22" s="59" t="s">
        <v>7</v>
      </c>
      <c r="D22" s="60"/>
      <c r="E22" s="58"/>
      <c r="F22" s="59" t="s">
        <v>7</v>
      </c>
      <c r="G22" s="60"/>
      <c r="H22" s="1"/>
      <c r="I22" s="61" t="s">
        <v>7</v>
      </c>
      <c r="J22" s="60"/>
    </row>
    <row r="23" spans="1:10" ht="130" customHeight="1" x14ac:dyDescent="0.15">
      <c r="A23" s="138"/>
      <c r="B23" s="58"/>
      <c r="C23" s="122" t="s">
        <v>4</v>
      </c>
      <c r="D23" s="123"/>
      <c r="E23" s="58"/>
      <c r="F23" s="122" t="s">
        <v>4</v>
      </c>
      <c r="G23" s="123"/>
      <c r="H23" s="1"/>
      <c r="I23" s="122" t="s">
        <v>4</v>
      </c>
      <c r="J23" s="123"/>
    </row>
    <row r="24" spans="1:10" ht="21" customHeight="1" x14ac:dyDescent="0.15">
      <c r="A24" s="137" t="str">
        <f>'Beoordelen interview'!A5:B5</f>
        <v xml:space="preserve">
2. 
</v>
      </c>
      <c r="B24" s="58"/>
      <c r="C24" s="59" t="s">
        <v>7</v>
      </c>
      <c r="D24" s="60"/>
      <c r="E24" s="58"/>
      <c r="F24" s="59" t="s">
        <v>7</v>
      </c>
      <c r="G24" s="60"/>
      <c r="H24" s="1"/>
      <c r="I24" s="61" t="s">
        <v>7</v>
      </c>
      <c r="J24" s="60"/>
    </row>
    <row r="25" spans="1:10" ht="144" customHeight="1" x14ac:dyDescent="0.15">
      <c r="A25" s="138"/>
      <c r="B25" s="58"/>
      <c r="C25" s="122" t="s">
        <v>4</v>
      </c>
      <c r="D25" s="123"/>
      <c r="E25" s="58"/>
      <c r="F25" s="122" t="s">
        <v>4</v>
      </c>
      <c r="G25" s="123"/>
      <c r="H25" s="1"/>
      <c r="I25" s="122" t="s">
        <v>4</v>
      </c>
      <c r="J25" s="123"/>
    </row>
    <row r="26" spans="1:10" ht="26" customHeight="1" x14ac:dyDescent="0.15">
      <c r="A26" s="137" t="str">
        <f>'Beoordelen interview'!A6:B6</f>
        <v xml:space="preserve">
3. 
</v>
      </c>
      <c r="B26" s="58"/>
      <c r="C26" s="59" t="s">
        <v>7</v>
      </c>
      <c r="D26" s="60"/>
      <c r="E26" s="58"/>
      <c r="F26" s="59" t="s">
        <v>7</v>
      </c>
      <c r="G26" s="60"/>
      <c r="H26" s="1"/>
      <c r="I26" s="61" t="s">
        <v>7</v>
      </c>
      <c r="J26" s="60"/>
    </row>
    <row r="27" spans="1:10" ht="150" customHeight="1" x14ac:dyDescent="0.15">
      <c r="A27" s="138"/>
      <c r="B27" s="58"/>
      <c r="C27" s="122" t="s">
        <v>4</v>
      </c>
      <c r="D27" s="123"/>
      <c r="E27" s="58"/>
      <c r="F27" s="122" t="s">
        <v>4</v>
      </c>
      <c r="G27" s="123"/>
      <c r="H27" s="1"/>
      <c r="I27" s="122" t="s">
        <v>4</v>
      </c>
      <c r="J27" s="123"/>
    </row>
    <row r="28" spans="1:10" ht="22" customHeight="1" x14ac:dyDescent="0.15">
      <c r="A28" s="137" t="str">
        <f>'Beoordelen interview'!A7:B7</f>
        <v xml:space="preserve">
4. 
</v>
      </c>
      <c r="B28" s="58"/>
      <c r="C28" s="59" t="s">
        <v>7</v>
      </c>
      <c r="D28" s="60"/>
      <c r="E28" s="58"/>
      <c r="F28" s="59" t="s">
        <v>7</v>
      </c>
      <c r="G28" s="60"/>
      <c r="H28" s="1"/>
      <c r="I28" s="61" t="s">
        <v>7</v>
      </c>
      <c r="J28" s="60"/>
    </row>
    <row r="29" spans="1:10" ht="128" customHeight="1" x14ac:dyDescent="0.15">
      <c r="A29" s="138"/>
      <c r="B29" s="58"/>
      <c r="C29" s="122" t="s">
        <v>4</v>
      </c>
      <c r="D29" s="123"/>
      <c r="E29" s="58"/>
      <c r="F29" s="122" t="s">
        <v>4</v>
      </c>
      <c r="G29" s="123"/>
      <c r="H29" s="1"/>
      <c r="I29" s="122" t="s">
        <v>4</v>
      </c>
      <c r="J29" s="123"/>
    </row>
    <row r="30" spans="1:10" s="5" customFormat="1" ht="20" customHeight="1" x14ac:dyDescent="0.15">
      <c r="A30" s="8"/>
      <c r="B30" s="13"/>
      <c r="C30" s="9"/>
      <c r="D30" s="9"/>
      <c r="E30" s="13"/>
      <c r="F30" s="9"/>
      <c r="G30" s="9"/>
      <c r="H30" s="13"/>
      <c r="I30" s="9"/>
      <c r="J30" s="10"/>
    </row>
  </sheetData>
  <sheetProtection algorithmName="SHA-512" hashValue="R4jAh9YqY2Bdt4uNbHoP5r2pLAVA062wWOFbR8cpOWgVaqno8+/Dsyy1oRo4BBOFKIdFsX43aIz4ZIUwo+8fmA==" saltValue="LSR3VbLpFcIdDFG2T0izAQ==" spinCount="100000" sheet="1" objects="1" scenarios="1"/>
  <mergeCells count="57">
    <mergeCell ref="F10:G10"/>
    <mergeCell ref="A13:A14"/>
    <mergeCell ref="C14:D14"/>
    <mergeCell ref="F14:G14"/>
    <mergeCell ref="I14:J14"/>
    <mergeCell ref="A11:A12"/>
    <mergeCell ref="C12:D12"/>
    <mergeCell ref="F12:G12"/>
    <mergeCell ref="I12:J12"/>
    <mergeCell ref="I10:J10"/>
    <mergeCell ref="A9:A10"/>
    <mergeCell ref="C10:D10"/>
    <mergeCell ref="A3:A4"/>
    <mergeCell ref="C4:D4"/>
    <mergeCell ref="F4:G4"/>
    <mergeCell ref="I1:J1"/>
    <mergeCell ref="C1:D1"/>
    <mergeCell ref="F1:G1"/>
    <mergeCell ref="C2:D2"/>
    <mergeCell ref="F2:G2"/>
    <mergeCell ref="I2:J2"/>
    <mergeCell ref="I4:J4"/>
    <mergeCell ref="A5:A6"/>
    <mergeCell ref="C6:D6"/>
    <mergeCell ref="F6:G6"/>
    <mergeCell ref="F8:G8"/>
    <mergeCell ref="I8:J8"/>
    <mergeCell ref="I6:J6"/>
    <mergeCell ref="A7:A8"/>
    <mergeCell ref="C8:D8"/>
    <mergeCell ref="I16:J16"/>
    <mergeCell ref="A17:A18"/>
    <mergeCell ref="C18:D18"/>
    <mergeCell ref="F18:G18"/>
    <mergeCell ref="I18:J18"/>
    <mergeCell ref="A15:A16"/>
    <mergeCell ref="C16:D16"/>
    <mergeCell ref="F16:G16"/>
    <mergeCell ref="C21:D21"/>
    <mergeCell ref="F21:G21"/>
    <mergeCell ref="I21:J21"/>
    <mergeCell ref="A22:A23"/>
    <mergeCell ref="C23:D23"/>
    <mergeCell ref="F23:G23"/>
    <mergeCell ref="I23:J23"/>
    <mergeCell ref="A28:A29"/>
    <mergeCell ref="C29:D29"/>
    <mergeCell ref="F29:G29"/>
    <mergeCell ref="I29:J29"/>
    <mergeCell ref="A24:A25"/>
    <mergeCell ref="C25:D25"/>
    <mergeCell ref="F25:G25"/>
    <mergeCell ref="I25:J25"/>
    <mergeCell ref="A26:A27"/>
    <mergeCell ref="C27:D27"/>
    <mergeCell ref="F27:G27"/>
    <mergeCell ref="I27:J27"/>
  </mergeCells>
  <dataValidations count="1">
    <dataValidation type="list" errorStyle="warning" allowBlank="1" showErrorMessage="1" error="Voer juiste waarde in. " sqref="C7 F7 I7 C9 F9 I9 C11 F11 I11 C13 F13 I13 C5 F5 I5 I3 F3 C3 C15 F15 I15 C17 F17 I17 C22 F28 C24 I22 I24 C26 I26 C28 F22 F24 F26 I28" xr:uid="{00000000-0002-0000-0200-00000000000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0"/>
  <sheetViews>
    <sheetView showGridLines="0" zoomScale="86" zoomScaleNormal="85" zoomScalePageLayoutView="85" workbookViewId="0">
      <pane ySplit="1" topLeftCell="A2" activePane="bottomLeft" state="frozen"/>
      <selection pane="bottomLeft" activeCell="P4" sqref="P4"/>
    </sheetView>
  </sheetViews>
  <sheetFormatPr baseColWidth="10" defaultColWidth="8.83203125" defaultRowHeight="13" x14ac:dyDescent="0.15"/>
  <cols>
    <col min="1" max="1" width="100.83203125" style="5" customWidth="1"/>
    <col min="2" max="2" width="2.83203125" style="7" customWidth="1"/>
    <col min="3" max="3" width="25.83203125" style="6" customWidth="1"/>
    <col min="4" max="4" width="3.83203125" style="6" customWidth="1"/>
    <col min="5" max="5" width="2.83203125" style="6" customWidth="1"/>
    <col min="6" max="6" width="25.83203125" style="6" customWidth="1"/>
    <col min="7" max="7" width="3.83203125" style="6" customWidth="1"/>
    <col min="8" max="8" width="2.83203125" style="6" customWidth="1"/>
    <col min="9" max="9" width="25.83203125" style="5" customWidth="1"/>
    <col min="10" max="10" width="3.83203125" style="5" customWidth="1"/>
    <col min="11" max="16384" width="8.83203125" style="1"/>
  </cols>
  <sheetData>
    <row r="1" spans="1:11" s="5" customFormat="1" ht="50" customHeight="1" x14ac:dyDescent="0.2">
      <c r="A1" s="23" t="s">
        <v>3</v>
      </c>
      <c r="B1" s="19"/>
      <c r="C1" s="127" t="str">
        <f>'Beoordelaar 1'!C1:D1</f>
        <v>&lt;NAAM INSCHRIJVER&gt;</v>
      </c>
      <c r="D1" s="128"/>
      <c r="E1" s="19"/>
      <c r="F1" s="127" t="str">
        <f>'Beoordelaar 1'!F1:G1</f>
        <v>&lt;NAAM INSCHRIJVER&gt;</v>
      </c>
      <c r="G1" s="128"/>
      <c r="H1" s="19"/>
      <c r="I1" s="127" t="str">
        <f>'Beoordelaar 1'!I1:J1</f>
        <v>&lt;NAAM INSCHRIJVER&gt;</v>
      </c>
      <c r="J1" s="128"/>
      <c r="K1" s="4"/>
    </row>
    <row r="2" spans="1:11" s="5" customFormat="1" ht="33" customHeight="1" x14ac:dyDescent="0.15">
      <c r="A2" s="68" t="s">
        <v>84</v>
      </c>
      <c r="B2" s="11"/>
      <c r="C2" s="120" t="s">
        <v>17</v>
      </c>
      <c r="D2" s="121"/>
      <c r="E2" s="11"/>
      <c r="F2" s="120" t="s">
        <v>17</v>
      </c>
      <c r="G2" s="121"/>
      <c r="H2" s="11"/>
      <c r="I2" s="120" t="s">
        <v>17</v>
      </c>
      <c r="J2" s="121"/>
    </row>
    <row r="3" spans="1:11" s="5" customFormat="1" ht="20" customHeight="1" x14ac:dyDescent="0.15">
      <c r="A3" s="136" t="str">
        <f>'Beoordelen open vragen'!A3:B3</f>
        <v>6.1.1 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 op zowel centraal niveau als op de scholen zelf.</v>
      </c>
      <c r="B3" s="12"/>
      <c r="C3" s="17" t="s">
        <v>7</v>
      </c>
      <c r="D3" s="18"/>
      <c r="E3" s="12"/>
      <c r="F3" s="17" t="s">
        <v>7</v>
      </c>
      <c r="G3" s="18"/>
      <c r="H3" s="12"/>
      <c r="I3" s="17" t="s">
        <v>7</v>
      </c>
      <c r="J3" s="18"/>
    </row>
    <row r="4" spans="1:11" s="5" customFormat="1" ht="148" customHeight="1" x14ac:dyDescent="0.15">
      <c r="A4" s="136"/>
      <c r="B4" s="12"/>
      <c r="C4" s="131" t="s">
        <v>4</v>
      </c>
      <c r="D4" s="132"/>
      <c r="E4" s="12"/>
      <c r="F4" s="129" t="s">
        <v>4</v>
      </c>
      <c r="G4" s="130"/>
      <c r="H4" s="12"/>
      <c r="I4" s="129" t="s">
        <v>4</v>
      </c>
      <c r="J4" s="130"/>
    </row>
    <row r="5" spans="1:11" s="5" customFormat="1" ht="20" customHeight="1" x14ac:dyDescent="0.15">
      <c r="A5" s="133" t="str">
        <f>'Beoordelen open vragen'!A4:B4</f>
        <v>6.1.2 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Op welke wijze zij invulling geeft aan duurzame inzetbaarheid van uitgeleende medewerkers en verzuimpreventie.</v>
      </c>
      <c r="B5" s="12"/>
      <c r="C5" s="17" t="s">
        <v>7</v>
      </c>
      <c r="D5" s="26"/>
      <c r="E5" s="12"/>
      <c r="F5" s="17" t="s">
        <v>7</v>
      </c>
      <c r="G5" s="26"/>
      <c r="H5" s="12"/>
      <c r="I5" s="17" t="s">
        <v>7</v>
      </c>
      <c r="J5" s="26"/>
    </row>
    <row r="6" spans="1:11" s="5" customFormat="1" ht="151" customHeight="1" x14ac:dyDescent="0.15">
      <c r="A6" s="134"/>
      <c r="B6" s="12"/>
      <c r="C6" s="131" t="s">
        <v>4</v>
      </c>
      <c r="D6" s="132"/>
      <c r="E6" s="12"/>
      <c r="F6" s="129" t="s">
        <v>4</v>
      </c>
      <c r="G6" s="130"/>
      <c r="H6" s="12"/>
      <c r="I6" s="129" t="s">
        <v>4</v>
      </c>
      <c r="J6" s="130"/>
    </row>
    <row r="7" spans="1:11" s="5" customFormat="1" ht="27" customHeight="1" x14ac:dyDescent="0.15">
      <c r="A7" s="133" t="str">
        <f>'Beoordelen open vragen'!A5:B5</f>
        <v xml:space="preserve">6.1.3 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in de regio Friesland, Drenthe en Groningen; 
•	het voorstellen van geschikte kandidaten; 
•	De mate waarin de kandidaat de christelijke identiteit van de opdrachtgever uit kan dragen;
•	de communicatie omtrent en de afronding van een zoekopdracht m.b.t een uitgezette vacature.
Hierin wordt er verwacht dat de inschrijver duidelijk beschrijft wat de rol van de opdrachtgever in dit proces is. </v>
      </c>
      <c r="B7" s="12"/>
      <c r="C7" s="17" t="s">
        <v>7</v>
      </c>
      <c r="D7" s="26"/>
      <c r="E7" s="12"/>
      <c r="F7" s="17" t="s">
        <v>7</v>
      </c>
      <c r="G7" s="26"/>
      <c r="H7" s="12"/>
      <c r="I7" s="17" t="s">
        <v>7</v>
      </c>
      <c r="J7" s="26"/>
    </row>
    <row r="8" spans="1:11" s="5" customFormat="1" ht="162" customHeight="1" x14ac:dyDescent="0.15">
      <c r="A8" s="134"/>
      <c r="B8" s="12"/>
      <c r="C8" s="135" t="s">
        <v>4</v>
      </c>
      <c r="D8" s="130"/>
      <c r="E8" s="12"/>
      <c r="F8" s="129" t="s">
        <v>4</v>
      </c>
      <c r="G8" s="130"/>
      <c r="H8" s="12"/>
      <c r="I8" s="129" t="s">
        <v>4</v>
      </c>
      <c r="J8" s="130"/>
    </row>
    <row r="9" spans="1:11" s="5" customFormat="1" ht="20" customHeight="1" x14ac:dyDescent="0.15">
      <c r="A9" s="133" t="str">
        <f>'Beoordelen open vragen'!A6:B6</f>
        <v xml:space="preserve">6.1.4 Inschrijver dient te beschrijven op maximaal 1 A4 (toe te voegen op TenderNed) welke werkwijze zij hanteert bij het afwijzen, dan wel terugkoppelen van een afwijzing vanuit CSG Liudger van kandidaten. Als mede hoe inschrijver ervoor zorgt dat ze afgewezen doch geschikte kandidaten gemotiveerd houdt voor eventuele volgende vacatures en hoe deze kandidaten een positief beeld houden van CSG Liudger. </v>
      </c>
      <c r="B9" s="12"/>
      <c r="C9" s="17" t="s">
        <v>7</v>
      </c>
      <c r="D9" s="26"/>
      <c r="E9" s="12"/>
      <c r="F9" s="17" t="s">
        <v>7</v>
      </c>
      <c r="G9" s="26"/>
      <c r="H9" s="12"/>
      <c r="I9" s="17" t="s">
        <v>7</v>
      </c>
      <c r="J9" s="26"/>
    </row>
    <row r="10" spans="1:11" s="5" customFormat="1" ht="155" customHeight="1" x14ac:dyDescent="0.15">
      <c r="A10" s="134"/>
      <c r="B10" s="12"/>
      <c r="C10" s="135" t="s">
        <v>4</v>
      </c>
      <c r="D10" s="130"/>
      <c r="E10" s="12"/>
      <c r="F10" s="129" t="s">
        <v>4</v>
      </c>
      <c r="G10" s="130"/>
      <c r="H10" s="12"/>
      <c r="I10" s="129" t="s">
        <v>4</v>
      </c>
      <c r="J10" s="130"/>
    </row>
    <row r="11" spans="1:11" s="5" customFormat="1" ht="20" customHeight="1" x14ac:dyDescent="0.15">
      <c r="A11" s="133" t="str">
        <f>'Beoordelen open vragen'!A7:B7</f>
        <v>6.1.5 Inschrijver dient te beschrijven op maximaal 1 A4 (toe te voegen op TenderNed) op welke wijze zij concreet invulling geven aan het bevorderen van de deskundigheid. Dit geldt voor medewerkers van opdrachtnemer die zowel niet als wel uitgeleend zijn aan CSG Liudger.</v>
      </c>
      <c r="B11" s="12"/>
      <c r="C11" s="17" t="s">
        <v>7</v>
      </c>
      <c r="D11" s="26"/>
      <c r="E11" s="12"/>
      <c r="F11" s="17" t="s">
        <v>7</v>
      </c>
      <c r="G11" s="26"/>
      <c r="H11" s="12"/>
      <c r="I11" s="17" t="s">
        <v>7</v>
      </c>
      <c r="J11" s="26"/>
    </row>
    <row r="12" spans="1:11" s="5" customFormat="1" ht="146" customHeight="1" x14ac:dyDescent="0.15">
      <c r="A12" s="134"/>
      <c r="B12" s="12"/>
      <c r="C12" s="135" t="s">
        <v>4</v>
      </c>
      <c r="D12" s="130"/>
      <c r="E12" s="12"/>
      <c r="F12" s="129" t="s">
        <v>4</v>
      </c>
      <c r="G12" s="130"/>
      <c r="H12" s="12"/>
      <c r="I12" s="129" t="s">
        <v>4</v>
      </c>
      <c r="J12" s="130"/>
    </row>
    <row r="13" spans="1:11" s="5" customFormat="1" ht="20" customHeight="1" x14ac:dyDescent="0.15">
      <c r="A13" s="133" t="str">
        <f>'Beoordelaar 2'!A13:A14</f>
        <v xml:space="preserve">6.1.6 Inschrijver dient te beschrijven op maximaal 1 A4 (toe te voegen op TenderNed)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3" s="12"/>
      <c r="C13" s="17" t="s">
        <v>7</v>
      </c>
      <c r="D13" s="26"/>
      <c r="E13" s="12"/>
      <c r="F13" s="17" t="s">
        <v>7</v>
      </c>
      <c r="G13" s="26"/>
      <c r="H13" s="12"/>
      <c r="I13" s="17" t="s">
        <v>7</v>
      </c>
      <c r="J13" s="26"/>
    </row>
    <row r="14" spans="1:11" s="5" customFormat="1" ht="153" customHeight="1" x14ac:dyDescent="0.15">
      <c r="A14" s="134"/>
      <c r="B14" s="12"/>
      <c r="C14" s="135" t="s">
        <v>4</v>
      </c>
      <c r="D14" s="130"/>
      <c r="E14" s="12"/>
      <c r="F14" s="129" t="s">
        <v>4</v>
      </c>
      <c r="G14" s="130"/>
      <c r="H14" s="12"/>
      <c r="I14" s="129" t="s">
        <v>4</v>
      </c>
      <c r="J14" s="130"/>
    </row>
    <row r="15" spans="1:11" s="5" customFormat="1" ht="20" customHeight="1" x14ac:dyDescent="0.15">
      <c r="A15" s="133" t="str">
        <f>'Beoordelaar 2'!A15:A16</f>
        <v>6.1.7 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 vaardigheden, didactisch vermogen.</v>
      </c>
      <c r="B15" s="12"/>
      <c r="C15" s="17" t="s">
        <v>7</v>
      </c>
      <c r="D15" s="26"/>
      <c r="E15" s="12"/>
      <c r="F15" s="17" t="s">
        <v>7</v>
      </c>
      <c r="G15" s="26"/>
      <c r="H15" s="12"/>
      <c r="I15" s="17" t="s">
        <v>7</v>
      </c>
      <c r="J15" s="26"/>
    </row>
    <row r="16" spans="1:11" s="5" customFormat="1" ht="143" customHeight="1" x14ac:dyDescent="0.15">
      <c r="A16" s="134"/>
      <c r="B16" s="12"/>
      <c r="C16" s="135" t="s">
        <v>4</v>
      </c>
      <c r="D16" s="130"/>
      <c r="E16" s="12"/>
      <c r="F16" s="129" t="s">
        <v>4</v>
      </c>
      <c r="G16" s="130"/>
      <c r="H16" s="12"/>
      <c r="I16" s="129" t="s">
        <v>4</v>
      </c>
      <c r="J16" s="130"/>
    </row>
    <row r="17" spans="1:10" s="5" customFormat="1" ht="20" customHeight="1" x14ac:dyDescent="0.15">
      <c r="A17" s="133" t="str">
        <f>'Beoordelaar 2'!A17:A18</f>
        <v xml:space="preserve">6.1.8 Inschrijver dient te beschrijven op maximaal 1 A4 (toe te voegen op TenderNed) op welke wijze zij bij andere onderwijsorganisaties moeilijk in te vullen vacatures zoals een docent wiskunde, natuur-/scheikunde, Duits, bedrijfseconomie, Fries en een onderwijsassistent hebben aangepakt en ingevuld. </v>
      </c>
      <c r="B17" s="12"/>
      <c r="C17" s="17" t="s">
        <v>7</v>
      </c>
      <c r="D17" s="26"/>
      <c r="E17" s="12"/>
      <c r="F17" s="17" t="s">
        <v>7</v>
      </c>
      <c r="G17" s="26"/>
      <c r="H17" s="12"/>
      <c r="I17" s="17" t="s">
        <v>7</v>
      </c>
      <c r="J17" s="26"/>
    </row>
    <row r="18" spans="1:10" s="5" customFormat="1" ht="145" customHeight="1" x14ac:dyDescent="0.15">
      <c r="A18" s="134"/>
      <c r="B18" s="12"/>
      <c r="C18" s="135" t="s">
        <v>4</v>
      </c>
      <c r="D18" s="130"/>
      <c r="E18" s="12"/>
      <c r="F18" s="129" t="s">
        <v>4</v>
      </c>
      <c r="G18" s="130"/>
      <c r="H18" s="12"/>
      <c r="I18" s="129" t="s">
        <v>4</v>
      </c>
      <c r="J18" s="130"/>
    </row>
    <row r="19" spans="1:10" s="5" customFormat="1" ht="20" customHeight="1" x14ac:dyDescent="0.15">
      <c r="A19" s="8"/>
      <c r="B19" s="13"/>
      <c r="C19" s="9"/>
      <c r="D19" s="9"/>
      <c r="E19" s="13"/>
      <c r="F19" s="9"/>
      <c r="G19" s="9"/>
      <c r="H19" s="13"/>
      <c r="I19" s="9"/>
      <c r="J19" s="10"/>
    </row>
    <row r="21" spans="1:10" s="5" customFormat="1" ht="33" customHeight="1" x14ac:dyDescent="0.15">
      <c r="A21" s="68" t="str">
        <f>'Beoordelen interview'!A1</f>
        <v>Interview sleutelfunctionarissen (1 t/m 4)</v>
      </c>
      <c r="B21" s="11"/>
      <c r="C21" s="120"/>
      <c r="D21" s="121"/>
      <c r="E21" s="11"/>
      <c r="F21" s="120"/>
      <c r="G21" s="121"/>
      <c r="H21" s="11"/>
      <c r="I21" s="120"/>
      <c r="J21" s="121"/>
    </row>
    <row r="22" spans="1:10" ht="20" customHeight="1" x14ac:dyDescent="0.15">
      <c r="A22" s="124" t="str">
        <f>'Beoordelen interview'!A4:B4</f>
        <v xml:space="preserve">1.	</v>
      </c>
      <c r="B22" s="58"/>
      <c r="C22" s="59" t="s">
        <v>7</v>
      </c>
      <c r="D22" s="60"/>
      <c r="E22" s="58"/>
      <c r="F22" s="59" t="s">
        <v>7</v>
      </c>
      <c r="G22" s="60"/>
      <c r="H22" s="1"/>
      <c r="I22" s="61" t="s">
        <v>7</v>
      </c>
      <c r="J22" s="60"/>
    </row>
    <row r="23" spans="1:10" ht="130" customHeight="1" x14ac:dyDescent="0.15">
      <c r="A23" s="125"/>
      <c r="B23" s="58"/>
      <c r="C23" s="126" t="s">
        <v>4</v>
      </c>
      <c r="D23" s="123"/>
      <c r="E23" s="58"/>
      <c r="F23" s="122" t="s">
        <v>4</v>
      </c>
      <c r="G23" s="123"/>
      <c r="H23" s="1"/>
      <c r="I23" s="122" t="s">
        <v>4</v>
      </c>
      <c r="J23" s="123"/>
    </row>
    <row r="24" spans="1:10" ht="21" customHeight="1" x14ac:dyDescent="0.15">
      <c r="A24" s="124" t="str">
        <f>'Beoordelen interview'!A5:B5</f>
        <v xml:space="preserve">
2. 
</v>
      </c>
      <c r="B24" s="58"/>
      <c r="C24" s="59" t="s">
        <v>7</v>
      </c>
      <c r="D24" s="60"/>
      <c r="E24" s="58"/>
      <c r="F24" s="59" t="s">
        <v>7</v>
      </c>
      <c r="G24" s="60"/>
      <c r="H24" s="1"/>
      <c r="I24" s="61" t="s">
        <v>7</v>
      </c>
      <c r="J24" s="60"/>
    </row>
    <row r="25" spans="1:10" ht="144" customHeight="1" x14ac:dyDescent="0.15">
      <c r="A25" s="125"/>
      <c r="B25" s="58"/>
      <c r="C25" s="126" t="s">
        <v>4</v>
      </c>
      <c r="D25" s="123"/>
      <c r="E25" s="58"/>
      <c r="F25" s="122" t="s">
        <v>4</v>
      </c>
      <c r="G25" s="123"/>
      <c r="H25" s="1"/>
      <c r="I25" s="122" t="s">
        <v>4</v>
      </c>
      <c r="J25" s="123"/>
    </row>
    <row r="26" spans="1:10" ht="26" customHeight="1" x14ac:dyDescent="0.15">
      <c r="A26" s="124" t="str">
        <f>'Beoordelen interview'!A6:B6</f>
        <v xml:space="preserve">
3. 
</v>
      </c>
      <c r="B26" s="58"/>
      <c r="C26" s="59" t="s">
        <v>7</v>
      </c>
      <c r="D26" s="60"/>
      <c r="E26" s="58"/>
      <c r="F26" s="59" t="s">
        <v>7</v>
      </c>
      <c r="G26" s="60"/>
      <c r="H26" s="1"/>
      <c r="I26" s="61" t="s">
        <v>7</v>
      </c>
      <c r="J26" s="60"/>
    </row>
    <row r="27" spans="1:10" ht="150" customHeight="1" x14ac:dyDescent="0.15">
      <c r="A27" s="125"/>
      <c r="B27" s="58"/>
      <c r="C27" s="126" t="s">
        <v>4</v>
      </c>
      <c r="D27" s="123"/>
      <c r="E27" s="58"/>
      <c r="F27" s="122" t="s">
        <v>4</v>
      </c>
      <c r="G27" s="123"/>
      <c r="H27" s="1"/>
      <c r="I27" s="122" t="s">
        <v>4</v>
      </c>
      <c r="J27" s="123"/>
    </row>
    <row r="28" spans="1:10" ht="22" customHeight="1" x14ac:dyDescent="0.15">
      <c r="A28" s="124" t="str">
        <f>'Beoordelen interview'!A7:B7</f>
        <v xml:space="preserve">
4. 
</v>
      </c>
      <c r="B28" s="58"/>
      <c r="C28" s="59" t="s">
        <v>7</v>
      </c>
      <c r="D28" s="60"/>
      <c r="E28" s="58"/>
      <c r="F28" s="59" t="s">
        <v>7</v>
      </c>
      <c r="G28" s="60"/>
      <c r="H28" s="1"/>
      <c r="I28" s="61" t="s">
        <v>7</v>
      </c>
      <c r="J28" s="60"/>
    </row>
    <row r="29" spans="1:10" ht="128" customHeight="1" x14ac:dyDescent="0.15">
      <c r="A29" s="125"/>
      <c r="B29" s="58"/>
      <c r="C29" s="126" t="s">
        <v>4</v>
      </c>
      <c r="D29" s="123"/>
      <c r="E29" s="58"/>
      <c r="F29" s="122" t="s">
        <v>4</v>
      </c>
      <c r="G29" s="123"/>
      <c r="H29" s="1"/>
      <c r="I29" s="122" t="s">
        <v>4</v>
      </c>
      <c r="J29" s="123"/>
    </row>
    <row r="30" spans="1:10" s="5" customFormat="1" ht="20" customHeight="1" x14ac:dyDescent="0.15">
      <c r="A30" s="8"/>
      <c r="B30" s="13"/>
      <c r="C30" s="9"/>
      <c r="D30" s="9"/>
      <c r="E30" s="13"/>
      <c r="F30" s="9"/>
      <c r="G30" s="9"/>
      <c r="H30" s="13"/>
      <c r="I30" s="9"/>
      <c r="J30" s="10"/>
    </row>
  </sheetData>
  <sheetProtection algorithmName="SHA-512" hashValue="dD8IPiMyZrcuz6KBa6b1qXbzKjsh2apQ4y67eLSnmDUAgv5Exebrug0E5Q0+Qk4CHjQFuXRUzfLC0ukqPuhYgw==" saltValue="Si3rZAyCpTcrltrYud3mpw==" spinCount="100000" sheet="1" objects="1" scenarios="1"/>
  <mergeCells count="57">
    <mergeCell ref="F10:G10"/>
    <mergeCell ref="A13:A14"/>
    <mergeCell ref="C14:D14"/>
    <mergeCell ref="F14:G14"/>
    <mergeCell ref="I14:J14"/>
    <mergeCell ref="A11:A12"/>
    <mergeCell ref="C12:D12"/>
    <mergeCell ref="F12:G12"/>
    <mergeCell ref="I12:J12"/>
    <mergeCell ref="I10:J10"/>
    <mergeCell ref="A9:A10"/>
    <mergeCell ref="C10:D10"/>
    <mergeCell ref="A3:A4"/>
    <mergeCell ref="C4:D4"/>
    <mergeCell ref="F4:G4"/>
    <mergeCell ref="I1:J1"/>
    <mergeCell ref="C1:D1"/>
    <mergeCell ref="F1:G1"/>
    <mergeCell ref="C2:D2"/>
    <mergeCell ref="F2:G2"/>
    <mergeCell ref="I2:J2"/>
    <mergeCell ref="I4:J4"/>
    <mergeCell ref="A5:A6"/>
    <mergeCell ref="C6:D6"/>
    <mergeCell ref="F6:G6"/>
    <mergeCell ref="F8:G8"/>
    <mergeCell ref="I8:J8"/>
    <mergeCell ref="I6:J6"/>
    <mergeCell ref="A7:A8"/>
    <mergeCell ref="C8:D8"/>
    <mergeCell ref="I16:J16"/>
    <mergeCell ref="A17:A18"/>
    <mergeCell ref="C18:D18"/>
    <mergeCell ref="F18:G18"/>
    <mergeCell ref="I18:J18"/>
    <mergeCell ref="A15:A16"/>
    <mergeCell ref="C16:D16"/>
    <mergeCell ref="F16:G16"/>
    <mergeCell ref="C21:D21"/>
    <mergeCell ref="F21:G21"/>
    <mergeCell ref="I21:J21"/>
    <mergeCell ref="A22:A23"/>
    <mergeCell ref="C23:D23"/>
    <mergeCell ref="F23:G23"/>
    <mergeCell ref="I23:J23"/>
    <mergeCell ref="A28:A29"/>
    <mergeCell ref="C29:D29"/>
    <mergeCell ref="F29:G29"/>
    <mergeCell ref="I29:J29"/>
    <mergeCell ref="A24:A25"/>
    <mergeCell ref="C25:D25"/>
    <mergeCell ref="F25:G25"/>
    <mergeCell ref="I25:J25"/>
    <mergeCell ref="A26:A27"/>
    <mergeCell ref="C27:D27"/>
    <mergeCell ref="F27:G27"/>
    <mergeCell ref="I27:J27"/>
  </mergeCells>
  <dataValidations count="1">
    <dataValidation type="list" errorStyle="warning" allowBlank="1" showErrorMessage="1" error="Voer juiste waarde in. " sqref="C7 F7 I7 C9 F9 I9 C11 F11 I11 C5 F5 I5 C13 F13 I13 I3 F3 C3 C15 F15 I15 C17 F17 I17 C22 F28 C24 I22 I24 C26 I26 C28 F22 F24 F26 I28" xr:uid="{00000000-0002-0000-0300-000000000000}">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DC30"/>
  <sheetViews>
    <sheetView showGridLines="0" topLeftCell="A9" zoomScale="90" zoomScaleNormal="90" workbookViewId="0">
      <selection activeCell="A9" sqref="A9:A10"/>
    </sheetView>
  </sheetViews>
  <sheetFormatPr baseColWidth="10" defaultRowHeight="15" x14ac:dyDescent="0.2"/>
  <cols>
    <col min="1" max="1" width="100.83203125" style="5" customWidth="1"/>
    <col min="2" max="2" width="2.83203125" style="7" customWidth="1"/>
    <col min="3" max="3" width="25.83203125" style="6" customWidth="1"/>
    <col min="4" max="4" width="3.83203125" style="6" customWidth="1"/>
    <col min="5" max="5" width="2.83203125" style="6" customWidth="1"/>
    <col min="6" max="6" width="25.83203125" style="6" customWidth="1"/>
    <col min="7" max="7" width="3.83203125" style="6" customWidth="1"/>
    <col min="8" max="8" width="2.83203125" style="6" customWidth="1"/>
    <col min="9" max="9" width="25.83203125" style="5" customWidth="1"/>
    <col min="10" max="10" width="3.83203125" style="5" customWidth="1"/>
  </cols>
  <sheetData>
    <row r="1" spans="1:11" s="5" customFormat="1" ht="50" customHeight="1" x14ac:dyDescent="0.2">
      <c r="A1" s="23" t="s">
        <v>57</v>
      </c>
      <c r="B1" s="19"/>
      <c r="C1" s="127" t="str">
        <f>'Beoordelaar 1'!C1:D1</f>
        <v>&lt;NAAM INSCHRIJVER&gt;</v>
      </c>
      <c r="D1" s="128"/>
      <c r="E1" s="19"/>
      <c r="F1" s="127" t="str">
        <f>'Beoordelaar 1'!F1:G1</f>
        <v>&lt;NAAM INSCHRIJVER&gt;</v>
      </c>
      <c r="G1" s="128"/>
      <c r="H1" s="19"/>
      <c r="I1" s="127" t="str">
        <f>'Beoordelaar 1'!I1:J1</f>
        <v>&lt;NAAM INSCHRIJVER&gt;</v>
      </c>
      <c r="J1" s="128"/>
      <c r="K1" s="4"/>
    </row>
    <row r="2" spans="1:11" s="5" customFormat="1" ht="33" customHeight="1" x14ac:dyDescent="0.15">
      <c r="A2" s="68" t="s">
        <v>84</v>
      </c>
      <c r="B2" s="11"/>
      <c r="C2" s="120" t="s">
        <v>17</v>
      </c>
      <c r="D2" s="121"/>
      <c r="E2" s="11"/>
      <c r="F2" s="120" t="s">
        <v>17</v>
      </c>
      <c r="G2" s="121"/>
      <c r="H2" s="11"/>
      <c r="I2" s="120" t="s">
        <v>17</v>
      </c>
      <c r="J2" s="121"/>
    </row>
    <row r="3" spans="1:11" s="5" customFormat="1" ht="20" customHeight="1" x14ac:dyDescent="0.15">
      <c r="A3" s="136" t="str">
        <f>'Beoordelen open vragen'!A3:B3</f>
        <v>6.1.1 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 op zowel centraal niveau als op de scholen zelf.</v>
      </c>
      <c r="B3" s="12"/>
      <c r="C3" s="17" t="s">
        <v>7</v>
      </c>
      <c r="D3" s="18"/>
      <c r="E3" s="12"/>
      <c r="F3" s="17" t="s">
        <v>7</v>
      </c>
      <c r="G3" s="18"/>
      <c r="H3" s="12"/>
      <c r="I3" s="17" t="s">
        <v>7</v>
      </c>
      <c r="J3" s="18"/>
    </row>
    <row r="4" spans="1:11" s="5" customFormat="1" ht="148" customHeight="1" x14ac:dyDescent="0.15">
      <c r="A4" s="136"/>
      <c r="B4" s="12"/>
      <c r="C4" s="131" t="s">
        <v>4</v>
      </c>
      <c r="D4" s="132"/>
      <c r="E4" s="12"/>
      <c r="F4" s="129" t="s">
        <v>4</v>
      </c>
      <c r="G4" s="130"/>
      <c r="H4" s="12"/>
      <c r="I4" s="129" t="s">
        <v>4</v>
      </c>
      <c r="J4" s="130"/>
    </row>
    <row r="5" spans="1:11" s="5" customFormat="1" ht="20" customHeight="1" x14ac:dyDescent="0.15">
      <c r="A5" s="133" t="str">
        <f>'Beoordelen open vragen'!A4:B4</f>
        <v>6.1.2 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Op welke wijze zij invulling geeft aan duurzame inzetbaarheid van uitgeleende medewerkers en verzuimpreventie.</v>
      </c>
      <c r="B5" s="12"/>
      <c r="C5" s="17" t="s">
        <v>7</v>
      </c>
      <c r="D5" s="26"/>
      <c r="E5" s="12"/>
      <c r="F5" s="17" t="s">
        <v>7</v>
      </c>
      <c r="G5" s="26"/>
      <c r="H5" s="12"/>
      <c r="I5" s="17" t="s">
        <v>7</v>
      </c>
      <c r="J5" s="26"/>
    </row>
    <row r="6" spans="1:11" s="5" customFormat="1" ht="151" customHeight="1" x14ac:dyDescent="0.15">
      <c r="A6" s="134"/>
      <c r="B6" s="12"/>
      <c r="C6" s="131" t="s">
        <v>4</v>
      </c>
      <c r="D6" s="132"/>
      <c r="E6" s="12"/>
      <c r="F6" s="129" t="s">
        <v>4</v>
      </c>
      <c r="G6" s="130"/>
      <c r="H6" s="12"/>
      <c r="I6" s="129" t="s">
        <v>4</v>
      </c>
      <c r="J6" s="130"/>
    </row>
    <row r="7" spans="1:11" s="5" customFormat="1" ht="27" customHeight="1" x14ac:dyDescent="0.15">
      <c r="A7" s="133" t="str">
        <f>'Beoordelen open vragen'!A5:B5</f>
        <v xml:space="preserve">6.1.3 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in de regio Friesland, Drenthe en Groningen; 
•	het voorstellen van geschikte kandidaten; 
•	De mate waarin de kandidaat de christelijke identiteit van de opdrachtgever uit kan dragen;
•	de communicatie omtrent en de afronding van een zoekopdracht m.b.t een uitgezette vacature.
Hierin wordt er verwacht dat de inschrijver duidelijk beschrijft wat de rol van de opdrachtgever in dit proces is. </v>
      </c>
      <c r="B7" s="12"/>
      <c r="C7" s="17" t="s">
        <v>7</v>
      </c>
      <c r="D7" s="26"/>
      <c r="E7" s="12"/>
      <c r="F7" s="17" t="s">
        <v>7</v>
      </c>
      <c r="G7" s="26"/>
      <c r="H7" s="12"/>
      <c r="I7" s="17" t="s">
        <v>7</v>
      </c>
      <c r="J7" s="26"/>
    </row>
    <row r="8" spans="1:11" s="5" customFormat="1" ht="162" customHeight="1" x14ac:dyDescent="0.15">
      <c r="A8" s="134"/>
      <c r="B8" s="12"/>
      <c r="C8" s="135" t="s">
        <v>4</v>
      </c>
      <c r="D8" s="130"/>
      <c r="E8" s="12"/>
      <c r="F8" s="129" t="s">
        <v>4</v>
      </c>
      <c r="G8" s="130"/>
      <c r="H8" s="12"/>
      <c r="I8" s="129" t="s">
        <v>4</v>
      </c>
      <c r="J8" s="130"/>
    </row>
    <row r="9" spans="1:11" s="5" customFormat="1" ht="20" customHeight="1" x14ac:dyDescent="0.15">
      <c r="A9" s="133" t="str">
        <f>'Beoordelen open vragen'!A6:B6</f>
        <v xml:space="preserve">6.1.4 Inschrijver dient te beschrijven op maximaal 1 A4 (toe te voegen op TenderNed) welke werkwijze zij hanteert bij het afwijzen, dan wel terugkoppelen van een afwijzing vanuit CSG Liudger van kandidaten. Als mede hoe inschrijver ervoor zorgt dat ze afgewezen doch geschikte kandidaten gemotiveerd houdt voor eventuele volgende vacatures en hoe deze kandidaten een positief beeld houden van CSG Liudger. </v>
      </c>
      <c r="B9" s="12"/>
      <c r="C9" s="17" t="s">
        <v>7</v>
      </c>
      <c r="D9" s="26"/>
      <c r="E9" s="12"/>
      <c r="F9" s="17" t="s">
        <v>7</v>
      </c>
      <c r="G9" s="26"/>
      <c r="H9" s="12"/>
      <c r="I9" s="17" t="s">
        <v>7</v>
      </c>
      <c r="J9" s="26"/>
    </row>
    <row r="10" spans="1:11" s="5" customFormat="1" ht="155" customHeight="1" x14ac:dyDescent="0.15">
      <c r="A10" s="134"/>
      <c r="B10" s="12"/>
      <c r="C10" s="135" t="s">
        <v>4</v>
      </c>
      <c r="D10" s="130"/>
      <c r="E10" s="12"/>
      <c r="F10" s="129" t="s">
        <v>4</v>
      </c>
      <c r="G10" s="130"/>
      <c r="H10" s="12"/>
      <c r="I10" s="129" t="s">
        <v>4</v>
      </c>
      <c r="J10" s="130"/>
    </row>
    <row r="11" spans="1:11" s="5" customFormat="1" ht="20" customHeight="1" x14ac:dyDescent="0.15">
      <c r="A11" s="133" t="str">
        <f>'Beoordelen open vragen'!A7:B7</f>
        <v>6.1.5 Inschrijver dient te beschrijven op maximaal 1 A4 (toe te voegen op TenderNed) op welke wijze zij concreet invulling geven aan het bevorderen van de deskundigheid. Dit geldt voor medewerkers van opdrachtnemer die zowel niet als wel uitgeleend zijn aan CSG Liudger.</v>
      </c>
      <c r="B11" s="12"/>
      <c r="C11" s="17" t="s">
        <v>7</v>
      </c>
      <c r="D11" s="26"/>
      <c r="E11" s="12"/>
      <c r="F11" s="17" t="s">
        <v>7</v>
      </c>
      <c r="G11" s="26"/>
      <c r="H11" s="12"/>
      <c r="I11" s="17" t="s">
        <v>7</v>
      </c>
      <c r="J11" s="26"/>
    </row>
    <row r="12" spans="1:11" s="5" customFormat="1" ht="146" customHeight="1" x14ac:dyDescent="0.15">
      <c r="A12" s="134"/>
      <c r="B12" s="12"/>
      <c r="C12" s="135" t="s">
        <v>4</v>
      </c>
      <c r="D12" s="130"/>
      <c r="E12" s="12"/>
      <c r="F12" s="129" t="s">
        <v>4</v>
      </c>
      <c r="G12" s="130"/>
      <c r="H12" s="12"/>
      <c r="I12" s="129" t="s">
        <v>4</v>
      </c>
      <c r="J12" s="130"/>
    </row>
    <row r="13" spans="1:11" s="5" customFormat="1" ht="20" customHeight="1" x14ac:dyDescent="0.15">
      <c r="A13" s="133" t="str">
        <f>'Beoordelaar 2'!A13:A14</f>
        <v xml:space="preserve">6.1.6 Inschrijver dient te beschrijven op maximaal 1 A4 (toe te voegen op TenderNed)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3" s="12"/>
      <c r="C13" s="17" t="s">
        <v>7</v>
      </c>
      <c r="D13" s="26"/>
      <c r="E13" s="12"/>
      <c r="F13" s="17" t="s">
        <v>7</v>
      </c>
      <c r="G13" s="26"/>
      <c r="H13" s="12"/>
      <c r="I13" s="17" t="s">
        <v>7</v>
      </c>
      <c r="J13" s="26"/>
    </row>
    <row r="14" spans="1:11" s="5" customFormat="1" ht="153" customHeight="1" x14ac:dyDescent="0.15">
      <c r="A14" s="134"/>
      <c r="B14" s="12"/>
      <c r="C14" s="135" t="s">
        <v>4</v>
      </c>
      <c r="D14" s="130"/>
      <c r="E14" s="12"/>
      <c r="F14" s="129" t="s">
        <v>4</v>
      </c>
      <c r="G14" s="130"/>
      <c r="H14" s="12"/>
      <c r="I14" s="129" t="s">
        <v>4</v>
      </c>
      <c r="J14" s="130"/>
    </row>
    <row r="15" spans="1:11" s="5" customFormat="1" ht="20" customHeight="1" x14ac:dyDescent="0.15">
      <c r="A15" s="133" t="str">
        <f>'Beoordelaar 2'!A15:A16</f>
        <v>6.1.7 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 vaardigheden, didactisch vermogen.</v>
      </c>
      <c r="B15" s="12"/>
      <c r="C15" s="17" t="s">
        <v>7</v>
      </c>
      <c r="D15" s="26"/>
      <c r="E15" s="12"/>
      <c r="F15" s="17" t="s">
        <v>7</v>
      </c>
      <c r="G15" s="26"/>
      <c r="H15" s="12"/>
      <c r="I15" s="17" t="s">
        <v>7</v>
      </c>
      <c r="J15" s="26"/>
    </row>
    <row r="16" spans="1:11" s="5" customFormat="1" ht="143" customHeight="1" x14ac:dyDescent="0.15">
      <c r="A16" s="134"/>
      <c r="B16" s="12"/>
      <c r="C16" s="135" t="s">
        <v>4</v>
      </c>
      <c r="D16" s="130"/>
      <c r="E16" s="12"/>
      <c r="F16" s="129" t="s">
        <v>4</v>
      </c>
      <c r="G16" s="130"/>
      <c r="H16" s="12"/>
      <c r="I16" s="129" t="s">
        <v>4</v>
      </c>
      <c r="J16" s="130"/>
    </row>
    <row r="17" spans="1:107" s="5" customFormat="1" ht="20" customHeight="1" x14ac:dyDescent="0.15">
      <c r="A17" s="133" t="str">
        <f>'Beoordelaar 2'!A17:A18</f>
        <v xml:space="preserve">6.1.8 Inschrijver dient te beschrijven op maximaal 1 A4 (toe te voegen op TenderNed) op welke wijze zij bij andere onderwijsorganisaties moeilijk in te vullen vacatures zoals een docent wiskunde, natuur-/scheikunde, Duits, bedrijfseconomie, Fries en een onderwijsassistent hebben aangepakt en ingevuld. </v>
      </c>
      <c r="B17" s="12"/>
      <c r="C17" s="17" t="s">
        <v>7</v>
      </c>
      <c r="D17" s="26"/>
      <c r="E17" s="12"/>
      <c r="F17" s="17" t="s">
        <v>7</v>
      </c>
      <c r="G17" s="26"/>
      <c r="H17" s="12"/>
      <c r="I17" s="17" t="s">
        <v>7</v>
      </c>
      <c r="J17" s="26"/>
    </row>
    <row r="18" spans="1:107" s="5" customFormat="1" ht="145" customHeight="1" x14ac:dyDescent="0.15">
      <c r="A18" s="134"/>
      <c r="B18" s="12"/>
      <c r="C18" s="135" t="s">
        <v>4</v>
      </c>
      <c r="D18" s="130"/>
      <c r="E18" s="12"/>
      <c r="F18" s="129" t="s">
        <v>4</v>
      </c>
      <c r="G18" s="130"/>
      <c r="H18" s="12"/>
      <c r="I18" s="129" t="s">
        <v>4</v>
      </c>
      <c r="J18" s="130"/>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row>
    <row r="19" spans="1:107" s="5" customFormat="1" ht="20" customHeight="1" x14ac:dyDescent="0.15">
      <c r="A19" s="8"/>
      <c r="B19" s="13"/>
      <c r="C19" s="9"/>
      <c r="D19" s="9"/>
      <c r="E19" s="13"/>
      <c r="F19" s="9"/>
      <c r="G19" s="9"/>
      <c r="H19" s="13"/>
      <c r="I19" s="9"/>
      <c r="J19" s="10"/>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row>
    <row r="20" spans="1:107" x14ac:dyDescent="0.2">
      <c r="I20" s="71"/>
      <c r="J20" s="72"/>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row>
    <row r="21" spans="1:107" s="5" customFormat="1" ht="33" customHeight="1" x14ac:dyDescent="0.15">
      <c r="A21" s="68" t="str">
        <f>'Beoordelen interview'!A1</f>
        <v>Interview sleutelfunctionarissen (1 t/m 4)</v>
      </c>
      <c r="B21" s="11"/>
      <c r="C21" s="120"/>
      <c r="D21" s="121"/>
      <c r="E21" s="11"/>
      <c r="F21" s="120"/>
      <c r="G21" s="121"/>
      <c r="H21" s="11"/>
      <c r="I21" s="120"/>
      <c r="J21" s="121"/>
    </row>
    <row r="22" spans="1:107" s="1" customFormat="1" ht="20" customHeight="1" x14ac:dyDescent="0.15">
      <c r="A22" s="124" t="str">
        <f>'Beoordelen interview'!A4:B4</f>
        <v xml:space="preserve">1.	</v>
      </c>
      <c r="B22" s="58"/>
      <c r="C22" s="59" t="s">
        <v>7</v>
      </c>
      <c r="D22" s="60"/>
      <c r="E22" s="58"/>
      <c r="F22" s="59" t="s">
        <v>7</v>
      </c>
      <c r="G22" s="60"/>
      <c r="I22" s="61" t="s">
        <v>7</v>
      </c>
      <c r="J22" s="6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row>
    <row r="23" spans="1:107" s="1" customFormat="1" ht="130" customHeight="1" x14ac:dyDescent="0.15">
      <c r="A23" s="125"/>
      <c r="B23" s="58"/>
      <c r="C23" s="126" t="s">
        <v>4</v>
      </c>
      <c r="D23" s="123"/>
      <c r="E23" s="58"/>
      <c r="F23" s="122" t="s">
        <v>4</v>
      </c>
      <c r="G23" s="123"/>
      <c r="I23" s="122" t="s">
        <v>4</v>
      </c>
      <c r="J23" s="123"/>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row>
    <row r="24" spans="1:107" s="1" customFormat="1" ht="21" customHeight="1" x14ac:dyDescent="0.15">
      <c r="A24" s="124" t="str">
        <f>'Beoordelen interview'!A5:B5</f>
        <v xml:space="preserve">
2. 
</v>
      </c>
      <c r="B24" s="58"/>
      <c r="C24" s="59" t="s">
        <v>7</v>
      </c>
      <c r="D24" s="60"/>
      <c r="E24" s="58"/>
      <c r="F24" s="59" t="s">
        <v>7</v>
      </c>
      <c r="G24" s="60"/>
      <c r="I24" s="61" t="s">
        <v>7</v>
      </c>
      <c r="J24" s="6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row>
    <row r="25" spans="1:107" s="1" customFormat="1" ht="144" customHeight="1" x14ac:dyDescent="0.15">
      <c r="A25" s="125"/>
      <c r="B25" s="58"/>
      <c r="C25" s="126" t="s">
        <v>4</v>
      </c>
      <c r="D25" s="123"/>
      <c r="E25" s="58"/>
      <c r="F25" s="122" t="s">
        <v>4</v>
      </c>
      <c r="G25" s="123"/>
      <c r="I25" s="122" t="s">
        <v>4</v>
      </c>
      <c r="J25" s="123"/>
    </row>
    <row r="26" spans="1:107" s="1" customFormat="1" ht="26" customHeight="1" x14ac:dyDescent="0.15">
      <c r="A26" s="124" t="str">
        <f>'Beoordelen interview'!A6:B6</f>
        <v xml:space="preserve">
3. 
</v>
      </c>
      <c r="B26" s="58"/>
      <c r="C26" s="59" t="s">
        <v>7</v>
      </c>
      <c r="D26" s="60"/>
      <c r="E26" s="58"/>
      <c r="F26" s="59" t="s">
        <v>7</v>
      </c>
      <c r="G26" s="60"/>
      <c r="I26" s="61" t="s">
        <v>7</v>
      </c>
      <c r="J26" s="60"/>
    </row>
    <row r="27" spans="1:107" s="1" customFormat="1" ht="150" customHeight="1" x14ac:dyDescent="0.15">
      <c r="A27" s="125"/>
      <c r="B27" s="58"/>
      <c r="C27" s="126" t="s">
        <v>4</v>
      </c>
      <c r="D27" s="123"/>
      <c r="E27" s="58"/>
      <c r="F27" s="122" t="s">
        <v>4</v>
      </c>
      <c r="G27" s="123"/>
      <c r="I27" s="122" t="s">
        <v>4</v>
      </c>
      <c r="J27" s="123"/>
    </row>
    <row r="28" spans="1:107" s="1" customFormat="1" ht="22" customHeight="1" x14ac:dyDescent="0.15">
      <c r="A28" s="124" t="str">
        <f>'Beoordelen interview'!A7:B7</f>
        <v xml:space="preserve">
4. 
</v>
      </c>
      <c r="B28" s="58"/>
      <c r="C28" s="59" t="s">
        <v>7</v>
      </c>
      <c r="D28" s="60"/>
      <c r="E28" s="58"/>
      <c r="F28" s="59" t="s">
        <v>7</v>
      </c>
      <c r="G28" s="60"/>
      <c r="I28" s="61" t="s">
        <v>7</v>
      </c>
      <c r="J28" s="60"/>
    </row>
    <row r="29" spans="1:107" s="1" customFormat="1" ht="128" customHeight="1" x14ac:dyDescent="0.15">
      <c r="A29" s="125"/>
      <c r="B29" s="58"/>
      <c r="C29" s="126" t="s">
        <v>4</v>
      </c>
      <c r="D29" s="123"/>
      <c r="E29" s="58"/>
      <c r="F29" s="122" t="s">
        <v>4</v>
      </c>
      <c r="G29" s="123"/>
      <c r="I29" s="122" t="s">
        <v>4</v>
      </c>
      <c r="J29" s="123"/>
    </row>
    <row r="30" spans="1:107" s="5" customFormat="1" ht="20" customHeight="1" x14ac:dyDescent="0.15">
      <c r="A30" s="8"/>
      <c r="B30" s="13"/>
      <c r="C30" s="9"/>
      <c r="D30" s="9"/>
      <c r="E30" s="13"/>
      <c r="F30" s="9"/>
      <c r="G30" s="9"/>
      <c r="H30" s="13"/>
      <c r="I30" s="9"/>
      <c r="J30" s="10"/>
    </row>
  </sheetData>
  <sheetProtection algorithmName="SHA-512" hashValue="OnV2w69XQSwy3VRvGyea9KsFkq+UQgBuElQqH3U9eczpSrnxo/wjeKTpvdD9ucihNvPQDHRpACVv8zHUhtp/wA==" saltValue="aqeEvt5HXVOXS/30VGHp3Q==" spinCount="100000" sheet="1" objects="1" scenarios="1"/>
  <mergeCells count="57">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22:A23"/>
    <mergeCell ref="C23:D23"/>
    <mergeCell ref="F23:G23"/>
    <mergeCell ref="I23:J23"/>
    <mergeCell ref="A15:A16"/>
    <mergeCell ref="C16:D16"/>
    <mergeCell ref="F16:G16"/>
    <mergeCell ref="I16:J16"/>
    <mergeCell ref="A17:A18"/>
    <mergeCell ref="C18:D18"/>
    <mergeCell ref="F18:G18"/>
    <mergeCell ref="I18:J18"/>
    <mergeCell ref="C21:D21"/>
    <mergeCell ref="F21:G21"/>
    <mergeCell ref="I21:J21"/>
    <mergeCell ref="A28:A29"/>
    <mergeCell ref="C29:D29"/>
    <mergeCell ref="F29:G29"/>
    <mergeCell ref="I29:J29"/>
    <mergeCell ref="A24:A25"/>
    <mergeCell ref="C25:D25"/>
    <mergeCell ref="F25:G25"/>
    <mergeCell ref="I25:J25"/>
    <mergeCell ref="A26:A27"/>
    <mergeCell ref="C27:D27"/>
    <mergeCell ref="F27:G27"/>
    <mergeCell ref="I27:J27"/>
  </mergeCells>
  <dataValidations count="1">
    <dataValidation type="list" errorStyle="warning" allowBlank="1" showErrorMessage="1" error="Voer juiste waarde in. " sqref="C7 F7 I7 C9 F9 I9 C11 F11 I11 C5 F5 I5 C13 F13 I13 I3 F3 C3 C15 F15 I15 C17 F17 I17 C22 F28 C24 I22 I24 C26 I26 C28 F22 F24 F26 I28" xr:uid="{BF83ED75-D32F-1D44-A9D4-EECEA7D94C5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80"/>
  <sheetViews>
    <sheetView showGridLines="0" topLeftCell="N1" workbookViewId="0">
      <selection activeCell="G73" sqref="G73:G78"/>
    </sheetView>
  </sheetViews>
  <sheetFormatPr baseColWidth="10" defaultColWidth="8.83203125" defaultRowHeight="15" x14ac:dyDescent="0.2"/>
  <cols>
    <col min="1" max="1" width="60.6640625" customWidth="1"/>
    <col min="2" max="2" width="15.6640625" customWidth="1"/>
    <col min="3" max="3" width="2.83203125" customWidth="1"/>
    <col min="4" max="7" width="26.1640625" customWidth="1"/>
    <col min="8" max="8" width="2.83203125" customWidth="1"/>
    <col min="9" max="12" width="26.1640625" customWidth="1"/>
    <col min="13" max="13" width="5" style="38" customWidth="1"/>
    <col min="14" max="17" width="26.1640625" customWidth="1"/>
  </cols>
  <sheetData>
    <row r="1" spans="1:17" ht="40" customHeight="1" x14ac:dyDescent="0.2">
      <c r="A1" s="148" t="s">
        <v>61</v>
      </c>
      <c r="B1" s="149"/>
      <c r="C1" s="34"/>
      <c r="D1" s="150"/>
      <c r="E1" s="150"/>
      <c r="F1" s="146" t="s">
        <v>62</v>
      </c>
      <c r="G1" s="147"/>
      <c r="H1" s="35"/>
      <c r="I1" s="151"/>
      <c r="J1" s="152"/>
      <c r="K1" s="146" t="s">
        <v>62</v>
      </c>
      <c r="L1" s="147"/>
      <c r="M1" s="39"/>
      <c r="N1" s="151"/>
      <c r="O1" s="152"/>
      <c r="P1" s="146" t="s">
        <v>62</v>
      </c>
      <c r="Q1" s="147"/>
    </row>
    <row r="2" spans="1:17" ht="28" customHeight="1" x14ac:dyDescent="0.2">
      <c r="A2" s="163" t="s">
        <v>64</v>
      </c>
      <c r="B2" s="164"/>
      <c r="C2" s="24"/>
      <c r="D2" s="82" t="str">
        <f>'Beoordelaar 1'!C1</f>
        <v>&lt;NAAM INSCHRIJVER&gt;</v>
      </c>
      <c r="E2" s="83" t="s">
        <v>60</v>
      </c>
      <c r="F2" s="82"/>
      <c r="G2" s="83" t="s">
        <v>63</v>
      </c>
      <c r="H2" s="84"/>
      <c r="I2" s="82" t="str">
        <f>'Beoordelaar 1'!F1</f>
        <v>&lt;NAAM INSCHRIJVER&gt;</v>
      </c>
      <c r="J2" s="83" t="s">
        <v>60</v>
      </c>
      <c r="K2" s="82"/>
      <c r="L2" s="83" t="s">
        <v>63</v>
      </c>
      <c r="M2" s="85"/>
      <c r="N2" s="82" t="str">
        <f>'Beoordelaar 1'!I1</f>
        <v>&lt;NAAM INSCHRIJVER&gt;</v>
      </c>
      <c r="O2" s="83" t="s">
        <v>60</v>
      </c>
      <c r="P2" s="82"/>
      <c r="Q2" s="86" t="s">
        <v>63</v>
      </c>
    </row>
    <row r="3" spans="1:17" ht="18" customHeight="1" x14ac:dyDescent="0.2">
      <c r="A3" s="160" t="s">
        <v>28</v>
      </c>
      <c r="B3" s="20" t="s">
        <v>13</v>
      </c>
      <c r="C3" s="24"/>
      <c r="D3" s="2" t="str">
        <f>'Beoordelaar 1'!C3</f>
        <v>SCORE</v>
      </c>
      <c r="E3" s="139" t="s">
        <v>86</v>
      </c>
      <c r="F3" s="2"/>
      <c r="G3" s="139" t="s">
        <v>87</v>
      </c>
      <c r="H3" s="24"/>
      <c r="I3" s="2" t="str">
        <f>'Beoordelaar 1'!F3</f>
        <v>SCORE</v>
      </c>
      <c r="J3" s="139" t="s">
        <v>86</v>
      </c>
      <c r="K3" s="2"/>
      <c r="L3" s="139" t="s">
        <v>87</v>
      </c>
      <c r="M3" s="36"/>
      <c r="N3" s="2" t="str">
        <f>'Beoordelaar 1'!I3</f>
        <v>SCORE</v>
      </c>
      <c r="O3" s="139" t="s">
        <v>86</v>
      </c>
      <c r="P3" s="2"/>
      <c r="Q3" s="139" t="s">
        <v>87</v>
      </c>
    </row>
    <row r="4" spans="1:17" ht="18" customHeight="1" x14ac:dyDescent="0.2">
      <c r="A4" s="160"/>
      <c r="B4" s="20" t="s">
        <v>14</v>
      </c>
      <c r="C4" s="24"/>
      <c r="D4" s="2" t="str">
        <f>'Beoordelaar 2'!C3</f>
        <v>SCORE</v>
      </c>
      <c r="E4" s="139"/>
      <c r="F4" s="2"/>
      <c r="G4" s="139"/>
      <c r="H4" s="24"/>
      <c r="I4" s="2" t="str">
        <f>'Beoordelaar 2'!F3</f>
        <v>SCORE</v>
      </c>
      <c r="J4" s="139"/>
      <c r="K4" s="2"/>
      <c r="L4" s="139"/>
      <c r="M4" s="36"/>
      <c r="N4" s="2" t="str">
        <f>'Beoordelaar 2'!I3</f>
        <v>SCORE</v>
      </c>
      <c r="O4" s="139"/>
      <c r="P4" s="2"/>
      <c r="Q4" s="139"/>
    </row>
    <row r="5" spans="1:17" ht="18" customHeight="1" x14ac:dyDescent="0.2">
      <c r="A5" s="161"/>
      <c r="B5" s="20" t="s">
        <v>15</v>
      </c>
      <c r="C5" s="24"/>
      <c r="D5" s="2" t="str">
        <f>'Beoordelaar 3'!C3</f>
        <v>SCORE</v>
      </c>
      <c r="E5" s="139"/>
      <c r="F5" s="2"/>
      <c r="G5" s="139"/>
      <c r="H5" s="24"/>
      <c r="I5" s="2" t="str">
        <f>'Beoordelaar 3'!F3</f>
        <v>SCORE</v>
      </c>
      <c r="J5" s="139"/>
      <c r="K5" s="2"/>
      <c r="L5" s="139"/>
      <c r="M5" s="36"/>
      <c r="N5" s="2" t="str">
        <f>'Beoordelaar 3'!I3</f>
        <v>SCORE</v>
      </c>
      <c r="O5" s="139"/>
      <c r="P5" s="2"/>
      <c r="Q5" s="139"/>
    </row>
    <row r="6" spans="1:17" ht="18" customHeight="1" x14ac:dyDescent="0.2">
      <c r="A6" s="30"/>
      <c r="B6" s="20" t="s">
        <v>58</v>
      </c>
      <c r="C6" s="24"/>
      <c r="D6" s="28" t="str">
        <f>'Beoordelaar 4'!C3</f>
        <v>SCORE</v>
      </c>
      <c r="E6" s="139"/>
      <c r="F6" s="28"/>
      <c r="G6" s="139"/>
      <c r="H6" s="24"/>
      <c r="I6" s="28" t="str">
        <f>'Beoordelaar 4'!F3</f>
        <v>SCORE</v>
      </c>
      <c r="J6" s="139"/>
      <c r="K6" s="28"/>
      <c r="L6" s="139"/>
      <c r="M6" s="36"/>
      <c r="N6" s="28" t="str">
        <f>'Beoordelaar 4'!I3</f>
        <v>SCORE</v>
      </c>
      <c r="O6" s="139"/>
      <c r="P6" s="28"/>
      <c r="Q6" s="139"/>
    </row>
    <row r="7" spans="1:17" ht="20" customHeight="1" x14ac:dyDescent="0.2">
      <c r="A7" s="155" t="s">
        <v>6</v>
      </c>
      <c r="B7" s="156"/>
      <c r="C7" s="24"/>
      <c r="D7" s="15" t="s">
        <v>17</v>
      </c>
      <c r="E7" s="139"/>
      <c r="F7" s="15" t="s">
        <v>17</v>
      </c>
      <c r="G7" s="139"/>
      <c r="H7" s="24"/>
      <c r="I7" s="15" t="s">
        <v>17</v>
      </c>
      <c r="J7" s="139"/>
      <c r="K7" s="15" t="s">
        <v>17</v>
      </c>
      <c r="L7" s="139"/>
      <c r="M7" s="36"/>
      <c r="N7" s="15" t="s">
        <v>17</v>
      </c>
      <c r="O7" s="139"/>
      <c r="P7" s="15" t="s">
        <v>17</v>
      </c>
      <c r="Q7" s="139"/>
    </row>
    <row r="8" spans="1:17" ht="20" customHeight="1" x14ac:dyDescent="0.2">
      <c r="A8" s="162"/>
      <c r="B8" s="158"/>
      <c r="C8" s="22"/>
      <c r="D8" s="16" t="str">
        <f>IF(D7="Uitmuntend","€ 20.000",IF(D7="Goed","€15.000",IF(D7="Voldoende","€ 5.000",IF(D7="Matig","€ 0",IF(D7="Onvoldoende","UITSLUITING"," ")))))</f>
        <v xml:space="preserve"> </v>
      </c>
      <c r="E8" s="140"/>
      <c r="F8" s="16" t="str">
        <f>IF(D7="Uitmuntend","€ 20.000",IF(D7="Goed","€1 5.000",IF(D7="Voldoende","€ 5.000",IF(D7="Matig","€ 0",IF(D7="Onvoldoende","UITSLUITING"," ")))))</f>
        <v xml:space="preserve"> </v>
      </c>
      <c r="G8" s="140"/>
      <c r="H8" s="22"/>
      <c r="I8" s="16" t="str">
        <f>IF(I7="Uitmuntend","€ 20.000",IF(I7="Goed","€15.000",IF(I7="Voldoende","€ 5.000",IF(I7="Matig","€ 0",IF(I7="Onvoldoende","UITSLUITING"," ")))))</f>
        <v xml:space="preserve"> </v>
      </c>
      <c r="J8" s="140"/>
      <c r="K8" s="16" t="str">
        <f>IF(I7="Uitmuntend","€ 20.000",IF(I7="Goed","€1 5.000",IF(I7="Voldoende","€ 5.000",IF(I7="Matig","€ 0",IF(I7="Onvoldoende","UITSLUITING"," ")))))</f>
        <v xml:space="preserve"> </v>
      </c>
      <c r="L8" s="140"/>
      <c r="M8" s="37"/>
      <c r="N8" s="16" t="str">
        <f>IF(N7="Uitmuntend","€ 20.000",IF(N7="Goed","€15.000",IF(N7="Voldoende","€ 5.000",IF(N7="Matig","€ 0",IF(N7="Onvoldoende","UITSLUITING"," ")))))</f>
        <v xml:space="preserve"> </v>
      </c>
      <c r="O8" s="140"/>
      <c r="P8" s="16" t="str">
        <f>IF(N7="Uitmuntend","€ 20.000",IF(N7="Goed","€1 5.000",IF(N7="Voldoende","€ 5.000",IF(N7="Matig","€ 0",IF(N7="Onvoldoende","UITSLUITING"," ")))))</f>
        <v xml:space="preserve"> </v>
      </c>
      <c r="Q8" s="140"/>
    </row>
    <row r="9" spans="1:17" ht="18" customHeight="1" x14ac:dyDescent="0.2">
      <c r="A9" s="160" t="s">
        <v>29</v>
      </c>
      <c r="B9" s="20" t="s">
        <v>13</v>
      </c>
      <c r="C9" s="24"/>
      <c r="D9" s="2" t="str">
        <f>'Beoordelaar 1'!C5</f>
        <v>SCORE</v>
      </c>
      <c r="E9" s="139" t="s">
        <v>86</v>
      </c>
      <c r="F9" s="2"/>
      <c r="G9" s="139" t="s">
        <v>87</v>
      </c>
      <c r="H9" s="24"/>
      <c r="I9" s="2" t="str">
        <f>'Beoordelaar 1'!F5</f>
        <v>SCORE</v>
      </c>
      <c r="J9" s="139" t="s">
        <v>86</v>
      </c>
      <c r="K9" s="2"/>
      <c r="L9" s="139" t="s">
        <v>87</v>
      </c>
      <c r="M9" s="36"/>
      <c r="N9" s="2" t="str">
        <f>'Beoordelaar 1'!I5</f>
        <v>SCORE</v>
      </c>
      <c r="O9" s="139" t="s">
        <v>86</v>
      </c>
      <c r="P9" s="2"/>
      <c r="Q9" s="139" t="s">
        <v>87</v>
      </c>
    </row>
    <row r="10" spans="1:17" ht="18" customHeight="1" x14ac:dyDescent="0.2">
      <c r="A10" s="160"/>
      <c r="B10" s="20" t="s">
        <v>14</v>
      </c>
      <c r="C10" s="24"/>
      <c r="D10" s="2" t="str">
        <f>'Beoordelaar 2'!C5</f>
        <v>SCORE</v>
      </c>
      <c r="E10" s="139"/>
      <c r="F10" s="2"/>
      <c r="G10" s="139"/>
      <c r="H10" s="24"/>
      <c r="I10" s="2" t="str">
        <f>'Beoordelaar 2'!F5</f>
        <v>SCORE</v>
      </c>
      <c r="J10" s="139"/>
      <c r="K10" s="2"/>
      <c r="L10" s="139"/>
      <c r="M10" s="36"/>
      <c r="N10" s="2" t="str">
        <f>'Beoordelaar 2'!I5</f>
        <v>SCORE</v>
      </c>
      <c r="O10" s="139"/>
      <c r="P10" s="2"/>
      <c r="Q10" s="139"/>
    </row>
    <row r="11" spans="1:17" ht="18" customHeight="1" x14ac:dyDescent="0.2">
      <c r="A11" s="161"/>
      <c r="B11" s="20" t="s">
        <v>15</v>
      </c>
      <c r="C11" s="24"/>
      <c r="D11" s="2" t="str">
        <f>'Beoordelaar 3'!C5</f>
        <v>SCORE</v>
      </c>
      <c r="E11" s="139"/>
      <c r="F11" s="2"/>
      <c r="G11" s="139"/>
      <c r="H11" s="24"/>
      <c r="I11" s="2" t="str">
        <f>'Beoordelaar 3'!F5</f>
        <v>SCORE</v>
      </c>
      <c r="J11" s="139"/>
      <c r="K11" s="2"/>
      <c r="L11" s="139"/>
      <c r="M11" s="36"/>
      <c r="N11" s="2" t="str">
        <f>'Beoordelaar 3'!I5</f>
        <v>SCORE</v>
      </c>
      <c r="O11" s="139"/>
      <c r="P11" s="2"/>
      <c r="Q11" s="139"/>
    </row>
    <row r="12" spans="1:17" ht="18" customHeight="1" x14ac:dyDescent="0.2">
      <c r="A12" s="30"/>
      <c r="B12" s="20" t="s">
        <v>58</v>
      </c>
      <c r="C12" s="24"/>
      <c r="D12" s="28" t="str">
        <f>'Beoordelaar 4'!C5</f>
        <v>SCORE</v>
      </c>
      <c r="E12" s="139"/>
      <c r="F12" s="28"/>
      <c r="G12" s="139"/>
      <c r="H12" s="24"/>
      <c r="I12" s="28" t="str">
        <f>'Beoordelaar 4'!F5</f>
        <v>SCORE</v>
      </c>
      <c r="J12" s="139"/>
      <c r="K12" s="28"/>
      <c r="L12" s="139"/>
      <c r="M12" s="36"/>
      <c r="N12" s="28" t="str">
        <f>'Beoordelaar 4'!I5</f>
        <v>SCORE</v>
      </c>
      <c r="O12" s="139"/>
      <c r="P12" s="28"/>
      <c r="Q12" s="139"/>
    </row>
    <row r="13" spans="1:17" ht="20" customHeight="1" x14ac:dyDescent="0.2">
      <c r="A13" s="155"/>
      <c r="B13" s="156"/>
      <c r="C13" s="22"/>
      <c r="D13" s="15" t="s">
        <v>17</v>
      </c>
      <c r="E13" s="139"/>
      <c r="F13" s="15" t="s">
        <v>17</v>
      </c>
      <c r="G13" s="139"/>
      <c r="H13" s="22"/>
      <c r="I13" s="15" t="s">
        <v>17</v>
      </c>
      <c r="J13" s="139"/>
      <c r="K13" s="15" t="s">
        <v>17</v>
      </c>
      <c r="L13" s="139"/>
      <c r="M13" s="37"/>
      <c r="N13" s="15" t="s">
        <v>17</v>
      </c>
      <c r="O13" s="139"/>
      <c r="P13" s="15" t="s">
        <v>17</v>
      </c>
      <c r="Q13" s="139"/>
    </row>
    <row r="14" spans="1:17" ht="20" customHeight="1" x14ac:dyDescent="0.2">
      <c r="A14" s="162"/>
      <c r="B14" s="158"/>
      <c r="C14" s="22"/>
      <c r="D14" s="16" t="str">
        <f>IF(D13="Uitmuntend","€ 25.000",IF(D13="Goed","€ 18.750",IF(D13="Voldoende","€ 6.250",IF(D13="Matig","€ 0",IF(D13="Onvoldoende","UITSLUITING"," ")))))</f>
        <v xml:space="preserve"> </v>
      </c>
      <c r="E14" s="140"/>
      <c r="F14" s="16" t="str">
        <f>IF(D13="Uitmuntend","€ 25.000",IF(D13="Goed","€ 18.750",IF(D13="Voldoende","€ 6.250",IF(D13="Matig","€ 0",IF(D13="Onvoldoende","UITSLUITING"," ")))))</f>
        <v xml:space="preserve"> </v>
      </c>
      <c r="G14" s="140"/>
      <c r="H14" s="22"/>
      <c r="I14" s="16" t="str">
        <f>IF(I13="Uitmuntend","€ 25.000",IF(I13="Goed","€ 18.750",IF(I13="Voldoende","€ 6.250",IF(I13="Matig","€ 0",IF(I13="Onvoldoende","UITSLUITING"," ")))))</f>
        <v xml:space="preserve"> </v>
      </c>
      <c r="J14" s="140"/>
      <c r="K14" s="16" t="str">
        <f>IF(I13="Uitmuntend","€ 25.000",IF(I13="Goed","€ 18.750",IF(I13="Voldoende","€ 6.250",IF(I13="Matig","€ 0",IF(I13="Onvoldoende","UITSLUITING"," ")))))</f>
        <v xml:space="preserve"> </v>
      </c>
      <c r="L14" s="140"/>
      <c r="M14" s="37"/>
      <c r="N14" s="16" t="str">
        <f>IF(N13="Uitmuntend","€ 25.000",IF(N13="Goed","€ 18.750",IF(N13="Voldoende","€ 6.250",IF(N13="Matig","€ 0",IF(N13="Onvoldoende","UITSLUITING"," ")))))</f>
        <v xml:space="preserve"> </v>
      </c>
      <c r="O14" s="140"/>
      <c r="P14" s="16" t="str">
        <f>IF(N13="Uitmuntend","€ 25.000",IF(N13="Goed","€ 18.750",IF(N13="Voldoende","€ 6.250",IF(N13="Matig","€ 0",IF(N13="Onvoldoende","UITSLUITING"," ")))))</f>
        <v xml:space="preserve"> </v>
      </c>
      <c r="Q14" s="140"/>
    </row>
    <row r="15" spans="1:17" ht="18" customHeight="1" x14ac:dyDescent="0.2">
      <c r="A15" s="160" t="s">
        <v>30</v>
      </c>
      <c r="B15" s="20" t="s">
        <v>13</v>
      </c>
      <c r="C15" s="24"/>
      <c r="D15" s="2" t="str">
        <f>'Beoordelaar 1'!C7</f>
        <v>SCORE</v>
      </c>
      <c r="E15" s="139" t="s">
        <v>86</v>
      </c>
      <c r="F15" s="2"/>
      <c r="G15" s="139" t="s">
        <v>87</v>
      </c>
      <c r="H15" s="24"/>
      <c r="I15" s="2" t="str">
        <f>'Beoordelaar 1'!F7</f>
        <v>SCORE</v>
      </c>
      <c r="J15" s="139" t="s">
        <v>86</v>
      </c>
      <c r="K15" s="2"/>
      <c r="L15" s="139" t="s">
        <v>87</v>
      </c>
      <c r="M15" s="36"/>
      <c r="N15" s="2" t="str">
        <f>'Beoordelaar 1'!I7</f>
        <v>SCORE</v>
      </c>
      <c r="O15" s="139" t="s">
        <v>86</v>
      </c>
      <c r="P15" s="2"/>
      <c r="Q15" s="139" t="s">
        <v>87</v>
      </c>
    </row>
    <row r="16" spans="1:17" ht="18" customHeight="1" x14ac:dyDescent="0.2">
      <c r="A16" s="160"/>
      <c r="B16" s="20" t="s">
        <v>14</v>
      </c>
      <c r="C16" s="24"/>
      <c r="D16" s="2" t="str">
        <f>'Beoordelaar 2'!C7</f>
        <v>SCORE</v>
      </c>
      <c r="E16" s="139"/>
      <c r="F16" s="2"/>
      <c r="G16" s="139"/>
      <c r="H16" s="24"/>
      <c r="I16" s="2" t="str">
        <f>'Beoordelaar 2'!F7</f>
        <v>SCORE</v>
      </c>
      <c r="J16" s="139"/>
      <c r="K16" s="2"/>
      <c r="L16" s="139"/>
      <c r="M16" s="36"/>
      <c r="N16" s="2" t="str">
        <f>'Beoordelaar 2'!I7</f>
        <v>SCORE</v>
      </c>
      <c r="O16" s="139"/>
      <c r="P16" s="2"/>
      <c r="Q16" s="139"/>
    </row>
    <row r="17" spans="1:17" ht="18" customHeight="1" x14ac:dyDescent="0.2">
      <c r="A17" s="161"/>
      <c r="B17" s="20" t="s">
        <v>15</v>
      </c>
      <c r="C17" s="24"/>
      <c r="D17" s="2" t="str">
        <f>'Beoordelaar 3'!C7</f>
        <v>SCORE</v>
      </c>
      <c r="E17" s="139"/>
      <c r="F17" s="2"/>
      <c r="G17" s="139"/>
      <c r="H17" s="24"/>
      <c r="I17" s="2" t="str">
        <f>'Beoordelaar 3'!F7</f>
        <v>SCORE</v>
      </c>
      <c r="J17" s="139"/>
      <c r="K17" s="2"/>
      <c r="L17" s="139"/>
      <c r="M17" s="36"/>
      <c r="N17" s="2" t="str">
        <f>'Beoordelaar 3'!I7</f>
        <v>SCORE</v>
      </c>
      <c r="O17" s="139"/>
      <c r="P17" s="2"/>
      <c r="Q17" s="139"/>
    </row>
    <row r="18" spans="1:17" ht="18" customHeight="1" x14ac:dyDescent="0.2">
      <c r="A18" s="30"/>
      <c r="B18" s="20" t="s">
        <v>58</v>
      </c>
      <c r="C18" s="24"/>
      <c r="D18" s="28" t="str">
        <f>'Beoordelaar 4'!C7</f>
        <v>SCORE</v>
      </c>
      <c r="E18" s="139"/>
      <c r="F18" s="28"/>
      <c r="G18" s="139"/>
      <c r="H18" s="24"/>
      <c r="I18" s="28" t="str">
        <f>'Beoordelaar 4'!F7</f>
        <v>SCORE</v>
      </c>
      <c r="J18" s="139"/>
      <c r="K18" s="28"/>
      <c r="L18" s="139"/>
      <c r="M18" s="36"/>
      <c r="N18" s="28" t="str">
        <f>'Beoordelaar 4'!I7</f>
        <v>SCORE</v>
      </c>
      <c r="O18" s="139"/>
      <c r="P18" s="28"/>
      <c r="Q18" s="139"/>
    </row>
    <row r="19" spans="1:17" ht="20" customHeight="1" x14ac:dyDescent="0.2">
      <c r="A19" s="155" t="s">
        <v>6</v>
      </c>
      <c r="B19" s="156"/>
      <c r="C19" s="22"/>
      <c r="D19" s="15" t="s">
        <v>17</v>
      </c>
      <c r="E19" s="139"/>
      <c r="F19" s="15" t="s">
        <v>17</v>
      </c>
      <c r="G19" s="139"/>
      <c r="H19" s="22"/>
      <c r="I19" s="15" t="s">
        <v>17</v>
      </c>
      <c r="J19" s="139"/>
      <c r="K19" s="15" t="s">
        <v>17</v>
      </c>
      <c r="L19" s="139"/>
      <c r="M19" s="37"/>
      <c r="N19" s="15" t="s">
        <v>17</v>
      </c>
      <c r="O19" s="139"/>
      <c r="P19" s="15" t="s">
        <v>17</v>
      </c>
      <c r="Q19" s="139"/>
    </row>
    <row r="20" spans="1:17" ht="20" customHeight="1" x14ac:dyDescent="0.2">
      <c r="A20" s="162"/>
      <c r="B20" s="158"/>
      <c r="C20" s="22"/>
      <c r="D20" s="16" t="str">
        <f>IF(D19="Uitmuntend","€ 25.000",IF(D19="Goed","€ 18.750",IF(D19="Voldoende","€ 6.250",IF(D19="Matig","€ 0",IF(D19="Onvoldoende","UITSLUITING"," ")))))</f>
        <v xml:space="preserve"> </v>
      </c>
      <c r="E20" s="140"/>
      <c r="F20" s="16" t="str">
        <f>IF(D19="Uitmuntend","€ 25.000",IF(D19="Goed","€ 18.750",IF(D19="Voldoende","€ 6.250",IF(D19="Matig","€ 0",IF(D19="Onvoldoende","UITSLUITING"," ")))))</f>
        <v xml:space="preserve"> </v>
      </c>
      <c r="G20" s="140"/>
      <c r="H20" s="22"/>
      <c r="I20" s="16" t="str">
        <f>IF(I19="Uitmuntend","€ 25.000",IF(I19="Goed","€ 18.750",IF(I19="Voldoende","€ 6.250",IF(I19="Matig","€ 0",IF(I19="Onvoldoende","UITSLUITING"," ")))))</f>
        <v xml:space="preserve"> </v>
      </c>
      <c r="J20" s="140"/>
      <c r="K20" s="16" t="str">
        <f>IF(I19="Uitmuntend","€ 25.000",IF(I19="Goed","€ 18.750",IF(I19="Voldoende","€ 6.250",IF(I19="Matig","€ 0",IF(I19="Onvoldoende","UITSLUITING"," ")))))</f>
        <v xml:space="preserve"> </v>
      </c>
      <c r="L20" s="140"/>
      <c r="M20" s="37"/>
      <c r="N20" s="16" t="str">
        <f>IF(N19="Uitmuntend","€ 25.000",IF(N19="Goed","€ 18.750",IF(N19="Voldoende","€ 6.250",IF(N19="Matig","€ 0",IF(N19="Onvoldoende","UITSLUITING"," ")))))</f>
        <v xml:space="preserve"> </v>
      </c>
      <c r="O20" s="140"/>
      <c r="P20" s="16" t="str">
        <f>IF(N19="Uitmuntend","€ 25.000",IF(N19="Goed","€ 18.750",IF(N19="Voldoende","€ 6.250",IF(N19="Matig","€ 0",IF(N19="Onvoldoende","UITSLUITING"," ")))))</f>
        <v xml:space="preserve"> </v>
      </c>
      <c r="Q20" s="140"/>
    </row>
    <row r="21" spans="1:17" ht="18" customHeight="1" x14ac:dyDescent="0.2">
      <c r="A21" s="160" t="s">
        <v>35</v>
      </c>
      <c r="B21" s="20" t="s">
        <v>13</v>
      </c>
      <c r="C21" s="24"/>
      <c r="D21" s="2" t="str">
        <f>'Beoordelaar 1'!C9</f>
        <v>SCORE</v>
      </c>
      <c r="E21" s="139" t="s">
        <v>86</v>
      </c>
      <c r="F21" s="2"/>
      <c r="G21" s="139" t="s">
        <v>87</v>
      </c>
      <c r="H21" s="24"/>
      <c r="I21" s="2" t="str">
        <f>'Beoordelaar 1'!F9</f>
        <v>SCORE</v>
      </c>
      <c r="J21" s="139" t="s">
        <v>86</v>
      </c>
      <c r="K21" s="2"/>
      <c r="L21" s="139" t="s">
        <v>87</v>
      </c>
      <c r="M21" s="36"/>
      <c r="N21" s="2" t="str">
        <f>'Beoordelaar 1'!I9</f>
        <v>SCORE</v>
      </c>
      <c r="O21" s="139" t="s">
        <v>86</v>
      </c>
      <c r="P21" s="2"/>
      <c r="Q21" s="139" t="s">
        <v>87</v>
      </c>
    </row>
    <row r="22" spans="1:17" ht="18" customHeight="1" x14ac:dyDescent="0.2">
      <c r="A22" s="160"/>
      <c r="B22" s="20" t="s">
        <v>14</v>
      </c>
      <c r="C22" s="24"/>
      <c r="D22" s="2" t="str">
        <f>'Beoordelaar 2'!C9</f>
        <v>SCORE</v>
      </c>
      <c r="E22" s="139"/>
      <c r="F22" s="2"/>
      <c r="G22" s="139"/>
      <c r="H22" s="24"/>
      <c r="I22" s="2" t="str">
        <f>'Beoordelaar 2'!F9</f>
        <v>SCORE</v>
      </c>
      <c r="J22" s="139"/>
      <c r="K22" s="2"/>
      <c r="L22" s="139"/>
      <c r="M22" s="36"/>
      <c r="N22" s="2" t="str">
        <f>'Beoordelaar 2'!I9</f>
        <v>SCORE</v>
      </c>
      <c r="O22" s="139"/>
      <c r="P22" s="2"/>
      <c r="Q22" s="139"/>
    </row>
    <row r="23" spans="1:17" ht="18" customHeight="1" x14ac:dyDescent="0.2">
      <c r="A23" s="161"/>
      <c r="B23" s="20" t="s">
        <v>15</v>
      </c>
      <c r="C23" s="24"/>
      <c r="D23" s="2" t="str">
        <f>'Beoordelaar 3'!C9</f>
        <v>SCORE</v>
      </c>
      <c r="E23" s="139"/>
      <c r="F23" s="2"/>
      <c r="G23" s="139"/>
      <c r="H23" s="24"/>
      <c r="I23" s="2" t="str">
        <f>'Beoordelaar 3'!F9</f>
        <v>SCORE</v>
      </c>
      <c r="J23" s="139"/>
      <c r="K23" s="2"/>
      <c r="L23" s="139"/>
      <c r="M23" s="36"/>
      <c r="N23" s="2" t="str">
        <f>'Beoordelaar 3'!I9</f>
        <v>SCORE</v>
      </c>
      <c r="O23" s="139"/>
      <c r="P23" s="2"/>
      <c r="Q23" s="139"/>
    </row>
    <row r="24" spans="1:17" ht="18" customHeight="1" x14ac:dyDescent="0.2">
      <c r="A24" s="30"/>
      <c r="B24" s="20" t="s">
        <v>58</v>
      </c>
      <c r="C24" s="24"/>
      <c r="D24" s="28" t="str">
        <f>'Beoordelaar 4'!C9</f>
        <v>SCORE</v>
      </c>
      <c r="E24" s="139"/>
      <c r="F24" s="28"/>
      <c r="G24" s="139"/>
      <c r="H24" s="24"/>
      <c r="I24" s="28" t="str">
        <f>'Beoordelaar 4'!F9</f>
        <v>SCORE</v>
      </c>
      <c r="J24" s="139"/>
      <c r="K24" s="28"/>
      <c r="L24" s="139"/>
      <c r="M24" s="36"/>
      <c r="N24" s="28" t="str">
        <f>'Beoordelaar 4'!I9</f>
        <v>SCORE</v>
      </c>
      <c r="O24" s="139"/>
      <c r="P24" s="28"/>
      <c r="Q24" s="139"/>
    </row>
    <row r="25" spans="1:17" ht="20" customHeight="1" x14ac:dyDescent="0.2">
      <c r="A25" s="155" t="s">
        <v>6</v>
      </c>
      <c r="B25" s="156"/>
      <c r="C25" s="22"/>
      <c r="D25" s="15" t="s">
        <v>17</v>
      </c>
      <c r="E25" s="139"/>
      <c r="F25" s="15" t="s">
        <v>17</v>
      </c>
      <c r="G25" s="139"/>
      <c r="H25" s="22"/>
      <c r="I25" s="15" t="s">
        <v>17</v>
      </c>
      <c r="J25" s="139"/>
      <c r="K25" s="15" t="s">
        <v>17</v>
      </c>
      <c r="L25" s="139"/>
      <c r="M25" s="37"/>
      <c r="N25" s="15" t="s">
        <v>17</v>
      </c>
      <c r="O25" s="139"/>
      <c r="P25" s="15" t="s">
        <v>17</v>
      </c>
      <c r="Q25" s="139"/>
    </row>
    <row r="26" spans="1:17" ht="20" customHeight="1" x14ac:dyDescent="0.2">
      <c r="A26" s="157"/>
      <c r="B26" s="158"/>
      <c r="C26" s="22"/>
      <c r="D26" s="16" t="str">
        <f>IF(D25="Uitmuntend","€ 10.000",IF(D25="Goed","€ 7.500",IF(D25="Voldoende","€ 2.500",IF(D25="Matig","€ 0",IF(D25="Onvoldoende","UITSLUITING"," ")))))</f>
        <v xml:space="preserve"> </v>
      </c>
      <c r="E26" s="140"/>
      <c r="F26" s="16" t="str">
        <f>IF(D25="Uitmuntend","€ 10.000",IF(D25="Goed","€ 7.500",IF(D25="Voldoende","€ 2.500",IF(D25="Matig","€ 0",IF(D25="Onvoldoende","UITSLUITING"," ")))))</f>
        <v xml:space="preserve"> </v>
      </c>
      <c r="G26" s="140"/>
      <c r="H26" s="22"/>
      <c r="I26" s="16" t="str">
        <f>IF(I25="Uitmuntend","€ 10.000",IF(I25="Goed","€ 7.500",IF(I25="Voldoende","€ 2.500",IF(I25="Matig","€ 0",IF(I25="Onvoldoende","UITSLUITING"," ")))))</f>
        <v xml:space="preserve"> </v>
      </c>
      <c r="J26" s="140"/>
      <c r="K26" s="16" t="str">
        <f>IF(I25="Uitmuntend","€ 10.000",IF(I25="Goed","€ 7.500",IF(I25="Voldoende","€ 2.500",IF(I25="Matig","€ 0",IF(I25="Onvoldoende","UITSLUITING"," ")))))</f>
        <v xml:space="preserve"> </v>
      </c>
      <c r="L26" s="140"/>
      <c r="M26" s="37"/>
      <c r="N26" s="16" t="str">
        <f>IF(N25="Uitmuntend","€ 10.000",IF(N25="Goed","€ 7.500",IF(N25="Voldoende","€ 2.500",IF(N25="Matig","€ 0",IF(N25="Onvoldoende","UITSLUITING"," ")))))</f>
        <v xml:space="preserve"> </v>
      </c>
      <c r="O26" s="140"/>
      <c r="P26" s="16" t="str">
        <f>IF(N25="Uitmuntend","€ 10.000",IF(N25="Goed","€ 7.500",IF(N25="Voldoende","€ 2.500",IF(N25="Matig","€ 0",IF(N25="Onvoldoende","UITSLUITING"," ")))))</f>
        <v xml:space="preserve"> </v>
      </c>
      <c r="Q26" s="140"/>
    </row>
    <row r="27" spans="1:17" ht="18" customHeight="1" x14ac:dyDescent="0.2">
      <c r="A27" s="144" t="s">
        <v>31</v>
      </c>
      <c r="B27" s="29" t="s">
        <v>13</v>
      </c>
      <c r="C27" s="24"/>
      <c r="D27" s="2" t="str">
        <f>'Beoordelaar 1'!C11</f>
        <v>SCORE</v>
      </c>
      <c r="E27" s="139" t="s">
        <v>86</v>
      </c>
      <c r="F27" s="2"/>
      <c r="G27" s="139" t="s">
        <v>87</v>
      </c>
      <c r="H27" s="24"/>
      <c r="I27" s="2" t="str">
        <f>'Beoordelaar 1'!F11</f>
        <v>SCORE</v>
      </c>
      <c r="J27" s="139" t="s">
        <v>86</v>
      </c>
      <c r="K27" s="2"/>
      <c r="L27" s="139" t="s">
        <v>87</v>
      </c>
      <c r="M27" s="36"/>
      <c r="N27" s="2" t="str">
        <f>'Beoordelaar 1'!I11</f>
        <v>SCORE</v>
      </c>
      <c r="O27" s="139" t="s">
        <v>86</v>
      </c>
      <c r="P27" s="2"/>
      <c r="Q27" s="139" t="s">
        <v>87</v>
      </c>
    </row>
    <row r="28" spans="1:17" ht="18" customHeight="1" x14ac:dyDescent="0.2">
      <c r="A28" s="144"/>
      <c r="B28" s="29" t="s">
        <v>14</v>
      </c>
      <c r="C28" s="24"/>
      <c r="D28" s="2" t="str">
        <f>'Beoordelaar 2'!C11</f>
        <v>SCORE</v>
      </c>
      <c r="E28" s="139"/>
      <c r="F28" s="2"/>
      <c r="G28" s="139"/>
      <c r="H28" s="24"/>
      <c r="I28" s="2" t="str">
        <f>'Beoordelaar 2'!F11</f>
        <v>SCORE</v>
      </c>
      <c r="J28" s="139"/>
      <c r="K28" s="2"/>
      <c r="L28" s="139"/>
      <c r="M28" s="36"/>
      <c r="N28" s="2" t="str">
        <f>'Beoordelaar 2'!I11</f>
        <v>SCORE</v>
      </c>
      <c r="O28" s="139"/>
      <c r="P28" s="2"/>
      <c r="Q28" s="139"/>
    </row>
    <row r="29" spans="1:17" ht="18" customHeight="1" x14ac:dyDescent="0.2">
      <c r="A29" s="144"/>
      <c r="B29" s="29" t="s">
        <v>15</v>
      </c>
      <c r="C29" s="24"/>
      <c r="D29" s="2" t="str">
        <f>'Beoordelaar 3'!C11</f>
        <v>SCORE</v>
      </c>
      <c r="E29" s="139"/>
      <c r="F29" s="2"/>
      <c r="G29" s="139"/>
      <c r="H29" s="24"/>
      <c r="I29" s="2" t="str">
        <f>'Beoordelaar 3'!F11</f>
        <v>SCORE</v>
      </c>
      <c r="J29" s="139"/>
      <c r="K29" s="2"/>
      <c r="L29" s="139"/>
      <c r="M29" s="36"/>
      <c r="N29" s="2" t="str">
        <f>'Beoordelaar 3'!I11</f>
        <v>SCORE</v>
      </c>
      <c r="O29" s="139"/>
      <c r="P29" s="2"/>
      <c r="Q29" s="139"/>
    </row>
    <row r="30" spans="1:17" ht="18" customHeight="1" x14ac:dyDescent="0.2">
      <c r="A30" s="30"/>
      <c r="B30" s="20" t="s">
        <v>58</v>
      </c>
      <c r="C30" s="24"/>
      <c r="D30" s="28" t="str">
        <f>'Beoordelaar 4'!C11</f>
        <v>SCORE</v>
      </c>
      <c r="E30" s="139"/>
      <c r="F30" s="28"/>
      <c r="G30" s="139"/>
      <c r="H30" s="24"/>
      <c r="I30" s="28" t="str">
        <f>'Beoordelaar 4'!F11</f>
        <v>SCORE</v>
      </c>
      <c r="J30" s="139"/>
      <c r="K30" s="28"/>
      <c r="L30" s="139"/>
      <c r="M30" s="36"/>
      <c r="N30" s="28" t="str">
        <f>'Beoordelaar 4'!I11</f>
        <v>SCORE</v>
      </c>
      <c r="O30" s="139"/>
      <c r="P30" s="28"/>
      <c r="Q30" s="139"/>
    </row>
    <row r="31" spans="1:17" ht="19.5" customHeight="1" x14ac:dyDescent="0.2">
      <c r="A31" s="155" t="s">
        <v>6</v>
      </c>
      <c r="B31" s="156"/>
      <c r="C31" s="22"/>
      <c r="D31" s="15" t="s">
        <v>17</v>
      </c>
      <c r="E31" s="139"/>
      <c r="F31" s="15" t="s">
        <v>17</v>
      </c>
      <c r="G31" s="139"/>
      <c r="H31" s="22"/>
      <c r="I31" s="15" t="s">
        <v>17</v>
      </c>
      <c r="J31" s="139"/>
      <c r="K31" s="15" t="s">
        <v>17</v>
      </c>
      <c r="L31" s="139"/>
      <c r="M31" s="37"/>
      <c r="N31" s="15" t="s">
        <v>17</v>
      </c>
      <c r="O31" s="139"/>
      <c r="P31" s="15" t="s">
        <v>17</v>
      </c>
      <c r="Q31" s="139"/>
    </row>
    <row r="32" spans="1:17" ht="20" customHeight="1" x14ac:dyDescent="0.2">
      <c r="A32" s="157"/>
      <c r="B32" s="158"/>
      <c r="C32" s="22"/>
      <c r="D32" s="16" t="str">
        <f>IF(D31="Uitmuntend","€ 20.000",IF(D31="Goed","€ 15.000",IF(D31="Voldoende","€ 5.000",IF(D31="Matig","€ 0",IF(D31="Onvoldoende","UITSLUITING"," ")))))</f>
        <v xml:space="preserve"> </v>
      </c>
      <c r="E32" s="140"/>
      <c r="F32" s="16" t="str">
        <f>IF(D31="Uitmuntend","€ 20.000",IF(D31="Goed","€ 15.000",IF(D31="Voldoende","€ 5.000",IF(D31="Matig","€ 0",IF(D31="Onvoldoende","UITSLUITING"," ")))))</f>
        <v xml:space="preserve"> </v>
      </c>
      <c r="G32" s="140"/>
      <c r="H32" s="22"/>
      <c r="I32" s="16" t="str">
        <f>IF(I31="Uitmuntend","€ 20.000",IF(I31="Goed","€ 15.000",IF(I31="Voldoende","€ 5.000",IF(I31="Matig","€ 0",IF(I31="Onvoldoende","UITSLUITING"," ")))))</f>
        <v xml:space="preserve"> </v>
      </c>
      <c r="J32" s="140"/>
      <c r="K32" s="16" t="str">
        <f>IF(I31="Uitmuntend","€ 20.000",IF(I31="Goed","€ 15.000",IF(I31="Voldoende","€ 5.000",IF(I31="Matig","€ 0",IF(I31="Onvoldoende","UITSLUITING"," ")))))</f>
        <v xml:space="preserve"> </v>
      </c>
      <c r="L32" s="140"/>
      <c r="M32" s="37"/>
      <c r="N32" s="16" t="str">
        <f>IF(N31="Uitmuntend","€ 20.000",IF(N31="Goed","€ 15.000",IF(N31="Voldoende","€ 5.000",IF(N31="Matig","€ 0",IF(N31="Onvoldoende","UITSLUITING"," ")))))</f>
        <v xml:space="preserve"> </v>
      </c>
      <c r="O32" s="140"/>
      <c r="P32" s="16" t="str">
        <f>IF(N31="Uitmuntend","€ 20.000",IF(N31="Goed","€ 15.000",IF(N31="Voldoende","€ 5.000",IF(N31="Matig","€ 0",IF(N31="Onvoldoende","UITSLUITING"," ")))))</f>
        <v xml:space="preserve"> </v>
      </c>
      <c r="Q32" s="140"/>
    </row>
    <row r="33" spans="1:17" ht="18" customHeight="1" x14ac:dyDescent="0.2">
      <c r="A33" s="144" t="s">
        <v>32</v>
      </c>
      <c r="B33" s="29" t="s">
        <v>13</v>
      </c>
      <c r="C33" s="24"/>
      <c r="D33" s="2" t="str">
        <f>'Beoordelaar 1'!C13</f>
        <v>SCORE</v>
      </c>
      <c r="E33" s="139" t="s">
        <v>86</v>
      </c>
      <c r="F33" s="2"/>
      <c r="G33" s="139" t="s">
        <v>87</v>
      </c>
      <c r="H33" s="24"/>
      <c r="I33" s="2" t="str">
        <f>'Beoordelaar 1'!F13</f>
        <v>SCORE</v>
      </c>
      <c r="J33" s="139" t="s">
        <v>86</v>
      </c>
      <c r="K33" s="2"/>
      <c r="L33" s="139" t="s">
        <v>87</v>
      </c>
      <c r="M33" s="36"/>
      <c r="N33" s="2" t="str">
        <f>'Beoordelaar 1'!I13</f>
        <v>SCORE</v>
      </c>
      <c r="O33" s="139" t="s">
        <v>86</v>
      </c>
      <c r="P33" s="2"/>
      <c r="Q33" s="139" t="s">
        <v>87</v>
      </c>
    </row>
    <row r="34" spans="1:17" ht="18" customHeight="1" x14ac:dyDescent="0.2">
      <c r="A34" s="144"/>
      <c r="B34" s="29" t="s">
        <v>14</v>
      </c>
      <c r="C34" s="24"/>
      <c r="D34" s="2" t="str">
        <f>'Beoordelaar 2'!C13</f>
        <v>SCORE</v>
      </c>
      <c r="E34" s="139"/>
      <c r="F34" s="2"/>
      <c r="G34" s="139"/>
      <c r="H34" s="24"/>
      <c r="I34" s="2" t="str">
        <f>'Beoordelaar 2'!F13</f>
        <v>SCORE</v>
      </c>
      <c r="J34" s="139"/>
      <c r="K34" s="2"/>
      <c r="L34" s="139"/>
      <c r="M34" s="36"/>
      <c r="N34" s="2" t="str">
        <f>'Beoordelaar 2'!I13</f>
        <v>SCORE</v>
      </c>
      <c r="O34" s="139"/>
      <c r="P34" s="2"/>
      <c r="Q34" s="139"/>
    </row>
    <row r="35" spans="1:17" ht="18" customHeight="1" x14ac:dyDescent="0.2">
      <c r="A35" s="144"/>
      <c r="B35" s="29" t="s">
        <v>15</v>
      </c>
      <c r="C35" s="24"/>
      <c r="D35" s="2" t="str">
        <f>'Beoordelaar 3'!C13</f>
        <v>SCORE</v>
      </c>
      <c r="E35" s="139"/>
      <c r="F35" s="2"/>
      <c r="G35" s="139"/>
      <c r="H35" s="24"/>
      <c r="I35" s="2" t="str">
        <f>'Beoordelaar 3'!F13</f>
        <v>SCORE</v>
      </c>
      <c r="J35" s="139"/>
      <c r="K35" s="2"/>
      <c r="L35" s="139"/>
      <c r="M35" s="36"/>
      <c r="N35" s="2" t="str">
        <f>'Beoordelaar 3'!I13</f>
        <v>SCORE</v>
      </c>
      <c r="O35" s="139"/>
      <c r="P35" s="2"/>
      <c r="Q35" s="139"/>
    </row>
    <row r="36" spans="1:17" ht="18" customHeight="1" x14ac:dyDescent="0.2">
      <c r="A36" s="30"/>
      <c r="B36" s="20" t="s">
        <v>58</v>
      </c>
      <c r="C36" s="24"/>
      <c r="D36" s="28" t="str">
        <f>'Beoordelaar 4'!C13</f>
        <v>SCORE</v>
      </c>
      <c r="E36" s="139"/>
      <c r="F36" s="28"/>
      <c r="G36" s="139"/>
      <c r="H36" s="24"/>
      <c r="I36" s="28" t="str">
        <f>'Beoordelaar 4'!F13</f>
        <v>SCORE</v>
      </c>
      <c r="J36" s="139"/>
      <c r="K36" s="28"/>
      <c r="L36" s="139"/>
      <c r="M36" s="36"/>
      <c r="N36" s="28" t="str">
        <f>'Beoordelaar 4'!I13</f>
        <v>SCORE</v>
      </c>
      <c r="O36" s="139"/>
      <c r="P36" s="28"/>
      <c r="Q36" s="139"/>
    </row>
    <row r="37" spans="1:17" ht="20" customHeight="1" x14ac:dyDescent="0.2">
      <c r="A37" s="155" t="s">
        <v>6</v>
      </c>
      <c r="B37" s="156"/>
      <c r="C37" s="22"/>
      <c r="D37" s="15" t="s">
        <v>17</v>
      </c>
      <c r="E37" s="139"/>
      <c r="F37" s="15" t="s">
        <v>17</v>
      </c>
      <c r="G37" s="139"/>
      <c r="H37" s="22"/>
      <c r="I37" s="15" t="s">
        <v>17</v>
      </c>
      <c r="J37" s="139"/>
      <c r="K37" s="15" t="s">
        <v>17</v>
      </c>
      <c r="L37" s="139"/>
      <c r="M37" s="37"/>
      <c r="N37" s="15" t="s">
        <v>17</v>
      </c>
      <c r="O37" s="139"/>
      <c r="P37" s="15" t="s">
        <v>17</v>
      </c>
      <c r="Q37" s="139"/>
    </row>
    <row r="38" spans="1:17" ht="20" customHeight="1" x14ac:dyDescent="0.2">
      <c r="A38" s="157"/>
      <c r="B38" s="158"/>
      <c r="C38" s="22"/>
      <c r="D38" s="16" t="str">
        <f>IF(D37="Uitmuntend","€ 10.000",IF(D37="Goed","€ 7.500",IF(D37="Voldoende","€ 2.500",IF(D37="Matig","€ 0",IF(D37="Onvoldoende","UITSLUITING"," ")))))</f>
        <v xml:space="preserve"> </v>
      </c>
      <c r="E38" s="140"/>
      <c r="F38" s="16" t="str">
        <f>IF(D37="Uitmuntend","€ 10.000",IF(D37="Goed","€ 7.500",IF(D37="Voldoende","€ 2.500",IF(D37="Matig","€ 0",IF(D37="Onvoldoende","UITSLUITING"," ")))))</f>
        <v xml:space="preserve"> </v>
      </c>
      <c r="G38" s="140"/>
      <c r="H38" s="22"/>
      <c r="I38" s="16" t="str">
        <f>IF(I37="Uitmuntend","€ 10.000",IF(I37="Goed","€ 7.500",IF(I37="Voldoende","€ 2.500",IF(I37="Matig","€ 0",IF(I37="Onvoldoende","UITSLUITING"," ")))))</f>
        <v xml:space="preserve"> </v>
      </c>
      <c r="J38" s="140"/>
      <c r="K38" s="16" t="str">
        <f>IF(I37="Uitmuntend","€ 10.000",IF(I37="Goed","€ 7.500",IF(I37="Voldoende","€ 2.500",IF(I37="Matig","€ 0",IF(I37="Onvoldoende","UITSLUITING"," ")))))</f>
        <v xml:space="preserve"> </v>
      </c>
      <c r="L38" s="140"/>
      <c r="M38" s="37"/>
      <c r="N38" s="16" t="str">
        <f>IF(N37="Uitmuntend","€ 10.000",IF(N37="Goed","€ 7.500",IF(N37="Voldoende","€ 2.500",IF(N37="Matig","€ 0",IF(N37="Onvoldoende","UITSLUITING"," ")))))</f>
        <v xml:space="preserve"> </v>
      </c>
      <c r="O38" s="140"/>
      <c r="P38" s="16" t="str">
        <f>IF(N37="Uitmuntend","€ 10.000",IF(N37="Goed","€ 7.500",IF(N37="Voldoende","€ 2.500",IF(N37="Matig","€ 0",IF(N37="Onvoldoende","UITSLUITING"," ")))))</f>
        <v xml:space="preserve"> </v>
      </c>
      <c r="Q38" s="140"/>
    </row>
    <row r="39" spans="1:17" ht="18" customHeight="1" x14ac:dyDescent="0.2">
      <c r="A39" s="144" t="s">
        <v>33</v>
      </c>
      <c r="B39" s="29" t="s">
        <v>13</v>
      </c>
      <c r="C39" s="24"/>
      <c r="D39" s="2" t="str">
        <f>'Beoordelaar 1'!C15</f>
        <v>SCORE</v>
      </c>
      <c r="E39" s="139" t="s">
        <v>86</v>
      </c>
      <c r="F39" s="2"/>
      <c r="G39" s="139" t="s">
        <v>87</v>
      </c>
      <c r="H39" s="24"/>
      <c r="I39" s="2" t="str">
        <f>'Beoordelaar 1'!F15</f>
        <v>SCORE</v>
      </c>
      <c r="J39" s="139" t="s">
        <v>86</v>
      </c>
      <c r="K39" s="2"/>
      <c r="L39" s="139" t="s">
        <v>87</v>
      </c>
      <c r="M39" s="36"/>
      <c r="N39" s="2" t="str">
        <f>'Beoordelaar 1'!I15</f>
        <v>SCORE</v>
      </c>
      <c r="O39" s="139" t="s">
        <v>86</v>
      </c>
      <c r="P39" s="2"/>
      <c r="Q39" s="139" t="s">
        <v>87</v>
      </c>
    </row>
    <row r="40" spans="1:17" ht="18" customHeight="1" x14ac:dyDescent="0.2">
      <c r="A40" s="144"/>
      <c r="B40" s="29" t="s">
        <v>14</v>
      </c>
      <c r="C40" s="24"/>
      <c r="D40" s="2" t="str">
        <f>'Beoordelaar 2'!C15</f>
        <v>SCORE</v>
      </c>
      <c r="E40" s="139"/>
      <c r="F40" s="2"/>
      <c r="G40" s="139"/>
      <c r="H40" s="24"/>
      <c r="I40" s="2" t="str">
        <f>'Beoordelaar 2'!F15</f>
        <v>SCORE</v>
      </c>
      <c r="J40" s="139"/>
      <c r="K40" s="2"/>
      <c r="L40" s="139"/>
      <c r="M40" s="36"/>
      <c r="N40" s="2" t="str">
        <f>'Beoordelaar 2'!I15</f>
        <v>SCORE</v>
      </c>
      <c r="O40" s="139"/>
      <c r="P40" s="2"/>
      <c r="Q40" s="139"/>
    </row>
    <row r="41" spans="1:17" ht="18" customHeight="1" x14ac:dyDescent="0.2">
      <c r="A41" s="144"/>
      <c r="B41" s="29" t="s">
        <v>15</v>
      </c>
      <c r="C41" s="24"/>
      <c r="D41" s="2" t="str">
        <f>'Beoordelaar 3'!C15</f>
        <v>SCORE</v>
      </c>
      <c r="E41" s="139"/>
      <c r="F41" s="2"/>
      <c r="G41" s="139"/>
      <c r="H41" s="24"/>
      <c r="I41" s="2" t="str">
        <f>'Beoordelaar 3'!F15</f>
        <v>SCORE</v>
      </c>
      <c r="J41" s="139"/>
      <c r="K41" s="2"/>
      <c r="L41" s="139"/>
      <c r="M41" s="36"/>
      <c r="N41" s="2" t="str">
        <f>'Beoordelaar 3'!I15</f>
        <v>SCORE</v>
      </c>
      <c r="O41" s="139"/>
      <c r="P41" s="2"/>
      <c r="Q41" s="139"/>
    </row>
    <row r="42" spans="1:17" ht="18" customHeight="1" x14ac:dyDescent="0.2">
      <c r="A42" s="30"/>
      <c r="B42" s="20" t="s">
        <v>58</v>
      </c>
      <c r="C42" s="24"/>
      <c r="D42" s="28" t="str">
        <f>'Beoordelaar 4'!C15</f>
        <v>SCORE</v>
      </c>
      <c r="E42" s="139"/>
      <c r="F42" s="28"/>
      <c r="G42" s="139"/>
      <c r="H42" s="24"/>
      <c r="I42" s="28" t="str">
        <f>'Beoordelaar 4'!F15</f>
        <v>SCORE</v>
      </c>
      <c r="J42" s="139"/>
      <c r="K42" s="28"/>
      <c r="L42" s="139"/>
      <c r="M42" s="36"/>
      <c r="N42" s="28" t="str">
        <f>'Beoordelaar 4'!I15</f>
        <v>SCORE</v>
      </c>
      <c r="O42" s="139"/>
      <c r="P42" s="28"/>
      <c r="Q42" s="139"/>
    </row>
    <row r="43" spans="1:17" ht="20" customHeight="1" x14ac:dyDescent="0.2">
      <c r="A43" s="155" t="s">
        <v>6</v>
      </c>
      <c r="B43" s="156"/>
      <c r="C43" s="22"/>
      <c r="D43" s="15" t="s">
        <v>17</v>
      </c>
      <c r="E43" s="139"/>
      <c r="F43" s="15" t="s">
        <v>17</v>
      </c>
      <c r="G43" s="139"/>
      <c r="H43" s="22"/>
      <c r="I43" s="15" t="s">
        <v>17</v>
      </c>
      <c r="J43" s="139"/>
      <c r="K43" s="15" t="s">
        <v>17</v>
      </c>
      <c r="L43" s="139"/>
      <c r="M43" s="37"/>
      <c r="N43" s="15" t="s">
        <v>17</v>
      </c>
      <c r="O43" s="139"/>
      <c r="P43" s="15" t="s">
        <v>17</v>
      </c>
      <c r="Q43" s="139"/>
    </row>
    <row r="44" spans="1:17" ht="20" customHeight="1" x14ac:dyDescent="0.2">
      <c r="A44" s="157"/>
      <c r="B44" s="158"/>
      <c r="C44" s="22"/>
      <c r="D44" s="16" t="str">
        <f>IF(D43="Uitmuntend","€ 15.000",IF(D43="Goed","€ 11.250",IF(D43="Voldoende","€ 3.750",IF(D43="Matig","€ 0",IF(D43="Onvoldoende","UITSLUITING"," ")))))</f>
        <v xml:space="preserve"> </v>
      </c>
      <c r="E44" s="140"/>
      <c r="F44" s="16" t="str">
        <f>IF(D43="Uitmuntend","€ 15.000",IF(D43="Goed","€ 11.250",IF(D43="Voldoende","€ 3.750",IF(D43="Matig","€ 0",IF(D43="Onvoldoende","UITSLUITING"," ")))))</f>
        <v xml:space="preserve"> </v>
      </c>
      <c r="G44" s="140"/>
      <c r="H44" s="22"/>
      <c r="I44" s="16" t="str">
        <f>IF(I43="Uitmuntend","€ 15.000",IF(I43="Goed","€ 11.250",IF(I43="Voldoende","€ 3.750",IF(I43="Matig","€ 0",IF(I43="Onvoldoende","UITSLUITING"," ")))))</f>
        <v xml:space="preserve"> </v>
      </c>
      <c r="J44" s="140"/>
      <c r="K44" s="16" t="str">
        <f>IF(I43="Uitmuntend","€ 15.000",IF(I43="Goed","€ 11.250",IF(I43="Voldoende","€ 3.750",IF(I43="Matig","€ 0",IF(I43="Onvoldoende","UITSLUITING"," ")))))</f>
        <v xml:space="preserve"> </v>
      </c>
      <c r="L44" s="140"/>
      <c r="M44" s="37"/>
      <c r="N44" s="16" t="str">
        <f>IF(N43="Uitmuntend","€ 15.000",IF(N43="Goed","€ 11.250",IF(N43="Voldoende","€ 3.750",IF(N43="Matig","€ 0",IF(N43="Onvoldoende","UITSLUITING"," ")))))</f>
        <v xml:space="preserve"> </v>
      </c>
      <c r="O44" s="140"/>
      <c r="P44" s="16" t="str">
        <f>IF(N43="Uitmuntend","€ 15.000",IF(N43="Goed","€ 11.250",IF(N43="Voldoende","€ 3.750",IF(N43="Matig","€ 0",IF(N43="Onvoldoende","UITSLUITING"," ")))))</f>
        <v xml:space="preserve"> </v>
      </c>
      <c r="Q44" s="140"/>
    </row>
    <row r="45" spans="1:17" ht="18" customHeight="1" x14ac:dyDescent="0.2">
      <c r="A45" s="144" t="s">
        <v>34</v>
      </c>
      <c r="B45" s="29" t="s">
        <v>13</v>
      </c>
      <c r="C45" s="24"/>
      <c r="D45" s="2" t="str">
        <f>'Beoordelaar 1'!C17</f>
        <v>SCORE</v>
      </c>
      <c r="E45" s="139" t="s">
        <v>86</v>
      </c>
      <c r="F45" s="2"/>
      <c r="G45" s="139" t="s">
        <v>87</v>
      </c>
      <c r="H45" s="24"/>
      <c r="I45" s="2" t="str">
        <f>'Beoordelaar 1'!F17</f>
        <v>SCORE</v>
      </c>
      <c r="J45" s="139" t="s">
        <v>86</v>
      </c>
      <c r="K45" s="2"/>
      <c r="L45" s="139" t="s">
        <v>87</v>
      </c>
      <c r="M45" s="36"/>
      <c r="N45" s="2" t="str">
        <f>'Beoordelaar 1'!I17</f>
        <v>SCORE</v>
      </c>
      <c r="O45" s="139" t="s">
        <v>86</v>
      </c>
      <c r="P45" s="2"/>
      <c r="Q45" s="139" t="s">
        <v>87</v>
      </c>
    </row>
    <row r="46" spans="1:17" ht="18" customHeight="1" x14ac:dyDescent="0.2">
      <c r="A46" s="144"/>
      <c r="B46" s="29" t="s">
        <v>14</v>
      </c>
      <c r="C46" s="24"/>
      <c r="D46" s="2" t="str">
        <f>'Beoordelaar 2'!C17</f>
        <v>SCORE</v>
      </c>
      <c r="E46" s="139"/>
      <c r="F46" s="2"/>
      <c r="G46" s="139"/>
      <c r="H46" s="24"/>
      <c r="I46" s="2" t="str">
        <f>'Beoordelaar 2'!F17</f>
        <v>SCORE</v>
      </c>
      <c r="J46" s="139"/>
      <c r="K46" s="2"/>
      <c r="L46" s="139"/>
      <c r="M46" s="36"/>
      <c r="N46" s="2" t="str">
        <f>'Beoordelaar 2'!I17</f>
        <v>SCORE</v>
      </c>
      <c r="O46" s="139"/>
      <c r="P46" s="2"/>
      <c r="Q46" s="139"/>
    </row>
    <row r="47" spans="1:17" ht="18" customHeight="1" x14ac:dyDescent="0.2">
      <c r="A47" s="144"/>
      <c r="B47" s="29" t="s">
        <v>15</v>
      </c>
      <c r="C47" s="24"/>
      <c r="D47" s="2" t="str">
        <f>'Beoordelaar 3'!C17</f>
        <v>SCORE</v>
      </c>
      <c r="E47" s="139"/>
      <c r="F47" s="2"/>
      <c r="G47" s="139"/>
      <c r="H47" s="24"/>
      <c r="I47" s="2" t="str">
        <f>'Beoordelaar 3'!F17</f>
        <v>SCORE</v>
      </c>
      <c r="J47" s="139"/>
      <c r="K47" s="2"/>
      <c r="L47" s="139"/>
      <c r="M47" s="36"/>
      <c r="N47" s="2" t="str">
        <f>'Beoordelaar 3'!I17</f>
        <v>SCORE</v>
      </c>
      <c r="O47" s="139"/>
      <c r="P47" s="2"/>
      <c r="Q47" s="139"/>
    </row>
    <row r="48" spans="1:17" ht="18" customHeight="1" x14ac:dyDescent="0.2">
      <c r="A48" s="30"/>
      <c r="B48" s="20" t="s">
        <v>58</v>
      </c>
      <c r="C48" s="24"/>
      <c r="D48" s="28" t="str">
        <f>'Beoordelaar 4'!C17</f>
        <v>SCORE</v>
      </c>
      <c r="E48" s="139"/>
      <c r="F48" s="28"/>
      <c r="G48" s="139"/>
      <c r="H48" s="24"/>
      <c r="I48" s="28" t="str">
        <f>'Beoordelaar 4'!F17</f>
        <v>SCORE</v>
      </c>
      <c r="J48" s="139"/>
      <c r="K48" s="28"/>
      <c r="L48" s="139"/>
      <c r="M48" s="36"/>
      <c r="N48" s="28" t="str">
        <f>'Beoordelaar 4'!I17</f>
        <v>SCORE</v>
      </c>
      <c r="O48" s="139"/>
      <c r="P48" s="28"/>
      <c r="Q48" s="139"/>
    </row>
    <row r="49" spans="1:17" ht="20" customHeight="1" x14ac:dyDescent="0.2">
      <c r="A49" s="155" t="s">
        <v>6</v>
      </c>
      <c r="B49" s="156"/>
      <c r="C49" s="22"/>
      <c r="D49" s="15" t="s">
        <v>17</v>
      </c>
      <c r="E49" s="139"/>
      <c r="F49" s="15" t="s">
        <v>17</v>
      </c>
      <c r="G49" s="139"/>
      <c r="H49" s="22"/>
      <c r="I49" s="15" t="s">
        <v>17</v>
      </c>
      <c r="J49" s="139"/>
      <c r="K49" s="15" t="s">
        <v>17</v>
      </c>
      <c r="L49" s="139"/>
      <c r="M49" s="37"/>
      <c r="N49" s="15" t="s">
        <v>17</v>
      </c>
      <c r="O49" s="139"/>
      <c r="P49" s="15" t="s">
        <v>17</v>
      </c>
      <c r="Q49" s="139"/>
    </row>
    <row r="50" spans="1:17" ht="20" customHeight="1" x14ac:dyDescent="0.2">
      <c r="A50" s="157"/>
      <c r="B50" s="159"/>
      <c r="C50" s="22"/>
      <c r="D50" s="40" t="str">
        <f>IF(D49="Uitmuntend","€ 25.000",IF(D49="Goed","€ 18.750",IF(D49="Voldoende","€ 6.250",IF(D49="Matig","€ 0",IF(D49="Onvoldoende","UITSLUITING"," ")))))</f>
        <v xml:space="preserve"> </v>
      </c>
      <c r="E50" s="140"/>
      <c r="F50" s="40" t="str">
        <f>IF(D49="Uitmuntend","€ 25.000",IF(D49="Goed","€ 18.750",IF(D49="Voldoende","€ 6.250",IF(D49="Matig","€ 0",IF(D49="Onvoldoende","UITSLUITING"," ")))))</f>
        <v xml:space="preserve"> </v>
      </c>
      <c r="G50" s="140"/>
      <c r="H50" s="22"/>
      <c r="I50" s="40" t="str">
        <f>IF(I49="Uitmuntend","€ 25.000",IF(I49="Goed","€ 18.750",IF(I49="Voldoende","€ 6.250",IF(I49="Matig","€ 0",IF(I49="Onvoldoende","UITSLUITING"," ")))))</f>
        <v xml:space="preserve"> </v>
      </c>
      <c r="J50" s="140"/>
      <c r="K50" s="40" t="str">
        <f>IF(I49="Uitmuntend","€ 25.000",IF(I49="Goed","€ 18.750",IF(I49="Voldoende","€ 6.250",IF(I49="Matig","€ 0",IF(I49="Onvoldoende","UITSLUITING"," ")))))</f>
        <v xml:space="preserve"> </v>
      </c>
      <c r="L50" s="140"/>
      <c r="M50" s="37"/>
      <c r="N50" s="40" t="str">
        <f>IF(N49="Uitmuntend","€ 25.000",IF(N49="Goed","€ 18.750",IF(N49="Voldoende","€ 6.250",IF(N49="Matig","€ 0",IF(N49="Onvoldoende","UITSLUITING"," ")))))</f>
        <v xml:space="preserve"> </v>
      </c>
      <c r="O50" s="140"/>
      <c r="P50" s="40" t="str">
        <f>IF(N49="Uitmuntend","€ 25.000",IF(N49="Goed","€ 18.750",IF(N49="Voldoende","€ 6.250",IF(N49="Matig","€ 0",IF(N49="Onvoldoende","UITSLUITING"," ")))))</f>
        <v xml:space="preserve"> </v>
      </c>
      <c r="Q50" s="140"/>
    </row>
    <row r="51" spans="1:17" s="43" customFormat="1" ht="20" customHeight="1" x14ac:dyDescent="0.2">
      <c r="A51" s="41"/>
      <c r="B51" s="41"/>
      <c r="C51" s="42"/>
      <c r="D51" s="42"/>
      <c r="E51" s="42"/>
      <c r="F51" s="42"/>
      <c r="G51" s="42"/>
      <c r="H51" s="42"/>
      <c r="I51" s="42"/>
      <c r="J51" s="42"/>
      <c r="K51" s="42"/>
      <c r="L51" s="42"/>
      <c r="M51" s="42"/>
      <c r="N51" s="42"/>
      <c r="O51" s="42"/>
      <c r="P51" s="42"/>
      <c r="Q51" s="42"/>
    </row>
    <row r="52" spans="1:17" s="14" customFormat="1" ht="28" customHeight="1" x14ac:dyDescent="0.2">
      <c r="A52" s="153" t="s">
        <v>16</v>
      </c>
      <c r="B52" s="154"/>
      <c r="C52" s="22"/>
      <c r="D52" s="98" t="e">
        <f>D8+D14+D20+D26+D32+D38+D44+D50</f>
        <v>#VALUE!</v>
      </c>
      <c r="E52" s="98"/>
      <c r="F52" s="98"/>
      <c r="G52" s="98"/>
      <c r="H52" s="22"/>
      <c r="I52" s="98" t="e">
        <f>I8+I14+I20+I26+I32+I38+I44+I50</f>
        <v>#VALUE!</v>
      </c>
      <c r="J52" s="98"/>
      <c r="K52" s="98"/>
      <c r="L52" s="98"/>
      <c r="M52" s="37"/>
      <c r="N52" s="98" t="e">
        <f>N8+N14+N20+N26+N32+N38+N44+N50</f>
        <v>#VALUE!</v>
      </c>
      <c r="O52" s="98"/>
      <c r="P52" s="98"/>
      <c r="Q52" s="98"/>
    </row>
    <row r="53" spans="1:17" x14ac:dyDescent="0.2">
      <c r="C53" s="25"/>
      <c r="H53" s="44"/>
      <c r="M53" s="45"/>
    </row>
    <row r="54" spans="1:17" ht="28" customHeight="1" x14ac:dyDescent="0.2">
      <c r="A54" s="80" t="str">
        <f>'Beoordelen interview'!A1</f>
        <v>Interview sleutelfunctionarissen (1 t/m 4)</v>
      </c>
      <c r="B54" s="81"/>
      <c r="C54" s="57"/>
      <c r="D54" s="87"/>
      <c r="E54" s="88" t="s">
        <v>59</v>
      </c>
      <c r="F54" s="63"/>
      <c r="G54" s="63"/>
      <c r="I54" s="88"/>
      <c r="J54" s="88" t="s">
        <v>59</v>
      </c>
      <c r="M54"/>
      <c r="N54" s="88"/>
      <c r="O54" s="88" t="s">
        <v>59</v>
      </c>
    </row>
    <row r="55" spans="1:17" ht="18" customHeight="1" x14ac:dyDescent="0.2">
      <c r="A55" s="144" t="str">
        <f>'Beoordelen interview'!A4:B4</f>
        <v xml:space="preserve">1.	</v>
      </c>
      <c r="B55" s="29" t="s">
        <v>13</v>
      </c>
      <c r="C55" s="58"/>
      <c r="D55" s="2" t="str">
        <f>'Beoordelaar 1'!C22</f>
        <v>SCORE</v>
      </c>
      <c r="E55" s="139" t="s">
        <v>86</v>
      </c>
      <c r="F55" s="64"/>
      <c r="G55" s="141"/>
      <c r="I55" s="2" t="str">
        <f>'Beoordelaar 1'!F22</f>
        <v>SCORE</v>
      </c>
      <c r="J55" s="139" t="s">
        <v>86</v>
      </c>
      <c r="M55"/>
      <c r="N55" s="2" t="str">
        <f>'Beoordelaar 1'!I22</f>
        <v>SCORE</v>
      </c>
      <c r="O55" s="139" t="s">
        <v>86</v>
      </c>
    </row>
    <row r="56" spans="1:17" ht="18" customHeight="1" x14ac:dyDescent="0.2">
      <c r="A56" s="144"/>
      <c r="B56" s="29" t="s">
        <v>14</v>
      </c>
      <c r="C56" s="58"/>
      <c r="D56" s="2" t="str">
        <f>'Beoordelaar 2'!C22</f>
        <v>SCORE</v>
      </c>
      <c r="E56" s="139"/>
      <c r="F56" s="64"/>
      <c r="G56" s="141"/>
      <c r="I56" s="2" t="str">
        <f>'Beoordelaar 2'!F22</f>
        <v>SCORE</v>
      </c>
      <c r="J56" s="139"/>
      <c r="M56"/>
      <c r="N56" s="2" t="str">
        <f>'Beoordelaar 2'!I22</f>
        <v>SCORE</v>
      </c>
      <c r="O56" s="139"/>
    </row>
    <row r="57" spans="1:17" ht="18" customHeight="1" x14ac:dyDescent="0.2">
      <c r="A57" s="144"/>
      <c r="B57" s="29" t="s">
        <v>15</v>
      </c>
      <c r="C57" s="58"/>
      <c r="D57" s="2" t="str">
        <f>'Beoordelaar 3'!C22</f>
        <v>SCORE</v>
      </c>
      <c r="E57" s="139"/>
      <c r="F57" s="64"/>
      <c r="G57" s="141"/>
      <c r="I57" s="2" t="str">
        <f>'Beoordelaar 3'!F22</f>
        <v>SCORE</v>
      </c>
      <c r="J57" s="139"/>
      <c r="M57"/>
      <c r="N57" s="2" t="str">
        <f>'Beoordelaar 3'!I22</f>
        <v>SCORE</v>
      </c>
      <c r="O57" s="139"/>
    </row>
    <row r="58" spans="1:17" ht="22" customHeight="1" x14ac:dyDescent="0.2">
      <c r="A58" s="30"/>
      <c r="B58" s="20" t="s">
        <v>58</v>
      </c>
      <c r="C58" s="58"/>
      <c r="D58" s="28" t="str">
        <f>'Beoordelaar 4'!C22</f>
        <v>SCORE</v>
      </c>
      <c r="E58" s="139"/>
      <c r="F58" s="64"/>
      <c r="G58" s="141"/>
      <c r="I58" s="28" t="str">
        <f>'Beoordelaar 4'!F22</f>
        <v>SCORE</v>
      </c>
      <c r="J58" s="139"/>
      <c r="M58"/>
      <c r="N58" s="28" t="str">
        <f>'Beoordelaar 4'!I22</f>
        <v>SCORE</v>
      </c>
      <c r="O58" s="139"/>
    </row>
    <row r="59" spans="1:17" ht="20" customHeight="1" x14ac:dyDescent="0.2">
      <c r="A59" s="142" t="s">
        <v>6</v>
      </c>
      <c r="B59" s="142"/>
      <c r="C59" s="58"/>
      <c r="D59" s="21" t="s">
        <v>7</v>
      </c>
      <c r="E59" s="139"/>
      <c r="F59" s="65"/>
      <c r="G59" s="141"/>
      <c r="I59" s="21" t="s">
        <v>7</v>
      </c>
      <c r="J59" s="139"/>
      <c r="M59"/>
      <c r="N59" s="21" t="s">
        <v>7</v>
      </c>
      <c r="O59" s="139"/>
    </row>
    <row r="60" spans="1:17" ht="20" customHeight="1" x14ac:dyDescent="0.2">
      <c r="A60" s="143"/>
      <c r="B60" s="143"/>
      <c r="C60" s="58"/>
      <c r="D60" s="31" t="str">
        <f>IF(D59="Uitmuntend","€ 12.500",IF(D59="Goed","€ 9.375",IF(D59="Voldoende","€ 3.125",IF(D59="Matig","€ 0",IF(D59="Onvoldoende","KO"," ")))))</f>
        <v xml:space="preserve"> </v>
      </c>
      <c r="E60" s="140"/>
      <c r="F60" s="66"/>
      <c r="G60" s="141"/>
      <c r="I60" s="31" t="str">
        <f>IF(I59="Uitmuntend","€ 12.500",IF(I59="Goed","€ 9.375",IF(I59="Voldoende","€ 3.125",IF(I59="Matig","€ 0",IF(I59="Onvoldoende","KO"," ")))))</f>
        <v xml:space="preserve"> </v>
      </c>
      <c r="J60" s="140"/>
      <c r="M60"/>
      <c r="N60" s="31" t="str">
        <f>IF(N59="Uitmuntend","€ 12.500",IF(N59="Goed","€ 9.375",IF(N59="Voldoende","€ 3.125",IF(N59="Matig","€ 0",IF(N59="Onvoldoende","KO"," ")))))</f>
        <v xml:space="preserve"> </v>
      </c>
      <c r="O60" s="140"/>
    </row>
    <row r="61" spans="1:17" ht="18" customHeight="1" x14ac:dyDescent="0.2">
      <c r="A61" s="144" t="str">
        <f>'Beoordelen interview'!A5:B5</f>
        <v xml:space="preserve">
2. 
</v>
      </c>
      <c r="B61" s="29" t="s">
        <v>13</v>
      </c>
      <c r="C61" s="58"/>
      <c r="D61" s="2" t="str">
        <f>'Beoordelaar 1'!C24</f>
        <v>SCORE</v>
      </c>
      <c r="E61" s="139" t="s">
        <v>86</v>
      </c>
      <c r="F61" s="64"/>
      <c r="G61" s="141"/>
      <c r="I61" s="2" t="str">
        <f>'Beoordelaar 1'!F24</f>
        <v>SCORE</v>
      </c>
      <c r="J61" s="139" t="s">
        <v>86</v>
      </c>
      <c r="M61"/>
      <c r="N61" s="2" t="str">
        <f>'Beoordelaar 1'!I24</f>
        <v>SCORE</v>
      </c>
      <c r="O61" s="139" t="s">
        <v>86</v>
      </c>
    </row>
    <row r="62" spans="1:17" ht="18" customHeight="1" x14ac:dyDescent="0.2">
      <c r="A62" s="144"/>
      <c r="B62" s="29" t="s">
        <v>14</v>
      </c>
      <c r="C62" s="58"/>
      <c r="D62" s="2" t="str">
        <f>'Beoordelaar 2'!C24</f>
        <v>SCORE</v>
      </c>
      <c r="E62" s="139"/>
      <c r="F62" s="64"/>
      <c r="G62" s="141"/>
      <c r="I62" s="2" t="str">
        <f>'Beoordelaar 2'!F24</f>
        <v>SCORE</v>
      </c>
      <c r="J62" s="139"/>
      <c r="M62"/>
      <c r="N62" s="2" t="str">
        <f>'Beoordelaar 2'!I24</f>
        <v>SCORE</v>
      </c>
      <c r="O62" s="139"/>
    </row>
    <row r="63" spans="1:17" ht="18" customHeight="1" x14ac:dyDescent="0.2">
      <c r="A63" s="144"/>
      <c r="B63" s="29" t="s">
        <v>15</v>
      </c>
      <c r="C63" s="58"/>
      <c r="D63" s="2" t="str">
        <f>'Beoordelaar 3'!C24</f>
        <v>SCORE</v>
      </c>
      <c r="E63" s="139"/>
      <c r="F63" s="64"/>
      <c r="G63" s="141"/>
      <c r="I63" s="2" t="str">
        <f>'Beoordelaar 3'!F24</f>
        <v>SCORE</v>
      </c>
      <c r="J63" s="139"/>
      <c r="M63"/>
      <c r="N63" s="2" t="str">
        <f>'Beoordelaar 3'!I24</f>
        <v>SCORE</v>
      </c>
      <c r="O63" s="139"/>
    </row>
    <row r="64" spans="1:17" ht="20" customHeight="1" x14ac:dyDescent="0.2">
      <c r="A64" s="30"/>
      <c r="B64" s="20" t="s">
        <v>58</v>
      </c>
      <c r="C64" s="58"/>
      <c r="D64" s="28" t="str">
        <f>'Beoordelaar 4'!C24</f>
        <v>SCORE</v>
      </c>
      <c r="E64" s="139"/>
      <c r="F64" s="64"/>
      <c r="G64" s="141"/>
      <c r="I64" s="28" t="str">
        <f>'Beoordelaar 4'!F24</f>
        <v>SCORE</v>
      </c>
      <c r="J64" s="139"/>
      <c r="M64"/>
      <c r="N64" s="28" t="str">
        <f>'Beoordelaar 4'!I24</f>
        <v>SCORE</v>
      </c>
      <c r="O64" s="139"/>
    </row>
    <row r="65" spans="1:15" ht="20" customHeight="1" x14ac:dyDescent="0.2">
      <c r="A65" s="142" t="s">
        <v>6</v>
      </c>
      <c r="B65" s="142"/>
      <c r="C65" s="58"/>
      <c r="D65" s="21" t="s">
        <v>7</v>
      </c>
      <c r="E65" s="139"/>
      <c r="F65" s="65"/>
      <c r="G65" s="141"/>
      <c r="I65" s="21" t="s">
        <v>7</v>
      </c>
      <c r="J65" s="139"/>
      <c r="M65"/>
      <c r="N65" s="21" t="s">
        <v>7</v>
      </c>
      <c r="O65" s="139"/>
    </row>
    <row r="66" spans="1:15" ht="20" customHeight="1" x14ac:dyDescent="0.2">
      <c r="A66" s="143"/>
      <c r="B66" s="143"/>
      <c r="C66" s="58"/>
      <c r="D66" s="31" t="str">
        <f>IF(D65="Uitmuntend","€ 12.500",IF(D65="Goed","€ 9.375",IF(D65="Voldoende","€ 3.125",IF(D65="Matig","€ 0",IF(D65="Onvoldoende","KO"," ")))))</f>
        <v xml:space="preserve"> </v>
      </c>
      <c r="E66" s="140"/>
      <c r="F66" s="66"/>
      <c r="G66" s="141"/>
      <c r="I66" s="31" t="str">
        <f>IF(I65="Uitmuntend","€ 12.500",IF(I65="Goed","€ 9.375",IF(I65="Voldoende","€ 3.125",IF(I65="Matig","€ 0",IF(I65="Onvoldoende","KO"," ")))))</f>
        <v xml:space="preserve"> </v>
      </c>
      <c r="J66" s="140"/>
      <c r="M66"/>
      <c r="N66" s="31" t="str">
        <f>IF(N65="Uitmuntend","€ 12.500",IF(N65="Goed","€ 9.375",IF(N65="Voldoende","€ 3.125",IF(N65="Matig","€ 0",IF(N65="Onvoldoende","KO"," ")))))</f>
        <v xml:space="preserve"> </v>
      </c>
      <c r="O66" s="140"/>
    </row>
    <row r="67" spans="1:15" ht="18" customHeight="1" x14ac:dyDescent="0.2">
      <c r="A67" s="144" t="str">
        <f>'Beoordelen interview'!A6:B6</f>
        <v xml:space="preserve">
3. 
</v>
      </c>
      <c r="B67" s="29" t="s">
        <v>13</v>
      </c>
      <c r="C67" s="58"/>
      <c r="D67" s="2" t="str">
        <f>'Beoordelaar 1'!C26</f>
        <v>SCORE</v>
      </c>
      <c r="E67" s="139" t="s">
        <v>86</v>
      </c>
      <c r="F67" s="64"/>
      <c r="G67" s="141"/>
      <c r="I67" s="2" t="str">
        <f>'Beoordelaar 1'!F26</f>
        <v>SCORE</v>
      </c>
      <c r="J67" s="139" t="s">
        <v>86</v>
      </c>
      <c r="M67"/>
      <c r="N67" s="2" t="str">
        <f>'Beoordelaar 1'!I26</f>
        <v>SCORE</v>
      </c>
      <c r="O67" s="139" t="s">
        <v>86</v>
      </c>
    </row>
    <row r="68" spans="1:15" ht="18" customHeight="1" x14ac:dyDescent="0.2">
      <c r="A68" s="144"/>
      <c r="B68" s="29" t="s">
        <v>14</v>
      </c>
      <c r="C68" s="58"/>
      <c r="D68" s="2" t="str">
        <f>'Beoordelaar 2'!C26</f>
        <v>SCORE</v>
      </c>
      <c r="E68" s="139"/>
      <c r="F68" s="64"/>
      <c r="G68" s="141"/>
      <c r="I68" s="2" t="str">
        <f>'Beoordelaar 2'!F26</f>
        <v>SCORE</v>
      </c>
      <c r="J68" s="139"/>
      <c r="M68"/>
      <c r="N68" s="2" t="str">
        <f>'Beoordelaar 2'!I26</f>
        <v>SCORE</v>
      </c>
      <c r="O68" s="139"/>
    </row>
    <row r="69" spans="1:15" ht="18" customHeight="1" x14ac:dyDescent="0.2">
      <c r="A69" s="144"/>
      <c r="B69" s="29" t="s">
        <v>15</v>
      </c>
      <c r="C69" s="58"/>
      <c r="D69" s="2" t="str">
        <f>'Beoordelaar 3'!C26</f>
        <v>SCORE</v>
      </c>
      <c r="E69" s="139"/>
      <c r="F69" s="64"/>
      <c r="G69" s="141"/>
      <c r="I69" s="2" t="str">
        <f>'Beoordelaar 3'!F26</f>
        <v>SCORE</v>
      </c>
      <c r="J69" s="139"/>
      <c r="M69"/>
      <c r="N69" s="2" t="str">
        <f>'Beoordelaar 3'!I26</f>
        <v>SCORE</v>
      </c>
      <c r="O69" s="139"/>
    </row>
    <row r="70" spans="1:15" ht="18" customHeight="1" x14ac:dyDescent="0.2">
      <c r="A70" s="30"/>
      <c r="B70" s="20" t="s">
        <v>58</v>
      </c>
      <c r="C70" s="58"/>
      <c r="D70" s="28" t="str">
        <f>'Beoordelaar 4'!C28</f>
        <v>SCORE</v>
      </c>
      <c r="E70" s="139"/>
      <c r="F70" s="64"/>
      <c r="G70" s="141"/>
      <c r="I70" s="28" t="str">
        <f>'Beoordelaar 4'!F26</f>
        <v>SCORE</v>
      </c>
      <c r="J70" s="139"/>
      <c r="M70"/>
      <c r="N70" s="28" t="str">
        <f>'Beoordelaar 4'!I26</f>
        <v>SCORE</v>
      </c>
      <c r="O70" s="139"/>
    </row>
    <row r="71" spans="1:15" ht="20" customHeight="1" x14ac:dyDescent="0.2">
      <c r="A71" s="142" t="s">
        <v>6</v>
      </c>
      <c r="B71" s="142"/>
      <c r="C71" s="58"/>
      <c r="D71" s="21" t="s">
        <v>7</v>
      </c>
      <c r="E71" s="139"/>
      <c r="F71" s="65"/>
      <c r="G71" s="141"/>
      <c r="I71" s="2" t="s">
        <v>7</v>
      </c>
      <c r="J71" s="139"/>
      <c r="M71"/>
      <c r="N71" s="21" t="s">
        <v>7</v>
      </c>
      <c r="O71" s="139"/>
    </row>
    <row r="72" spans="1:15" ht="20" customHeight="1" x14ac:dyDescent="0.2">
      <c r="A72" s="143"/>
      <c r="B72" s="143"/>
      <c r="C72" s="58"/>
      <c r="D72" s="31" t="str">
        <f>IF(D71="Uitmuntend","€ 12.500",IF(D71="Goed","€ 9.375",IF(D71="Voldoende","€ 3.125",IF(D71="Matig","€ 0",IF(D71="Onvoldoende","KO"," ")))))</f>
        <v xml:space="preserve"> </v>
      </c>
      <c r="E72" s="140"/>
      <c r="F72" s="66"/>
      <c r="G72" s="141"/>
      <c r="I72" s="31" t="str">
        <f>IF(I71="Uitmuntend","€ 12.500",IF(I71="Goed","€ 9.375",IF(I71="Voldoende","€ 3.125",IF(I71="Matig","€ 0",IF(I71="Onvoldoende","KO"," ")))))</f>
        <v xml:space="preserve"> </v>
      </c>
      <c r="J72" s="140"/>
      <c r="M72"/>
      <c r="N72" s="31" t="str">
        <f>IF(N71="Uitmuntend","€ 12.500",IF(N71="Goed","€ 9.375",IF(N71="Voldoende","€ 3.125",IF(N71="Matig","€ 0",IF(N71="Onvoldoende","KO"," ")))))</f>
        <v xml:space="preserve"> </v>
      </c>
      <c r="O72" s="140"/>
    </row>
    <row r="73" spans="1:15" ht="18" customHeight="1" x14ac:dyDescent="0.2">
      <c r="A73" s="144" t="str">
        <f>'Beoordelen interview'!A7:B7</f>
        <v xml:space="preserve">
4. 
</v>
      </c>
      <c r="B73" s="29" t="s">
        <v>13</v>
      </c>
      <c r="C73" s="58"/>
      <c r="D73" s="2" t="str">
        <f>'Beoordelaar 1'!C28</f>
        <v>SCORE</v>
      </c>
      <c r="E73" s="139" t="s">
        <v>86</v>
      </c>
      <c r="F73" s="64"/>
      <c r="G73" s="141"/>
      <c r="I73" s="2" t="str">
        <f>'Beoordelaar 1'!F28</f>
        <v>SCORE</v>
      </c>
      <c r="J73" s="139" t="s">
        <v>86</v>
      </c>
      <c r="M73"/>
      <c r="N73" s="2" t="str">
        <f>'Beoordelaar 1'!I28</f>
        <v>SCORE</v>
      </c>
      <c r="O73" s="139" t="s">
        <v>86</v>
      </c>
    </row>
    <row r="74" spans="1:15" ht="18" customHeight="1" x14ac:dyDescent="0.2">
      <c r="A74" s="144"/>
      <c r="B74" s="29" t="s">
        <v>14</v>
      </c>
      <c r="C74" s="58"/>
      <c r="D74" s="2" t="str">
        <f>'Beoordelaar 2'!C28</f>
        <v>SCORE</v>
      </c>
      <c r="E74" s="139"/>
      <c r="F74" s="64"/>
      <c r="G74" s="141"/>
      <c r="I74" s="2" t="str">
        <f>'Beoordelaar 2'!F28</f>
        <v>SCORE</v>
      </c>
      <c r="J74" s="139"/>
      <c r="M74"/>
      <c r="N74" s="2" t="str">
        <f>'Beoordelaar 2'!I28</f>
        <v>SCORE</v>
      </c>
      <c r="O74" s="139"/>
    </row>
    <row r="75" spans="1:15" ht="18" customHeight="1" x14ac:dyDescent="0.2">
      <c r="A75" s="144"/>
      <c r="B75" s="29" t="s">
        <v>15</v>
      </c>
      <c r="C75" s="58"/>
      <c r="D75" s="2" t="str">
        <f>'Beoordelaar 3'!C28</f>
        <v>SCORE</v>
      </c>
      <c r="E75" s="139"/>
      <c r="F75" s="64"/>
      <c r="G75" s="141"/>
      <c r="I75" s="2" t="str">
        <f>'Beoordelaar 3'!F28</f>
        <v>SCORE</v>
      </c>
      <c r="J75" s="139"/>
      <c r="M75"/>
      <c r="N75" s="2" t="str">
        <f>'Beoordelaar 3'!I28</f>
        <v>SCORE</v>
      </c>
      <c r="O75" s="139"/>
    </row>
    <row r="76" spans="1:15" ht="20" customHeight="1" x14ac:dyDescent="0.2">
      <c r="A76" s="30"/>
      <c r="B76" s="20" t="s">
        <v>58</v>
      </c>
      <c r="C76" s="58"/>
      <c r="D76" s="28" t="str">
        <f>'Beoordelaar 4'!C28</f>
        <v>SCORE</v>
      </c>
      <c r="E76" s="139"/>
      <c r="F76" s="64"/>
      <c r="G76" s="141"/>
      <c r="I76" s="28" t="str">
        <f>'Beoordelaar 4'!F28</f>
        <v>SCORE</v>
      </c>
      <c r="J76" s="139"/>
      <c r="M76"/>
      <c r="N76" s="28" t="str">
        <f>'Beoordelaar 4'!I28</f>
        <v>SCORE</v>
      </c>
      <c r="O76" s="139"/>
    </row>
    <row r="77" spans="1:15" ht="20" customHeight="1" x14ac:dyDescent="0.2">
      <c r="A77" s="142" t="s">
        <v>6</v>
      </c>
      <c r="B77" s="142"/>
      <c r="C77" s="58"/>
      <c r="D77" s="21" t="s">
        <v>7</v>
      </c>
      <c r="E77" s="139"/>
      <c r="F77" s="65"/>
      <c r="G77" s="141"/>
      <c r="I77" s="21" t="s">
        <v>7</v>
      </c>
      <c r="J77" s="139"/>
      <c r="M77"/>
      <c r="N77" s="21" t="s">
        <v>7</v>
      </c>
      <c r="O77" s="139"/>
    </row>
    <row r="78" spans="1:15" ht="20" customHeight="1" x14ac:dyDescent="0.2">
      <c r="A78" s="143"/>
      <c r="B78" s="143"/>
      <c r="C78" s="58"/>
      <c r="D78" s="31" t="str">
        <f>IF(D77="Uitmuntend","€ 12.500",IF(D77="Goed","€ 9.375",IF(D77="Voldoende","€ 3.125",IF(D77="Matig","€ 0",IF(D77="Onvoldoende","KO"," ")))))</f>
        <v xml:space="preserve"> </v>
      </c>
      <c r="E78" s="140"/>
      <c r="F78" s="66"/>
      <c r="G78" s="141"/>
      <c r="I78" s="31" t="str">
        <f>IF(I77="Uitmuntend","€ 12.500",IF(I77="Goed","€ 9.375",IF(I77="Voldoende","€ 3.125",IF(I77="Matig","€ 0",IF(I77="Onvoldoende","KO"," ")))))</f>
        <v xml:space="preserve"> </v>
      </c>
      <c r="J78" s="140"/>
      <c r="M78"/>
      <c r="N78" s="31" t="str">
        <f>IF(N77="Uitmuntend","€ 12.500",IF(N77="Goed","€ 9.375",IF(N77="Voldoende","€ 3.125",IF(N77="Matig","€ 0",IF(N77="Onvoldoende","KO"," ")))))</f>
        <v xml:space="preserve"> </v>
      </c>
      <c r="O78" s="140"/>
    </row>
    <row r="79" spans="1:15" ht="20" customHeight="1" x14ac:dyDescent="0.2">
      <c r="F79" s="43"/>
      <c r="G79" s="43"/>
      <c r="M79"/>
    </row>
    <row r="80" spans="1:15" ht="30" customHeight="1" x14ac:dyDescent="0.2">
      <c r="A80" s="145" t="s">
        <v>83</v>
      </c>
      <c r="B80" s="145"/>
      <c r="C80" s="58"/>
      <c r="D80" s="33" t="e">
        <f>D60+D66+D72+D78+#REF!+#REF!</f>
        <v>#VALUE!</v>
      </c>
      <c r="E80" s="62"/>
      <c r="F80" s="67"/>
      <c r="G80" s="67"/>
      <c r="I80" s="33" t="e">
        <f>I60+I66+I72+I78+#REF!+#REF!</f>
        <v>#VALUE!</v>
      </c>
      <c r="J80" s="32"/>
      <c r="M80"/>
      <c r="N80" s="33" t="e">
        <f>N60+N66+N72+N78+#REF!+#REF!</f>
        <v>#VALUE!</v>
      </c>
      <c r="O80" s="32"/>
    </row>
  </sheetData>
  <sheetProtection algorithmName="SHA-512" hashValue="XmNr8Aoqf+PMlAKVUnLBKCMT/xxp2oqq+kikMMYtH7b54VaR92Xaa7JZ1L863DBCwhrXR8cHhUkaPCd4ofwcLg==" saltValue="+Ew45bmmva68jzIo6HpOeA==" spinCount="100000" sheet="1" objects="1" scenarios="1"/>
  <mergeCells count="110">
    <mergeCell ref="A43:B43"/>
    <mergeCell ref="A44:B44"/>
    <mergeCell ref="A45:A47"/>
    <mergeCell ref="A49:B49"/>
    <mergeCell ref="A50:B50"/>
    <mergeCell ref="A32:B32"/>
    <mergeCell ref="A21:A23"/>
    <mergeCell ref="A20:B20"/>
    <mergeCell ref="A2:B2"/>
    <mergeCell ref="A7:B7"/>
    <mergeCell ref="A19:B19"/>
    <mergeCell ref="A13:B13"/>
    <mergeCell ref="A14:B14"/>
    <mergeCell ref="A3:A5"/>
    <mergeCell ref="A9:A11"/>
    <mergeCell ref="A15:A17"/>
    <mergeCell ref="A8:B8"/>
    <mergeCell ref="A59:B59"/>
    <mergeCell ref="A60:B60"/>
    <mergeCell ref="A55:A57"/>
    <mergeCell ref="N1:O1"/>
    <mergeCell ref="I1:J1"/>
    <mergeCell ref="K1:L1"/>
    <mergeCell ref="G3:G8"/>
    <mergeCell ref="G9:G14"/>
    <mergeCell ref="G15:G20"/>
    <mergeCell ref="G21:G26"/>
    <mergeCell ref="G27:G32"/>
    <mergeCell ref="G33:G38"/>
    <mergeCell ref="G39:G44"/>
    <mergeCell ref="G45:G50"/>
    <mergeCell ref="J3:J8"/>
    <mergeCell ref="A52:B52"/>
    <mergeCell ref="A31:B31"/>
    <mergeCell ref="A25:B25"/>
    <mergeCell ref="A26:B26"/>
    <mergeCell ref="A37:B37"/>
    <mergeCell ref="A38:B38"/>
    <mergeCell ref="A27:A29"/>
    <mergeCell ref="A33:A35"/>
    <mergeCell ref="A39:A41"/>
    <mergeCell ref="A71:B71"/>
    <mergeCell ref="A72:B72"/>
    <mergeCell ref="A67:A69"/>
    <mergeCell ref="A80:B80"/>
    <mergeCell ref="G73:G78"/>
    <mergeCell ref="A77:B77"/>
    <mergeCell ref="A78:B78"/>
    <mergeCell ref="A73:A75"/>
    <mergeCell ref="P1:Q1"/>
    <mergeCell ref="A1:B1"/>
    <mergeCell ref="D1:E1"/>
    <mergeCell ref="F1:G1"/>
    <mergeCell ref="G61:G66"/>
    <mergeCell ref="A65:B65"/>
    <mergeCell ref="A66:B66"/>
    <mergeCell ref="A61:A63"/>
    <mergeCell ref="E3:E8"/>
    <mergeCell ref="E9:E14"/>
    <mergeCell ref="E15:E20"/>
    <mergeCell ref="E21:E26"/>
    <mergeCell ref="E27:E32"/>
    <mergeCell ref="E33:E38"/>
    <mergeCell ref="E39:E44"/>
    <mergeCell ref="E45:E50"/>
    <mergeCell ref="J39:J44"/>
    <mergeCell ref="J45:J50"/>
    <mergeCell ref="L3:L8"/>
    <mergeCell ref="L9:L14"/>
    <mergeCell ref="L15:L20"/>
    <mergeCell ref="L21:L26"/>
    <mergeCell ref="L27:L32"/>
    <mergeCell ref="L33:L38"/>
    <mergeCell ref="L39:L44"/>
    <mergeCell ref="L45:L50"/>
    <mergeCell ref="J9:J14"/>
    <mergeCell ref="J15:J20"/>
    <mergeCell ref="J21:J26"/>
    <mergeCell ref="J27:J32"/>
    <mergeCell ref="J33:J38"/>
    <mergeCell ref="O33:O38"/>
    <mergeCell ref="O39:O44"/>
    <mergeCell ref="O45:O50"/>
    <mergeCell ref="Q3:Q8"/>
    <mergeCell ref="Q9:Q14"/>
    <mergeCell ref="Q15:Q20"/>
    <mergeCell ref="Q21:Q26"/>
    <mergeCell ref="Q27:Q32"/>
    <mergeCell ref="Q33:Q38"/>
    <mergeCell ref="Q39:Q44"/>
    <mergeCell ref="Q45:Q50"/>
    <mergeCell ref="O3:O8"/>
    <mergeCell ref="O9:O14"/>
    <mergeCell ref="O15:O20"/>
    <mergeCell ref="O21:O26"/>
    <mergeCell ref="O27:O32"/>
    <mergeCell ref="O55:O60"/>
    <mergeCell ref="O61:O66"/>
    <mergeCell ref="O67:O72"/>
    <mergeCell ref="O73:O78"/>
    <mergeCell ref="J55:J60"/>
    <mergeCell ref="J61:J66"/>
    <mergeCell ref="J67:J72"/>
    <mergeCell ref="J73:J78"/>
    <mergeCell ref="E55:E60"/>
    <mergeCell ref="E61:E66"/>
    <mergeCell ref="E67:E72"/>
    <mergeCell ref="E73:E78"/>
    <mergeCell ref="G67:G72"/>
    <mergeCell ref="G55:G60"/>
  </mergeCells>
  <dataValidations count="1">
    <dataValidation type="list" errorStyle="warning" allowBlank="1" showErrorMessage="1" sqref="M13:N13 M37:N37 N59 M25:N25 M43:N43 M49:N49 M31:N31 M19:N19 P7 P13 P19 P25 P31 P37 P43 P49 D77 D71 D65 D59 F77 F71 F65 F59 I77 I71 I65 I59 N77 N71 N65 D7 D13 D19 D25 D31 D37 D43 D49 F49 F43 F25 F37 F13 F7 F19 F31 H31:I31 H49:I49 H43:I43 H25:I25 H37:I37 H13:I13 H7:I7 H19:I19 K19 K31 K49 K43 K25 K37 K13 K7 M7:N7"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C9" sqref="C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9" t="s">
        <v>76</v>
      </c>
      <c r="B1" s="101"/>
      <c r="C1" s="50"/>
      <c r="D1" s="101"/>
      <c r="E1" s="50"/>
      <c r="F1" s="101"/>
      <c r="G1" s="50"/>
    </row>
    <row r="2" spans="1:7" ht="30" customHeight="1" x14ac:dyDescent="0.2">
      <c r="A2" s="89" t="s">
        <v>77</v>
      </c>
      <c r="B2" s="101"/>
      <c r="C2" s="90" t="str">
        <f>'Beoordelaar 1'!C1:D1</f>
        <v>&lt;NAAM INSCHRIJVER&gt;</v>
      </c>
      <c r="D2" s="102"/>
      <c r="E2" s="90" t="str">
        <f>'Beoordelaar 1'!F1</f>
        <v>&lt;NAAM INSCHRIJVER&gt;</v>
      </c>
      <c r="F2" s="102"/>
      <c r="G2" s="90" t="str">
        <f>'Beoordelaar 1'!I1</f>
        <v>&lt;NAAM INSCHRIJVER&gt;</v>
      </c>
    </row>
    <row r="3" spans="1:7" s="3" customFormat="1" ht="35" customHeight="1" x14ac:dyDescent="0.2">
      <c r="A3" s="51" t="s">
        <v>81</v>
      </c>
      <c r="B3" s="101"/>
      <c r="C3" s="52" t="e">
        <f>Consensus!D52</f>
        <v>#VALUE!</v>
      </c>
      <c r="D3" s="102"/>
      <c r="E3" s="52" t="e">
        <f>Consensus!I52</f>
        <v>#VALUE!</v>
      </c>
      <c r="F3" s="102"/>
      <c r="G3" s="52" t="e">
        <f>Consensus!N52</f>
        <v>#VALUE!</v>
      </c>
    </row>
    <row r="4" spans="1:7" s="3" customFormat="1" ht="35" customHeight="1" x14ac:dyDescent="0.2">
      <c r="A4" s="51" t="s">
        <v>82</v>
      </c>
      <c r="B4" s="101"/>
      <c r="C4" s="53" t="e">
        <f>Consensus!D80</f>
        <v>#VALUE!</v>
      </c>
      <c r="D4" s="102"/>
      <c r="E4" s="53" t="e">
        <f>Consensus!I80</f>
        <v>#VALUE!</v>
      </c>
      <c r="F4" s="102"/>
      <c r="G4" s="53" t="e">
        <f>Consensus!N80</f>
        <v>#VALUE!</v>
      </c>
    </row>
    <row r="5" spans="1:7" ht="30" customHeight="1" x14ac:dyDescent="0.2">
      <c r="A5" s="91" t="s">
        <v>78</v>
      </c>
      <c r="B5" s="101"/>
      <c r="C5" s="92" t="e">
        <f>C3+C4</f>
        <v>#VALUE!</v>
      </c>
      <c r="D5" s="102"/>
      <c r="E5" s="92" t="e">
        <f>E3+E4</f>
        <v>#VALUE!</v>
      </c>
      <c r="F5" s="102"/>
      <c r="G5" s="92" t="e">
        <f>G3+G4</f>
        <v>#VALUE!</v>
      </c>
    </row>
    <row r="6" spans="1:7" ht="15" customHeight="1" x14ac:dyDescent="0.2">
      <c r="B6" s="38"/>
      <c r="D6" s="38"/>
      <c r="F6" s="38"/>
    </row>
    <row r="7" spans="1:7" ht="30" customHeight="1" x14ac:dyDescent="0.2">
      <c r="A7" s="54" t="s">
        <v>79</v>
      </c>
      <c r="B7" s="101"/>
      <c r="C7" s="55">
        <v>0</v>
      </c>
      <c r="D7" s="102"/>
      <c r="E7" s="55">
        <v>0</v>
      </c>
      <c r="F7" s="102"/>
      <c r="G7" s="55">
        <v>0</v>
      </c>
    </row>
    <row r="8" spans="1:7" x14ac:dyDescent="0.2">
      <c r="B8" s="38"/>
      <c r="D8" s="38"/>
      <c r="F8" s="38"/>
    </row>
    <row r="9" spans="1:7" ht="30" customHeight="1" x14ac:dyDescent="0.2">
      <c r="A9" s="99" t="s">
        <v>80</v>
      </c>
      <c r="B9" s="101"/>
      <c r="C9" s="100" t="e">
        <f>C7-C5</f>
        <v>#VALUE!</v>
      </c>
      <c r="D9" s="103"/>
      <c r="E9" s="100" t="e">
        <f>E7-E5</f>
        <v>#VALUE!</v>
      </c>
      <c r="F9" s="103"/>
      <c r="G9" s="100" t="e">
        <f>G7-G5</f>
        <v>#VALUE!</v>
      </c>
    </row>
    <row r="10" spans="1:7" x14ac:dyDescent="0.2">
      <c r="B10" s="38"/>
      <c r="D10" s="38"/>
      <c r="F10" s="38"/>
    </row>
    <row r="11" spans="1:7" x14ac:dyDescent="0.2">
      <c r="B11" s="38"/>
      <c r="D11" s="38"/>
      <c r="F11" s="38"/>
    </row>
    <row r="16" spans="1:7" ht="16" x14ac:dyDescent="0.2">
      <c r="C16" s="56"/>
    </row>
    <row r="17" spans="3:3" ht="16" x14ac:dyDescent="0.2">
      <c r="C17" s="56"/>
    </row>
    <row r="18" spans="3:3" ht="16" x14ac:dyDescent="0.2">
      <c r="C18" s="56"/>
    </row>
    <row r="19" spans="3:3" ht="16" x14ac:dyDescent="0.2">
      <c r="C19" s="56"/>
    </row>
  </sheetData>
  <sheetProtection algorithmName="SHA-512" hashValue="fdCuK5RS9jayKaRBLcvOWe2Sc1vro9imc4AJuML/V3FBUF5Z+62VpkC9u19JPzOYdM+3TnNosGGTCIyG9fAP6Q==" saltValue="aAjlCEyaFQ5xGR/Z4wadV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Beoordelen interview</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2019-07-15T10:06:32Z</dcterms:modified>
  <cp:category/>
</cp:coreProperties>
</file>