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G:\TRAJECTEN\200.GEZAMENLIJK RIJK (GEZ)\35.Uitzend en detachering\GEZ 201901 Inhuur uitzendkrachten &amp; payroll\04.aanbestedingsdocument\"/>
    </mc:Choice>
  </mc:AlternateContent>
  <xr:revisionPtr revIDLastSave="0" documentId="8_{34516045-56E4-4071-8720-C640AB250D7D}" xr6:coauthVersionLast="44" xr6:coauthVersionMax="44" xr10:uidLastSave="{00000000-0000-0000-0000-000000000000}"/>
  <bookViews>
    <workbookView xWindow="1815" yWindow="1815" windowWidth="21600" windowHeight="11385" activeTab="1" xr2:uid="{00000000-000D-0000-FFFF-FFFF00000000}"/>
  </bookViews>
  <sheets>
    <sheet name="Uitzenden" sheetId="3" r:id="rId1"/>
    <sheet name="Payroll" sheetId="15" r:id="rId2"/>
  </sheets>
  <definedNames>
    <definedName name="_xlnm._FilterDatabase" localSheetId="1" hidden="1">Payroll!$A$9:$M$9</definedName>
    <definedName name="_xlnm._FilterDatabase" localSheetId="0" hidden="1">Uitzenden!$A$9:$N$9</definedName>
    <definedName name="_xlnm.Print_Area" localSheetId="1">Payroll!$A$1:$G$19</definedName>
    <definedName name="_xlnm.Print_Area" localSheetId="0">Uitzenden!$A$1:$H$19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" i="3" l="1"/>
  <c r="L21" i="15" l="1"/>
  <c r="L20" i="15"/>
  <c r="L19" i="15"/>
  <c r="L18" i="15"/>
  <c r="N19" i="15" s="1"/>
  <c r="L14" i="15"/>
  <c r="L13" i="15"/>
  <c r="L12" i="15"/>
  <c r="L11" i="15"/>
  <c r="L16" i="15" s="1"/>
  <c r="H10" i="3"/>
  <c r="H11" i="3"/>
  <c r="H14" i="3" l="1"/>
  <c r="G10" i="15"/>
  <c r="N21" i="15"/>
  <c r="G11" i="15" s="1"/>
  <c r="G14" i="15" l="1"/>
</calcChain>
</file>

<file path=xl/sharedStrings.xml><?xml version="1.0" encoding="utf-8"?>
<sst xmlns="http://schemas.openxmlformats.org/spreadsheetml/2006/main" count="33" uniqueCount="22">
  <si>
    <t>TCO berekening</t>
  </si>
  <si>
    <t>Gewogen gemiddeld uursalaris</t>
  </si>
  <si>
    <t>Loonkostenfactor Normale uren</t>
  </si>
  <si>
    <t>verhouding</t>
  </si>
  <si>
    <t>normale uren</t>
  </si>
  <si>
    <t>gewogen gemiddeld bedrijfstarief o.b.v. gehanteerde verhouding</t>
  </si>
  <si>
    <t xml:space="preserve">(Nominale) Bureaumarge </t>
  </si>
  <si>
    <t>Flexgroep 1</t>
  </si>
  <si>
    <t>Hef- en Reachtruckchauffeurs</t>
  </si>
  <si>
    <t>Overige Flexgroepen</t>
  </si>
  <si>
    <t>Vakantiekrachten</t>
  </si>
  <si>
    <t>fase A bv1</t>
  </si>
  <si>
    <t>fase A bv2</t>
  </si>
  <si>
    <t>fase B bv1</t>
  </si>
  <si>
    <t>fase B bv2</t>
  </si>
  <si>
    <t>Fase B / C</t>
  </si>
  <si>
    <t>Inschrijver 1</t>
  </si>
  <si>
    <t>Fase A</t>
  </si>
  <si>
    <t>Gewogen gemiddelde marge</t>
  </si>
  <si>
    <t>Marge Payroll</t>
  </si>
  <si>
    <t>Bepaalde Tijd</t>
  </si>
  <si>
    <t>Onbepaalde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</si>
</sst>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&quot;€&quot;\ #,##0.00_);[Red]\(&quot;€&quot;\ #,##0.00\)"/>
    <numFmt numFmtId="165" formatCode="&quot;€&quot;\ #,##0.00"/>
    <numFmt numFmtId="166" formatCode="_ * #,##0_ ;_ * \-#,##0_ ;_ * &quot;-&quot;??_ ;_ @_ "/>
    <numFmt numFmtId="167" formatCode="0.0000"/>
    <numFmt numFmtId="168" formatCode="0.0%"/>
    <numFmt numFmtId="169" formatCode="&quot;€&quot;\ #,##0.00_-;[Red]&quot;€&quot;\ #,##0.00\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VAG Rounded Std Light"/>
    </font>
    <font>
      <sz val="11"/>
      <name val="VAG Rounded Std Light"/>
    </font>
    <font>
      <sz val="16"/>
      <color theme="1"/>
      <name val="VAG Rounded Std Light"/>
    </font>
    <font>
      <i/>
      <sz val="11"/>
      <color theme="1"/>
      <name val="VAG Rounded Std Light"/>
    </font>
    <font>
      <b/>
      <sz val="11"/>
      <color theme="1"/>
      <name val="VAG Rounded Std Light"/>
    </font>
    <font>
      <sz val="11"/>
      <color rgb="FFFF0000"/>
      <name val="VAG Rounded Std Light"/>
    </font>
    <font>
      <i/>
      <sz val="11"/>
      <color theme="0" tint="-0.34998626667073579"/>
      <name val="VAG Rounded Std Light"/>
    </font>
    <font>
      <sz val="9"/>
      <color theme="1" tint="0.499984740745262"/>
      <name val="VAG Rounded Std Light"/>
    </font>
    <font>
      <sz val="10.5"/>
      <name val="VAG Rounded Std Thin"/>
    </font>
    <font>
      <sz val="12"/>
      <name val="VAG Rounded Std Thin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6">
    <xf numFmtId="0" fontId="0" fillId="0" borderId="0" xfId="0"/>
    <xf numFmtId="0" fontId="6" fillId="0" borderId="0" xfId="0" applyFont="1" applyProtection="1"/>
    <xf numFmtId="0" fontId="7" fillId="0" borderId="0" xfId="0" applyFont="1" applyProtection="1"/>
    <xf numFmtId="0" fontId="8" fillId="0" borderId="0" xfId="0" applyFont="1" applyProtection="1"/>
    <xf numFmtId="0" fontId="6" fillId="0" borderId="0" xfId="0" applyFont="1" applyAlignment="1" applyProtection="1">
      <alignment horizontal="right" vertical="center"/>
    </xf>
    <xf numFmtId="165" fontId="9" fillId="3" borderId="0" xfId="0" applyNumberFormat="1" applyFont="1" applyFill="1" applyAlignment="1" applyProtection="1">
      <alignment horizontal="center" vertical="center"/>
    </xf>
    <xf numFmtId="165" fontId="6" fillId="0" borderId="0" xfId="0" applyNumberFormat="1" applyFont="1" applyAlignment="1" applyProtection="1">
      <alignment horizontal="center"/>
    </xf>
    <xf numFmtId="165" fontId="6" fillId="0" borderId="0" xfId="0" applyNumberFormat="1" applyFont="1" applyAlignment="1" applyProtection="1">
      <alignment horizontal="center" vertical="center"/>
    </xf>
    <xf numFmtId="0" fontId="10" fillId="2" borderId="0" xfId="0" applyFont="1" applyFill="1" applyProtection="1">
      <protection locked="0"/>
    </xf>
    <xf numFmtId="0" fontId="6" fillId="0" borderId="0" xfId="0" applyFont="1" applyAlignment="1" applyProtection="1">
      <alignment horizontal="right"/>
    </xf>
    <xf numFmtId="165" fontId="6" fillId="0" borderId="0" xfId="0" applyNumberFormat="1" applyFont="1" applyProtection="1"/>
    <xf numFmtId="9" fontId="9" fillId="0" borderId="0" xfId="0" applyNumberFormat="1" applyFont="1" applyFill="1" applyAlignment="1" applyProtection="1">
      <alignment horizontal="center"/>
    </xf>
    <xf numFmtId="0" fontId="6" fillId="0" borderId="3" xfId="0" applyFont="1" applyBorder="1" applyAlignment="1" applyProtection="1">
      <alignment horizontal="right"/>
    </xf>
    <xf numFmtId="16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Protection="1"/>
    <xf numFmtId="167" fontId="9" fillId="2" borderId="4" xfId="0" applyNumberFormat="1" applyFont="1" applyFill="1" applyBorder="1" applyAlignment="1" applyProtection="1">
      <alignment horizontal="center" vertical="center"/>
      <protection locked="0"/>
    </xf>
    <xf numFmtId="9" fontId="12" fillId="0" borderId="0" xfId="0" applyNumberFormat="1" applyFont="1" applyFill="1" applyProtection="1"/>
    <xf numFmtId="0" fontId="6" fillId="0" borderId="0" xfId="0" applyFont="1" applyBorder="1" applyProtection="1"/>
    <xf numFmtId="165" fontId="7" fillId="0" borderId="0" xfId="0" applyNumberFormat="1" applyFont="1" applyFill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7" fontId="6" fillId="0" borderId="0" xfId="0" applyNumberFormat="1" applyFont="1" applyAlignment="1" applyProtection="1">
      <alignment horizontal="center" vertical="center" wrapText="1"/>
    </xf>
    <xf numFmtId="9" fontId="6" fillId="0" borderId="0" xfId="3" applyFont="1" applyFill="1" applyBorder="1" applyAlignment="1" applyProtection="1">
      <alignment horizontal="center" wrapText="1"/>
    </xf>
    <xf numFmtId="9" fontId="6" fillId="0" borderId="0" xfId="0" applyNumberFormat="1" applyFont="1" applyAlignment="1" applyProtection="1">
      <alignment horizontal="left" vertical="center"/>
    </xf>
    <xf numFmtId="168" fontId="9" fillId="0" borderId="0" xfId="0" applyNumberFormat="1" applyFont="1" applyFill="1" applyAlignment="1" applyProtection="1">
      <alignment horizontal="right" vertical="center"/>
    </xf>
    <xf numFmtId="0" fontId="6" fillId="0" borderId="3" xfId="0" applyFont="1" applyBorder="1" applyAlignment="1" applyProtection="1">
      <alignment vertical="center"/>
    </xf>
    <xf numFmtId="165" fontId="9" fillId="2" borderId="5" xfId="0" applyNumberFormat="1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vertical="center"/>
    </xf>
    <xf numFmtId="9" fontId="6" fillId="0" borderId="0" xfId="0" applyNumberFormat="1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167" fontId="6" fillId="0" borderId="0" xfId="0" applyNumberFormat="1" applyFont="1" applyProtection="1"/>
    <xf numFmtId="167" fontId="6" fillId="0" borderId="3" xfId="0" applyNumberFormat="1" applyFont="1" applyBorder="1" applyProtection="1"/>
    <xf numFmtId="166" fontId="13" fillId="0" borderId="0" xfId="1" applyNumberFormat="1" applyFont="1" applyAlignment="1" applyProtection="1">
      <alignment vertical="center"/>
    </xf>
    <xf numFmtId="9" fontId="6" fillId="0" borderId="0" xfId="3" applyFont="1" applyProtection="1"/>
    <xf numFmtId="0" fontId="6" fillId="0" borderId="0" xfId="0" applyFont="1" applyAlignment="1" applyProtection="1">
      <alignment horizontal="right" vertical="center"/>
    </xf>
    <xf numFmtId="167" fontId="6" fillId="0" borderId="0" xfId="0" applyNumberFormat="1" applyFont="1" applyAlignment="1" applyProtection="1">
      <alignment horizontal="center" vertical="center" wrapText="1"/>
    </xf>
    <xf numFmtId="0" fontId="14" fillId="4" borderId="0" xfId="2" applyFont="1" applyFill="1" applyAlignment="1">
      <alignment vertical="center" wrapText="1"/>
    </xf>
    <xf numFmtId="169" fontId="14" fillId="2" borderId="6" xfId="2" applyNumberFormat="1" applyFont="1" applyFill="1" applyBorder="1" applyAlignment="1" applyProtection="1">
      <alignment horizontal="center" vertical="center" wrapText="1"/>
      <protection locked="0"/>
    </xf>
    <xf numFmtId="169" fontId="14" fillId="2" borderId="7" xfId="2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0" applyNumberFormat="1" applyFont="1" applyProtection="1"/>
    <xf numFmtId="164" fontId="6" fillId="0" borderId="0" xfId="0" applyNumberFormat="1" applyFont="1" applyProtection="1"/>
    <xf numFmtId="167" fontId="15" fillId="0" borderId="8" xfId="0" applyNumberFormat="1" applyFont="1" applyBorder="1" applyAlignment="1">
      <alignment horizontal="center" vertical="center"/>
    </xf>
    <xf numFmtId="167" fontId="15" fillId="5" borderId="0" xfId="0" applyNumberFormat="1" applyFont="1" applyFill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9" fontId="7" fillId="0" borderId="0" xfId="3" applyNumberFormat="1" applyFont="1" applyProtection="1"/>
    <xf numFmtId="167" fontId="9" fillId="0" borderId="4" xfId="0" applyNumberFormat="1" applyFont="1" applyFill="1" applyBorder="1" applyAlignment="1" applyProtection="1">
      <alignment horizontal="center" vertical="center"/>
      <protection locked="0"/>
    </xf>
    <xf numFmtId="167" fontId="6" fillId="0" borderId="0" xfId="0" applyNumberFormat="1" applyFont="1" applyAlignment="1" applyProtection="1">
      <alignment horizontal="center" vertical="center" wrapText="1"/>
    </xf>
    <xf numFmtId="9" fontId="6" fillId="0" borderId="3" xfId="0" applyNumberFormat="1" applyFont="1" applyBorder="1" applyAlignment="1" applyProtection="1">
      <alignment vertical="center"/>
    </xf>
    <xf numFmtId="169" fontId="14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Protection="1"/>
    <xf numFmtId="165" fontId="6" fillId="0" borderId="0" xfId="0" applyNumberFormat="1" applyFont="1" applyFill="1" applyProtection="1"/>
    <xf numFmtId="0" fontId="14" fillId="0" borderId="0" xfId="2" applyFont="1" applyFill="1" applyAlignment="1">
      <alignment vertical="center" wrapText="1"/>
    </xf>
    <xf numFmtId="169" fontId="14" fillId="0" borderId="6" xfId="2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0" applyNumberFormat="1" applyFont="1" applyFill="1" applyProtection="1"/>
    <xf numFmtId="0" fontId="7" fillId="0" borderId="0" xfId="0" applyFont="1" applyFill="1" applyProtection="1"/>
    <xf numFmtId="0" fontId="6" fillId="0" borderId="0" xfId="0" applyFont="1" applyFill="1" applyAlignment="1" applyProtection="1">
      <alignment vertical="center"/>
    </xf>
    <xf numFmtId="167" fontId="15" fillId="0" borderId="8" xfId="0" applyNumberFormat="1" applyFont="1" applyFill="1" applyBorder="1" applyAlignment="1">
      <alignment horizontal="center" vertical="center"/>
    </xf>
    <xf numFmtId="9" fontId="6" fillId="0" borderId="0" xfId="3" applyFont="1" applyFill="1" applyProtection="1"/>
    <xf numFmtId="167" fontId="15" fillId="0" borderId="0" xfId="0" applyNumberFormat="1" applyFont="1" applyFill="1" applyAlignment="1">
      <alignment horizontal="center" vertical="center"/>
    </xf>
    <xf numFmtId="9" fontId="7" fillId="0" borderId="0" xfId="3" applyNumberFormat="1" applyFont="1" applyFill="1" applyProtection="1"/>
    <xf numFmtId="0" fontId="6" fillId="0" borderId="0" xfId="0" applyFont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 wrapText="1"/>
    </xf>
    <xf numFmtId="167" fontId="6" fillId="0" borderId="0" xfId="0" applyNumberFormat="1" applyFont="1" applyAlignment="1" applyProtection="1">
      <alignment horizontal="center" vertical="center" wrapText="1"/>
    </xf>
    <xf numFmtId="167" fontId="6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right" vertical="center" wrapText="1"/>
    </xf>
  </cellXfs>
  <cellStyles count="20"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Komma" xfId="1" builtinId="3"/>
    <cellStyle name="Normaal 2 2" xfId="2" xr:uid="{00000000-0005-0000-0000-000011000000}"/>
    <cellStyle name="Procent" xfId="3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0</xdr:row>
      <xdr:rowOff>139700</xdr:rowOff>
    </xdr:from>
    <xdr:to>
      <xdr:col>1</xdr:col>
      <xdr:colOff>811213</xdr:colOff>
      <xdr:row>3</xdr:row>
      <xdr:rowOff>121653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02B0C16-5D44-B74C-A61A-2B48CCB00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" y="139700"/>
          <a:ext cx="1344613" cy="5661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152400</xdr:rowOff>
    </xdr:from>
    <xdr:to>
      <xdr:col>1</xdr:col>
      <xdr:colOff>836613</xdr:colOff>
      <xdr:row>3</xdr:row>
      <xdr:rowOff>134353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BB2715-6232-3A4E-8ED5-78AF683CD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152400"/>
          <a:ext cx="1344613" cy="566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2:U25"/>
  <sheetViews>
    <sheetView showGridLines="0" zoomScaleNormal="100" workbookViewId="0">
      <selection activeCell="A2" sqref="A2"/>
    </sheetView>
  </sheetViews>
  <sheetFormatPr defaultColWidth="8.85546875" defaultRowHeight="14.25"/>
  <cols>
    <col min="1" max="1" width="13.7109375" style="1" customWidth="1"/>
    <col min="2" max="2" width="22.28515625" style="1" customWidth="1"/>
    <col min="3" max="3" width="6.85546875" style="1" customWidth="1"/>
    <col min="4" max="4" width="12.28515625" style="1" customWidth="1"/>
    <col min="5" max="5" width="25.85546875" style="1" customWidth="1"/>
    <col min="6" max="6" width="13.7109375" style="1" customWidth="1"/>
    <col min="7" max="7" width="16.7109375" style="1" customWidth="1"/>
    <col min="8" max="8" width="17.42578125" style="1" customWidth="1"/>
    <col min="9" max="10" width="18" style="1" customWidth="1"/>
    <col min="11" max="11" width="8.85546875" style="2" customWidth="1"/>
    <col min="12" max="12" width="26.42578125" style="2" customWidth="1"/>
    <col min="13" max="16" width="8.85546875" style="1" customWidth="1"/>
    <col min="17" max="16384" width="8.85546875" style="1"/>
  </cols>
  <sheetData>
    <row r="2" spans="1:21" ht="15.95" customHeight="1">
      <c r="J2" s="59"/>
    </row>
    <row r="3" spans="1:21">
      <c r="J3" s="59"/>
    </row>
    <row r="4" spans="1:21">
      <c r="J4" s="59"/>
    </row>
    <row r="5" spans="1:21" ht="15" customHeight="1">
      <c r="J5" s="59"/>
    </row>
    <row r="6" spans="1:21" ht="20.25">
      <c r="B6" s="3" t="s">
        <v>0</v>
      </c>
      <c r="G6" s="4" t="s">
        <v>1</v>
      </c>
      <c r="H6" s="5">
        <v>14.9</v>
      </c>
    </row>
    <row r="7" spans="1:21">
      <c r="H7" s="6"/>
      <c r="K7" s="1"/>
      <c r="L7" s="1"/>
    </row>
    <row r="8" spans="1:21" ht="15" customHeight="1">
      <c r="G8" s="59" t="s">
        <v>2</v>
      </c>
      <c r="H8" s="7"/>
      <c r="I8" s="61"/>
      <c r="J8" s="62"/>
      <c r="K8" s="48"/>
      <c r="L8" s="48"/>
    </row>
    <row r="9" spans="1:21" ht="15">
      <c r="A9" s="8" t="s">
        <v>16</v>
      </c>
      <c r="D9" s="9" t="s">
        <v>3</v>
      </c>
      <c r="G9" s="60"/>
      <c r="H9" s="7"/>
      <c r="I9" s="61"/>
      <c r="J9" s="62"/>
      <c r="K9" s="48"/>
      <c r="L9" s="48"/>
      <c r="M9" s="10"/>
    </row>
    <row r="10" spans="1:21" ht="24" customHeight="1">
      <c r="B10" s="1" t="s">
        <v>17</v>
      </c>
      <c r="D10" s="11">
        <v>0.61</v>
      </c>
      <c r="E10" s="12"/>
      <c r="F10" s="12"/>
      <c r="G10" s="13">
        <v>1.6178999999999999</v>
      </c>
      <c r="H10" s="6">
        <f>($H$6*G10)+$H$20</f>
        <v>26.931709999999999</v>
      </c>
      <c r="J10" s="49"/>
      <c r="K10" s="49"/>
      <c r="L10" s="48"/>
      <c r="P10" s="14"/>
      <c r="Q10" s="14"/>
      <c r="R10" s="14"/>
      <c r="S10" s="14"/>
      <c r="T10" s="14"/>
      <c r="U10" s="14"/>
    </row>
    <row r="11" spans="1:21" ht="24" customHeight="1">
      <c r="B11" s="1" t="s">
        <v>15</v>
      </c>
      <c r="D11" s="11">
        <v>0.39</v>
      </c>
      <c r="E11" s="12"/>
      <c r="F11" s="12"/>
      <c r="G11" s="15">
        <v>1.6437999999999999</v>
      </c>
      <c r="H11" s="6">
        <f>($H$6*G11)+$H$20</f>
        <v>27.317619999999998</v>
      </c>
      <c r="J11" s="50"/>
      <c r="K11" s="51"/>
      <c r="L11" s="52"/>
      <c r="M11" s="39"/>
      <c r="P11" s="14"/>
      <c r="Q11" s="14"/>
      <c r="R11" s="14"/>
      <c r="S11" s="14"/>
      <c r="T11" s="14"/>
      <c r="U11" s="14"/>
    </row>
    <row r="12" spans="1:21" ht="24" customHeight="1">
      <c r="D12" s="11"/>
      <c r="E12" s="12"/>
      <c r="F12" s="12"/>
      <c r="G12" s="44"/>
      <c r="H12" s="6"/>
      <c r="J12" s="50"/>
      <c r="K12" s="47"/>
      <c r="L12" s="52"/>
      <c r="M12" s="39"/>
      <c r="P12" s="14"/>
      <c r="Q12" s="14"/>
      <c r="R12" s="14"/>
      <c r="S12" s="14"/>
      <c r="T12" s="14"/>
      <c r="U12" s="14"/>
    </row>
    <row r="13" spans="1:21">
      <c r="D13" s="16"/>
      <c r="E13" s="17"/>
      <c r="F13" s="17"/>
      <c r="G13" s="17"/>
      <c r="H13" s="6"/>
      <c r="J13" s="48"/>
      <c r="K13" s="53"/>
      <c r="L13" s="52"/>
      <c r="M13" s="39"/>
      <c r="P13" s="14"/>
      <c r="Q13" s="14"/>
      <c r="R13" s="14"/>
      <c r="S13" s="14"/>
      <c r="T13" s="14"/>
      <c r="U13" s="14"/>
    </row>
    <row r="14" spans="1:21" ht="25.5" customHeight="1">
      <c r="G14" s="4" t="s">
        <v>5</v>
      </c>
      <c r="H14" s="18">
        <f>(H10*D10)+(H11*D11)</f>
        <v>27.082214899999997</v>
      </c>
      <c r="J14" s="50"/>
      <c r="K14" s="47"/>
      <c r="L14" s="52"/>
      <c r="M14" s="39"/>
    </row>
    <row r="15" spans="1:21" ht="9" customHeight="1">
      <c r="G15" s="63" t="s">
        <v>6</v>
      </c>
      <c r="I15" s="19"/>
      <c r="J15" s="48"/>
      <c r="K15" s="48"/>
      <c r="L15" s="48"/>
    </row>
    <row r="16" spans="1:21" ht="44.1" customHeight="1">
      <c r="E16" s="20" t="s">
        <v>4</v>
      </c>
      <c r="F16" s="45"/>
      <c r="G16" s="64"/>
      <c r="J16" s="48"/>
      <c r="K16" s="48"/>
      <c r="L16" s="48"/>
      <c r="M16" s="39"/>
    </row>
    <row r="17" spans="1:13" ht="20.100000000000001" customHeight="1">
      <c r="E17" s="20"/>
      <c r="F17" s="45" t="s">
        <v>3</v>
      </c>
      <c r="G17" s="21"/>
      <c r="J17" s="48"/>
      <c r="K17" s="48"/>
      <c r="L17" s="48"/>
    </row>
    <row r="18" spans="1:13" s="19" customFormat="1" ht="24" customHeight="1">
      <c r="A18" s="22"/>
      <c r="D18" s="23"/>
      <c r="E18" s="24" t="s">
        <v>7</v>
      </c>
      <c r="F18" s="46">
        <v>0.9</v>
      </c>
      <c r="G18" s="25">
        <v>2.75</v>
      </c>
      <c r="H18" s="1"/>
      <c r="I18" s="26"/>
      <c r="J18" s="54"/>
      <c r="K18" s="55"/>
      <c r="L18" s="56"/>
    </row>
    <row r="19" spans="1:13" s="19" customFormat="1" ht="24" customHeight="1">
      <c r="A19" s="22"/>
      <c r="C19" s="1"/>
      <c r="D19" s="1"/>
      <c r="E19" s="1" t="s">
        <v>9</v>
      </c>
      <c r="F19" s="38">
        <v>0.1</v>
      </c>
      <c r="G19" s="25">
        <v>3.5</v>
      </c>
      <c r="H19" s="1"/>
      <c r="I19" s="26"/>
      <c r="J19" s="54"/>
      <c r="K19" s="57"/>
      <c r="L19" s="58"/>
    </row>
    <row r="20" spans="1:13" ht="27.95" customHeight="1">
      <c r="A20" s="27"/>
      <c r="B20" s="28"/>
      <c r="C20" s="28"/>
      <c r="E20" s="1" t="s">
        <v>18</v>
      </c>
      <c r="F20" s="29"/>
      <c r="G20" s="30"/>
      <c r="H20" s="25">
        <f>(G18*F18)+(G19*F19)</f>
        <v>2.8250000000000002</v>
      </c>
      <c r="J20" s="48"/>
      <c r="K20" s="57"/>
      <c r="L20" s="56"/>
      <c r="M20" s="19"/>
    </row>
    <row r="21" spans="1:13" ht="15">
      <c r="J21" s="48"/>
      <c r="K21" s="57"/>
      <c r="L21" s="58"/>
      <c r="M21" s="19"/>
    </row>
    <row r="22" spans="1:13">
      <c r="J22" s="48"/>
      <c r="K22" s="53"/>
      <c r="L22" s="53"/>
    </row>
    <row r="24" spans="1:13">
      <c r="G24" s="31"/>
      <c r="H24" s="32"/>
    </row>
    <row r="25" spans="1:13">
      <c r="G25" s="31"/>
      <c r="H25" s="32"/>
    </row>
  </sheetData>
  <sheetProtection algorithmName="SHA-512" hashValue="bs8i7f4+cUuozsNbKFJU6KygjtcVVp3V2mJTh1YHngKcdepYUoa2dtMMKxaf5KKLptrB/xqfEIdWY49WzHLZAA==" saltValue="3X+ZgutIEtE2TA67TG3BiQ==" spinCount="100000" sheet="1" objects="1" scenarios="1"/>
  <mergeCells count="5">
    <mergeCell ref="J2:J5"/>
    <mergeCell ref="G8:G9"/>
    <mergeCell ref="I8:I9"/>
    <mergeCell ref="J8:J9"/>
    <mergeCell ref="G15:G16"/>
  </mergeCells>
  <phoneticPr fontId="3" type="noConversion"/>
  <dataValidations count="2">
    <dataValidation allowBlank="1" showInputMessage="1" showErrorMessage="1" errorTitle="Vergoeding onjuist" error="De door u ingegeven bureauvergoeding ligt buiten de range zoals gesteld door Inlener vastgesteld voor dit onderdeel. Gelieve uw bureauvergoeding aan te passen." promptTitle="Voer het margebedrag in" prompt="Voer een bureauvergoeding in in €." sqref="K11" xr:uid="{7D6E9652-2258-EC4C-9321-D90F6A64D817}"/>
    <dataValidation allowBlank="1" showInputMessage="1" showErrorMessage="1" errorTitle="Vergoeding te hoog" error="De door u ingegeven bureauvergoeding ligt boven het maximum zoals gesteld door Nuon voor dit onderdeel. Gelieve uw bureauvergoeding aan te passen." sqref="K14 K12" xr:uid="{1DE65D5C-A971-324F-A561-AE16B463A2A1}"/>
  </dataValidations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77CF-7C7F-BE40-A1DB-FB8D61145653}">
  <sheetPr>
    <pageSetUpPr fitToPage="1"/>
  </sheetPr>
  <dimension ref="A2:T25"/>
  <sheetViews>
    <sheetView showGridLines="0" tabSelected="1" workbookViewId="0">
      <selection activeCell="F19" sqref="F19"/>
    </sheetView>
  </sheetViews>
  <sheetFormatPr defaultColWidth="8.85546875" defaultRowHeight="14.25"/>
  <cols>
    <col min="1" max="1" width="13.7109375" style="1" customWidth="1"/>
    <col min="2" max="2" width="22.28515625" style="1" customWidth="1"/>
    <col min="3" max="3" width="6.85546875" style="1" customWidth="1"/>
    <col min="4" max="4" width="12.28515625" style="1" customWidth="1"/>
    <col min="5" max="5" width="44.42578125" style="1" customWidth="1"/>
    <col min="6" max="6" width="16.7109375" style="1" customWidth="1"/>
    <col min="7" max="7" width="17.42578125" style="1" customWidth="1"/>
    <col min="8" max="8" width="18" style="1" customWidth="1"/>
    <col min="9" max="9" width="18" style="1" hidden="1" customWidth="1"/>
    <col min="10" max="10" width="0" style="2" hidden="1" customWidth="1"/>
    <col min="11" max="11" width="26.42578125" style="2" hidden="1" customWidth="1"/>
    <col min="12" max="14" width="0" style="1" hidden="1" customWidth="1"/>
    <col min="15" max="16384" width="8.85546875" style="1"/>
  </cols>
  <sheetData>
    <row r="2" spans="1:20" ht="15.95" customHeight="1">
      <c r="I2" s="59"/>
    </row>
    <row r="3" spans="1:20">
      <c r="I3" s="59"/>
    </row>
    <row r="4" spans="1:20">
      <c r="I4" s="59"/>
    </row>
    <row r="5" spans="1:20" ht="15" customHeight="1">
      <c r="I5" s="59"/>
    </row>
    <row r="6" spans="1:20" ht="20.25">
      <c r="B6" s="3" t="s">
        <v>0</v>
      </c>
      <c r="F6" s="33" t="s">
        <v>1</v>
      </c>
      <c r="G6" s="5">
        <v>16.059999999999999</v>
      </c>
    </row>
    <row r="7" spans="1:20">
      <c r="G7" s="6"/>
      <c r="J7" s="1"/>
      <c r="K7" s="1"/>
    </row>
    <row r="8" spans="1:20" ht="15" customHeight="1">
      <c r="F8" s="59" t="s">
        <v>2</v>
      </c>
      <c r="G8" s="7"/>
      <c r="H8" s="61"/>
      <c r="I8" s="65"/>
      <c r="J8" s="1"/>
      <c r="K8" s="1"/>
    </row>
    <row r="9" spans="1:20" ht="15">
      <c r="A9" s="8" t="s">
        <v>16</v>
      </c>
      <c r="D9" s="9" t="s">
        <v>3</v>
      </c>
      <c r="F9" s="60"/>
      <c r="G9" s="7"/>
      <c r="H9" s="61"/>
      <c r="I9" s="65"/>
      <c r="J9" s="1"/>
      <c r="K9" s="1"/>
      <c r="L9" s="10"/>
    </row>
    <row r="10" spans="1:20" ht="24" customHeight="1">
      <c r="B10" s="1" t="s">
        <v>20</v>
      </c>
      <c r="D10" s="11">
        <v>0.8</v>
      </c>
      <c r="E10" s="12"/>
      <c r="F10" s="13">
        <v>1.5516000000000001</v>
      </c>
      <c r="G10" s="6">
        <f>($G$6*F10)+$F$18</f>
        <v>26.668696000000001</v>
      </c>
      <c r="I10" s="10"/>
      <c r="J10" s="10"/>
      <c r="K10" s="1"/>
      <c r="O10" s="14"/>
      <c r="P10" s="14"/>
      <c r="Q10" s="14"/>
      <c r="R10" s="14"/>
      <c r="S10" s="14"/>
      <c r="T10" s="14"/>
    </row>
    <row r="11" spans="1:20" ht="24" customHeight="1">
      <c r="B11" s="1" t="s">
        <v>21</v>
      </c>
      <c r="D11" s="11">
        <v>0.2</v>
      </c>
      <c r="E11" s="12"/>
      <c r="F11" s="15">
        <v>1.5516000000000001</v>
      </c>
      <c r="G11" s="6">
        <f>($G$6*F11)+$F$18</f>
        <v>26.668696000000001</v>
      </c>
      <c r="I11" s="35" t="s">
        <v>7</v>
      </c>
      <c r="J11" s="36">
        <v>3.76</v>
      </c>
      <c r="K11" s="38">
        <v>0.5</v>
      </c>
      <c r="L11" s="39">
        <f>J11*K11</f>
        <v>1.88</v>
      </c>
      <c r="O11" s="14"/>
      <c r="P11" s="14"/>
      <c r="Q11" s="14"/>
      <c r="R11" s="14"/>
      <c r="S11" s="14"/>
      <c r="T11" s="14"/>
    </row>
    <row r="12" spans="1:20" ht="24" customHeight="1">
      <c r="D12" s="11"/>
      <c r="E12" s="12"/>
      <c r="F12" s="44"/>
      <c r="G12" s="6"/>
      <c r="I12" s="35" t="s">
        <v>8</v>
      </c>
      <c r="J12" s="37">
        <v>4.09</v>
      </c>
      <c r="K12" s="38">
        <v>0.4</v>
      </c>
      <c r="L12" s="39">
        <f t="shared" ref="L12:L14" si="0">J12*K12</f>
        <v>1.6360000000000001</v>
      </c>
      <c r="O12" s="14"/>
      <c r="P12" s="14"/>
      <c r="Q12" s="14"/>
      <c r="R12" s="14"/>
      <c r="S12" s="14"/>
      <c r="T12" s="14"/>
    </row>
    <row r="13" spans="1:20" ht="27">
      <c r="D13" s="16"/>
      <c r="E13" s="17"/>
      <c r="F13" s="17"/>
      <c r="G13" s="6"/>
      <c r="I13" s="35" t="s">
        <v>9</v>
      </c>
      <c r="J13" s="37">
        <v>4.47</v>
      </c>
      <c r="K13" s="38">
        <v>0.05</v>
      </c>
      <c r="L13" s="39">
        <f t="shared" si="0"/>
        <v>0.2235</v>
      </c>
      <c r="O13" s="14"/>
      <c r="P13" s="14"/>
      <c r="Q13" s="14"/>
      <c r="R13" s="14"/>
      <c r="S13" s="14"/>
      <c r="T13" s="14"/>
    </row>
    <row r="14" spans="1:20" ht="25.5" customHeight="1">
      <c r="F14" s="33" t="s">
        <v>5</v>
      </c>
      <c r="G14" s="18">
        <f>(G10*D10)+(G11*D11)+(G12*D12)</f>
        <v>26.668696000000001</v>
      </c>
      <c r="I14" s="35" t="s">
        <v>10</v>
      </c>
      <c r="J14" s="37">
        <v>3.53</v>
      </c>
      <c r="K14" s="38">
        <v>0.05</v>
      </c>
      <c r="L14" s="39">
        <f t="shared" si="0"/>
        <v>0.17649999999999999</v>
      </c>
    </row>
    <row r="15" spans="1:20" ht="9" customHeight="1">
      <c r="F15" s="63" t="s">
        <v>6</v>
      </c>
      <c r="H15" s="19"/>
      <c r="J15" s="1"/>
      <c r="K15" s="1"/>
    </row>
    <row r="16" spans="1:20" ht="44.1" customHeight="1">
      <c r="E16" s="34" t="s">
        <v>4</v>
      </c>
      <c r="F16" s="64"/>
      <c r="J16" s="1"/>
      <c r="K16" s="1"/>
      <c r="L16" s="39">
        <f>SUM(L11:L14)</f>
        <v>3.9159999999999999</v>
      </c>
    </row>
    <row r="17" spans="1:14" ht="20.100000000000001" customHeight="1">
      <c r="E17" s="34"/>
      <c r="F17" s="21"/>
      <c r="J17" s="1"/>
      <c r="K17" s="1"/>
    </row>
    <row r="18" spans="1:14" s="19" customFormat="1" ht="24" customHeight="1">
      <c r="A18" s="22"/>
      <c r="D18" s="23"/>
      <c r="E18" s="24" t="s">
        <v>19</v>
      </c>
      <c r="F18" s="25">
        <v>1.75</v>
      </c>
      <c r="G18" s="1"/>
      <c r="H18" s="26"/>
      <c r="I18" s="19" t="s">
        <v>11</v>
      </c>
      <c r="J18" s="40">
        <v>1.5738190397807812</v>
      </c>
      <c r="K18" s="32">
        <v>0.05</v>
      </c>
      <c r="L18" s="19">
        <f>J18*K18</f>
        <v>7.8690951989039068E-2</v>
      </c>
    </row>
    <row r="19" spans="1:14" s="19" customFormat="1" ht="24" customHeight="1">
      <c r="A19" s="22"/>
      <c r="C19" s="1"/>
      <c r="D19" s="1"/>
      <c r="E19" s="1"/>
      <c r="F19" s="1"/>
      <c r="G19" s="1"/>
      <c r="H19" s="26"/>
      <c r="I19" s="19" t="s">
        <v>12</v>
      </c>
      <c r="J19" s="41">
        <v>1.582336253937112</v>
      </c>
      <c r="K19" s="43">
        <v>0.95</v>
      </c>
      <c r="L19" s="19">
        <f t="shared" ref="L19:L21" si="1">J19*K19</f>
        <v>1.5032194412402562</v>
      </c>
      <c r="N19" s="19">
        <f>L19+L18</f>
        <v>1.5819103932292953</v>
      </c>
    </row>
    <row r="20" spans="1:14" ht="15">
      <c r="A20" s="27"/>
      <c r="B20" s="28"/>
      <c r="C20" s="28"/>
      <c r="E20" s="29"/>
      <c r="F20" s="30"/>
      <c r="I20" s="1" t="s">
        <v>13</v>
      </c>
      <c r="J20" s="42">
        <v>1.6094124110565469</v>
      </c>
      <c r="K20" s="32">
        <v>0.05</v>
      </c>
      <c r="L20" s="19">
        <f t="shared" si="1"/>
        <v>8.0470620552827346E-2</v>
      </c>
    </row>
    <row r="21" spans="1:14" ht="15">
      <c r="I21" s="1" t="s">
        <v>14</v>
      </c>
      <c r="J21" s="41">
        <v>1.62920888403644</v>
      </c>
      <c r="K21" s="43">
        <v>0.95</v>
      </c>
      <c r="L21" s="19">
        <f t="shared" si="1"/>
        <v>1.547748439834618</v>
      </c>
      <c r="N21" s="1">
        <f>L21+L20</f>
        <v>1.6282190603874453</v>
      </c>
    </row>
    <row r="24" spans="1:14">
      <c r="F24" s="31"/>
      <c r="G24" s="32"/>
    </row>
    <row r="25" spans="1:14">
      <c r="F25" s="31"/>
      <c r="G25" s="32"/>
    </row>
  </sheetData>
  <sheetProtection algorithmName="SHA-512" hashValue="esj4qXtsikJGeMS+v67wm7eSB//BqTrkWbmGE+5Y5nZ+vu84Jd3B4PppJ2cCyor/2Ks4UC0LJSaw80rDHjdHYQ==" saltValue="4i1olzfT7wmYPkgeSuQ1Ew==" spinCount="100000" sheet="1" objects="1" scenarios="1"/>
  <mergeCells count="5">
    <mergeCell ref="I2:I5"/>
    <mergeCell ref="F8:F9"/>
    <mergeCell ref="H8:H9"/>
    <mergeCell ref="I8:I9"/>
    <mergeCell ref="F15:F16"/>
  </mergeCells>
  <dataValidations count="2">
    <dataValidation allowBlank="1" showInputMessage="1" showErrorMessage="1" errorTitle="Vergoeding te hoog" error="De door u ingegeven bureauvergoeding ligt boven het maximum zoals gesteld door Nuon voor dit onderdeel. Gelieve uw bureauvergoeding aan te passen." sqref="J12:J14" xr:uid="{7CD9DA24-5247-254F-8F03-CBF71ED773F8}"/>
    <dataValidation allowBlank="1" showInputMessage="1" showErrorMessage="1" errorTitle="Vergoeding onjuist" error="De door u ingegeven bureauvergoeding ligt buiten de range zoals gesteld door Inlener vastgesteld voor dit onderdeel. Gelieve uw bureauvergoeding aan te passen." promptTitle="Voer het margebedrag in" prompt="Voer een bureauvergoeding in in €." sqref="J11" xr:uid="{2246302F-DC24-2248-BBAD-C8259A540156}"/>
  </dataValidations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Uitzenden</vt:lpstr>
      <vt:lpstr>Payroll</vt:lpstr>
      <vt:lpstr>Payroll!Afdrukbereik</vt:lpstr>
      <vt:lpstr>Uitzenden!Afdrukbereik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</dc:creator>
  <cp:keywords/>
  <dc:description/>
  <cp:lastModifiedBy>Mladenka Cajic</cp:lastModifiedBy>
  <cp:lastPrinted>2019-08-13T12:50:06Z</cp:lastPrinted>
  <dcterms:created xsi:type="dcterms:W3CDTF">2015-06-04T11:46:27Z</dcterms:created>
  <dcterms:modified xsi:type="dcterms:W3CDTF">2019-09-06T06:56:50Z</dcterms:modified>
  <cp:category/>
</cp:coreProperties>
</file>