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5"/>
  <workbookPr filterPrivacy="1" codeName="ThisWorkbook" autoCompressPictures="0"/>
  <xr:revisionPtr revIDLastSave="0" documentId="13_ncr:1_{E1B59EBB-ED5E-6D49-A300-8B95C6A70DCC}" xr6:coauthVersionLast="43" xr6:coauthVersionMax="43" xr10:uidLastSave="{00000000-0000-0000-0000-000000000000}"/>
  <bookViews>
    <workbookView xWindow="28800" yWindow="-1080" windowWidth="38400" windowHeight="21600" xr2:uid="{00000000-000D-0000-FFFF-FFFF00000000}"/>
  </bookViews>
  <sheets>
    <sheet name="Beoordelen 1. Open vragen" sheetId="21" r:id="rId1"/>
    <sheet name="Beoordelen 2. Toelichting" sheetId="22" r:id="rId2"/>
    <sheet name="Beoordelen 3. Interview" sheetId="23" r:id="rId3"/>
    <sheet name="Vakdocent 1" sheetId="7" r:id="rId4"/>
    <sheet name="Vakdocent 2" sheetId="15" r:id="rId5"/>
    <sheet name="Vakdocent 3" sheetId="16" r:id="rId6"/>
    <sheet name="Contractmanager" sheetId="17" r:id="rId7"/>
    <sheet name="Facilitair adviseur" sheetId="18" r:id="rId8"/>
    <sheet name="Consensus" sheetId="9" r:id="rId9"/>
    <sheet name="Eindscores" sheetId="19" r:id="rId10"/>
  </sheets>
  <definedNames>
    <definedName name="SCORE">'Beoordelen 1. Open vragen'!$B$9:$G$9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30" i="9" l="1"/>
  <c r="G30" i="9"/>
  <c r="D30" i="9"/>
  <c r="J16" i="9"/>
  <c r="G16" i="9"/>
  <c r="D16" i="9"/>
  <c r="J9" i="9"/>
  <c r="G9" i="9"/>
  <c r="D9" i="9"/>
  <c r="J78" i="9"/>
  <c r="G78" i="9"/>
  <c r="D78" i="9"/>
  <c r="J71" i="9"/>
  <c r="G71" i="9"/>
  <c r="D71" i="9"/>
  <c r="J64" i="9"/>
  <c r="G64" i="9"/>
  <c r="D64" i="9"/>
  <c r="J57" i="9"/>
  <c r="G57" i="9"/>
  <c r="D57" i="9"/>
  <c r="J50" i="9"/>
  <c r="G50" i="9"/>
  <c r="D50" i="9"/>
  <c r="J37" i="9"/>
  <c r="G37" i="9"/>
  <c r="D37" i="9"/>
  <c r="J23" i="9"/>
  <c r="G23" i="9"/>
  <c r="D23" i="9"/>
  <c r="J65" i="9" l="1"/>
  <c r="G65" i="9"/>
  <c r="D65" i="9"/>
  <c r="D66" i="9"/>
  <c r="J58" i="9"/>
  <c r="G58" i="9"/>
  <c r="D58" i="9"/>
  <c r="D59" i="9"/>
  <c r="A9" i="17" l="1"/>
  <c r="A23" i="18" l="1"/>
  <c r="A23" i="17"/>
  <c r="A23" i="16"/>
  <c r="A23" i="15"/>
  <c r="A25" i="7"/>
  <c r="A23" i="7"/>
  <c r="A72" i="9"/>
  <c r="A65" i="9"/>
  <c r="A58" i="9"/>
  <c r="J35" i="9"/>
  <c r="J34" i="9"/>
  <c r="J33" i="9"/>
  <c r="J32" i="9"/>
  <c r="G35" i="9"/>
  <c r="G34" i="9"/>
  <c r="G33" i="9"/>
  <c r="G32" i="9"/>
  <c r="D35" i="9"/>
  <c r="D34" i="9"/>
  <c r="D33" i="9"/>
  <c r="D32" i="9"/>
  <c r="J31" i="9"/>
  <c r="G31" i="9"/>
  <c r="D31" i="9"/>
  <c r="A31" i="9"/>
  <c r="J28" i="9"/>
  <c r="G28" i="9"/>
  <c r="D28" i="9"/>
  <c r="J27" i="9"/>
  <c r="G27" i="9"/>
  <c r="D27" i="9"/>
  <c r="J26" i="9"/>
  <c r="G26" i="9"/>
  <c r="D26" i="9"/>
  <c r="J25" i="9"/>
  <c r="G25" i="9"/>
  <c r="D25" i="9"/>
  <c r="J24" i="9"/>
  <c r="G24" i="9"/>
  <c r="D24" i="9"/>
  <c r="A24" i="9"/>
  <c r="A17" i="9"/>
  <c r="D21" i="9"/>
  <c r="A11" i="18"/>
  <c r="A9" i="18"/>
  <c r="A11" i="17"/>
  <c r="A11" i="16"/>
  <c r="A9" i="16"/>
  <c r="A11" i="15"/>
  <c r="A9" i="15"/>
  <c r="A7" i="15"/>
  <c r="A2" i="15"/>
  <c r="A3" i="15"/>
  <c r="A5" i="15"/>
  <c r="A14" i="15"/>
  <c r="C14" i="15"/>
  <c r="A16" i="15"/>
  <c r="A17" i="15"/>
  <c r="A19" i="15"/>
  <c r="A21" i="15"/>
  <c r="A25" i="15"/>
  <c r="A11" i="7"/>
  <c r="A9" i="7"/>
  <c r="A7" i="7"/>
  <c r="A25" i="18"/>
  <c r="A21" i="18"/>
  <c r="A19" i="18"/>
  <c r="A17" i="18"/>
  <c r="A25" i="17"/>
  <c r="A21" i="17"/>
  <c r="A19" i="17"/>
  <c r="A17" i="17"/>
  <c r="A25" i="16"/>
  <c r="A21" i="16"/>
  <c r="A19" i="16"/>
  <c r="A17" i="16"/>
  <c r="J38" i="9" l="1"/>
  <c r="D38" i="9"/>
  <c r="G38" i="9"/>
  <c r="I1" i="16"/>
  <c r="F1" i="16"/>
  <c r="C1" i="16"/>
  <c r="D80" i="9"/>
  <c r="J80" i="9"/>
  <c r="G80" i="9" l="1"/>
  <c r="E3" i="19"/>
  <c r="J76" i="9"/>
  <c r="J75" i="9"/>
  <c r="J74" i="9"/>
  <c r="J73" i="9"/>
  <c r="J72" i="9"/>
  <c r="J69" i="9"/>
  <c r="J68" i="9"/>
  <c r="J67" i="9"/>
  <c r="J66" i="9"/>
  <c r="G76" i="9"/>
  <c r="G75" i="9"/>
  <c r="G74" i="9"/>
  <c r="G73" i="9"/>
  <c r="G72" i="9"/>
  <c r="G69" i="9"/>
  <c r="G68" i="9"/>
  <c r="G67" i="9"/>
  <c r="G66" i="9"/>
  <c r="D76" i="9"/>
  <c r="D75" i="9"/>
  <c r="D74" i="9"/>
  <c r="D73" i="9"/>
  <c r="D72" i="9"/>
  <c r="D69" i="9"/>
  <c r="D68" i="9"/>
  <c r="D67" i="9"/>
  <c r="J62" i="9"/>
  <c r="J61" i="9"/>
  <c r="J60" i="9"/>
  <c r="J59" i="9"/>
  <c r="J55" i="9"/>
  <c r="J54" i="9"/>
  <c r="J53" i="9"/>
  <c r="J52" i="9"/>
  <c r="J51" i="9"/>
  <c r="J48" i="9"/>
  <c r="J47" i="9"/>
  <c r="J46" i="9"/>
  <c r="J45" i="9"/>
  <c r="J44" i="9"/>
  <c r="G62" i="9"/>
  <c r="G61" i="9"/>
  <c r="G60" i="9"/>
  <c r="G59" i="9"/>
  <c r="G55" i="9"/>
  <c r="G54" i="9"/>
  <c r="G53" i="9"/>
  <c r="G52" i="9"/>
  <c r="G51" i="9"/>
  <c r="G48" i="9"/>
  <c r="G47" i="9"/>
  <c r="G46" i="9"/>
  <c r="G45" i="9"/>
  <c r="G44" i="9"/>
  <c r="D62" i="9"/>
  <c r="D61" i="9"/>
  <c r="D60" i="9"/>
  <c r="D55" i="9"/>
  <c r="D54" i="9"/>
  <c r="D53" i="9"/>
  <c r="D52" i="9"/>
  <c r="D51" i="9"/>
  <c r="D48" i="9"/>
  <c r="D47" i="9"/>
  <c r="D46" i="9"/>
  <c r="D45" i="9"/>
  <c r="D44" i="9"/>
  <c r="J21" i="9"/>
  <c r="J20" i="9"/>
  <c r="J19" i="9"/>
  <c r="J18" i="9"/>
  <c r="J17" i="9"/>
  <c r="J14" i="9"/>
  <c r="J13" i="9"/>
  <c r="J12" i="9"/>
  <c r="J11" i="9"/>
  <c r="J10" i="9"/>
  <c r="J7" i="9"/>
  <c r="J6" i="9"/>
  <c r="J5" i="9"/>
  <c r="J4" i="9"/>
  <c r="J3" i="9"/>
  <c r="G21" i="9"/>
  <c r="G20" i="9"/>
  <c r="G19" i="9"/>
  <c r="G18" i="9"/>
  <c r="G17" i="9"/>
  <c r="G14" i="9"/>
  <c r="G13" i="9"/>
  <c r="G12" i="9"/>
  <c r="G11" i="9"/>
  <c r="G10" i="9"/>
  <c r="G7" i="9"/>
  <c r="G6" i="9"/>
  <c r="G5" i="9"/>
  <c r="G4" i="9"/>
  <c r="G3" i="9"/>
  <c r="D20" i="9"/>
  <c r="D19" i="9"/>
  <c r="D18" i="9"/>
  <c r="D17" i="9"/>
  <c r="D14" i="9"/>
  <c r="D13" i="9"/>
  <c r="D12" i="9"/>
  <c r="D11" i="9"/>
  <c r="D10" i="9"/>
  <c r="D7" i="9"/>
  <c r="D6" i="9"/>
  <c r="D5" i="9"/>
  <c r="D4" i="9"/>
  <c r="D3" i="9"/>
  <c r="G2" i="19"/>
  <c r="E2" i="19"/>
  <c r="C2" i="19"/>
  <c r="J1" i="9"/>
  <c r="G1" i="9"/>
  <c r="D1" i="9"/>
  <c r="A5" i="19"/>
  <c r="A4" i="19"/>
  <c r="A3" i="19"/>
  <c r="G3" i="19" l="1"/>
  <c r="C5" i="19"/>
  <c r="C3" i="19"/>
  <c r="E5" i="19"/>
  <c r="E6" i="19" s="1"/>
  <c r="E10" i="19" s="1"/>
  <c r="G5" i="19"/>
  <c r="A51" i="9"/>
  <c r="A44" i="9"/>
  <c r="A10" i="9"/>
  <c r="A3" i="9"/>
  <c r="A43" i="9"/>
  <c r="A41" i="9"/>
  <c r="C4" i="19" s="1"/>
  <c r="A40" i="9"/>
  <c r="C14" i="17"/>
  <c r="C14" i="18"/>
  <c r="C14" i="16"/>
  <c r="C14" i="7"/>
  <c r="A21" i="7"/>
  <c r="A19" i="7"/>
  <c r="A17" i="7"/>
  <c r="G6" i="19" l="1"/>
  <c r="G10" i="19" s="1"/>
  <c r="C6" i="19"/>
  <c r="C10" i="19" s="1"/>
  <c r="A2" i="9"/>
  <c r="A16" i="18"/>
  <c r="A14" i="18"/>
  <c r="A7" i="18"/>
  <c r="A5" i="18"/>
  <c r="A3" i="18"/>
  <c r="A2" i="18"/>
  <c r="A16" i="17"/>
  <c r="A14" i="17"/>
  <c r="A7" i="17"/>
  <c r="A5" i="17"/>
  <c r="A3" i="17"/>
  <c r="A2" i="17"/>
  <c r="A16" i="16"/>
  <c r="A14" i="16"/>
  <c r="A7" i="16"/>
  <c r="A5" i="16"/>
  <c r="A3" i="16"/>
  <c r="A2" i="16"/>
  <c r="I1" i="17"/>
  <c r="F1" i="17"/>
  <c r="C1" i="17"/>
  <c r="I1" i="18"/>
  <c r="F1" i="18"/>
  <c r="C1" i="18"/>
  <c r="A16" i="7"/>
  <c r="A14" i="7"/>
  <c r="A3" i="7"/>
  <c r="A5" i="7"/>
  <c r="A2" i="7"/>
  <c r="I1" i="15" l="1"/>
  <c r="F1" i="15"/>
  <c r="C1" i="15"/>
</calcChain>
</file>

<file path=xl/sharedStrings.xml><?xml version="1.0" encoding="utf-8"?>
<sst xmlns="http://schemas.openxmlformats.org/spreadsheetml/2006/main" count="542" uniqueCount="55">
  <si>
    <t>Beoordelaar 1: &lt;&lt;&gt;&gt;</t>
  </si>
  <si>
    <t>Beoordelaar 2: &lt;&lt;&gt;&gt;</t>
  </si>
  <si>
    <t>Beoordelaar 3: &lt;&lt;&gt;&gt;</t>
  </si>
  <si>
    <t>&lt;MOTIVATIE&gt;</t>
  </si>
  <si>
    <t>Consensus</t>
  </si>
  <si>
    <t>Score:</t>
  </si>
  <si>
    <t>Beoordelaar 4: &lt;&lt;&gt;&gt;</t>
  </si>
  <si>
    <t>Beoordelaar 5: &lt;&lt;&gt;&gt;</t>
  </si>
  <si>
    <t>Totaalwaardes</t>
  </si>
  <si>
    <t>Totaalwaarder criterium kwaliteit</t>
  </si>
  <si>
    <t>Onderdeel</t>
  </si>
  <si>
    <t>Totaal behaalde waarde criterium kwaliteit:</t>
  </si>
  <si>
    <t>Totaal behaalde waarde criterium prijs:</t>
  </si>
  <si>
    <t>De exacte vragen worden niet bekendgemaakt, maar de soort vragen die worden gesteld zijn:</t>
  </si>
  <si>
    <t>Inschrijver 1</t>
  </si>
  <si>
    <t>Inschrijver 2</t>
  </si>
  <si>
    <t>Inschrijver 3</t>
  </si>
  <si>
    <t>Motivatie consensus:</t>
  </si>
  <si>
    <t>1.	OPEN VRAGEN</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</si>
  <si>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</si>
  <si>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KNOCK OUT</t>
  </si>
  <si>
    <t xml:space="preserve">2.	TOELICHTING BEANTWOORDING </t>
  </si>
  <si>
    <t>Dit onderdeel kent GEEN eigen beoordelingskader, maar kan leiden tot een aanpassing van een beoordeling van de beantwoording van de open vragen.</t>
  </si>
  <si>
    <t>3.	INTERVIEW SLEUTELFUNCTIONARISSEN</t>
  </si>
  <si>
    <t xml:space="preserve">De inschrijver zal na een korte pauze (maximaal 10 minuten) vervolgens zes vragen gesteld krijgen die op voorhand zijn vastgesteld en voor iedere inschrijver gelijk zijn. Deze vragen zijn opgesteld VOOR publicatie van deze aanbesteding en in bewaring gesteld bij het begeleidende adviesbureau. </t>
  </si>
  <si>
    <t>Totaal behaalde waarde 3. Interview sleutelfunctionarissen:</t>
  </si>
  <si>
    <t>Totale score 1. Open vragen:</t>
  </si>
  <si>
    <t>Eindscore (prijs -/- kwaliteit):</t>
  </si>
  <si>
    <t>KO</t>
  </si>
  <si>
    <t>3.	Accountmanagement</t>
  </si>
  <si>
    <t>5. Circulaire economie</t>
  </si>
  <si>
    <t>1.	Een technische vraag inzake implementatie</t>
  </si>
  <si>
    <t>2. Een technische vraag inzake het onderhouden van de sportinstallaties bij opdrachtgever</t>
  </si>
  <si>
    <t>3.	Een commerciële vraag inzake het accountmanagement.</t>
  </si>
  <si>
    <t>Inschrijver beschrijft op maximaal 2 A4 (toe te voegen via TenderNed) op welke wijze zij ervoor zorgt dat zij goedkeuring krijgt voor de levering en montage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t>
  </si>
  <si>
    <t>4. Waarborging veiligheid bovenop de minimale ARBO eisen</t>
  </si>
  <si>
    <t>2.	Onderhoud en rapportages</t>
  </si>
  <si>
    <t>1.	Goedkeuring oplevering en daarbij behorende tevredenheid</t>
  </si>
  <si>
    <t>4. Een vraag inzake de waarborging van veiligheid.</t>
  </si>
  <si>
    <t>5.	Een vraag inzake de administratieve organisatie.</t>
  </si>
  <si>
    <t>Vakdocent 1</t>
  </si>
  <si>
    <t>Vakdocent 2</t>
  </si>
  <si>
    <t>Vakdocent 3</t>
  </si>
  <si>
    <t>Contractmanager</t>
  </si>
  <si>
    <t>Facilitair adviseur</t>
  </si>
  <si>
    <t>Uitmuntend</t>
  </si>
  <si>
    <t>Goed</t>
  </si>
  <si>
    <t>Voldoende</t>
  </si>
  <si>
    <t>Onvoldoende</t>
  </si>
  <si>
    <t>Matig</t>
  </si>
  <si>
    <t xml:space="preserve">Inschrijver beschrijft op maximaal 3 A4 (toe te voegen via TenderNed) hoe zij de omschreven sportinstallaties en sportartikelen onderhoudt. Inschrijver beschrijft daarbij minimaal: Op welke wijze zij het onderhoud per locatie gaat realiseren, hoe een onderhoudsrapport vorm is gegeven (met een voorbeeld van maximaal 2 pagina’s A4) en op welke wijze zij opvolging geeft aan de uitkomst van het onderhoudsrapport indien er geen actie vanuit de school aan de hand van de rapportage ondernomen wordt.  </t>
  </si>
  <si>
    <t>Inschrijver beschrijft op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 van de contractmanager van ZAAM daarbij verwacht en op welke wijze zij de overeenkomst gaat evalueren (met vermelding van frequentie).</t>
  </si>
  <si>
    <t>Inschrijver beschrijft op maximaal 1 A4 (toe te voegen via TenderNed) wat zij bovenop de minimale ARBO eisen aan veiligheid inzake sportinstallaties adviseert om de veiligheid van gebruikers / leerlingen maximaal te waarborgen.</t>
  </si>
  <si>
    <t>Inschrijver beschrijft op maximaal 2 A4 (toe te voegen via TenderNed) op welke wijze zij bijdraagt aan een circulaire economie in het (her)gebruik van materialen en eigen middelen en afvoer van afval. Inschrijver geeft hierbij minimaal antwoord op het volgende:
-	Hoe circulair zijn de sportinstallaties die door inschrijver aangeboden worden?
-	Hoe brengt u afgevoerde materialen en installaties van de opdrachtgever terug in de keten dan wel voor andere toepassingen?</t>
  </si>
  <si>
    <t xml:space="preserve">De inschrijver zal bij ZAAM diensten (in Amsterdam) haar beantwoording op de open vragen toelichten. De beoordelaars zullen aan inschrijver verdiepingsvragen stellen, aan de hand van de beantwoording die bij de inschrijving is ingediend en de toelichting. Inschrijver zorgt ervoor dat zij deze toelichting laat uitvoeren door een eigen medewerker die zodanig bekwaam is dat vragen over de inhoud van de beantwoording van de open vragen eenvoudig beantwoord kunnen worden en die zelf na een eventuele voorgenomen gunning de implementatie zal gaan verzorgen.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</si>
</sst>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sz val="12"/>
      <color theme="1"/>
      <name val="Verdana"/>
      <family val="2"/>
    </font>
  </fonts>
  <fills count="11">
    <fill>
      <patternFill patternType="none"/>
    </fill>
    <fill>
      <patternFill patternType="gray125"/>
    </fill>
    <fill>
      <patternFill patternType="solid">
        <fgColor theme="0" tint="-0.3499862666707357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bgColor indexed="64"/>
      </patternFill>
    </fill>
    <fill>
      <patternFill patternType="solid">
        <fgColor theme="9"/>
        <bgColor indexed="64"/>
      </patternFill>
    </fill>
    <fill>
      <patternFill patternType="solid">
        <fgColor theme="0" tint="-4.9989318521683403E-2"/>
        <bgColor indexed="64"/>
      </patternFill>
    </fill>
    <fill>
      <patternFill patternType="solid">
        <fgColor theme="9" tint="-0.49998474074526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11">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7" borderId="3" xfId="0" applyNumberFormat="1" applyFont="1" applyFill="1" applyBorder="1" applyAlignment="1" applyProtection="1">
      <alignment horizontal="center" vertical="center"/>
    </xf>
    <xf numFmtId="0" fontId="4" fillId="2" borderId="2" xfId="0" applyFont="1" applyFill="1" applyBorder="1" applyAlignment="1" applyProtection="1">
      <alignment horizontal="left" vertical="center" indent="1"/>
      <protection locked="0"/>
    </xf>
    <xf numFmtId="0" fontId="2" fillId="7" borderId="0" xfId="0" applyFont="1" applyFill="1" applyProtection="1"/>
    <xf numFmtId="165" fontId="3" fillId="7" borderId="4" xfId="0" applyNumberFormat="1" applyFont="1" applyFill="1" applyBorder="1" applyAlignment="1" applyProtection="1">
      <alignment horizontal="center" vertical="center"/>
      <protection locked="0"/>
    </xf>
    <xf numFmtId="0" fontId="3" fillId="7" borderId="7" xfId="0" applyFont="1" applyFill="1" applyBorder="1" applyAlignment="1" applyProtection="1">
      <alignment horizontal="left" vertical="center" indent="1"/>
    </xf>
    <xf numFmtId="0" fontId="2" fillId="7" borderId="7" xfId="0" applyFont="1" applyFill="1" applyBorder="1" applyAlignment="1" applyProtection="1">
      <alignment horizontal="left" vertical="center" wrapText="1" indent="1"/>
    </xf>
    <xf numFmtId="0" fontId="2" fillId="7" borderId="7" xfId="0" applyFont="1" applyFill="1" applyBorder="1" applyAlignment="1" applyProtection="1"/>
    <xf numFmtId="0" fontId="4" fillId="7" borderId="7" xfId="0" applyFont="1" applyFill="1" applyBorder="1" applyAlignment="1" applyProtection="1">
      <alignment horizontal="left" vertical="center" indent="1"/>
    </xf>
    <xf numFmtId="0" fontId="8" fillId="5" borderId="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xf>
    <xf numFmtId="0" fontId="1" fillId="8" borderId="1" xfId="0" applyFont="1" applyFill="1" applyBorder="1" applyAlignment="1">
      <alignment horizontal="center" vertical="center"/>
    </xf>
    <xf numFmtId="0" fontId="1" fillId="5" borderId="2" xfId="0" applyFont="1" applyFill="1" applyBorder="1" applyAlignment="1" applyProtection="1">
      <alignment horizontal="left" vertical="center" indent="1"/>
    </xf>
    <xf numFmtId="0" fontId="2" fillId="3" borderId="1" xfId="0" applyFont="1" applyFill="1" applyBorder="1" applyAlignment="1">
      <alignment horizontal="center" vertical="center"/>
    </xf>
    <xf numFmtId="164" fontId="2" fillId="9" borderId="1" xfId="0" applyNumberFormat="1" applyFont="1" applyFill="1" applyBorder="1" applyAlignment="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vertical="center"/>
    </xf>
    <xf numFmtId="0" fontId="4" fillId="7" borderId="7" xfId="0" applyFont="1" applyFill="1" applyBorder="1" applyAlignment="1" applyProtection="1">
      <alignment horizontal="center" vertical="center"/>
    </xf>
    <xf numFmtId="0" fontId="7" fillId="5" borderId="4" xfId="0" applyFont="1" applyFill="1" applyBorder="1" applyAlignment="1">
      <alignment horizontal="center" vertical="center"/>
    </xf>
    <xf numFmtId="0" fontId="3" fillId="7" borderId="7" xfId="0" applyFont="1" applyFill="1" applyBorder="1" applyAlignment="1" applyProtection="1">
      <alignment horizontal="center" vertical="center"/>
    </xf>
    <xf numFmtId="0" fontId="7" fillId="5" borderId="3" xfId="0" applyFont="1" applyFill="1" applyBorder="1" applyAlignment="1">
      <alignment horizontal="center" vertical="center"/>
    </xf>
    <xf numFmtId="0" fontId="2" fillId="10" borderId="2" xfId="0" applyFont="1" applyFill="1" applyBorder="1" applyAlignment="1" applyProtection="1"/>
    <xf numFmtId="0" fontId="2" fillId="10" borderId="4" xfId="0" applyFont="1" applyFill="1" applyBorder="1" applyAlignment="1" applyProtection="1"/>
    <xf numFmtId="0" fontId="2" fillId="10" borderId="3" xfId="0" applyFont="1" applyFill="1" applyBorder="1" applyAlignment="1" applyProtection="1"/>
    <xf numFmtId="0" fontId="1" fillId="5" borderId="1" xfId="0" applyFont="1" applyFill="1" applyBorder="1" applyAlignment="1">
      <alignment vertical="center" wrapText="1"/>
    </xf>
    <xf numFmtId="0" fontId="1" fillId="8" borderId="1" xfId="0" applyFont="1" applyFill="1" applyBorder="1" applyAlignment="1">
      <alignment horizontal="left" vertical="center"/>
    </xf>
    <xf numFmtId="0" fontId="1" fillId="8" borderId="1" xfId="0" applyFont="1" applyFill="1" applyBorder="1" applyAlignment="1">
      <alignment horizontal="right" vertical="center"/>
    </xf>
    <xf numFmtId="166" fontId="1" fillId="8" borderId="1" xfId="0" applyNumberFormat="1" applyFont="1" applyFill="1" applyBorder="1" applyAlignment="1">
      <alignment horizontal="center" vertical="center"/>
    </xf>
    <xf numFmtId="0" fontId="4" fillId="10" borderId="2" xfId="0" applyFont="1" applyFill="1" applyBorder="1" applyAlignment="1">
      <alignment vertical="center"/>
    </xf>
    <xf numFmtId="0" fontId="4" fillId="10" borderId="3" xfId="0" applyFont="1" applyFill="1" applyBorder="1" applyAlignment="1">
      <alignment vertical="center"/>
    </xf>
    <xf numFmtId="0" fontId="4" fillId="7" borderId="7" xfId="0" applyFont="1" applyFill="1" applyBorder="1" applyAlignment="1" applyProtection="1">
      <alignment horizontal="left" vertical="center"/>
    </xf>
    <xf numFmtId="0" fontId="13" fillId="0" borderId="0" xfId="0" applyFont="1"/>
    <xf numFmtId="166" fontId="1" fillId="4" borderId="1" xfId="0" applyNumberFormat="1" applyFont="1" applyFill="1" applyBorder="1" applyAlignment="1" applyProtection="1">
      <alignment horizontal="center" vertical="center"/>
      <protection locked="0"/>
    </xf>
    <xf numFmtId="166" fontId="2" fillId="7" borderId="7" xfId="0" applyNumberFormat="1" applyFont="1" applyFill="1" applyBorder="1" applyAlignment="1" applyProtection="1">
      <alignment horizontal="left" vertical="center" wrapText="1" indent="1"/>
    </xf>
    <xf numFmtId="0" fontId="14" fillId="0" borderId="0" xfId="0" applyFont="1"/>
    <xf numFmtId="0" fontId="1" fillId="4" borderId="1" xfId="0" applyFont="1" applyFill="1" applyBorder="1" applyAlignment="1">
      <alignment horizontal="right" vertical="center"/>
    </xf>
    <xf numFmtId="0" fontId="15" fillId="8" borderId="1" xfId="0" applyFont="1" applyFill="1" applyBorder="1" applyAlignment="1">
      <alignment horizontal="center" vertical="center" wrapText="1"/>
    </xf>
    <xf numFmtId="166" fontId="15" fillId="5"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3" fillId="7" borderId="10" xfId="0" applyFont="1" applyFill="1" applyBorder="1" applyAlignment="1" applyProtection="1">
      <alignment horizontal="center" vertical="center"/>
    </xf>
    <xf numFmtId="167" fontId="1" fillId="8" borderId="1" xfId="0" applyNumberFormat="1" applyFont="1" applyFill="1" applyBorder="1" applyAlignment="1">
      <alignment horizontal="center" vertical="center"/>
    </xf>
    <xf numFmtId="167" fontId="4" fillId="7" borderId="7" xfId="0" applyNumberFormat="1" applyFont="1" applyFill="1" applyBorder="1" applyAlignment="1" applyProtection="1">
      <alignment horizontal="left" vertical="center"/>
    </xf>
    <xf numFmtId="0" fontId="0" fillId="0" borderId="0" xfId="0" applyProtection="1"/>
    <xf numFmtId="166" fontId="1" fillId="5" borderId="8" xfId="0" applyNumberFormat="1" applyFont="1" applyFill="1" applyBorder="1" applyAlignment="1">
      <alignment horizontal="center" vertical="center" wrapText="1"/>
    </xf>
    <xf numFmtId="166" fontId="1" fillId="5" borderId="9" xfId="0" applyNumberFormat="1" applyFont="1" applyFill="1" applyBorder="1" applyAlignment="1">
      <alignment horizontal="center" vertical="center" wrapText="1"/>
    </xf>
    <xf numFmtId="0" fontId="0" fillId="0" borderId="0" xfId="0" applyFont="1"/>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3" fillId="3"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8"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165" fontId="3" fillId="8" borderId="6" xfId="0" applyNumberFormat="1" applyFont="1" applyFill="1" applyBorder="1" applyAlignment="1" applyProtection="1">
      <alignment horizontal="left" vertical="center" wrapText="1"/>
    </xf>
    <xf numFmtId="165" fontId="3" fillId="8" borderId="0" xfId="0" applyNumberFormat="1" applyFont="1" applyFill="1" applyBorder="1" applyAlignment="1" applyProtection="1">
      <alignment horizontal="left" vertical="center" wrapText="1"/>
    </xf>
    <xf numFmtId="165" fontId="3" fillId="8" borderId="10" xfId="0" applyNumberFormat="1" applyFont="1" applyFill="1" applyBorder="1" applyAlignment="1" applyProtection="1">
      <alignment horizontal="left" vertical="center" wrapText="1"/>
    </xf>
    <xf numFmtId="165" fontId="3" fillId="9" borderId="4" xfId="0" applyNumberFormat="1" applyFont="1" applyFill="1" applyBorder="1" applyAlignment="1" applyProtection="1">
      <alignment horizontal="center" vertical="center"/>
      <protection locked="0"/>
    </xf>
    <xf numFmtId="165" fontId="3" fillId="9" borderId="3" xfId="0" applyNumberFormat="1" applyFont="1" applyFill="1" applyBorder="1" applyAlignment="1" applyProtection="1">
      <alignment horizontal="center" vertical="center"/>
      <protection locked="0"/>
    </xf>
    <xf numFmtId="165" fontId="3" fillId="9" borderId="2"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left" vertical="center" wrapText="1" indent="1"/>
    </xf>
    <xf numFmtId="0" fontId="2" fillId="3" borderId="6" xfId="0" applyFont="1" applyFill="1" applyBorder="1" applyAlignment="1" applyProtection="1">
      <alignment horizontal="left" vertical="center" wrapText="1" indent="1"/>
    </xf>
    <xf numFmtId="165" fontId="4" fillId="2" borderId="2" xfId="0" applyNumberFormat="1" applyFont="1" applyFill="1" applyBorder="1" applyAlignment="1" applyProtection="1">
      <alignment horizontal="center" vertical="center"/>
      <protection locked="0"/>
    </xf>
    <xf numFmtId="165" fontId="4" fillId="2" borderId="3" xfId="0" applyNumberFormat="1" applyFont="1" applyFill="1" applyBorder="1" applyAlignment="1" applyProtection="1">
      <alignment horizontal="center" vertical="center"/>
      <protection locked="0"/>
    </xf>
    <xf numFmtId="165" fontId="4" fillId="2"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165" fontId="4" fillId="2" borderId="2" xfId="0" applyNumberFormat="1" applyFont="1" applyFill="1" applyBorder="1" applyAlignment="1" applyProtection="1">
      <alignment horizontal="center" vertical="center"/>
    </xf>
    <xf numFmtId="165" fontId="4" fillId="2" borderId="3" xfId="0" applyNumberFormat="1" applyFont="1" applyFill="1" applyBorder="1" applyAlignment="1" applyProtection="1">
      <alignment horizontal="center" vertical="center"/>
    </xf>
    <xf numFmtId="165" fontId="4" fillId="2" borderId="4" xfId="0" applyNumberFormat="1" applyFont="1" applyFill="1" applyBorder="1" applyAlignment="1" applyProtection="1">
      <alignment horizontal="center" vertical="center"/>
    </xf>
    <xf numFmtId="165" fontId="3" fillId="5" borderId="2" xfId="0" applyNumberFormat="1" applyFont="1" applyFill="1" applyBorder="1" applyAlignment="1" applyProtection="1">
      <alignment horizontal="center" vertical="center"/>
    </xf>
    <xf numFmtId="0" fontId="2" fillId="3" borderId="8" xfId="0" applyFont="1" applyFill="1" applyBorder="1" applyAlignment="1" applyProtection="1">
      <alignment horizontal="left" vertical="center" wrapText="1" indent="1"/>
    </xf>
    <xf numFmtId="0" fontId="2" fillId="3" borderId="9" xfId="0" applyFont="1" applyFill="1" applyBorder="1" applyAlignment="1" applyProtection="1">
      <alignment horizontal="left" vertical="center" wrapText="1" indent="1"/>
    </xf>
    <xf numFmtId="164" fontId="2" fillId="9" borderId="8" xfId="0" applyNumberFormat="1" applyFont="1" applyFill="1" applyBorder="1" applyAlignment="1" applyProtection="1">
      <alignment horizontal="center" vertical="center" wrapText="1"/>
      <protection locked="0"/>
    </xf>
    <xf numFmtId="164" fontId="2" fillId="9" borderId="7" xfId="0" applyNumberFormat="1" applyFont="1" applyFill="1" applyBorder="1" applyAlignment="1" applyProtection="1">
      <alignment horizontal="center" vertical="center" wrapText="1"/>
      <protection locked="0"/>
    </xf>
    <xf numFmtId="164" fontId="2" fillId="9" borderId="9" xfId="0" applyNumberFormat="1" applyFont="1" applyFill="1" applyBorder="1" applyAlignment="1" applyProtection="1">
      <alignment horizontal="center" vertical="center" wrapText="1"/>
      <protection locked="0"/>
    </xf>
    <xf numFmtId="0" fontId="9" fillId="6" borderId="2" xfId="0" applyFont="1" applyFill="1" applyBorder="1" applyAlignment="1">
      <alignment horizontal="right" vertical="center" wrapText="1"/>
    </xf>
    <xf numFmtId="0" fontId="9" fillId="6" borderId="3" xfId="0" applyFont="1" applyFill="1" applyBorder="1" applyAlignment="1">
      <alignment horizontal="right" vertical="center" wrapText="1"/>
    </xf>
    <xf numFmtId="0" fontId="10" fillId="10" borderId="2" xfId="0" applyFont="1" applyFill="1" applyBorder="1" applyAlignment="1">
      <alignment horizontal="right" vertical="center" wrapText="1"/>
    </xf>
    <xf numFmtId="0" fontId="10" fillId="10" borderId="3" xfId="0" applyFont="1" applyFill="1" applyBorder="1" applyAlignment="1">
      <alignment horizontal="right" vertical="center" wrapText="1"/>
    </xf>
    <xf numFmtId="164" fontId="2" fillId="9" borderId="1" xfId="0" applyNumberFormat="1" applyFont="1" applyFill="1" applyBorder="1" applyAlignment="1" applyProtection="1">
      <alignment horizontal="center" vertical="center" wrapText="1"/>
      <protection locked="0"/>
    </xf>
    <xf numFmtId="166" fontId="12" fillId="6" borderId="6" xfId="0" applyNumberFormat="1" applyFont="1" applyFill="1" applyBorder="1" applyAlignment="1" applyProtection="1">
      <alignment horizontal="center" vertical="center" wrapText="1"/>
    </xf>
    <xf numFmtId="166" fontId="12" fillId="6" borderId="10" xfId="0" applyNumberFormat="1" applyFont="1" applyFill="1" applyBorder="1" applyAlignment="1" applyProtection="1">
      <alignment horizontal="center" vertical="center" wrapText="1"/>
    </xf>
    <xf numFmtId="166" fontId="12" fillId="6" borderId="0" xfId="0" applyNumberFormat="1" applyFont="1" applyFill="1" applyBorder="1" applyAlignment="1" applyProtection="1">
      <alignment horizontal="center" vertical="center" wrapText="1"/>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164" fontId="2" fillId="9" borderId="2" xfId="0" applyNumberFormat="1" applyFont="1" applyFill="1" applyBorder="1" applyAlignment="1">
      <alignment horizontal="center" vertical="center" wrapText="1"/>
    </xf>
    <xf numFmtId="164" fontId="2" fillId="9" borderId="3" xfId="0" applyNumberFormat="1"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0" xfId="0" applyFont="1" applyFill="1" applyBorder="1" applyAlignment="1">
      <alignment horizontal="center" vertical="center"/>
    </xf>
    <xf numFmtId="0" fontId="11" fillId="6" borderId="1" xfId="0" applyFont="1" applyFill="1" applyBorder="1" applyAlignment="1">
      <alignment horizontal="right" vertical="center" wrapText="1"/>
    </xf>
    <xf numFmtId="0" fontId="2" fillId="3" borderId="8"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9" xfId="0" applyFont="1" applyFill="1" applyBorder="1" applyAlignment="1">
      <alignment horizontal="left" vertical="center" wrapText="1"/>
    </xf>
    <xf numFmtId="0" fontId="9" fillId="6" borderId="1" xfId="0" applyFont="1" applyFill="1" applyBorder="1" applyAlignment="1">
      <alignment horizontal="right" vertical="center" wrapText="1"/>
    </xf>
    <xf numFmtId="0" fontId="10" fillId="10" borderId="1" xfId="0" applyFont="1" applyFill="1" applyBorder="1" applyAlignment="1">
      <alignment horizontal="righ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166" fontId="16" fillId="5" borderId="2" xfId="0" applyNumberFormat="1" applyFont="1" applyFill="1" applyBorder="1" applyAlignment="1">
      <alignment horizontal="center" vertical="center" wrapText="1"/>
    </xf>
    <xf numFmtId="166" fontId="16" fillId="5" borderId="4" xfId="0" applyNumberFormat="1" applyFont="1" applyFill="1" applyBorder="1" applyAlignment="1">
      <alignment horizontal="center" vertical="center" wrapText="1"/>
    </xf>
    <xf numFmtId="166" fontId="16" fillId="5" borderId="3" xfId="0" applyNumberFormat="1" applyFont="1" applyFill="1" applyBorder="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X37"/>
  <sheetViews>
    <sheetView showGridLines="0" tabSelected="1" zoomScaleNormal="100" workbookViewId="0">
      <selection activeCell="F2" sqref="F2"/>
    </sheetView>
  </sheetViews>
  <sheetFormatPr baseColWidth="10" defaultRowHeight="15" x14ac:dyDescent="0.2"/>
  <cols>
    <col min="1" max="1" width="80.83203125" customWidth="1"/>
    <col min="2" max="2" width="21.83203125" customWidth="1"/>
    <col min="3" max="7" width="15.83203125" customWidth="1"/>
  </cols>
  <sheetData>
    <row r="1" spans="1:24" ht="30" customHeight="1" x14ac:dyDescent="0.2">
      <c r="A1" s="56" t="s">
        <v>18</v>
      </c>
      <c r="B1" s="57"/>
    </row>
    <row r="2" spans="1:24" ht="90" customHeight="1" x14ac:dyDescent="0.2">
      <c r="A2" s="55" t="s">
        <v>19</v>
      </c>
      <c r="B2" s="55"/>
    </row>
    <row r="3" spans="1:24" ht="35" customHeight="1" x14ac:dyDescent="0.2">
      <c r="A3" s="51" t="s">
        <v>37</v>
      </c>
      <c r="B3" s="52"/>
      <c r="C3" s="41" t="s">
        <v>45</v>
      </c>
      <c r="D3" s="41" t="s">
        <v>46</v>
      </c>
      <c r="E3" s="41" t="s">
        <v>47</v>
      </c>
      <c r="F3" s="41" t="s">
        <v>49</v>
      </c>
      <c r="G3" s="41" t="s">
        <v>48</v>
      </c>
      <c r="H3" s="50"/>
      <c r="I3" s="50"/>
      <c r="J3" s="50"/>
      <c r="K3" s="50"/>
      <c r="L3" s="50"/>
      <c r="M3" s="50"/>
      <c r="N3" s="50"/>
      <c r="O3" s="50"/>
      <c r="P3" s="50"/>
      <c r="Q3" s="50"/>
      <c r="R3" s="50"/>
      <c r="S3" s="50"/>
      <c r="T3" s="50"/>
      <c r="U3" s="50"/>
      <c r="V3" s="50"/>
      <c r="W3" s="50"/>
      <c r="X3" s="50"/>
    </row>
    <row r="4" spans="1:24" ht="83" customHeight="1" x14ac:dyDescent="0.2">
      <c r="A4" s="53" t="s">
        <v>34</v>
      </c>
      <c r="B4" s="54"/>
      <c r="C4" s="42">
        <v>22500</v>
      </c>
      <c r="D4" s="42">
        <v>17500</v>
      </c>
      <c r="E4" s="42">
        <v>12500</v>
      </c>
      <c r="F4" s="42">
        <v>0</v>
      </c>
      <c r="G4" s="42" t="s">
        <v>20</v>
      </c>
      <c r="H4" s="50"/>
      <c r="I4" s="50"/>
      <c r="J4" s="50"/>
      <c r="K4" s="50"/>
      <c r="L4" s="50"/>
      <c r="M4" s="50"/>
      <c r="N4" s="50"/>
      <c r="O4" s="50"/>
      <c r="P4" s="50"/>
      <c r="Q4" s="50"/>
      <c r="R4" s="50"/>
      <c r="S4" s="50"/>
      <c r="T4" s="50"/>
      <c r="U4" s="50"/>
      <c r="V4" s="50"/>
      <c r="W4" s="50"/>
      <c r="X4" s="50"/>
    </row>
    <row r="5" spans="1:24" ht="36" customHeight="1" x14ac:dyDescent="0.2">
      <c r="A5" s="51" t="s">
        <v>36</v>
      </c>
      <c r="B5" s="52"/>
      <c r="C5" s="41" t="s">
        <v>45</v>
      </c>
      <c r="D5" s="41" t="s">
        <v>46</v>
      </c>
      <c r="E5" s="41" t="s">
        <v>47</v>
      </c>
      <c r="F5" s="41" t="s">
        <v>49</v>
      </c>
      <c r="G5" s="41" t="s">
        <v>48</v>
      </c>
      <c r="H5" s="50"/>
      <c r="I5" s="50"/>
      <c r="J5" s="50"/>
      <c r="K5" s="50"/>
      <c r="L5" s="50"/>
      <c r="M5" s="50"/>
      <c r="N5" s="50"/>
      <c r="O5" s="50"/>
      <c r="P5" s="50"/>
      <c r="Q5" s="50"/>
      <c r="R5" s="50"/>
      <c r="S5" s="50"/>
      <c r="T5" s="50"/>
      <c r="U5" s="50"/>
      <c r="V5" s="50"/>
      <c r="W5" s="50"/>
      <c r="X5" s="50"/>
    </row>
    <row r="6" spans="1:24" ht="79" customHeight="1" x14ac:dyDescent="0.2">
      <c r="A6" s="53" t="s">
        <v>50</v>
      </c>
      <c r="B6" s="54"/>
      <c r="C6" s="42">
        <v>22500</v>
      </c>
      <c r="D6" s="42">
        <v>17500</v>
      </c>
      <c r="E6" s="42">
        <v>12500</v>
      </c>
      <c r="F6" s="42">
        <v>0</v>
      </c>
      <c r="G6" s="42" t="s">
        <v>20</v>
      </c>
      <c r="H6" s="50"/>
      <c r="I6" s="50"/>
      <c r="J6" s="50"/>
      <c r="K6" s="50"/>
      <c r="L6" s="50"/>
      <c r="M6" s="50"/>
      <c r="N6" s="50"/>
      <c r="O6" s="50"/>
      <c r="P6" s="50"/>
      <c r="Q6" s="50"/>
      <c r="R6" s="50"/>
      <c r="S6" s="50"/>
      <c r="T6" s="50"/>
      <c r="U6" s="50"/>
      <c r="V6" s="50"/>
      <c r="W6" s="50"/>
      <c r="X6" s="50"/>
    </row>
    <row r="7" spans="1:24" ht="35" customHeight="1" x14ac:dyDescent="0.2">
      <c r="A7" s="51" t="s">
        <v>29</v>
      </c>
      <c r="B7" s="52"/>
      <c r="C7" s="41" t="s">
        <v>45</v>
      </c>
      <c r="D7" s="41" t="s">
        <v>46</v>
      </c>
      <c r="E7" s="41" t="s">
        <v>47</v>
      </c>
      <c r="F7" s="41" t="s">
        <v>49</v>
      </c>
      <c r="G7" s="41" t="s">
        <v>48</v>
      </c>
      <c r="H7" s="50"/>
      <c r="I7" s="50"/>
      <c r="J7" s="50"/>
      <c r="K7" s="50"/>
      <c r="L7" s="50"/>
      <c r="M7" s="50"/>
      <c r="N7" s="50"/>
      <c r="O7" s="50"/>
      <c r="P7" s="50"/>
      <c r="Q7" s="50"/>
      <c r="R7" s="50"/>
      <c r="S7" s="50"/>
      <c r="T7" s="50"/>
      <c r="U7" s="50"/>
      <c r="V7" s="50"/>
      <c r="W7" s="50"/>
      <c r="X7" s="50"/>
    </row>
    <row r="8" spans="1:24" ht="90" customHeight="1" x14ac:dyDescent="0.2">
      <c r="A8" s="53" t="s">
        <v>51</v>
      </c>
      <c r="B8" s="54"/>
      <c r="C8" s="42">
        <v>5000</v>
      </c>
      <c r="D8" s="42">
        <v>3750</v>
      </c>
      <c r="E8" s="42">
        <v>2500</v>
      </c>
      <c r="F8" s="42">
        <v>0</v>
      </c>
      <c r="G8" s="42" t="s">
        <v>20</v>
      </c>
      <c r="H8" s="50"/>
      <c r="I8" s="50"/>
      <c r="J8" s="50"/>
      <c r="K8" s="50"/>
      <c r="L8" s="50"/>
      <c r="M8" s="50"/>
      <c r="N8" s="50"/>
      <c r="O8" s="50"/>
      <c r="P8" s="50"/>
      <c r="Q8" s="50"/>
      <c r="R8" s="50"/>
      <c r="S8" s="50"/>
      <c r="T8" s="50"/>
      <c r="U8" s="50"/>
      <c r="V8" s="50"/>
      <c r="W8" s="50"/>
      <c r="X8" s="50"/>
    </row>
    <row r="9" spans="1:24" ht="35" customHeight="1" x14ac:dyDescent="0.2">
      <c r="A9" s="51" t="s">
        <v>35</v>
      </c>
      <c r="B9" s="52" t="s">
        <v>5</v>
      </c>
      <c r="C9" s="41" t="s">
        <v>45</v>
      </c>
      <c r="D9" s="41" t="s">
        <v>46</v>
      </c>
      <c r="E9" s="41" t="s">
        <v>47</v>
      </c>
      <c r="F9" s="41" t="s">
        <v>49</v>
      </c>
      <c r="G9" s="41" t="s">
        <v>48</v>
      </c>
      <c r="H9" s="50"/>
      <c r="I9" s="50"/>
      <c r="J9" s="50"/>
      <c r="K9" s="50"/>
      <c r="L9" s="50"/>
      <c r="M9" s="50"/>
      <c r="N9" s="50"/>
      <c r="O9" s="50"/>
      <c r="P9" s="50"/>
      <c r="Q9" s="50"/>
      <c r="R9" s="50"/>
      <c r="S9" s="50"/>
      <c r="T9" s="50"/>
      <c r="U9" s="50"/>
      <c r="V9" s="50"/>
      <c r="W9" s="50"/>
      <c r="X9" s="50"/>
    </row>
    <row r="10" spans="1:24" ht="72" customHeight="1" x14ac:dyDescent="0.2">
      <c r="A10" s="53" t="s">
        <v>52</v>
      </c>
      <c r="B10" s="54"/>
      <c r="C10" s="42">
        <v>20000</v>
      </c>
      <c r="D10" s="42">
        <v>15500</v>
      </c>
      <c r="E10" s="42">
        <v>11000</v>
      </c>
      <c r="F10" s="42">
        <v>0</v>
      </c>
      <c r="G10" s="42" t="s">
        <v>20</v>
      </c>
      <c r="H10" s="50"/>
      <c r="I10" s="50"/>
      <c r="J10" s="50"/>
      <c r="K10" s="50"/>
      <c r="L10" s="50"/>
      <c r="M10" s="50"/>
      <c r="N10" s="50"/>
      <c r="O10" s="50"/>
      <c r="P10" s="50"/>
      <c r="Q10" s="50"/>
      <c r="R10" s="50"/>
      <c r="S10" s="50"/>
      <c r="T10" s="50"/>
      <c r="U10" s="50"/>
      <c r="V10" s="50"/>
      <c r="W10" s="50"/>
      <c r="X10" s="50"/>
    </row>
    <row r="11" spans="1:24" ht="35" customHeight="1" x14ac:dyDescent="0.2">
      <c r="A11" s="51" t="s">
        <v>30</v>
      </c>
      <c r="B11" s="52"/>
      <c r="C11" s="41" t="s">
        <v>45</v>
      </c>
      <c r="D11" s="41" t="s">
        <v>46</v>
      </c>
      <c r="E11" s="41" t="s">
        <v>47</v>
      </c>
      <c r="F11" s="41" t="s">
        <v>49</v>
      </c>
      <c r="G11" s="41" t="s">
        <v>48</v>
      </c>
      <c r="H11" s="50"/>
      <c r="I11" s="50"/>
      <c r="J11" s="50"/>
      <c r="K11" s="50"/>
      <c r="L11" s="50"/>
      <c r="M11" s="50"/>
      <c r="N11" s="50"/>
      <c r="O11" s="50"/>
      <c r="P11" s="50"/>
      <c r="Q11" s="50"/>
      <c r="R11" s="50"/>
      <c r="S11" s="50"/>
      <c r="T11" s="50"/>
      <c r="U11" s="50"/>
      <c r="V11" s="50"/>
      <c r="W11" s="50"/>
      <c r="X11" s="50"/>
    </row>
    <row r="12" spans="1:24" ht="97" customHeight="1" x14ac:dyDescent="0.2">
      <c r="A12" s="53" t="s">
        <v>53</v>
      </c>
      <c r="B12" s="54"/>
      <c r="C12" s="42">
        <v>5000</v>
      </c>
      <c r="D12" s="42">
        <v>3750</v>
      </c>
      <c r="E12" s="42">
        <v>2500</v>
      </c>
      <c r="F12" s="42">
        <v>0</v>
      </c>
      <c r="G12" s="42" t="s">
        <v>20</v>
      </c>
      <c r="H12" s="50"/>
      <c r="I12" s="50"/>
      <c r="J12" s="50"/>
      <c r="K12" s="50"/>
      <c r="L12" s="50"/>
      <c r="M12" s="50"/>
      <c r="N12" s="50"/>
      <c r="O12" s="50"/>
      <c r="P12" s="50"/>
      <c r="Q12" s="50"/>
      <c r="R12" s="50"/>
      <c r="S12" s="50"/>
      <c r="T12" s="50"/>
      <c r="U12" s="50"/>
      <c r="V12" s="50"/>
      <c r="W12" s="50"/>
      <c r="X12" s="50"/>
    </row>
    <row r="13" spans="1:24" x14ac:dyDescent="0.2">
      <c r="A13" s="50"/>
      <c r="B13" s="50"/>
      <c r="C13" s="50"/>
      <c r="D13" s="50"/>
      <c r="E13" s="50"/>
      <c r="F13" s="50"/>
      <c r="G13" s="50"/>
      <c r="H13" s="50"/>
      <c r="I13" s="50"/>
      <c r="J13" s="50"/>
      <c r="K13" s="50"/>
      <c r="L13" s="50"/>
      <c r="M13" s="50"/>
      <c r="N13" s="50"/>
      <c r="O13" s="50"/>
      <c r="P13" s="50"/>
      <c r="Q13" s="50"/>
      <c r="R13" s="50"/>
      <c r="S13" s="50"/>
      <c r="T13" s="50"/>
      <c r="U13" s="50"/>
      <c r="V13" s="50"/>
      <c r="W13" s="50"/>
      <c r="X13" s="50"/>
    </row>
    <row r="14" spans="1:24" x14ac:dyDescent="0.2">
      <c r="A14" s="50"/>
      <c r="B14" s="50"/>
      <c r="C14" s="50"/>
      <c r="D14" s="50"/>
      <c r="E14" s="50"/>
      <c r="F14" s="50"/>
      <c r="G14" s="50"/>
      <c r="H14" s="50"/>
      <c r="I14" s="50"/>
      <c r="J14" s="50"/>
      <c r="K14" s="50"/>
      <c r="L14" s="50"/>
    </row>
    <row r="15" spans="1:24" x14ac:dyDescent="0.2">
      <c r="A15" s="50"/>
      <c r="B15" s="50"/>
      <c r="C15" s="50"/>
      <c r="D15" s="50"/>
      <c r="E15" s="50"/>
      <c r="F15" s="50"/>
      <c r="G15" s="50"/>
      <c r="H15" s="50"/>
      <c r="I15" s="50"/>
      <c r="J15" s="50"/>
      <c r="K15" s="50"/>
      <c r="L15" s="50"/>
    </row>
    <row r="16" spans="1:24" x14ac:dyDescent="0.2">
      <c r="A16" s="50"/>
      <c r="B16" s="50"/>
      <c r="C16" s="50"/>
      <c r="D16" s="50"/>
      <c r="E16" s="50"/>
      <c r="F16" s="50"/>
      <c r="G16" s="50"/>
      <c r="H16" s="50"/>
      <c r="I16" s="50"/>
      <c r="J16" s="50"/>
      <c r="K16" s="50"/>
      <c r="L16" s="50"/>
    </row>
    <row r="17" spans="1:12" x14ac:dyDescent="0.2">
      <c r="A17" s="50"/>
      <c r="B17" s="50"/>
      <c r="C17" s="50"/>
      <c r="D17" s="50"/>
      <c r="E17" s="50"/>
      <c r="F17" s="50"/>
      <c r="G17" s="50"/>
      <c r="H17" s="50"/>
      <c r="I17" s="50"/>
      <c r="J17" s="50"/>
      <c r="K17" s="50"/>
      <c r="L17" s="50"/>
    </row>
    <row r="18" spans="1:12" x14ac:dyDescent="0.2">
      <c r="A18" s="50"/>
      <c r="B18" s="50"/>
      <c r="C18" s="50"/>
      <c r="D18" s="50"/>
      <c r="E18" s="50"/>
      <c r="F18" s="50"/>
      <c r="G18" s="50"/>
      <c r="H18" s="50"/>
      <c r="I18" s="50"/>
      <c r="J18" s="50"/>
      <c r="K18" s="50"/>
      <c r="L18" s="50"/>
    </row>
    <row r="19" spans="1:12" x14ac:dyDescent="0.2">
      <c r="A19" s="50"/>
      <c r="B19" s="50"/>
      <c r="C19" s="50"/>
      <c r="D19" s="50"/>
      <c r="E19" s="50"/>
      <c r="F19" s="50"/>
      <c r="G19" s="50"/>
      <c r="H19" s="50"/>
      <c r="I19" s="50"/>
      <c r="J19" s="50"/>
      <c r="K19" s="50"/>
      <c r="L19" s="50"/>
    </row>
    <row r="20" spans="1:12" x14ac:dyDescent="0.2">
      <c r="A20" s="50"/>
      <c r="B20" s="50"/>
      <c r="C20" s="50"/>
      <c r="D20" s="50"/>
      <c r="E20" s="50"/>
      <c r="F20" s="50"/>
      <c r="G20" s="50"/>
      <c r="H20" s="50"/>
      <c r="I20" s="50"/>
      <c r="J20" s="50"/>
      <c r="K20" s="50"/>
      <c r="L20" s="50"/>
    </row>
    <row r="21" spans="1:12" x14ac:dyDescent="0.2">
      <c r="A21" s="50"/>
      <c r="B21" s="50"/>
      <c r="C21" s="50"/>
      <c r="D21" s="50"/>
      <c r="E21" s="50"/>
      <c r="F21" s="50"/>
      <c r="G21" s="50"/>
      <c r="H21" s="50"/>
      <c r="I21" s="50"/>
      <c r="J21" s="50"/>
      <c r="K21" s="50"/>
      <c r="L21" s="50"/>
    </row>
    <row r="22" spans="1:12" x14ac:dyDescent="0.2">
      <c r="A22" s="50"/>
      <c r="B22" s="50"/>
      <c r="C22" s="50"/>
      <c r="D22" s="50"/>
      <c r="E22" s="50"/>
      <c r="F22" s="50"/>
      <c r="G22" s="50"/>
      <c r="H22" s="50"/>
      <c r="I22" s="50"/>
      <c r="J22" s="50"/>
      <c r="K22" s="50"/>
      <c r="L22" s="50"/>
    </row>
    <row r="23" spans="1:12" x14ac:dyDescent="0.2">
      <c r="A23" s="50"/>
      <c r="B23" s="50"/>
      <c r="C23" s="50"/>
      <c r="D23" s="50"/>
      <c r="E23" s="50"/>
      <c r="F23" s="50"/>
      <c r="G23" s="50"/>
      <c r="H23" s="50"/>
      <c r="I23" s="50"/>
      <c r="J23" s="50"/>
      <c r="K23" s="50"/>
      <c r="L23" s="50"/>
    </row>
    <row r="24" spans="1:12" x14ac:dyDescent="0.2">
      <c r="A24" s="50"/>
      <c r="B24" s="50"/>
      <c r="C24" s="50"/>
      <c r="D24" s="50"/>
      <c r="E24" s="50"/>
      <c r="F24" s="50"/>
      <c r="G24" s="50"/>
      <c r="H24" s="50"/>
      <c r="I24" s="50"/>
      <c r="J24" s="50"/>
      <c r="K24" s="50"/>
      <c r="L24" s="50"/>
    </row>
    <row r="25" spans="1:12" x14ac:dyDescent="0.2">
      <c r="A25" s="50"/>
      <c r="B25" s="50"/>
      <c r="C25" s="50"/>
      <c r="D25" s="50"/>
      <c r="E25" s="50"/>
      <c r="F25" s="50"/>
      <c r="G25" s="50"/>
      <c r="H25" s="50"/>
      <c r="I25" s="50"/>
      <c r="J25" s="50"/>
      <c r="K25" s="50"/>
      <c r="L25" s="50"/>
    </row>
    <row r="26" spans="1:12" x14ac:dyDescent="0.2">
      <c r="A26" s="50"/>
      <c r="B26" s="50"/>
      <c r="C26" s="50"/>
      <c r="D26" s="50"/>
      <c r="E26" s="50"/>
      <c r="F26" s="50"/>
      <c r="G26" s="50"/>
      <c r="H26" s="50"/>
      <c r="I26" s="50"/>
      <c r="J26" s="50"/>
      <c r="K26" s="50"/>
      <c r="L26" s="50"/>
    </row>
    <row r="27" spans="1:12" x14ac:dyDescent="0.2">
      <c r="A27" s="50"/>
      <c r="B27" s="50"/>
      <c r="C27" s="50"/>
      <c r="D27" s="50"/>
      <c r="E27" s="50"/>
      <c r="F27" s="50"/>
      <c r="G27" s="50"/>
      <c r="H27" s="50"/>
      <c r="I27" s="50"/>
      <c r="J27" s="50"/>
      <c r="K27" s="50"/>
      <c r="L27" s="50"/>
    </row>
    <row r="28" spans="1:12" x14ac:dyDescent="0.2">
      <c r="A28" s="50"/>
      <c r="B28" s="50"/>
      <c r="C28" s="50"/>
      <c r="D28" s="50"/>
      <c r="E28" s="50"/>
      <c r="F28" s="50"/>
      <c r="G28" s="50"/>
      <c r="H28" s="50"/>
      <c r="I28" s="50"/>
      <c r="J28" s="50"/>
      <c r="K28" s="50"/>
      <c r="L28" s="50"/>
    </row>
    <row r="29" spans="1:12" x14ac:dyDescent="0.2">
      <c r="A29" s="50"/>
      <c r="B29" s="50"/>
      <c r="C29" s="50"/>
      <c r="D29" s="50"/>
      <c r="E29" s="50"/>
      <c r="F29" s="50"/>
      <c r="G29" s="50"/>
      <c r="H29" s="50"/>
      <c r="I29" s="50"/>
      <c r="J29" s="50"/>
      <c r="K29" s="50"/>
      <c r="L29" s="50"/>
    </row>
    <row r="30" spans="1:12" x14ac:dyDescent="0.2">
      <c r="A30" s="50"/>
      <c r="B30" s="50"/>
      <c r="C30" s="50"/>
      <c r="D30" s="50"/>
      <c r="E30" s="50"/>
      <c r="F30" s="50"/>
      <c r="G30" s="50"/>
      <c r="H30" s="50"/>
      <c r="I30" s="50"/>
      <c r="J30" s="50"/>
      <c r="K30" s="50"/>
      <c r="L30" s="50"/>
    </row>
    <row r="31" spans="1:12" x14ac:dyDescent="0.2">
      <c r="A31" s="50"/>
      <c r="B31" s="50"/>
      <c r="C31" s="50"/>
      <c r="D31" s="50"/>
      <c r="E31" s="50"/>
      <c r="F31" s="50"/>
      <c r="G31" s="50"/>
      <c r="H31" s="50"/>
      <c r="I31" s="50"/>
      <c r="J31" s="50"/>
      <c r="K31" s="50"/>
      <c r="L31" s="50"/>
    </row>
    <row r="32" spans="1:12" x14ac:dyDescent="0.2">
      <c r="A32" s="50"/>
      <c r="B32" s="50"/>
      <c r="C32" s="50"/>
      <c r="D32" s="50"/>
      <c r="E32" s="50"/>
      <c r="F32" s="50"/>
      <c r="G32" s="50"/>
      <c r="H32" s="50"/>
      <c r="I32" s="50"/>
      <c r="J32" s="50"/>
      <c r="K32" s="50"/>
      <c r="L32" s="50"/>
    </row>
    <row r="33" spans="1:12" x14ac:dyDescent="0.2">
      <c r="A33" s="50"/>
      <c r="B33" s="50"/>
      <c r="C33" s="50"/>
      <c r="D33" s="50"/>
      <c r="E33" s="50"/>
      <c r="F33" s="50"/>
      <c r="G33" s="50"/>
      <c r="H33" s="50"/>
      <c r="I33" s="50"/>
      <c r="J33" s="50"/>
      <c r="K33" s="50"/>
      <c r="L33" s="50"/>
    </row>
    <row r="34" spans="1:12" x14ac:dyDescent="0.2">
      <c r="A34" s="50"/>
      <c r="B34" s="50"/>
      <c r="C34" s="50"/>
      <c r="D34" s="50"/>
      <c r="E34" s="50"/>
      <c r="F34" s="50"/>
      <c r="G34" s="50"/>
      <c r="H34" s="50"/>
      <c r="I34" s="50"/>
      <c r="J34" s="50"/>
      <c r="K34" s="50"/>
      <c r="L34" s="50"/>
    </row>
    <row r="35" spans="1:12" x14ac:dyDescent="0.2">
      <c r="A35" s="50"/>
      <c r="B35" s="50"/>
      <c r="C35" s="50"/>
      <c r="D35" s="50"/>
      <c r="E35" s="50"/>
      <c r="F35" s="50"/>
      <c r="G35" s="50"/>
      <c r="H35" s="50"/>
      <c r="I35" s="50"/>
      <c r="J35" s="50"/>
      <c r="K35" s="50"/>
      <c r="L35" s="50"/>
    </row>
    <row r="36" spans="1:12" x14ac:dyDescent="0.2">
      <c r="A36" s="50"/>
      <c r="B36" s="50"/>
      <c r="C36" s="50"/>
      <c r="D36" s="50"/>
      <c r="E36" s="50"/>
      <c r="F36" s="50"/>
      <c r="G36" s="50"/>
      <c r="H36" s="50"/>
      <c r="I36" s="50"/>
      <c r="J36" s="50"/>
      <c r="K36" s="50"/>
      <c r="L36" s="50"/>
    </row>
    <row r="37" spans="1:12" x14ac:dyDescent="0.2">
      <c r="A37" s="50"/>
      <c r="B37" s="50"/>
      <c r="C37" s="50"/>
      <c r="D37" s="50"/>
      <c r="E37" s="50"/>
      <c r="F37" s="50"/>
      <c r="G37" s="50"/>
      <c r="H37" s="50"/>
      <c r="I37" s="50"/>
      <c r="J37" s="50"/>
      <c r="K37" s="50"/>
      <c r="L37" s="50"/>
    </row>
  </sheetData>
  <sheetProtection algorithmName="SHA-512" hashValue="/Box6VZ0RuYGA22DZ1IZ82VxXWHBUVAYlH+53i357kxVxY3/5olUvleoCXYcmGlygcn3e2jhV8sA2LXB2+uxmQ==" saltValue="nCdi9HmuHNL6BDFDoX7Rvw==" spinCount="100000" sheet="1" objects="1" scenarios="1"/>
  <mergeCells count="12">
    <mergeCell ref="A7:B7"/>
    <mergeCell ref="A6:B6"/>
    <mergeCell ref="A4:B4"/>
    <mergeCell ref="A2:B2"/>
    <mergeCell ref="A1:B1"/>
    <mergeCell ref="A3:B3"/>
    <mergeCell ref="A5:B5"/>
    <mergeCell ref="A9:B9"/>
    <mergeCell ref="A10:B10"/>
    <mergeCell ref="A11:B11"/>
    <mergeCell ref="A12:B12"/>
    <mergeCell ref="A8:B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sheetPr>
    <tabColor rgb="FFFFFF00"/>
  </sheetPr>
  <dimension ref="A1:G20"/>
  <sheetViews>
    <sheetView showGridLines="0" workbookViewId="0">
      <selection activeCell="H6" sqref="H6"/>
    </sheetView>
  </sheetViews>
  <sheetFormatPr baseColWidth="10" defaultRowHeight="15" x14ac:dyDescent="0.2"/>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3" t="s">
        <v>9</v>
      </c>
      <c r="B1" s="13"/>
      <c r="C1" s="34"/>
      <c r="D1" s="13"/>
      <c r="E1" s="34"/>
      <c r="F1" s="13"/>
      <c r="G1" s="34"/>
    </row>
    <row r="2" spans="1:7" ht="30" customHeight="1" x14ac:dyDescent="0.2">
      <c r="A2" s="30" t="s">
        <v>10</v>
      </c>
      <c r="B2" s="13"/>
      <c r="C2" s="16" t="str">
        <f>'Vakdocent 1'!C1</f>
        <v>Inschrijver 1</v>
      </c>
      <c r="D2" s="35"/>
      <c r="E2" s="16" t="str">
        <f>'Vakdocent 1'!F1</f>
        <v>Inschrijver 2</v>
      </c>
      <c r="F2" s="35"/>
      <c r="G2" s="16" t="str">
        <f>'Vakdocent 1'!I1</f>
        <v>Inschrijver 3</v>
      </c>
    </row>
    <row r="3" spans="1:7" s="2" customFormat="1" ht="35" customHeight="1" x14ac:dyDescent="0.2">
      <c r="A3" s="29" t="str">
        <f>'Beoordelen 1. Open vragen'!A1:B1</f>
        <v>1.	OPEN VRAGEN</v>
      </c>
      <c r="B3" s="13"/>
      <c r="C3" s="48" t="e">
        <f>Consensus!D38</f>
        <v>#VALUE!</v>
      </c>
      <c r="D3" s="35"/>
      <c r="E3" s="48" t="e">
        <f>Consensus!G38</f>
        <v>#VALUE!</v>
      </c>
      <c r="F3" s="35"/>
      <c r="G3" s="48" t="e">
        <f>Consensus!J38</f>
        <v>#VALUE!</v>
      </c>
    </row>
    <row r="4" spans="1:7" s="2" customFormat="1" ht="35" customHeight="1" x14ac:dyDescent="0.2">
      <c r="A4" s="29" t="str">
        <f>'Beoordelen 2. Toelichting'!A1:B1</f>
        <v xml:space="preserve">2.	TOELICHTING BEANTWOORDING </v>
      </c>
      <c r="B4" s="13"/>
      <c r="C4" s="108" t="str">
        <f>Consensus!A41</f>
        <v>Dit onderdeel kent GEEN eigen beoordelingskader, maar kan leiden tot een aanpassing van een beoordeling van de beantwoording van de open vragen.</v>
      </c>
      <c r="D4" s="109"/>
      <c r="E4" s="109"/>
      <c r="F4" s="109"/>
      <c r="G4" s="110"/>
    </row>
    <row r="5" spans="1:7" s="2" customFormat="1" ht="35" customHeight="1" x14ac:dyDescent="0.2">
      <c r="A5" s="29" t="str">
        <f>'Beoordelen 3. Interview'!A1:B1</f>
        <v>3.	INTERVIEW SLEUTELFUNCTIONARISSEN</v>
      </c>
      <c r="B5" s="13"/>
      <c r="C5" s="49" t="e">
        <f>Consensus!D80</f>
        <v>#VALUE!</v>
      </c>
      <c r="D5" s="35"/>
      <c r="E5" s="49" t="e">
        <f>Consensus!G80</f>
        <v>#VALUE!</v>
      </c>
      <c r="F5" s="35"/>
      <c r="G5" s="49" t="e">
        <f>Consensus!J80</f>
        <v>#VALUE!</v>
      </c>
    </row>
    <row r="6" spans="1:7" ht="30" customHeight="1" x14ac:dyDescent="0.2">
      <c r="A6" s="31" t="s">
        <v>11</v>
      </c>
      <c r="B6" s="13"/>
      <c r="C6" s="32" t="e">
        <f>C3+C5</f>
        <v>#VALUE!</v>
      </c>
      <c r="D6" s="35"/>
      <c r="E6" s="32" t="e">
        <f>E3+E5</f>
        <v>#VALUE!</v>
      </c>
      <c r="F6" s="35"/>
      <c r="G6" s="32" t="e">
        <f>G3+G5</f>
        <v>#VALUE!</v>
      </c>
    </row>
    <row r="7" spans="1:7" ht="15" customHeight="1" x14ac:dyDescent="0.2"/>
    <row r="8" spans="1:7" ht="30" customHeight="1" x14ac:dyDescent="0.2">
      <c r="A8" s="40" t="s">
        <v>12</v>
      </c>
      <c r="B8" s="13"/>
      <c r="C8" s="37">
        <v>0</v>
      </c>
      <c r="D8" s="35"/>
      <c r="E8" s="37">
        <v>0</v>
      </c>
      <c r="F8" s="35"/>
      <c r="G8" s="37">
        <v>0</v>
      </c>
    </row>
    <row r="10" spans="1:7" ht="30" customHeight="1" x14ac:dyDescent="0.2">
      <c r="A10" s="31" t="s">
        <v>27</v>
      </c>
      <c r="B10" s="13"/>
      <c r="C10" s="45" t="e">
        <f>C8-C6</f>
        <v>#VALUE!</v>
      </c>
      <c r="D10" s="46"/>
      <c r="E10" s="45" t="e">
        <f>E8-E6</f>
        <v>#VALUE!</v>
      </c>
      <c r="F10" s="46"/>
      <c r="G10" s="45" t="e">
        <f>G8-G6</f>
        <v>#VALUE!</v>
      </c>
    </row>
    <row r="17" spans="3:3" ht="16" x14ac:dyDescent="0.2">
      <c r="C17" s="39"/>
    </row>
    <row r="18" spans="3:3" ht="16" x14ac:dyDescent="0.2">
      <c r="C18" s="39"/>
    </row>
    <row r="19" spans="3:3" ht="16" x14ac:dyDescent="0.2">
      <c r="C19" s="39"/>
    </row>
    <row r="20" spans="3:3" ht="16" x14ac:dyDescent="0.2">
      <c r="C20" s="39"/>
    </row>
  </sheetData>
  <sheetProtection algorithmName="SHA-512" hashValue="LmSxRoEIDxMctnajrFeosJnM8Av0aWn4n7qgD9XE5KS3Cmi3/NkJCEs7SLrxyTMl4UYYp4fdSJ3Q644RLbvVFw==" saltValue="HaADtT8OZdqezo3g5C1aww==" spinCount="100000" sheet="1" objects="1" scenarios="1"/>
  <mergeCells count="1">
    <mergeCell ref="C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DE4B7-47E9-8446-A8A3-7793A93B6355}">
  <dimension ref="A1:N27"/>
  <sheetViews>
    <sheetView showGridLines="0" workbookViewId="0">
      <selection activeCell="A2" sqref="A2:B2"/>
    </sheetView>
  </sheetViews>
  <sheetFormatPr baseColWidth="10" defaultRowHeight="15" x14ac:dyDescent="0.2"/>
  <cols>
    <col min="1" max="1" width="80.83203125" customWidth="1"/>
    <col min="2" max="2" width="21.83203125" customWidth="1"/>
  </cols>
  <sheetData>
    <row r="1" spans="1:14" ht="30" customHeight="1" x14ac:dyDescent="0.2">
      <c r="A1" s="56" t="s">
        <v>21</v>
      </c>
      <c r="B1" s="57"/>
      <c r="C1" s="50"/>
      <c r="D1" s="50"/>
      <c r="E1" s="50"/>
      <c r="F1" s="50"/>
      <c r="G1" s="50"/>
      <c r="H1" s="50"/>
      <c r="I1" s="50"/>
      <c r="J1" s="50"/>
      <c r="K1" s="50"/>
      <c r="L1" s="50"/>
      <c r="M1" s="50"/>
      <c r="N1" s="50"/>
    </row>
    <row r="2" spans="1:14" ht="90" customHeight="1" x14ac:dyDescent="0.2">
      <c r="A2" s="60" t="s">
        <v>54</v>
      </c>
      <c r="B2" s="60"/>
      <c r="C2" s="50"/>
      <c r="D2" s="50"/>
      <c r="E2" s="50"/>
      <c r="F2" s="50"/>
      <c r="G2" s="50"/>
      <c r="H2" s="50"/>
      <c r="I2" s="50"/>
      <c r="J2" s="50"/>
      <c r="K2" s="50"/>
      <c r="L2" s="50"/>
      <c r="M2" s="50"/>
      <c r="N2" s="50"/>
    </row>
    <row r="3" spans="1:14" ht="35" customHeight="1" x14ac:dyDescent="0.2">
      <c r="A3" s="58" t="s">
        <v>22</v>
      </c>
      <c r="B3" s="59"/>
      <c r="C3" s="50"/>
      <c r="D3" s="50"/>
      <c r="E3" s="50"/>
      <c r="F3" s="50"/>
      <c r="G3" s="50"/>
      <c r="H3" s="50"/>
      <c r="I3" s="50"/>
      <c r="J3" s="50"/>
      <c r="K3" s="50"/>
      <c r="L3" s="50"/>
      <c r="M3" s="50"/>
      <c r="N3" s="50"/>
    </row>
    <row r="4" spans="1:14" x14ac:dyDescent="0.2">
      <c r="A4" s="50"/>
      <c r="B4" s="50"/>
      <c r="C4" s="50"/>
      <c r="D4" s="50"/>
      <c r="E4" s="50"/>
      <c r="F4" s="50"/>
      <c r="G4" s="50"/>
      <c r="H4" s="50"/>
      <c r="I4" s="50"/>
      <c r="J4" s="50"/>
      <c r="K4" s="50"/>
      <c r="L4" s="50"/>
      <c r="M4" s="50"/>
    </row>
    <row r="5" spans="1:14" x14ac:dyDescent="0.2">
      <c r="A5" s="50"/>
      <c r="B5" s="50"/>
      <c r="C5" s="50"/>
      <c r="D5" s="50"/>
      <c r="E5" s="50"/>
      <c r="F5" s="50"/>
      <c r="G5" s="50"/>
      <c r="H5" s="50"/>
      <c r="I5" s="50"/>
      <c r="J5" s="50"/>
      <c r="K5" s="50"/>
      <c r="L5" s="50"/>
      <c r="M5" s="50"/>
    </row>
    <row r="6" spans="1:14" x14ac:dyDescent="0.2">
      <c r="A6" s="50"/>
      <c r="B6" s="50"/>
      <c r="C6" s="50"/>
      <c r="D6" s="50"/>
      <c r="E6" s="50"/>
      <c r="F6" s="50"/>
      <c r="G6" s="50"/>
      <c r="H6" s="50"/>
      <c r="I6" s="50"/>
      <c r="J6" s="50"/>
      <c r="K6" s="50"/>
      <c r="L6" s="50"/>
      <c r="M6" s="50"/>
    </row>
    <row r="7" spans="1:14" x14ac:dyDescent="0.2">
      <c r="A7" s="50"/>
      <c r="B7" s="50"/>
      <c r="C7" s="50"/>
      <c r="D7" s="50"/>
      <c r="E7" s="50"/>
      <c r="F7" s="50"/>
      <c r="G7" s="50"/>
      <c r="H7" s="50"/>
      <c r="I7" s="50"/>
      <c r="J7" s="50"/>
      <c r="K7" s="50"/>
      <c r="L7" s="50"/>
      <c r="M7" s="50"/>
    </row>
    <row r="8" spans="1:14" x14ac:dyDescent="0.2">
      <c r="A8" s="50"/>
      <c r="B8" s="50"/>
      <c r="C8" s="50"/>
      <c r="D8" s="50"/>
      <c r="E8" s="50"/>
      <c r="F8" s="50"/>
      <c r="G8" s="50"/>
      <c r="H8" s="50"/>
      <c r="I8" s="50"/>
      <c r="J8" s="50"/>
      <c r="K8" s="50"/>
      <c r="L8" s="50"/>
      <c r="M8" s="50"/>
    </row>
    <row r="9" spans="1:14" x14ac:dyDescent="0.2">
      <c r="A9" s="50"/>
      <c r="B9" s="50"/>
      <c r="C9" s="50"/>
      <c r="D9" s="50"/>
      <c r="E9" s="50"/>
      <c r="F9" s="50"/>
      <c r="G9" s="50"/>
      <c r="H9" s="50"/>
      <c r="I9" s="50"/>
      <c r="J9" s="50"/>
      <c r="K9" s="50"/>
      <c r="L9" s="50"/>
      <c r="M9" s="50"/>
    </row>
    <row r="10" spans="1:14" x14ac:dyDescent="0.2">
      <c r="A10" s="50"/>
      <c r="B10" s="50"/>
      <c r="C10" s="50"/>
      <c r="D10" s="50"/>
      <c r="E10" s="50"/>
      <c r="F10" s="50"/>
      <c r="G10" s="50"/>
      <c r="H10" s="50"/>
      <c r="I10" s="50"/>
      <c r="J10" s="50"/>
      <c r="K10" s="50"/>
      <c r="L10" s="50"/>
      <c r="M10" s="50"/>
    </row>
    <row r="11" spans="1:14" x14ac:dyDescent="0.2">
      <c r="A11" s="50"/>
      <c r="B11" s="50"/>
      <c r="C11" s="50"/>
      <c r="D11" s="50"/>
      <c r="E11" s="50"/>
      <c r="F11" s="50"/>
      <c r="G11" s="50"/>
      <c r="H11" s="50"/>
      <c r="I11" s="50"/>
      <c r="J11" s="50"/>
      <c r="K11" s="50"/>
      <c r="L11" s="50"/>
      <c r="M11" s="50"/>
    </row>
    <row r="12" spans="1:14" x14ac:dyDescent="0.2">
      <c r="A12" s="50"/>
      <c r="B12" s="50"/>
      <c r="C12" s="50"/>
      <c r="D12" s="50"/>
      <c r="E12" s="50"/>
      <c r="F12" s="50"/>
      <c r="G12" s="50"/>
      <c r="H12" s="50"/>
      <c r="I12" s="50"/>
      <c r="J12" s="50"/>
      <c r="K12" s="50"/>
      <c r="L12" s="50"/>
      <c r="M12" s="50"/>
    </row>
    <row r="13" spans="1:14" x14ac:dyDescent="0.2">
      <c r="A13" s="50"/>
      <c r="B13" s="50"/>
      <c r="C13" s="50"/>
      <c r="D13" s="50"/>
      <c r="E13" s="50"/>
      <c r="F13" s="50"/>
      <c r="G13" s="50"/>
      <c r="H13" s="50"/>
      <c r="I13" s="50"/>
      <c r="J13" s="50"/>
      <c r="K13" s="50"/>
      <c r="L13" s="50"/>
      <c r="M13" s="50"/>
    </row>
    <row r="14" spans="1:14" x14ac:dyDescent="0.2">
      <c r="A14" s="50"/>
      <c r="B14" s="50"/>
      <c r="C14" s="50"/>
      <c r="D14" s="50"/>
      <c r="E14" s="50"/>
      <c r="F14" s="50"/>
      <c r="G14" s="50"/>
      <c r="H14" s="50"/>
      <c r="I14" s="50"/>
      <c r="J14" s="50"/>
      <c r="K14" s="50"/>
      <c r="L14" s="50"/>
      <c r="M14" s="50"/>
    </row>
    <row r="15" spans="1:14" x14ac:dyDescent="0.2">
      <c r="A15" s="50"/>
      <c r="B15" s="50"/>
      <c r="C15" s="50"/>
      <c r="D15" s="50"/>
      <c r="E15" s="50"/>
      <c r="F15" s="50"/>
      <c r="G15" s="50"/>
      <c r="H15" s="50"/>
      <c r="I15" s="50"/>
      <c r="J15" s="50"/>
      <c r="K15" s="50"/>
      <c r="L15" s="50"/>
      <c r="M15" s="50"/>
    </row>
    <row r="16" spans="1:14" x14ac:dyDescent="0.2">
      <c r="A16" s="50"/>
      <c r="B16" s="50"/>
      <c r="C16" s="50"/>
      <c r="D16" s="50"/>
      <c r="E16" s="50"/>
      <c r="F16" s="50"/>
      <c r="G16" s="50"/>
      <c r="H16" s="50"/>
      <c r="I16" s="50"/>
      <c r="J16" s="50"/>
      <c r="K16" s="50"/>
      <c r="L16" s="50"/>
      <c r="M16" s="50"/>
    </row>
    <row r="17" spans="1:13" x14ac:dyDescent="0.2">
      <c r="A17" s="50"/>
      <c r="B17" s="50"/>
      <c r="C17" s="50"/>
      <c r="D17" s="50"/>
      <c r="E17" s="50"/>
      <c r="F17" s="50"/>
      <c r="G17" s="50"/>
      <c r="H17" s="50"/>
      <c r="I17" s="50"/>
      <c r="J17" s="50"/>
      <c r="K17" s="50"/>
      <c r="L17" s="50"/>
      <c r="M17" s="50"/>
    </row>
    <row r="18" spans="1:13" x14ac:dyDescent="0.2">
      <c r="A18" s="50"/>
      <c r="B18" s="50"/>
      <c r="C18" s="50"/>
      <c r="D18" s="50"/>
      <c r="E18" s="50"/>
      <c r="F18" s="50"/>
      <c r="G18" s="50"/>
      <c r="H18" s="50"/>
      <c r="I18" s="50"/>
      <c r="J18" s="50"/>
      <c r="K18" s="50"/>
      <c r="L18" s="50"/>
      <c r="M18" s="50"/>
    </row>
    <row r="19" spans="1:13" x14ac:dyDescent="0.2">
      <c r="A19" s="50"/>
      <c r="B19" s="50"/>
      <c r="C19" s="50"/>
      <c r="D19" s="50"/>
      <c r="E19" s="50"/>
      <c r="F19" s="50"/>
      <c r="G19" s="50"/>
      <c r="H19" s="50"/>
      <c r="I19" s="50"/>
      <c r="J19" s="50"/>
      <c r="K19" s="50"/>
      <c r="L19" s="50"/>
      <c r="M19" s="50"/>
    </row>
    <row r="20" spans="1:13" x14ac:dyDescent="0.2">
      <c r="A20" s="50"/>
      <c r="B20" s="50"/>
      <c r="C20" s="50"/>
      <c r="D20" s="50"/>
      <c r="E20" s="50"/>
      <c r="F20" s="50"/>
      <c r="G20" s="50"/>
      <c r="H20" s="50"/>
      <c r="I20" s="50"/>
      <c r="J20" s="50"/>
      <c r="K20" s="50"/>
      <c r="L20" s="50"/>
      <c r="M20" s="50"/>
    </row>
    <row r="21" spans="1:13" x14ac:dyDescent="0.2">
      <c r="A21" s="50"/>
      <c r="B21" s="50"/>
      <c r="C21" s="50"/>
      <c r="D21" s="50"/>
      <c r="E21" s="50"/>
      <c r="F21" s="50"/>
      <c r="G21" s="50"/>
      <c r="H21" s="50"/>
      <c r="I21" s="50"/>
      <c r="J21" s="50"/>
      <c r="K21" s="50"/>
      <c r="L21" s="50"/>
      <c r="M21" s="50"/>
    </row>
    <row r="22" spans="1:13" x14ac:dyDescent="0.2">
      <c r="A22" s="50"/>
      <c r="B22" s="50"/>
      <c r="C22" s="50"/>
      <c r="D22" s="50"/>
      <c r="E22" s="50"/>
      <c r="F22" s="50"/>
      <c r="G22" s="50"/>
      <c r="H22" s="50"/>
      <c r="I22" s="50"/>
      <c r="J22" s="50"/>
      <c r="K22" s="50"/>
      <c r="L22" s="50"/>
      <c r="M22" s="50"/>
    </row>
    <row r="23" spans="1:13" x14ac:dyDescent="0.2">
      <c r="A23" s="50"/>
      <c r="B23" s="50"/>
      <c r="C23" s="50"/>
      <c r="D23" s="50"/>
      <c r="E23" s="50"/>
      <c r="F23" s="50"/>
      <c r="G23" s="50"/>
      <c r="H23" s="50"/>
      <c r="I23" s="50"/>
      <c r="J23" s="50"/>
      <c r="K23" s="50"/>
      <c r="L23" s="50"/>
      <c r="M23" s="50"/>
    </row>
    <row r="24" spans="1:13" x14ac:dyDescent="0.2">
      <c r="A24" s="50"/>
      <c r="B24" s="50"/>
      <c r="C24" s="50"/>
      <c r="D24" s="50"/>
      <c r="E24" s="50"/>
      <c r="F24" s="50"/>
      <c r="G24" s="50"/>
      <c r="H24" s="50"/>
      <c r="I24" s="50"/>
      <c r="J24" s="50"/>
      <c r="K24" s="50"/>
      <c r="L24" s="50"/>
      <c r="M24" s="50"/>
    </row>
    <row r="25" spans="1:13" x14ac:dyDescent="0.2">
      <c r="A25" s="50"/>
      <c r="B25" s="50"/>
      <c r="C25" s="50"/>
      <c r="D25" s="50"/>
      <c r="E25" s="50"/>
      <c r="F25" s="50"/>
      <c r="G25" s="50"/>
      <c r="H25" s="50"/>
      <c r="I25" s="50"/>
      <c r="J25" s="50"/>
      <c r="K25" s="50"/>
      <c r="L25" s="50"/>
      <c r="M25" s="50"/>
    </row>
    <row r="26" spans="1:13" x14ac:dyDescent="0.2">
      <c r="A26" s="50"/>
      <c r="B26" s="50"/>
      <c r="C26" s="50"/>
      <c r="D26" s="50"/>
      <c r="E26" s="50"/>
      <c r="F26" s="50"/>
      <c r="G26" s="50"/>
      <c r="H26" s="50"/>
      <c r="I26" s="50"/>
      <c r="J26" s="50"/>
      <c r="K26" s="50"/>
      <c r="L26" s="50"/>
      <c r="M26" s="50"/>
    </row>
    <row r="27" spans="1:13" x14ac:dyDescent="0.2">
      <c r="A27" s="50"/>
      <c r="B27" s="50"/>
      <c r="C27" s="50"/>
      <c r="D27" s="50"/>
      <c r="E27" s="50"/>
      <c r="F27" s="50"/>
      <c r="G27" s="50"/>
      <c r="H27" s="50"/>
      <c r="I27" s="50"/>
      <c r="J27" s="50"/>
      <c r="K27" s="50"/>
      <c r="L27" s="50"/>
      <c r="M27" s="50"/>
    </row>
  </sheetData>
  <sheetProtection algorithmName="SHA-512" hashValue="1dwk6rt2IGx2yOTjLGG4S2Kp9Y6CIR3OHW3qGeZFszrCi8PQ3M+5sY9pg5h121hZ6hH0QnaIC7v2sPc+SbJ+Ug==" saltValue="vzsu8GoK7vgZ8agPUqILpA==" spinCount="100000" sheet="1" objects="1" scenarios="1"/>
  <mergeCells count="3">
    <mergeCell ref="A3:B3"/>
    <mergeCell ref="A2:B2"/>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W67"/>
  <sheetViews>
    <sheetView showGridLines="0" workbookViewId="0">
      <selection activeCell="A9" sqref="A9:T67"/>
    </sheetView>
  </sheetViews>
  <sheetFormatPr baseColWidth="10" defaultRowHeight="15" x14ac:dyDescent="0.2"/>
  <cols>
    <col min="1" max="1" width="90.83203125" customWidth="1"/>
    <col min="2" max="2" width="21.83203125" customWidth="1"/>
    <col min="3" max="7" width="15.83203125" customWidth="1"/>
  </cols>
  <sheetData>
    <row r="1" spans="1:23" ht="30" customHeight="1" x14ac:dyDescent="0.2">
      <c r="A1" s="56" t="s">
        <v>23</v>
      </c>
      <c r="B1" s="57"/>
      <c r="C1" s="50"/>
      <c r="D1" s="50"/>
      <c r="E1" s="50"/>
      <c r="F1" s="50"/>
      <c r="G1" s="50"/>
      <c r="H1" s="50"/>
      <c r="I1" s="50"/>
      <c r="J1" s="50"/>
      <c r="K1" s="50"/>
      <c r="L1" s="50"/>
      <c r="M1" s="50"/>
      <c r="N1" s="50"/>
      <c r="O1" s="50"/>
      <c r="P1" s="50"/>
      <c r="Q1" s="50"/>
      <c r="R1" s="50"/>
      <c r="S1" s="50"/>
      <c r="T1" s="50"/>
      <c r="U1" s="50"/>
      <c r="V1" s="50"/>
    </row>
    <row r="2" spans="1:23" ht="50" customHeight="1" x14ac:dyDescent="0.2">
      <c r="A2" s="55" t="s">
        <v>24</v>
      </c>
      <c r="B2" s="55"/>
      <c r="C2" s="50"/>
      <c r="D2" s="50"/>
      <c r="E2" s="50"/>
      <c r="F2" s="50"/>
      <c r="G2" s="50"/>
      <c r="H2" s="50"/>
      <c r="I2" s="50"/>
      <c r="J2" s="50"/>
      <c r="K2" s="50"/>
      <c r="L2" s="50"/>
      <c r="M2" s="50"/>
      <c r="N2" s="50"/>
      <c r="O2" s="50"/>
      <c r="P2" s="50"/>
      <c r="Q2" s="50"/>
      <c r="R2" s="50"/>
      <c r="S2" s="50"/>
      <c r="T2" s="50"/>
      <c r="U2" s="50"/>
      <c r="V2" s="50"/>
    </row>
    <row r="3" spans="1:23" ht="35" customHeight="1" x14ac:dyDescent="0.2">
      <c r="A3" s="51" t="s">
        <v>13</v>
      </c>
      <c r="B3" s="52"/>
      <c r="C3" s="41" t="s">
        <v>45</v>
      </c>
      <c r="D3" s="41" t="s">
        <v>46</v>
      </c>
      <c r="E3" s="41" t="s">
        <v>47</v>
      </c>
      <c r="F3" s="41" t="s">
        <v>49</v>
      </c>
      <c r="G3" s="41" t="s">
        <v>48</v>
      </c>
      <c r="H3" s="50"/>
      <c r="I3" s="50"/>
      <c r="J3" s="50"/>
      <c r="K3" s="50"/>
      <c r="L3" s="50"/>
      <c r="M3" s="50"/>
      <c r="N3" s="50"/>
      <c r="O3" s="50"/>
      <c r="P3" s="50"/>
      <c r="Q3" s="50"/>
      <c r="R3" s="50"/>
      <c r="S3" s="50"/>
      <c r="T3" s="50"/>
      <c r="U3" s="50"/>
      <c r="V3" s="50"/>
      <c r="W3" s="50"/>
    </row>
    <row r="4" spans="1:23" ht="20" customHeight="1" x14ac:dyDescent="0.2">
      <c r="A4" s="53" t="s">
        <v>31</v>
      </c>
      <c r="B4" s="54"/>
      <c r="C4" s="42">
        <v>9000</v>
      </c>
      <c r="D4" s="42">
        <v>7000</v>
      </c>
      <c r="E4" s="42">
        <v>5000</v>
      </c>
      <c r="F4" s="42">
        <v>0</v>
      </c>
      <c r="G4" s="42" t="s">
        <v>28</v>
      </c>
      <c r="H4" s="50"/>
      <c r="I4" s="50"/>
      <c r="J4" s="50"/>
      <c r="K4" s="50"/>
      <c r="L4" s="50"/>
      <c r="M4" s="50"/>
      <c r="N4" s="50"/>
      <c r="O4" s="50"/>
      <c r="P4" s="50"/>
      <c r="Q4" s="50"/>
      <c r="R4" s="50"/>
      <c r="S4" s="50"/>
      <c r="T4" s="50"/>
      <c r="U4" s="50"/>
      <c r="V4" s="50"/>
      <c r="W4" s="50"/>
    </row>
    <row r="5" spans="1:23" ht="20" customHeight="1" x14ac:dyDescent="0.2">
      <c r="A5" s="53" t="s">
        <v>32</v>
      </c>
      <c r="B5" s="54"/>
      <c r="C5" s="42">
        <v>13500</v>
      </c>
      <c r="D5" s="42">
        <v>10500</v>
      </c>
      <c r="E5" s="42">
        <v>7500</v>
      </c>
      <c r="F5" s="42">
        <v>0</v>
      </c>
      <c r="G5" s="42" t="s">
        <v>28</v>
      </c>
      <c r="H5" s="50"/>
      <c r="I5" s="50"/>
      <c r="J5" s="50"/>
      <c r="K5" s="50"/>
      <c r="L5" s="50"/>
      <c r="M5" s="50"/>
      <c r="N5" s="50"/>
      <c r="O5" s="50"/>
      <c r="P5" s="50"/>
      <c r="Q5" s="50"/>
      <c r="R5" s="50"/>
      <c r="S5" s="50"/>
      <c r="T5" s="50"/>
      <c r="U5" s="50"/>
      <c r="V5" s="50"/>
      <c r="W5" s="50"/>
    </row>
    <row r="6" spans="1:23" ht="20" customHeight="1" x14ac:dyDescent="0.2">
      <c r="A6" s="53" t="s">
        <v>33</v>
      </c>
      <c r="B6" s="54"/>
      <c r="C6" s="42">
        <v>13500</v>
      </c>
      <c r="D6" s="42">
        <v>10500</v>
      </c>
      <c r="E6" s="42">
        <v>7500</v>
      </c>
      <c r="F6" s="42">
        <v>0</v>
      </c>
      <c r="G6" s="42" t="s">
        <v>28</v>
      </c>
      <c r="H6" s="50"/>
      <c r="I6" s="50"/>
      <c r="J6" s="50"/>
      <c r="K6" s="50"/>
      <c r="L6" s="50"/>
      <c r="M6" s="50"/>
      <c r="N6" s="50"/>
      <c r="O6" s="50"/>
      <c r="P6" s="50"/>
      <c r="Q6" s="50"/>
      <c r="R6" s="50"/>
      <c r="S6" s="50"/>
      <c r="T6" s="50"/>
      <c r="U6" s="50"/>
      <c r="V6" s="50"/>
      <c r="W6" s="50"/>
    </row>
    <row r="7" spans="1:23" ht="20" customHeight="1" x14ac:dyDescent="0.2">
      <c r="A7" s="53" t="s">
        <v>38</v>
      </c>
      <c r="B7" s="54"/>
      <c r="C7" s="42">
        <v>4500</v>
      </c>
      <c r="D7" s="42">
        <v>3500</v>
      </c>
      <c r="E7" s="42">
        <v>2500</v>
      </c>
      <c r="F7" s="42">
        <v>0</v>
      </c>
      <c r="G7" s="42" t="s">
        <v>28</v>
      </c>
      <c r="H7" s="50"/>
      <c r="I7" s="50"/>
      <c r="J7" s="50"/>
      <c r="K7" s="50"/>
      <c r="L7" s="50"/>
      <c r="M7" s="50"/>
      <c r="N7" s="50"/>
      <c r="O7" s="50"/>
      <c r="P7" s="50"/>
      <c r="Q7" s="50"/>
      <c r="R7" s="50"/>
      <c r="S7" s="50"/>
      <c r="T7" s="50"/>
      <c r="U7" s="50"/>
      <c r="V7" s="50"/>
      <c r="W7" s="50"/>
    </row>
    <row r="8" spans="1:23" ht="20" customHeight="1" x14ac:dyDescent="0.2">
      <c r="A8" s="53" t="s">
        <v>39</v>
      </c>
      <c r="B8" s="54"/>
      <c r="C8" s="42">
        <v>4500</v>
      </c>
      <c r="D8" s="42">
        <v>3500</v>
      </c>
      <c r="E8" s="42">
        <v>2500</v>
      </c>
      <c r="F8" s="42">
        <v>0</v>
      </c>
      <c r="G8" s="42" t="s">
        <v>28</v>
      </c>
      <c r="H8" s="50"/>
      <c r="I8" s="50"/>
      <c r="J8" s="50"/>
      <c r="K8" s="50"/>
      <c r="L8" s="50"/>
      <c r="M8" s="50"/>
      <c r="N8" s="50"/>
      <c r="O8" s="50"/>
      <c r="P8" s="50"/>
      <c r="Q8" s="50"/>
      <c r="R8" s="50"/>
      <c r="S8" s="50"/>
      <c r="T8" s="50"/>
      <c r="U8" s="50"/>
      <c r="V8" s="50"/>
      <c r="W8" s="50"/>
    </row>
    <row r="9" spans="1:23" x14ac:dyDescent="0.2">
      <c r="A9" s="50"/>
      <c r="B9" s="50"/>
      <c r="C9" s="50"/>
      <c r="D9" s="50"/>
      <c r="E9" s="50"/>
      <c r="F9" s="50"/>
      <c r="G9" s="50"/>
      <c r="H9" s="50"/>
      <c r="I9" s="50"/>
      <c r="J9" s="50"/>
      <c r="K9" s="50"/>
      <c r="L9" s="50"/>
      <c r="M9" s="50"/>
      <c r="N9" s="50"/>
      <c r="O9" s="50"/>
      <c r="P9" s="50"/>
      <c r="Q9" s="50"/>
      <c r="R9" s="50"/>
      <c r="S9" s="50"/>
      <c r="T9" s="50"/>
      <c r="U9" s="50"/>
      <c r="V9" s="50"/>
      <c r="W9" s="50"/>
    </row>
    <row r="10" spans="1:23" x14ac:dyDescent="0.2">
      <c r="A10" s="50"/>
      <c r="B10" s="50"/>
      <c r="C10" s="50"/>
      <c r="D10" s="50"/>
      <c r="E10" s="50"/>
      <c r="F10" s="50"/>
      <c r="G10" s="50"/>
      <c r="H10" s="50"/>
      <c r="I10" s="50"/>
      <c r="J10" s="50"/>
      <c r="K10" s="50"/>
      <c r="L10" s="50"/>
      <c r="M10" s="50"/>
      <c r="N10" s="50"/>
      <c r="O10" s="50"/>
      <c r="P10" s="50"/>
      <c r="Q10" s="50"/>
      <c r="R10" s="50"/>
      <c r="S10" s="50"/>
      <c r="T10" s="50"/>
      <c r="U10" s="50"/>
      <c r="V10" s="50"/>
      <c r="W10" s="50"/>
    </row>
    <row r="11" spans="1:23" x14ac:dyDescent="0.2">
      <c r="A11" s="50"/>
      <c r="B11" s="50"/>
      <c r="C11" s="50"/>
      <c r="D11" s="50"/>
      <c r="E11" s="50"/>
      <c r="F11" s="50"/>
      <c r="G11" s="50"/>
      <c r="H11" s="50"/>
      <c r="I11" s="50"/>
      <c r="J11" s="50"/>
      <c r="K11" s="50"/>
      <c r="L11" s="50"/>
      <c r="M11" s="50"/>
      <c r="N11" s="50"/>
      <c r="O11" s="50"/>
      <c r="P11" s="50"/>
      <c r="Q11" s="50"/>
      <c r="R11" s="50"/>
      <c r="S11" s="50"/>
      <c r="T11" s="50"/>
      <c r="U11" s="50"/>
      <c r="V11" s="50"/>
      <c r="W11" s="50"/>
    </row>
    <row r="12" spans="1:23" x14ac:dyDescent="0.2">
      <c r="A12" s="50"/>
      <c r="B12" s="50"/>
      <c r="C12" s="50"/>
      <c r="D12" s="50"/>
      <c r="E12" s="50"/>
      <c r="F12" s="50"/>
      <c r="G12" s="50"/>
      <c r="H12" s="50"/>
      <c r="I12" s="50"/>
      <c r="J12" s="50"/>
      <c r="K12" s="50"/>
      <c r="L12" s="50"/>
      <c r="M12" s="50"/>
      <c r="N12" s="50"/>
      <c r="O12" s="50"/>
      <c r="P12" s="50"/>
      <c r="Q12" s="50"/>
      <c r="R12" s="50"/>
      <c r="S12" s="50"/>
      <c r="T12" s="50"/>
      <c r="U12" s="50"/>
      <c r="V12" s="50"/>
      <c r="W12" s="50"/>
    </row>
    <row r="13" spans="1:23" x14ac:dyDescent="0.2">
      <c r="A13" s="50"/>
      <c r="B13" s="50"/>
      <c r="C13" s="50"/>
      <c r="D13" s="50"/>
      <c r="E13" s="50"/>
      <c r="F13" s="50"/>
      <c r="G13" s="50"/>
      <c r="H13" s="50"/>
      <c r="I13" s="50"/>
      <c r="J13" s="50"/>
      <c r="K13" s="50"/>
      <c r="L13" s="50"/>
      <c r="M13" s="50"/>
      <c r="N13" s="50"/>
      <c r="O13" s="50"/>
      <c r="P13" s="50"/>
      <c r="Q13" s="50"/>
      <c r="R13" s="50"/>
      <c r="S13" s="50"/>
      <c r="T13" s="50"/>
      <c r="U13" s="50"/>
      <c r="V13" s="50"/>
      <c r="W13" s="50"/>
    </row>
    <row r="14" spans="1:23" x14ac:dyDescent="0.2">
      <c r="A14" s="50"/>
      <c r="B14" s="50"/>
      <c r="C14" s="50"/>
      <c r="D14" s="50"/>
      <c r="E14" s="50"/>
      <c r="F14" s="50"/>
      <c r="G14" s="50"/>
      <c r="H14" s="50"/>
      <c r="I14" s="50"/>
      <c r="J14" s="50"/>
      <c r="K14" s="50"/>
      <c r="L14" s="50"/>
      <c r="M14" s="50"/>
      <c r="N14" s="50"/>
      <c r="O14" s="50"/>
      <c r="P14" s="50"/>
      <c r="Q14" s="50"/>
      <c r="R14" s="50"/>
      <c r="S14" s="50"/>
      <c r="T14" s="50"/>
      <c r="U14" s="50"/>
      <c r="V14" s="50"/>
      <c r="W14" s="50"/>
    </row>
    <row r="15" spans="1:23" x14ac:dyDescent="0.2">
      <c r="A15" s="50"/>
      <c r="B15" s="50"/>
      <c r="C15" s="50"/>
      <c r="D15" s="50"/>
      <c r="E15" s="50"/>
      <c r="F15" s="50"/>
      <c r="G15" s="50"/>
      <c r="H15" s="50"/>
      <c r="I15" s="50"/>
      <c r="J15" s="50"/>
      <c r="K15" s="50"/>
      <c r="L15" s="50"/>
      <c r="M15" s="50"/>
      <c r="N15" s="50"/>
      <c r="O15" s="50"/>
      <c r="P15" s="50"/>
      <c r="Q15" s="50"/>
      <c r="R15" s="50"/>
      <c r="S15" s="50"/>
      <c r="T15" s="50"/>
      <c r="U15" s="50"/>
      <c r="V15" s="50"/>
      <c r="W15" s="50"/>
    </row>
    <row r="16" spans="1:23" x14ac:dyDescent="0.2">
      <c r="A16" s="50"/>
      <c r="B16" s="50"/>
      <c r="C16" s="50"/>
      <c r="D16" s="50"/>
      <c r="E16" s="50"/>
      <c r="F16" s="50"/>
      <c r="G16" s="50"/>
      <c r="H16" s="50"/>
      <c r="I16" s="50"/>
      <c r="J16" s="50"/>
      <c r="K16" s="50"/>
      <c r="L16" s="50"/>
      <c r="M16" s="50"/>
      <c r="N16" s="50"/>
      <c r="O16" s="50"/>
      <c r="P16" s="50"/>
      <c r="Q16" s="50"/>
      <c r="R16" s="50"/>
      <c r="S16" s="50"/>
      <c r="T16" s="50"/>
    </row>
    <row r="17" spans="1:20" x14ac:dyDescent="0.2">
      <c r="A17" s="50"/>
      <c r="B17" s="50"/>
      <c r="C17" s="50"/>
      <c r="D17" s="50"/>
      <c r="E17" s="50"/>
      <c r="F17" s="50"/>
      <c r="G17" s="50"/>
      <c r="H17" s="50"/>
      <c r="I17" s="50"/>
      <c r="J17" s="50"/>
      <c r="K17" s="50"/>
      <c r="L17" s="50"/>
      <c r="M17" s="50"/>
      <c r="N17" s="50"/>
      <c r="O17" s="50"/>
      <c r="P17" s="50"/>
      <c r="Q17" s="50"/>
      <c r="R17" s="50"/>
      <c r="S17" s="50"/>
      <c r="T17" s="50"/>
    </row>
    <row r="18" spans="1:20" x14ac:dyDescent="0.2">
      <c r="A18" s="50"/>
      <c r="B18" s="50"/>
      <c r="C18" s="50"/>
      <c r="D18" s="50"/>
      <c r="E18" s="50"/>
      <c r="F18" s="50"/>
      <c r="G18" s="50"/>
      <c r="H18" s="50"/>
      <c r="I18" s="50"/>
      <c r="J18" s="50"/>
      <c r="K18" s="50"/>
      <c r="L18" s="50"/>
      <c r="M18" s="50"/>
      <c r="N18" s="50"/>
      <c r="O18" s="50"/>
      <c r="P18" s="50"/>
      <c r="Q18" s="50"/>
      <c r="R18" s="50"/>
      <c r="S18" s="50"/>
      <c r="T18" s="50"/>
    </row>
    <row r="19" spans="1:20" x14ac:dyDescent="0.2">
      <c r="A19" s="50"/>
      <c r="B19" s="50"/>
      <c r="C19" s="50"/>
      <c r="D19" s="50"/>
      <c r="E19" s="50"/>
      <c r="F19" s="50"/>
      <c r="G19" s="50"/>
      <c r="H19" s="50"/>
      <c r="I19" s="50"/>
      <c r="J19" s="50"/>
      <c r="K19" s="50"/>
      <c r="L19" s="50"/>
      <c r="M19" s="50"/>
      <c r="N19" s="50"/>
      <c r="O19" s="50"/>
      <c r="P19" s="50"/>
      <c r="Q19" s="50"/>
      <c r="R19" s="50"/>
      <c r="S19" s="50"/>
      <c r="T19" s="50"/>
    </row>
    <row r="20" spans="1:20" x14ac:dyDescent="0.2">
      <c r="A20" s="50"/>
      <c r="B20" s="50"/>
      <c r="C20" s="50"/>
      <c r="D20" s="50"/>
      <c r="E20" s="50"/>
      <c r="F20" s="50"/>
      <c r="G20" s="50"/>
      <c r="H20" s="50"/>
      <c r="I20" s="50"/>
      <c r="J20" s="50"/>
      <c r="K20" s="50"/>
      <c r="L20" s="50"/>
      <c r="M20" s="50"/>
      <c r="N20" s="50"/>
      <c r="O20" s="50"/>
      <c r="P20" s="50"/>
      <c r="Q20" s="50"/>
      <c r="R20" s="50"/>
      <c r="S20" s="50"/>
      <c r="T20" s="50"/>
    </row>
    <row r="21" spans="1:20" x14ac:dyDescent="0.2">
      <c r="A21" s="50"/>
      <c r="B21" s="50"/>
      <c r="C21" s="50"/>
      <c r="D21" s="50"/>
      <c r="E21" s="50"/>
      <c r="F21" s="50"/>
      <c r="G21" s="50"/>
      <c r="H21" s="50"/>
      <c r="I21" s="50"/>
      <c r="J21" s="50"/>
      <c r="K21" s="50"/>
      <c r="L21" s="50"/>
      <c r="M21" s="50"/>
      <c r="N21" s="50"/>
      <c r="O21" s="50"/>
      <c r="P21" s="50"/>
      <c r="Q21" s="50"/>
      <c r="R21" s="50"/>
      <c r="S21" s="50"/>
      <c r="T21" s="50"/>
    </row>
    <row r="22" spans="1:20" x14ac:dyDescent="0.2">
      <c r="A22" s="50"/>
      <c r="B22" s="50"/>
      <c r="C22" s="50"/>
      <c r="D22" s="50"/>
      <c r="E22" s="50"/>
      <c r="F22" s="50"/>
      <c r="G22" s="50"/>
      <c r="H22" s="50"/>
      <c r="I22" s="50"/>
      <c r="J22" s="50"/>
      <c r="K22" s="50"/>
      <c r="L22" s="50"/>
      <c r="M22" s="50"/>
      <c r="N22" s="50"/>
      <c r="O22" s="50"/>
      <c r="P22" s="50"/>
      <c r="Q22" s="50"/>
      <c r="R22" s="50"/>
      <c r="S22" s="50"/>
      <c r="T22" s="50"/>
    </row>
    <row r="23" spans="1:20" x14ac:dyDescent="0.2">
      <c r="A23" s="50"/>
      <c r="B23" s="50"/>
      <c r="C23" s="50"/>
      <c r="D23" s="50"/>
      <c r="E23" s="50"/>
      <c r="F23" s="50"/>
      <c r="G23" s="50"/>
      <c r="H23" s="50"/>
      <c r="I23" s="50"/>
      <c r="J23" s="50"/>
      <c r="K23" s="50"/>
      <c r="L23" s="50"/>
      <c r="M23" s="50"/>
      <c r="N23" s="50"/>
      <c r="O23" s="50"/>
      <c r="P23" s="50"/>
      <c r="Q23" s="50"/>
      <c r="R23" s="50"/>
      <c r="S23" s="50"/>
      <c r="T23" s="50"/>
    </row>
    <row r="24" spans="1:20" x14ac:dyDescent="0.2">
      <c r="A24" s="50"/>
      <c r="B24" s="50"/>
      <c r="C24" s="50"/>
      <c r="D24" s="50"/>
      <c r="E24" s="50"/>
      <c r="F24" s="50"/>
      <c r="G24" s="50"/>
      <c r="H24" s="50"/>
      <c r="I24" s="50"/>
      <c r="J24" s="50"/>
      <c r="K24" s="50"/>
      <c r="L24" s="50"/>
      <c r="M24" s="50"/>
      <c r="N24" s="50"/>
      <c r="O24" s="50"/>
      <c r="P24" s="50"/>
      <c r="Q24" s="50"/>
      <c r="R24" s="50"/>
      <c r="S24" s="50"/>
      <c r="T24" s="50"/>
    </row>
    <row r="25" spans="1:20" x14ac:dyDescent="0.2">
      <c r="A25" s="50"/>
      <c r="B25" s="50"/>
      <c r="C25" s="50"/>
      <c r="D25" s="50"/>
      <c r="E25" s="50"/>
      <c r="F25" s="50"/>
      <c r="G25" s="50"/>
      <c r="H25" s="50"/>
      <c r="I25" s="50"/>
      <c r="J25" s="50"/>
      <c r="K25" s="50"/>
      <c r="L25" s="50"/>
      <c r="M25" s="50"/>
      <c r="N25" s="50"/>
      <c r="O25" s="50"/>
      <c r="P25" s="50"/>
      <c r="Q25" s="50"/>
      <c r="R25" s="50"/>
      <c r="S25" s="50"/>
      <c r="T25" s="50"/>
    </row>
    <row r="26" spans="1:20" x14ac:dyDescent="0.2">
      <c r="A26" s="50"/>
      <c r="B26" s="50"/>
      <c r="C26" s="50"/>
      <c r="D26" s="50"/>
      <c r="E26" s="50"/>
      <c r="F26" s="50"/>
      <c r="G26" s="50"/>
      <c r="H26" s="50"/>
      <c r="I26" s="50"/>
      <c r="J26" s="50"/>
      <c r="K26" s="50"/>
      <c r="L26" s="50"/>
      <c r="M26" s="50"/>
      <c r="N26" s="50"/>
      <c r="O26" s="50"/>
      <c r="P26" s="50"/>
      <c r="Q26" s="50"/>
      <c r="R26" s="50"/>
      <c r="S26" s="50"/>
      <c r="T26" s="50"/>
    </row>
    <row r="27" spans="1:20" x14ac:dyDescent="0.2">
      <c r="A27" s="50"/>
      <c r="B27" s="50"/>
      <c r="C27" s="50"/>
      <c r="D27" s="50"/>
      <c r="E27" s="50"/>
      <c r="F27" s="50"/>
      <c r="G27" s="50"/>
      <c r="H27" s="50"/>
      <c r="I27" s="50"/>
      <c r="J27" s="50"/>
      <c r="K27" s="50"/>
      <c r="L27" s="50"/>
      <c r="M27" s="50"/>
      <c r="N27" s="50"/>
      <c r="O27" s="50"/>
      <c r="P27" s="50"/>
      <c r="Q27" s="50"/>
      <c r="R27" s="50"/>
      <c r="S27" s="50"/>
      <c r="T27" s="50"/>
    </row>
    <row r="28" spans="1:20" x14ac:dyDescent="0.2">
      <c r="A28" s="50"/>
      <c r="B28" s="50"/>
      <c r="C28" s="50"/>
      <c r="D28" s="50"/>
      <c r="E28" s="50"/>
      <c r="F28" s="50"/>
      <c r="G28" s="50"/>
      <c r="H28" s="50"/>
      <c r="I28" s="50"/>
      <c r="J28" s="50"/>
      <c r="K28" s="50"/>
      <c r="L28" s="50"/>
      <c r="M28" s="50"/>
      <c r="N28" s="50"/>
      <c r="O28" s="50"/>
      <c r="P28" s="50"/>
      <c r="Q28" s="50"/>
      <c r="R28" s="50"/>
      <c r="S28" s="50"/>
      <c r="T28" s="50"/>
    </row>
    <row r="29" spans="1:20" x14ac:dyDescent="0.2">
      <c r="A29" s="50"/>
      <c r="B29" s="50"/>
      <c r="C29" s="50"/>
      <c r="D29" s="50"/>
      <c r="E29" s="50"/>
      <c r="F29" s="50"/>
      <c r="G29" s="50"/>
      <c r="H29" s="50"/>
      <c r="I29" s="50"/>
      <c r="J29" s="50"/>
      <c r="K29" s="50"/>
      <c r="L29" s="50"/>
      <c r="M29" s="50"/>
      <c r="N29" s="50"/>
      <c r="O29" s="50"/>
      <c r="P29" s="50"/>
      <c r="Q29" s="50"/>
      <c r="R29" s="50"/>
      <c r="S29" s="50"/>
      <c r="T29" s="50"/>
    </row>
    <row r="30" spans="1:20" x14ac:dyDescent="0.2">
      <c r="A30" s="50"/>
      <c r="B30" s="50"/>
      <c r="C30" s="50"/>
      <c r="D30" s="50"/>
      <c r="E30" s="50"/>
      <c r="F30" s="50"/>
      <c r="G30" s="50"/>
      <c r="H30" s="50"/>
      <c r="I30" s="50"/>
      <c r="J30" s="50"/>
      <c r="K30" s="50"/>
      <c r="L30" s="50"/>
      <c r="M30" s="50"/>
      <c r="N30" s="50"/>
      <c r="O30" s="50"/>
      <c r="P30" s="50"/>
      <c r="Q30" s="50"/>
      <c r="R30" s="50"/>
      <c r="S30" s="50"/>
      <c r="T30" s="50"/>
    </row>
    <row r="31" spans="1:20" x14ac:dyDescent="0.2">
      <c r="A31" s="50"/>
      <c r="B31" s="50"/>
      <c r="C31" s="50"/>
      <c r="D31" s="50"/>
      <c r="E31" s="50"/>
      <c r="F31" s="50"/>
      <c r="G31" s="50"/>
      <c r="H31" s="50"/>
      <c r="I31" s="50"/>
      <c r="J31" s="50"/>
      <c r="K31" s="50"/>
      <c r="L31" s="50"/>
      <c r="M31" s="50"/>
      <c r="N31" s="50"/>
      <c r="O31" s="50"/>
      <c r="P31" s="50"/>
      <c r="Q31" s="50"/>
      <c r="R31" s="50"/>
      <c r="S31" s="50"/>
      <c r="T31" s="50"/>
    </row>
    <row r="32" spans="1:20" x14ac:dyDescent="0.2">
      <c r="A32" s="50"/>
      <c r="B32" s="50"/>
      <c r="C32" s="50"/>
      <c r="D32" s="50"/>
      <c r="E32" s="50"/>
      <c r="F32" s="50"/>
      <c r="G32" s="50"/>
      <c r="H32" s="50"/>
      <c r="I32" s="50"/>
      <c r="J32" s="50"/>
      <c r="K32" s="50"/>
      <c r="L32" s="50"/>
      <c r="M32" s="50"/>
      <c r="N32" s="50"/>
      <c r="O32" s="50"/>
      <c r="P32" s="50"/>
      <c r="Q32" s="50"/>
      <c r="R32" s="50"/>
      <c r="S32" s="50"/>
      <c r="T32" s="50"/>
    </row>
    <row r="33" spans="1:20" x14ac:dyDescent="0.2">
      <c r="A33" s="50"/>
      <c r="B33" s="50"/>
      <c r="C33" s="50"/>
      <c r="D33" s="50"/>
      <c r="E33" s="50"/>
      <c r="F33" s="50"/>
      <c r="G33" s="50"/>
      <c r="H33" s="50"/>
      <c r="I33" s="50"/>
      <c r="J33" s="50"/>
      <c r="K33" s="50"/>
      <c r="L33" s="50"/>
      <c r="M33" s="50"/>
      <c r="N33" s="50"/>
      <c r="O33" s="50"/>
      <c r="P33" s="50"/>
      <c r="Q33" s="50"/>
      <c r="R33" s="50"/>
      <c r="S33" s="50"/>
      <c r="T33" s="50"/>
    </row>
    <row r="34" spans="1:20" x14ac:dyDescent="0.2">
      <c r="A34" s="50"/>
      <c r="B34" s="50"/>
      <c r="C34" s="50"/>
      <c r="D34" s="50"/>
      <c r="E34" s="50"/>
      <c r="F34" s="50"/>
      <c r="G34" s="50"/>
      <c r="H34" s="50"/>
      <c r="I34" s="50"/>
      <c r="J34" s="50"/>
      <c r="K34" s="50"/>
      <c r="L34" s="50"/>
      <c r="M34" s="50"/>
      <c r="N34" s="50"/>
      <c r="O34" s="50"/>
      <c r="P34" s="50"/>
      <c r="Q34" s="50"/>
      <c r="R34" s="50"/>
      <c r="S34" s="50"/>
      <c r="T34" s="50"/>
    </row>
    <row r="35" spans="1:20" x14ac:dyDescent="0.2">
      <c r="A35" s="50"/>
      <c r="B35" s="50"/>
      <c r="C35" s="50"/>
      <c r="D35" s="50"/>
      <c r="E35" s="50"/>
      <c r="F35" s="50"/>
      <c r="G35" s="50"/>
      <c r="H35" s="50"/>
      <c r="I35" s="50"/>
      <c r="J35" s="50"/>
      <c r="K35" s="50"/>
      <c r="L35" s="50"/>
      <c r="M35" s="50"/>
      <c r="N35" s="50"/>
      <c r="O35" s="50"/>
      <c r="P35" s="50"/>
      <c r="Q35" s="50"/>
      <c r="R35" s="50"/>
      <c r="S35" s="50"/>
      <c r="T35" s="50"/>
    </row>
    <row r="36" spans="1:20" x14ac:dyDescent="0.2">
      <c r="A36" s="50"/>
      <c r="B36" s="50"/>
      <c r="C36" s="50"/>
      <c r="D36" s="50"/>
      <c r="E36" s="50"/>
      <c r="F36" s="50"/>
      <c r="G36" s="50"/>
      <c r="H36" s="50"/>
      <c r="I36" s="50"/>
      <c r="J36" s="50"/>
      <c r="K36" s="50"/>
      <c r="L36" s="50"/>
      <c r="M36" s="50"/>
      <c r="N36" s="50"/>
      <c r="O36" s="50"/>
      <c r="P36" s="50"/>
      <c r="Q36" s="50"/>
      <c r="R36" s="50"/>
      <c r="S36" s="50"/>
      <c r="T36" s="50"/>
    </row>
    <row r="37" spans="1:20" x14ac:dyDescent="0.2">
      <c r="A37" s="50"/>
      <c r="B37" s="50"/>
      <c r="C37" s="50"/>
      <c r="D37" s="50"/>
      <c r="E37" s="50"/>
      <c r="F37" s="50"/>
      <c r="G37" s="50"/>
      <c r="H37" s="50"/>
      <c r="I37" s="50"/>
      <c r="J37" s="50"/>
      <c r="K37" s="50"/>
      <c r="L37" s="50"/>
      <c r="M37" s="50"/>
      <c r="N37" s="50"/>
      <c r="O37" s="50"/>
      <c r="P37" s="50"/>
      <c r="Q37" s="50"/>
      <c r="R37" s="50"/>
      <c r="S37" s="50"/>
      <c r="T37" s="50"/>
    </row>
    <row r="38" spans="1:20" x14ac:dyDescent="0.2">
      <c r="A38" s="50"/>
      <c r="B38" s="50"/>
      <c r="C38" s="50"/>
      <c r="D38" s="50"/>
      <c r="E38" s="50"/>
      <c r="F38" s="50"/>
      <c r="G38" s="50"/>
      <c r="H38" s="50"/>
      <c r="I38" s="50"/>
      <c r="J38" s="50"/>
      <c r="K38" s="50"/>
      <c r="L38" s="50"/>
      <c r="M38" s="50"/>
      <c r="N38" s="50"/>
      <c r="O38" s="50"/>
      <c r="P38" s="50"/>
      <c r="Q38" s="50"/>
      <c r="R38" s="50"/>
      <c r="S38" s="50"/>
      <c r="T38" s="50"/>
    </row>
    <row r="39" spans="1:20" x14ac:dyDescent="0.2">
      <c r="A39" s="50"/>
      <c r="B39" s="50"/>
      <c r="C39" s="50"/>
      <c r="D39" s="50"/>
      <c r="E39" s="50"/>
      <c r="F39" s="50"/>
      <c r="G39" s="50"/>
      <c r="H39" s="50"/>
      <c r="I39" s="50"/>
      <c r="J39" s="50"/>
      <c r="K39" s="50"/>
      <c r="L39" s="50"/>
      <c r="M39" s="50"/>
      <c r="N39" s="50"/>
      <c r="O39" s="50"/>
      <c r="P39" s="50"/>
      <c r="Q39" s="50"/>
      <c r="R39" s="50"/>
      <c r="S39" s="50"/>
      <c r="T39" s="50"/>
    </row>
    <row r="40" spans="1:20" x14ac:dyDescent="0.2">
      <c r="A40" s="50"/>
      <c r="B40" s="50"/>
      <c r="C40" s="50"/>
      <c r="D40" s="50"/>
      <c r="E40" s="50"/>
      <c r="F40" s="50"/>
      <c r="G40" s="50"/>
      <c r="H40" s="50"/>
      <c r="I40" s="50"/>
      <c r="J40" s="50"/>
      <c r="K40" s="50"/>
      <c r="L40" s="50"/>
      <c r="M40" s="50"/>
      <c r="N40" s="50"/>
      <c r="O40" s="50"/>
      <c r="P40" s="50"/>
      <c r="Q40" s="50"/>
      <c r="R40" s="50"/>
      <c r="S40" s="50"/>
      <c r="T40" s="50"/>
    </row>
    <row r="41" spans="1:20" x14ac:dyDescent="0.2">
      <c r="A41" s="50"/>
      <c r="B41" s="50"/>
      <c r="C41" s="50"/>
      <c r="D41" s="50"/>
      <c r="E41" s="50"/>
      <c r="F41" s="50"/>
      <c r="G41" s="50"/>
      <c r="H41" s="50"/>
      <c r="I41" s="50"/>
      <c r="J41" s="50"/>
      <c r="K41" s="50"/>
      <c r="L41" s="50"/>
      <c r="M41" s="50"/>
      <c r="N41" s="50"/>
      <c r="O41" s="50"/>
      <c r="P41" s="50"/>
      <c r="Q41" s="50"/>
      <c r="R41" s="50"/>
      <c r="S41" s="50"/>
      <c r="T41" s="50"/>
    </row>
    <row r="42" spans="1:20" x14ac:dyDescent="0.2">
      <c r="A42" s="50"/>
      <c r="B42" s="50"/>
      <c r="C42" s="50"/>
      <c r="D42" s="50"/>
      <c r="E42" s="50"/>
      <c r="F42" s="50"/>
      <c r="G42" s="50"/>
      <c r="H42" s="50"/>
      <c r="I42" s="50"/>
      <c r="J42" s="50"/>
      <c r="K42" s="50"/>
      <c r="L42" s="50"/>
      <c r="M42" s="50"/>
      <c r="N42" s="50"/>
      <c r="O42" s="50"/>
      <c r="P42" s="50"/>
      <c r="Q42" s="50"/>
      <c r="R42" s="50"/>
      <c r="S42" s="50"/>
      <c r="T42" s="50"/>
    </row>
    <row r="43" spans="1:20" x14ac:dyDescent="0.2">
      <c r="A43" s="50"/>
      <c r="B43" s="50"/>
      <c r="C43" s="50"/>
      <c r="D43" s="50"/>
      <c r="E43" s="50"/>
      <c r="F43" s="50"/>
      <c r="G43" s="50"/>
      <c r="H43" s="50"/>
      <c r="I43" s="50"/>
      <c r="J43" s="50"/>
      <c r="K43" s="50"/>
      <c r="L43" s="50"/>
      <c r="M43" s="50"/>
      <c r="N43" s="50"/>
      <c r="O43" s="50"/>
      <c r="P43" s="50"/>
      <c r="Q43" s="50"/>
      <c r="R43" s="50"/>
      <c r="S43" s="50"/>
      <c r="T43" s="50"/>
    </row>
    <row r="44" spans="1:20" x14ac:dyDescent="0.2">
      <c r="A44" s="50"/>
      <c r="B44" s="50"/>
      <c r="C44" s="50"/>
      <c r="D44" s="50"/>
      <c r="E44" s="50"/>
      <c r="F44" s="50"/>
      <c r="G44" s="50"/>
      <c r="H44" s="50"/>
      <c r="I44" s="50"/>
      <c r="J44" s="50"/>
      <c r="K44" s="50"/>
      <c r="L44" s="50"/>
      <c r="M44" s="50"/>
      <c r="N44" s="50"/>
      <c r="O44" s="50"/>
      <c r="P44" s="50"/>
      <c r="Q44" s="50"/>
      <c r="R44" s="50"/>
      <c r="S44" s="50"/>
      <c r="T44" s="50"/>
    </row>
    <row r="45" spans="1:20" x14ac:dyDescent="0.2">
      <c r="A45" s="50"/>
      <c r="B45" s="50"/>
      <c r="C45" s="50"/>
      <c r="D45" s="50"/>
      <c r="E45" s="50"/>
      <c r="F45" s="50"/>
      <c r="G45" s="50"/>
      <c r="H45" s="50"/>
      <c r="I45" s="50"/>
      <c r="J45" s="50"/>
      <c r="K45" s="50"/>
      <c r="L45" s="50"/>
      <c r="M45" s="50"/>
      <c r="N45" s="50"/>
      <c r="O45" s="50"/>
      <c r="P45" s="50"/>
      <c r="Q45" s="50"/>
      <c r="R45" s="50"/>
      <c r="S45" s="50"/>
      <c r="T45" s="50"/>
    </row>
    <row r="46" spans="1:20" x14ac:dyDescent="0.2">
      <c r="A46" s="50"/>
      <c r="B46" s="50"/>
      <c r="C46" s="50"/>
      <c r="D46" s="50"/>
      <c r="E46" s="50"/>
      <c r="F46" s="50"/>
      <c r="G46" s="50"/>
      <c r="H46" s="50"/>
      <c r="I46" s="50"/>
      <c r="J46" s="50"/>
      <c r="K46" s="50"/>
      <c r="L46" s="50"/>
      <c r="M46" s="50"/>
      <c r="N46" s="50"/>
      <c r="O46" s="50"/>
      <c r="P46" s="50"/>
      <c r="Q46" s="50"/>
      <c r="R46" s="50"/>
      <c r="S46" s="50"/>
      <c r="T46" s="50"/>
    </row>
    <row r="47" spans="1:20" x14ac:dyDescent="0.2">
      <c r="A47" s="50"/>
      <c r="B47" s="50"/>
      <c r="C47" s="50"/>
      <c r="D47" s="50"/>
      <c r="E47" s="50"/>
      <c r="F47" s="50"/>
      <c r="G47" s="50"/>
      <c r="H47" s="50"/>
      <c r="I47" s="50"/>
      <c r="J47" s="50"/>
      <c r="K47" s="50"/>
      <c r="L47" s="50"/>
      <c r="M47" s="50"/>
      <c r="N47" s="50"/>
      <c r="O47" s="50"/>
      <c r="P47" s="50"/>
      <c r="Q47" s="50"/>
      <c r="R47" s="50"/>
      <c r="S47" s="50"/>
      <c r="T47" s="50"/>
    </row>
    <row r="48" spans="1:20" x14ac:dyDescent="0.2">
      <c r="A48" s="50"/>
      <c r="B48" s="50"/>
      <c r="C48" s="50"/>
      <c r="D48" s="50"/>
      <c r="E48" s="50"/>
      <c r="F48" s="50"/>
      <c r="G48" s="50"/>
      <c r="H48" s="50"/>
      <c r="I48" s="50"/>
      <c r="J48" s="50"/>
      <c r="K48" s="50"/>
      <c r="L48" s="50"/>
      <c r="M48" s="50"/>
      <c r="N48" s="50"/>
      <c r="O48" s="50"/>
      <c r="P48" s="50"/>
      <c r="Q48" s="50"/>
      <c r="R48" s="50"/>
      <c r="S48" s="50"/>
      <c r="T48" s="50"/>
    </row>
    <row r="49" spans="1:20" x14ac:dyDescent="0.2">
      <c r="A49" s="50"/>
      <c r="B49" s="50"/>
      <c r="C49" s="50"/>
      <c r="D49" s="50"/>
      <c r="E49" s="50"/>
      <c r="F49" s="50"/>
      <c r="G49" s="50"/>
      <c r="H49" s="50"/>
      <c r="I49" s="50"/>
      <c r="J49" s="50"/>
      <c r="K49" s="50"/>
      <c r="L49" s="50"/>
      <c r="M49" s="50"/>
      <c r="N49" s="50"/>
      <c r="O49" s="50"/>
      <c r="P49" s="50"/>
      <c r="Q49" s="50"/>
      <c r="R49" s="50"/>
      <c r="S49" s="50"/>
      <c r="T49" s="50"/>
    </row>
    <row r="50" spans="1:20" x14ac:dyDescent="0.2">
      <c r="A50" s="50"/>
      <c r="B50" s="50"/>
      <c r="C50" s="50"/>
      <c r="D50" s="50"/>
      <c r="E50" s="50"/>
      <c r="F50" s="50"/>
      <c r="G50" s="50"/>
      <c r="H50" s="50"/>
      <c r="I50" s="50"/>
      <c r="J50" s="50"/>
      <c r="K50" s="50"/>
      <c r="L50" s="50"/>
      <c r="M50" s="50"/>
      <c r="N50" s="50"/>
      <c r="O50" s="50"/>
      <c r="P50" s="50"/>
      <c r="Q50" s="50"/>
      <c r="R50" s="50"/>
      <c r="S50" s="50"/>
      <c r="T50" s="50"/>
    </row>
    <row r="51" spans="1:20" x14ac:dyDescent="0.2">
      <c r="A51" s="50"/>
      <c r="B51" s="50"/>
      <c r="C51" s="50"/>
      <c r="D51" s="50"/>
      <c r="E51" s="50"/>
      <c r="F51" s="50"/>
      <c r="G51" s="50"/>
      <c r="H51" s="50"/>
      <c r="I51" s="50"/>
      <c r="J51" s="50"/>
      <c r="K51" s="50"/>
      <c r="L51" s="50"/>
      <c r="M51" s="50"/>
      <c r="N51" s="50"/>
      <c r="O51" s="50"/>
      <c r="P51" s="50"/>
      <c r="Q51" s="50"/>
      <c r="R51" s="50"/>
      <c r="S51" s="50"/>
      <c r="T51" s="50"/>
    </row>
    <row r="52" spans="1:20" x14ac:dyDescent="0.2">
      <c r="A52" s="50"/>
      <c r="B52" s="50"/>
      <c r="C52" s="50"/>
      <c r="D52" s="50"/>
      <c r="E52" s="50"/>
      <c r="F52" s="50"/>
      <c r="G52" s="50"/>
      <c r="H52" s="50"/>
      <c r="I52" s="50"/>
      <c r="J52" s="50"/>
      <c r="K52" s="50"/>
      <c r="L52" s="50"/>
      <c r="M52" s="50"/>
      <c r="N52" s="50"/>
      <c r="O52" s="50"/>
      <c r="P52" s="50"/>
      <c r="Q52" s="50"/>
      <c r="R52" s="50"/>
      <c r="S52" s="50"/>
      <c r="T52" s="50"/>
    </row>
    <row r="53" spans="1:20" x14ac:dyDescent="0.2">
      <c r="A53" s="50"/>
      <c r="B53" s="50"/>
      <c r="C53" s="50"/>
      <c r="D53" s="50"/>
      <c r="E53" s="50"/>
      <c r="F53" s="50"/>
      <c r="G53" s="50"/>
      <c r="H53" s="50"/>
      <c r="I53" s="50"/>
      <c r="J53" s="50"/>
      <c r="K53" s="50"/>
      <c r="L53" s="50"/>
      <c r="M53" s="50"/>
      <c r="N53" s="50"/>
      <c r="O53" s="50"/>
      <c r="P53" s="50"/>
      <c r="Q53" s="50"/>
      <c r="R53" s="50"/>
      <c r="S53" s="50"/>
      <c r="T53" s="50"/>
    </row>
    <row r="54" spans="1:20" x14ac:dyDescent="0.2">
      <c r="A54" s="50"/>
      <c r="B54" s="50"/>
      <c r="C54" s="50"/>
      <c r="D54" s="50"/>
      <c r="E54" s="50"/>
      <c r="F54" s="50"/>
      <c r="G54" s="50"/>
      <c r="H54" s="50"/>
      <c r="I54" s="50"/>
      <c r="J54" s="50"/>
      <c r="K54" s="50"/>
      <c r="L54" s="50"/>
      <c r="M54" s="50"/>
      <c r="N54" s="50"/>
      <c r="O54" s="50"/>
      <c r="P54" s="50"/>
      <c r="Q54" s="50"/>
      <c r="R54" s="50"/>
      <c r="S54" s="50"/>
      <c r="T54" s="50"/>
    </row>
    <row r="55" spans="1:20" x14ac:dyDescent="0.2">
      <c r="A55" s="50"/>
      <c r="B55" s="50"/>
      <c r="C55" s="50"/>
      <c r="D55" s="50"/>
      <c r="E55" s="50"/>
      <c r="F55" s="50"/>
      <c r="G55" s="50"/>
      <c r="H55" s="50"/>
      <c r="I55" s="50"/>
      <c r="J55" s="50"/>
      <c r="K55" s="50"/>
      <c r="L55" s="50"/>
      <c r="M55" s="50"/>
      <c r="N55" s="50"/>
      <c r="O55" s="50"/>
      <c r="P55" s="50"/>
      <c r="Q55" s="50"/>
      <c r="R55" s="50"/>
      <c r="S55" s="50"/>
      <c r="T55" s="50"/>
    </row>
    <row r="56" spans="1:20" x14ac:dyDescent="0.2">
      <c r="A56" s="50"/>
      <c r="B56" s="50"/>
      <c r="C56" s="50"/>
      <c r="D56" s="50"/>
      <c r="E56" s="50"/>
      <c r="F56" s="50"/>
      <c r="G56" s="50"/>
      <c r="H56" s="50"/>
      <c r="I56" s="50"/>
      <c r="J56" s="50"/>
      <c r="K56" s="50"/>
      <c r="L56" s="50"/>
      <c r="M56" s="50"/>
      <c r="N56" s="50"/>
      <c r="O56" s="50"/>
      <c r="P56" s="50"/>
      <c r="Q56" s="50"/>
      <c r="R56" s="50"/>
      <c r="S56" s="50"/>
      <c r="T56" s="50"/>
    </row>
    <row r="57" spans="1:20" x14ac:dyDescent="0.2">
      <c r="A57" s="50"/>
      <c r="B57" s="50"/>
      <c r="C57" s="50"/>
      <c r="D57" s="50"/>
      <c r="E57" s="50"/>
      <c r="F57" s="50"/>
      <c r="G57" s="50"/>
      <c r="H57" s="50"/>
      <c r="I57" s="50"/>
      <c r="J57" s="50"/>
      <c r="K57" s="50"/>
      <c r="L57" s="50"/>
      <c r="M57" s="50"/>
      <c r="N57" s="50"/>
      <c r="O57" s="50"/>
      <c r="P57" s="50"/>
      <c r="Q57" s="50"/>
      <c r="R57" s="50"/>
      <c r="S57" s="50"/>
      <c r="T57" s="50"/>
    </row>
    <row r="58" spans="1:20" x14ac:dyDescent="0.2">
      <c r="A58" s="50"/>
      <c r="B58" s="50"/>
      <c r="C58" s="50"/>
      <c r="D58" s="50"/>
      <c r="E58" s="50"/>
      <c r="F58" s="50"/>
      <c r="G58" s="50"/>
      <c r="H58" s="50"/>
      <c r="I58" s="50"/>
      <c r="J58" s="50"/>
      <c r="K58" s="50"/>
      <c r="L58" s="50"/>
      <c r="M58" s="50"/>
      <c r="N58" s="50"/>
      <c r="O58" s="50"/>
      <c r="P58" s="50"/>
      <c r="Q58" s="50"/>
      <c r="R58" s="50"/>
      <c r="S58" s="50"/>
      <c r="T58" s="50"/>
    </row>
    <row r="59" spans="1:20" x14ac:dyDescent="0.2">
      <c r="A59" s="50"/>
      <c r="B59" s="50"/>
      <c r="C59" s="50"/>
      <c r="D59" s="50"/>
      <c r="E59" s="50"/>
      <c r="F59" s="50"/>
      <c r="G59" s="50"/>
      <c r="H59" s="50"/>
      <c r="I59" s="50"/>
      <c r="J59" s="50"/>
      <c r="K59" s="50"/>
      <c r="L59" s="50"/>
      <c r="M59" s="50"/>
      <c r="N59" s="50"/>
      <c r="O59" s="50"/>
      <c r="P59" s="50"/>
      <c r="Q59" s="50"/>
      <c r="R59" s="50"/>
      <c r="S59" s="50"/>
      <c r="T59" s="50"/>
    </row>
    <row r="60" spans="1:20" x14ac:dyDescent="0.2">
      <c r="A60" s="50"/>
      <c r="B60" s="50"/>
      <c r="C60" s="50"/>
      <c r="D60" s="50"/>
      <c r="E60" s="50"/>
      <c r="F60" s="50"/>
      <c r="G60" s="50"/>
      <c r="H60" s="50"/>
      <c r="I60" s="50"/>
      <c r="J60" s="50"/>
      <c r="K60" s="50"/>
      <c r="L60" s="50"/>
      <c r="M60" s="50"/>
      <c r="N60" s="50"/>
      <c r="O60" s="50"/>
      <c r="P60" s="50"/>
      <c r="Q60" s="50"/>
      <c r="R60" s="50"/>
      <c r="S60" s="50"/>
      <c r="T60" s="50"/>
    </row>
    <row r="61" spans="1:20" x14ac:dyDescent="0.2">
      <c r="A61" s="50"/>
      <c r="B61" s="50"/>
      <c r="C61" s="50"/>
      <c r="D61" s="50"/>
      <c r="E61" s="50"/>
      <c r="F61" s="50"/>
      <c r="G61" s="50"/>
      <c r="H61" s="50"/>
      <c r="I61" s="50"/>
      <c r="J61" s="50"/>
      <c r="K61" s="50"/>
      <c r="L61" s="50"/>
      <c r="M61" s="50"/>
      <c r="N61" s="50"/>
      <c r="O61" s="50"/>
      <c r="P61" s="50"/>
      <c r="Q61" s="50"/>
      <c r="R61" s="50"/>
      <c r="S61" s="50"/>
      <c r="T61" s="50"/>
    </row>
    <row r="62" spans="1:20" x14ac:dyDescent="0.2">
      <c r="A62" s="50"/>
      <c r="B62" s="50"/>
      <c r="C62" s="50"/>
      <c r="D62" s="50"/>
      <c r="E62" s="50"/>
      <c r="F62" s="50"/>
      <c r="G62" s="50"/>
      <c r="H62" s="50"/>
      <c r="I62" s="50"/>
      <c r="J62" s="50"/>
      <c r="K62" s="50"/>
      <c r="L62" s="50"/>
      <c r="M62" s="50"/>
      <c r="N62" s="50"/>
      <c r="O62" s="50"/>
      <c r="P62" s="50"/>
      <c r="Q62" s="50"/>
      <c r="R62" s="50"/>
      <c r="S62" s="50"/>
      <c r="T62" s="50"/>
    </row>
    <row r="63" spans="1:20" x14ac:dyDescent="0.2">
      <c r="A63" s="50"/>
      <c r="B63" s="50"/>
      <c r="C63" s="50"/>
      <c r="D63" s="50"/>
      <c r="E63" s="50"/>
      <c r="F63" s="50"/>
      <c r="G63" s="50"/>
      <c r="H63" s="50"/>
      <c r="I63" s="50"/>
      <c r="J63" s="50"/>
      <c r="K63" s="50"/>
      <c r="L63" s="50"/>
      <c r="M63" s="50"/>
      <c r="N63" s="50"/>
      <c r="O63" s="50"/>
      <c r="P63" s="50"/>
      <c r="Q63" s="50"/>
      <c r="R63" s="50"/>
      <c r="S63" s="50"/>
      <c r="T63" s="50"/>
    </row>
    <row r="64" spans="1:20" x14ac:dyDescent="0.2">
      <c r="A64" s="50"/>
      <c r="B64" s="50"/>
      <c r="C64" s="50"/>
      <c r="D64" s="50"/>
      <c r="E64" s="50"/>
      <c r="F64" s="50"/>
      <c r="G64" s="50"/>
      <c r="H64" s="50"/>
      <c r="I64" s="50"/>
      <c r="J64" s="50"/>
      <c r="K64" s="50"/>
      <c r="L64" s="50"/>
      <c r="M64" s="50"/>
      <c r="N64" s="50"/>
      <c r="O64" s="50"/>
      <c r="P64" s="50"/>
      <c r="Q64" s="50"/>
      <c r="R64" s="50"/>
      <c r="S64" s="50"/>
      <c r="T64" s="50"/>
    </row>
    <row r="65" spans="1:20" x14ac:dyDescent="0.2">
      <c r="A65" s="50"/>
      <c r="B65" s="50"/>
      <c r="C65" s="50"/>
      <c r="D65" s="50"/>
      <c r="E65" s="50"/>
      <c r="F65" s="50"/>
      <c r="G65" s="50"/>
      <c r="H65" s="50"/>
      <c r="I65" s="50"/>
      <c r="J65" s="50"/>
      <c r="K65" s="50"/>
      <c r="L65" s="50"/>
      <c r="M65" s="50"/>
      <c r="N65" s="50"/>
      <c r="O65" s="50"/>
      <c r="P65" s="50"/>
      <c r="Q65" s="50"/>
      <c r="R65" s="50"/>
      <c r="S65" s="50"/>
      <c r="T65" s="50"/>
    </row>
    <row r="66" spans="1:20" x14ac:dyDescent="0.2">
      <c r="A66" s="50"/>
      <c r="B66" s="50"/>
      <c r="C66" s="50"/>
      <c r="D66" s="50"/>
      <c r="E66" s="50"/>
      <c r="F66" s="50"/>
      <c r="G66" s="50"/>
      <c r="H66" s="50"/>
      <c r="I66" s="50"/>
      <c r="J66" s="50"/>
      <c r="K66" s="50"/>
      <c r="L66" s="50"/>
      <c r="M66" s="50"/>
      <c r="N66" s="50"/>
      <c r="O66" s="50"/>
      <c r="P66" s="50"/>
      <c r="Q66" s="50"/>
      <c r="R66" s="50"/>
      <c r="S66" s="50"/>
      <c r="T66" s="50"/>
    </row>
    <row r="67" spans="1:20" x14ac:dyDescent="0.2">
      <c r="A67" s="50"/>
      <c r="B67" s="50"/>
      <c r="C67" s="50"/>
      <c r="D67" s="50"/>
      <c r="E67" s="50"/>
      <c r="F67" s="50"/>
      <c r="G67" s="50"/>
      <c r="H67" s="50"/>
      <c r="I67" s="50"/>
      <c r="J67" s="50"/>
      <c r="K67" s="50"/>
      <c r="L67" s="50"/>
      <c r="M67" s="50"/>
      <c r="N67" s="50"/>
      <c r="O67" s="50"/>
      <c r="P67" s="50"/>
      <c r="Q67" s="50"/>
      <c r="R67" s="50"/>
      <c r="S67" s="50"/>
      <c r="T67" s="50"/>
    </row>
  </sheetData>
  <sheetProtection algorithmName="SHA-512" hashValue="VAXDkByQ5b1nR/sIh7Nhb134P+5biXdhHcLIw+yIO759oBaJprBgyg2s5BRrnzPiV9g0yFL7FxCHNNQa1vwZqg==" saltValue="n6QW1NFpAhSpyeKxiwfazQ==" spinCount="100000" sheet="1" objects="1" scenarios="1"/>
  <mergeCells count="8">
    <mergeCell ref="A2:B2"/>
    <mergeCell ref="A1:B1"/>
    <mergeCell ref="A8:B8"/>
    <mergeCell ref="A4:B4"/>
    <mergeCell ref="A5:B5"/>
    <mergeCell ref="A6:B6"/>
    <mergeCell ref="A3:B3"/>
    <mergeCell ref="A7:B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0000"/>
    <pageSetUpPr fitToPage="1"/>
  </sheetPr>
  <dimension ref="A1:K28"/>
  <sheetViews>
    <sheetView showGridLines="0" zoomScale="90" zoomScaleNormal="90" zoomScalePageLayoutView="85" workbookViewId="0">
      <pane ySplit="1" topLeftCell="A2" activePane="bottomLeft" state="frozen"/>
      <selection pane="bottomLeft" activeCell="A2" sqref="A2"/>
    </sheetView>
  </sheetViews>
  <sheetFormatPr baseColWidth="10" defaultColWidth="8.83203125" defaultRowHeight="13" x14ac:dyDescent="0.15"/>
  <cols>
    <col min="1" max="1" width="90.8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7" t="s">
        <v>0</v>
      </c>
      <c r="B1" s="13"/>
      <c r="C1" s="71" t="s">
        <v>14</v>
      </c>
      <c r="D1" s="70"/>
      <c r="E1" s="13"/>
      <c r="F1" s="69" t="s">
        <v>15</v>
      </c>
      <c r="G1" s="70"/>
      <c r="H1" s="13"/>
      <c r="I1" s="69" t="s">
        <v>16</v>
      </c>
      <c r="J1" s="70"/>
      <c r="K1" s="3"/>
    </row>
    <row r="2" spans="1:11" ht="40" customHeight="1" x14ac:dyDescent="0.15">
      <c r="A2" s="17" t="str">
        <f>'Beoordelen 1. Open vragen'!A1:B1</f>
        <v>1.	OPEN VRAGEN</v>
      </c>
      <c r="B2" s="10"/>
      <c r="C2" s="72" t="s">
        <v>5</v>
      </c>
      <c r="D2" s="73"/>
      <c r="E2" s="10"/>
      <c r="F2" s="72" t="s">
        <v>5</v>
      </c>
      <c r="G2" s="73"/>
      <c r="H2" s="10"/>
      <c r="I2" s="72" t="s">
        <v>5</v>
      </c>
      <c r="J2" s="73"/>
    </row>
    <row r="3" spans="1:11" ht="20" customHeight="1" x14ac:dyDescent="0.15">
      <c r="A3" s="67" t="str">
        <f>'Beoordelen 1. Open vragen'!A4</f>
        <v>Inschrijver beschrijft op maximaal 2 A4 (toe te voegen via TenderNed) op welke wijze zij ervoor zorgt dat zij goedkeuring krijgt voor de levering en montage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3" s="11"/>
      <c r="C3" s="9" t="s">
        <v>5</v>
      </c>
      <c r="D3" s="6"/>
      <c r="E3" s="11"/>
      <c r="F3" s="9" t="s">
        <v>5</v>
      </c>
      <c r="G3" s="6"/>
      <c r="H3" s="11"/>
      <c r="I3" s="9" t="s">
        <v>5</v>
      </c>
      <c r="J3" s="6"/>
    </row>
    <row r="4" spans="1:11" ht="140" customHeight="1" x14ac:dyDescent="0.15">
      <c r="A4" s="68"/>
      <c r="B4" s="11"/>
      <c r="C4" s="64" t="s">
        <v>3</v>
      </c>
      <c r="D4" s="65"/>
      <c r="E4" s="11"/>
      <c r="F4" s="66" t="s">
        <v>3</v>
      </c>
      <c r="G4" s="65"/>
      <c r="H4" s="11"/>
      <c r="I4" s="66" t="s">
        <v>3</v>
      </c>
      <c r="J4" s="65"/>
    </row>
    <row r="5" spans="1:11" ht="20" customHeight="1" x14ac:dyDescent="0.15">
      <c r="A5" s="67" t="str">
        <f>'Beoordelen 1. Open vragen'!A6</f>
        <v xml:space="preserve">Inschrijver beschrijft op maximaal 3 A4 (toe te voegen via TenderNed) hoe zij de omschreven sportinstallaties en sportartikelen onderhoudt. Inschrijver beschrijft daarbij minimaal: Op welke wijze zij het onderhoud per locatie gaat realiseren, hoe een onderhoudsrapport vorm is gegeven (met een voorbeeld van maximaal 2 pagina’s A4) en op welke wijze zij opvolging geeft aan de uitkomst van het onderhoudsrapport indien er geen actie vanuit de school aan de hand van de rapportage ondernomen wordt.  </v>
      </c>
      <c r="B5" s="11"/>
      <c r="C5" s="9" t="s">
        <v>5</v>
      </c>
      <c r="D5" s="6"/>
      <c r="E5" s="11"/>
      <c r="F5" s="9" t="s">
        <v>5</v>
      </c>
      <c r="G5" s="6"/>
      <c r="H5" s="11"/>
      <c r="I5" s="9" t="s">
        <v>5</v>
      </c>
      <c r="J5" s="6"/>
    </row>
    <row r="6" spans="1:11" ht="140" customHeight="1" x14ac:dyDescent="0.15">
      <c r="A6" s="68"/>
      <c r="B6" s="11"/>
      <c r="C6" s="64" t="s">
        <v>3</v>
      </c>
      <c r="D6" s="65"/>
      <c r="E6" s="11"/>
      <c r="F6" s="66" t="s">
        <v>3</v>
      </c>
      <c r="G6" s="65"/>
      <c r="H6" s="11"/>
      <c r="I6" s="66" t="s">
        <v>3</v>
      </c>
      <c r="J6" s="65"/>
    </row>
    <row r="7" spans="1:11" ht="20" customHeight="1" x14ac:dyDescent="0.15">
      <c r="A7" s="67" t="str">
        <f>'Beoordelen 1. Open vragen'!A8</f>
        <v>Inschrijver beschrijft op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 van de contractmanager van ZAAM daarbij verwacht en op welke wijze zij de overeenkomst gaat evalueren (met vermelding van frequentie).</v>
      </c>
      <c r="B7" s="11"/>
      <c r="C7" s="9" t="s">
        <v>5</v>
      </c>
      <c r="D7" s="6"/>
      <c r="E7" s="11"/>
      <c r="F7" s="9" t="s">
        <v>5</v>
      </c>
      <c r="G7" s="6"/>
      <c r="H7" s="11"/>
      <c r="I7" s="9" t="s">
        <v>5</v>
      </c>
      <c r="J7" s="6"/>
    </row>
    <row r="8" spans="1:11" ht="140" customHeight="1" x14ac:dyDescent="0.15">
      <c r="A8" s="68"/>
      <c r="B8" s="11"/>
      <c r="C8" s="64" t="s">
        <v>3</v>
      </c>
      <c r="D8" s="65"/>
      <c r="E8" s="11"/>
      <c r="F8" s="66" t="s">
        <v>3</v>
      </c>
      <c r="G8" s="65"/>
      <c r="H8" s="11"/>
      <c r="I8" s="66" t="s">
        <v>3</v>
      </c>
      <c r="J8" s="65"/>
    </row>
    <row r="9" spans="1:11" ht="20" customHeight="1" x14ac:dyDescent="0.15">
      <c r="A9" s="67" t="str">
        <f>'Beoordelen 1. Open vragen'!A10</f>
        <v>Inschrijver beschrijft op maximaal 1 A4 (toe te voegen via TenderNed) wat zij bovenop de minimale ARBO eisen aan veiligheid inzake sportinstallaties adviseert om de veiligheid van gebruikers / leerlingen maximaal te waarborgen.</v>
      </c>
      <c r="B9" s="11"/>
      <c r="C9" s="9" t="s">
        <v>5</v>
      </c>
      <c r="D9" s="6"/>
      <c r="E9" s="11"/>
      <c r="F9" s="9" t="s">
        <v>5</v>
      </c>
      <c r="G9" s="6"/>
      <c r="H9" s="11"/>
      <c r="I9" s="9" t="s">
        <v>5</v>
      </c>
      <c r="J9" s="6"/>
    </row>
    <row r="10" spans="1:11" ht="140" customHeight="1" x14ac:dyDescent="0.15">
      <c r="A10" s="68"/>
      <c r="B10" s="11"/>
      <c r="C10" s="64" t="s">
        <v>3</v>
      </c>
      <c r="D10" s="65"/>
      <c r="E10" s="11"/>
      <c r="F10" s="66" t="s">
        <v>3</v>
      </c>
      <c r="G10" s="65"/>
      <c r="H10" s="11"/>
      <c r="I10" s="66" t="s">
        <v>3</v>
      </c>
      <c r="J10" s="65"/>
    </row>
    <row r="11" spans="1:11" ht="20" customHeight="1" x14ac:dyDescent="0.15">
      <c r="A11" s="67" t="str">
        <f>'Beoordelen 1. Open vragen'!A12</f>
        <v>Inschrijver beschrijft op maximaal 2 A4 (toe te voegen via TenderNed) op welke wijze zij bijdraagt aan een circulaire economie in het (her)gebruik van materialen en eigen middelen en afvoer van afval. Inschrijver geeft hierbij minimaal antwoord op het volgende:
-	Hoe circulair zijn de sportinstallaties die door inschrijver aangeboden worden?
-	Hoe brengt u afgevoerde materialen en installaties van de opdrachtgever terug in de keten dan wel voor andere toepassingen?</v>
      </c>
      <c r="B11" s="11"/>
      <c r="C11" s="9" t="s">
        <v>5</v>
      </c>
      <c r="D11" s="6"/>
      <c r="E11" s="11"/>
      <c r="F11" s="9" t="s">
        <v>5</v>
      </c>
      <c r="G11" s="6"/>
      <c r="H11" s="11"/>
      <c r="I11" s="9" t="s">
        <v>5</v>
      </c>
      <c r="J11" s="6"/>
    </row>
    <row r="12" spans="1:11" ht="140" customHeight="1" x14ac:dyDescent="0.15">
      <c r="A12" s="68"/>
      <c r="B12" s="11"/>
      <c r="C12" s="64" t="s">
        <v>3</v>
      </c>
      <c r="D12" s="65"/>
      <c r="E12" s="11"/>
      <c r="F12" s="66" t="s">
        <v>3</v>
      </c>
      <c r="G12" s="65"/>
      <c r="H12" s="11"/>
      <c r="I12" s="66" t="s">
        <v>3</v>
      </c>
      <c r="J12" s="65"/>
    </row>
    <row r="13" spans="1:11" ht="20" customHeight="1" x14ac:dyDescent="0.15">
      <c r="A13" s="26"/>
      <c r="B13" s="12"/>
      <c r="C13" s="27"/>
      <c r="D13" s="27"/>
      <c r="E13" s="12"/>
      <c r="F13" s="27"/>
      <c r="G13" s="27"/>
      <c r="H13" s="12"/>
      <c r="I13" s="27"/>
      <c r="J13" s="28"/>
    </row>
    <row r="14" spans="1:11" ht="40" customHeight="1" x14ac:dyDescent="0.15">
      <c r="A14" s="17" t="str">
        <f>'Beoordelen 2. Toelichting'!A1:B1</f>
        <v xml:space="preserve">2.	TOELICHTING BEANTWOORDING </v>
      </c>
      <c r="B14" s="10"/>
      <c r="C14" s="61" t="str">
        <f>'Beoordelen 2. Toelichting'!A3</f>
        <v>Dit onderdeel kent GEEN eigen beoordelingskader, maar kan leiden tot een aanpassing van een beoordeling van de beantwoording van de open vragen.</v>
      </c>
      <c r="D14" s="62"/>
      <c r="E14" s="62"/>
      <c r="F14" s="62"/>
      <c r="G14" s="62"/>
      <c r="H14" s="62"/>
      <c r="I14" s="62"/>
      <c r="J14" s="63"/>
    </row>
    <row r="15" spans="1:11" ht="20" customHeight="1" x14ac:dyDescent="0.15">
      <c r="A15" s="26"/>
      <c r="B15" s="12"/>
      <c r="C15" s="27"/>
      <c r="D15" s="27"/>
      <c r="E15" s="12"/>
      <c r="F15" s="27"/>
      <c r="G15" s="27"/>
      <c r="H15" s="12"/>
      <c r="I15" s="27"/>
      <c r="J15" s="28"/>
    </row>
    <row r="16" spans="1:11" ht="40" customHeight="1" x14ac:dyDescent="0.15">
      <c r="A16" s="17" t="str">
        <f>'Beoordelen 3. Interview'!A1:B1</f>
        <v>3.	INTERVIEW SLEUTELFUNCTIONARISSEN</v>
      </c>
      <c r="B16" s="10"/>
      <c r="C16" s="72" t="s">
        <v>5</v>
      </c>
      <c r="D16" s="73"/>
      <c r="E16" s="10"/>
      <c r="F16" s="72" t="s">
        <v>5</v>
      </c>
      <c r="G16" s="73"/>
      <c r="H16" s="10"/>
      <c r="I16" s="72" t="s">
        <v>5</v>
      </c>
      <c r="J16" s="73"/>
    </row>
    <row r="17" spans="1:10" ht="20" customHeight="1" x14ac:dyDescent="0.15">
      <c r="A17" s="67" t="str">
        <f>'Beoordelen 3. Interview'!A4:B4</f>
        <v>1.	Een technische vraag inzake implementatie</v>
      </c>
      <c r="B17" s="11"/>
      <c r="C17" s="9" t="s">
        <v>5</v>
      </c>
      <c r="D17" s="6"/>
      <c r="E17" s="11"/>
      <c r="F17" s="9" t="s">
        <v>5</v>
      </c>
      <c r="G17" s="6"/>
      <c r="H17" s="11"/>
      <c r="I17" s="9" t="s">
        <v>5</v>
      </c>
      <c r="J17" s="6"/>
    </row>
    <row r="18" spans="1:10" ht="130" customHeight="1" x14ac:dyDescent="0.15">
      <c r="A18" s="68"/>
      <c r="B18" s="11"/>
      <c r="C18" s="64" t="s">
        <v>3</v>
      </c>
      <c r="D18" s="65"/>
      <c r="E18" s="11"/>
      <c r="F18" s="66" t="s">
        <v>3</v>
      </c>
      <c r="G18" s="65"/>
      <c r="H18" s="11"/>
      <c r="I18" s="66" t="s">
        <v>3</v>
      </c>
      <c r="J18" s="65"/>
    </row>
    <row r="19" spans="1:10" ht="20" customHeight="1" x14ac:dyDescent="0.15">
      <c r="A19" s="67" t="str">
        <f>'Beoordelen 3. Interview'!A5:B5</f>
        <v>2. Een technische vraag inzake het onderhouden van de sportinstallaties bij opdrachtgever</v>
      </c>
      <c r="B19" s="11"/>
      <c r="C19" s="9" t="s">
        <v>5</v>
      </c>
      <c r="D19" s="6"/>
      <c r="E19" s="11"/>
      <c r="F19" s="9" t="s">
        <v>5</v>
      </c>
      <c r="G19" s="6"/>
      <c r="H19" s="11"/>
      <c r="I19" s="9" t="s">
        <v>5</v>
      </c>
      <c r="J19" s="6"/>
    </row>
    <row r="20" spans="1:10" ht="130" customHeight="1" x14ac:dyDescent="0.15">
      <c r="A20" s="68"/>
      <c r="B20" s="11"/>
      <c r="C20" s="64" t="s">
        <v>3</v>
      </c>
      <c r="D20" s="65"/>
      <c r="E20" s="11"/>
      <c r="F20" s="66" t="s">
        <v>3</v>
      </c>
      <c r="G20" s="65"/>
      <c r="H20" s="11"/>
      <c r="I20" s="66" t="s">
        <v>3</v>
      </c>
      <c r="J20" s="65"/>
    </row>
    <row r="21" spans="1:10" ht="20" customHeight="1" x14ac:dyDescent="0.15">
      <c r="A21" s="67" t="str">
        <f>'Beoordelen 3. Interview'!A6:B6</f>
        <v>3.	Een commerciële vraag inzake het accountmanagement.</v>
      </c>
      <c r="B21" s="11"/>
      <c r="C21" s="9" t="s">
        <v>5</v>
      </c>
      <c r="D21" s="6"/>
      <c r="E21" s="11"/>
      <c r="F21" s="9" t="s">
        <v>5</v>
      </c>
      <c r="G21" s="6"/>
      <c r="H21" s="11"/>
      <c r="I21" s="9" t="s">
        <v>5</v>
      </c>
      <c r="J21" s="6"/>
    </row>
    <row r="22" spans="1:10" ht="130" customHeight="1" x14ac:dyDescent="0.15">
      <c r="A22" s="68"/>
      <c r="B22" s="11"/>
      <c r="C22" s="64" t="s">
        <v>3</v>
      </c>
      <c r="D22" s="65"/>
      <c r="E22" s="11"/>
      <c r="F22" s="66" t="s">
        <v>3</v>
      </c>
      <c r="G22" s="65"/>
      <c r="H22" s="11"/>
      <c r="I22" s="66" t="s">
        <v>3</v>
      </c>
      <c r="J22" s="65"/>
    </row>
    <row r="23" spans="1:10" ht="20" customHeight="1" x14ac:dyDescent="0.15">
      <c r="A23" s="67" t="str">
        <f>'Beoordelen 3. Interview'!A7:B7</f>
        <v>4. Een vraag inzake de waarborging van veiligheid.</v>
      </c>
      <c r="B23" s="11"/>
      <c r="C23" s="9" t="s">
        <v>5</v>
      </c>
      <c r="D23" s="6"/>
      <c r="E23" s="11"/>
      <c r="F23" s="9" t="s">
        <v>5</v>
      </c>
      <c r="G23" s="6"/>
      <c r="H23" s="11"/>
      <c r="I23" s="9" t="s">
        <v>5</v>
      </c>
      <c r="J23" s="6"/>
    </row>
    <row r="24" spans="1:10" ht="130" customHeight="1" x14ac:dyDescent="0.15">
      <c r="A24" s="68"/>
      <c r="B24" s="11"/>
      <c r="C24" s="64" t="s">
        <v>3</v>
      </c>
      <c r="D24" s="65"/>
      <c r="E24" s="11"/>
      <c r="F24" s="66" t="s">
        <v>3</v>
      </c>
      <c r="G24" s="65"/>
      <c r="H24" s="11"/>
      <c r="I24" s="66" t="s">
        <v>3</v>
      </c>
      <c r="J24" s="65"/>
    </row>
    <row r="25" spans="1:10" ht="20" customHeight="1" x14ac:dyDescent="0.15">
      <c r="A25" s="67" t="str">
        <f>'Beoordelen 3. Interview'!A8:B8</f>
        <v>5.	Een vraag inzake de administratieve organisatie.</v>
      </c>
      <c r="B25" s="11"/>
      <c r="C25" s="9" t="s">
        <v>5</v>
      </c>
      <c r="D25" s="6"/>
      <c r="E25" s="11"/>
      <c r="F25" s="9" t="s">
        <v>5</v>
      </c>
      <c r="G25" s="6"/>
      <c r="H25" s="11"/>
      <c r="I25" s="9" t="s">
        <v>5</v>
      </c>
      <c r="J25" s="6"/>
    </row>
    <row r="26" spans="1:10" ht="130" customHeight="1" x14ac:dyDescent="0.15">
      <c r="A26" s="68"/>
      <c r="B26" s="11"/>
      <c r="C26" s="64" t="s">
        <v>3</v>
      </c>
      <c r="D26" s="65"/>
      <c r="E26" s="11"/>
      <c r="F26" s="66" t="s">
        <v>3</v>
      </c>
      <c r="G26" s="65"/>
      <c r="H26" s="11"/>
      <c r="I26" s="66" t="s">
        <v>3</v>
      </c>
      <c r="J26" s="65"/>
    </row>
    <row r="27" spans="1:10" ht="20" customHeight="1" x14ac:dyDescent="0.15">
      <c r="A27" s="26"/>
      <c r="B27" s="12"/>
      <c r="C27" s="27"/>
      <c r="D27" s="27"/>
      <c r="E27" s="12"/>
      <c r="F27" s="27"/>
      <c r="G27" s="27"/>
      <c r="H27" s="12"/>
      <c r="I27" s="27"/>
      <c r="J27" s="28"/>
    </row>
    <row r="28" spans="1:10" x14ac:dyDescent="0.15">
      <c r="A28" s="8"/>
      <c r="B28" s="5"/>
      <c r="H28" s="4"/>
    </row>
  </sheetData>
  <sheetProtection algorithmName="SHA-512" hashValue="+2N2DcoRLUXJ1COAYaGcO0gMPjPhW6HufOmggmqn5diulbHTdwhJ5EZ0Fh68fJJVCCKFwgDRgbQ0LVugz+3GOQ==" saltValue="Qz+IF8zFysR3bLDUAnPdUQ==" spinCount="100000" sheet="1" objects="1" scenarios="1"/>
  <mergeCells count="50">
    <mergeCell ref="A25:A26"/>
    <mergeCell ref="C26:D26"/>
    <mergeCell ref="F26:G26"/>
    <mergeCell ref="I26:J26"/>
    <mergeCell ref="C16:D16"/>
    <mergeCell ref="F16:G16"/>
    <mergeCell ref="I16:J16"/>
    <mergeCell ref="A21:A22"/>
    <mergeCell ref="C22:D22"/>
    <mergeCell ref="F22:G22"/>
    <mergeCell ref="I22:J22"/>
    <mergeCell ref="A19:A20"/>
    <mergeCell ref="A23:A24"/>
    <mergeCell ref="C24:D24"/>
    <mergeCell ref="F24:G24"/>
    <mergeCell ref="I24:J24"/>
    <mergeCell ref="A3:A4"/>
    <mergeCell ref="C4:D4"/>
    <mergeCell ref="F4:G4"/>
    <mergeCell ref="I4:J4"/>
    <mergeCell ref="A17:A18"/>
    <mergeCell ref="C18:D18"/>
    <mergeCell ref="F18:G18"/>
    <mergeCell ref="I18:J18"/>
    <mergeCell ref="A5:A6"/>
    <mergeCell ref="C6:D6"/>
    <mergeCell ref="F6:G6"/>
    <mergeCell ref="I6:J6"/>
    <mergeCell ref="A7:A8"/>
    <mergeCell ref="C8:D8"/>
    <mergeCell ref="F8:G8"/>
    <mergeCell ref="I8:J8"/>
    <mergeCell ref="I1:J1"/>
    <mergeCell ref="C1:D1"/>
    <mergeCell ref="F1:G1"/>
    <mergeCell ref="C2:D2"/>
    <mergeCell ref="F2:G2"/>
    <mergeCell ref="I2:J2"/>
    <mergeCell ref="C14:J14"/>
    <mergeCell ref="C20:D20"/>
    <mergeCell ref="F20:G20"/>
    <mergeCell ref="I20:J20"/>
    <mergeCell ref="A9:A10"/>
    <mergeCell ref="C10:D10"/>
    <mergeCell ref="F10:G10"/>
    <mergeCell ref="I10:J10"/>
    <mergeCell ref="A11:A12"/>
    <mergeCell ref="C12:D12"/>
    <mergeCell ref="F12:G12"/>
    <mergeCell ref="I12:J12"/>
  </mergeCells>
  <dataValidations count="1">
    <dataValidation type="list" errorStyle="warning" allowBlank="1" showErrorMessage="1" error="Voer juiste waarde in. " sqref="C3 F3 I3 C5 F5 I5 C7 F7 I7 C17 F17 I17 C19 F19 I19 C21 F21 I21 C25 F25 I25 C23 F23 I23 C9 F9 I9 C11 F11 I11" xr:uid="{00000000-0002-0000-0100-000000000000}">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K28"/>
  <sheetViews>
    <sheetView showGridLines="0" zoomScale="90" zoomScaleNormal="90" zoomScalePageLayoutView="85" workbookViewId="0">
      <pane ySplit="1" topLeftCell="A2" activePane="bottomLeft" state="frozen"/>
      <selection pane="bottomLeft" activeCell="C3" sqref="C3"/>
    </sheetView>
  </sheetViews>
  <sheetFormatPr baseColWidth="10" defaultColWidth="8.83203125" defaultRowHeight="13" x14ac:dyDescent="0.15"/>
  <cols>
    <col min="1" max="1" width="90.8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7" t="s">
        <v>1</v>
      </c>
      <c r="B1" s="13"/>
      <c r="C1" s="76" t="str">
        <f>'Vakdocent 1'!C1:D1</f>
        <v>Inschrijver 1</v>
      </c>
      <c r="D1" s="75"/>
      <c r="E1" s="13"/>
      <c r="F1" s="74" t="str">
        <f>'Vakdocent 1'!F1:G1</f>
        <v>Inschrijver 2</v>
      </c>
      <c r="G1" s="75"/>
      <c r="H1" s="13"/>
      <c r="I1" s="74" t="str">
        <f>'Vakdocent 1'!I1:J1</f>
        <v>Inschrijver 3</v>
      </c>
      <c r="J1" s="75"/>
      <c r="K1" s="3"/>
    </row>
    <row r="2" spans="1:11" s="4" customFormat="1" ht="40" customHeight="1" x14ac:dyDescent="0.15">
      <c r="A2" s="17" t="str">
        <f>'Beoordelen 1. Open vragen'!A1:B1</f>
        <v>1.	OPEN VRAGEN</v>
      </c>
      <c r="B2" s="10"/>
      <c r="C2" s="77" t="s">
        <v>5</v>
      </c>
      <c r="D2" s="73"/>
      <c r="E2" s="10"/>
      <c r="F2" s="77" t="s">
        <v>5</v>
      </c>
      <c r="G2" s="73"/>
      <c r="H2" s="10"/>
      <c r="I2" s="77" t="s">
        <v>5</v>
      </c>
      <c r="J2" s="73"/>
    </row>
    <row r="3" spans="1:11" s="4" customFormat="1" ht="20" customHeight="1" x14ac:dyDescent="0.15">
      <c r="A3" s="78" t="str">
        <f>'Beoordelen 1. Open vragen'!A4</f>
        <v>Inschrijver beschrijft op maximaal 2 A4 (toe te voegen via TenderNed) op welke wijze zij ervoor zorgt dat zij goedkeuring krijgt voor de levering en montage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3" s="11"/>
      <c r="C3" s="9" t="s">
        <v>5</v>
      </c>
      <c r="D3" s="6"/>
      <c r="E3" s="11"/>
      <c r="F3" s="9" t="s">
        <v>5</v>
      </c>
      <c r="G3" s="6"/>
      <c r="H3" s="11"/>
      <c r="I3" s="9" t="s">
        <v>5</v>
      </c>
      <c r="J3" s="6"/>
    </row>
    <row r="4" spans="1:11" s="4" customFormat="1" ht="140" customHeight="1" x14ac:dyDescent="0.15">
      <c r="A4" s="79"/>
      <c r="B4" s="11"/>
      <c r="C4" s="66" t="s">
        <v>3</v>
      </c>
      <c r="D4" s="65"/>
      <c r="E4" s="11"/>
      <c r="F4" s="66" t="s">
        <v>3</v>
      </c>
      <c r="G4" s="65"/>
      <c r="H4" s="11"/>
      <c r="I4" s="66" t="s">
        <v>3</v>
      </c>
      <c r="J4" s="65"/>
    </row>
    <row r="5" spans="1:11" s="4" customFormat="1" ht="20" customHeight="1" x14ac:dyDescent="0.15">
      <c r="A5" s="78" t="str">
        <f>'Beoordelen 1. Open vragen'!A6</f>
        <v xml:space="preserve">Inschrijver beschrijft op maximaal 3 A4 (toe te voegen via TenderNed) hoe zij de omschreven sportinstallaties en sportartikelen onderhoudt. Inschrijver beschrijft daarbij minimaal: Op welke wijze zij het onderhoud per locatie gaat realiseren, hoe een onderhoudsrapport vorm is gegeven (met een voorbeeld van maximaal 2 pagina’s A4) en op welke wijze zij opvolging geeft aan de uitkomst van het onderhoudsrapport indien er geen actie vanuit de school aan de hand van de rapportage ondernomen wordt.  </v>
      </c>
      <c r="B5" s="11"/>
      <c r="C5" s="9" t="s">
        <v>5</v>
      </c>
      <c r="D5" s="6"/>
      <c r="E5" s="11"/>
      <c r="F5" s="9" t="s">
        <v>5</v>
      </c>
      <c r="G5" s="6"/>
      <c r="H5" s="11"/>
      <c r="I5" s="9" t="s">
        <v>5</v>
      </c>
      <c r="J5" s="6"/>
    </row>
    <row r="6" spans="1:11" s="4" customFormat="1" ht="140" customHeight="1" x14ac:dyDescent="0.15">
      <c r="A6" s="79"/>
      <c r="B6" s="11"/>
      <c r="C6" s="66" t="s">
        <v>3</v>
      </c>
      <c r="D6" s="65"/>
      <c r="E6" s="11"/>
      <c r="F6" s="66" t="s">
        <v>3</v>
      </c>
      <c r="G6" s="65"/>
      <c r="H6" s="11"/>
      <c r="I6" s="66" t="s">
        <v>3</v>
      </c>
      <c r="J6" s="65"/>
    </row>
    <row r="7" spans="1:11" s="4" customFormat="1" ht="20" customHeight="1" x14ac:dyDescent="0.15">
      <c r="A7" s="78" t="str">
        <f>'Beoordelen 1. Open vragen'!A8</f>
        <v>Inschrijver beschrijft op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 van de contractmanager van ZAAM daarbij verwacht en op welke wijze zij de overeenkomst gaat evalueren (met vermelding van frequentie).</v>
      </c>
      <c r="B7" s="11"/>
      <c r="C7" s="9" t="s">
        <v>5</v>
      </c>
      <c r="D7" s="6"/>
      <c r="E7" s="11"/>
      <c r="F7" s="9" t="s">
        <v>5</v>
      </c>
      <c r="G7" s="6"/>
      <c r="H7" s="11"/>
      <c r="I7" s="9" t="s">
        <v>5</v>
      </c>
      <c r="J7" s="6"/>
    </row>
    <row r="8" spans="1:11" s="4" customFormat="1" ht="140" customHeight="1" x14ac:dyDescent="0.15">
      <c r="A8" s="79"/>
      <c r="B8" s="11"/>
      <c r="C8" s="66" t="s">
        <v>3</v>
      </c>
      <c r="D8" s="65"/>
      <c r="E8" s="11"/>
      <c r="F8" s="66" t="s">
        <v>3</v>
      </c>
      <c r="G8" s="65"/>
      <c r="H8" s="11"/>
      <c r="I8" s="66" t="s">
        <v>3</v>
      </c>
      <c r="J8" s="65"/>
    </row>
    <row r="9" spans="1:11" s="4" customFormat="1" ht="22" customHeight="1" x14ac:dyDescent="0.15">
      <c r="A9" s="67" t="str">
        <f>'Beoordelen 1. Open vragen'!A10</f>
        <v>Inschrijver beschrijft op maximaal 1 A4 (toe te voegen via TenderNed) wat zij bovenop de minimale ARBO eisen aan veiligheid inzake sportinstallaties adviseert om de veiligheid van gebruikers / leerlingen maximaal te waarborgen.</v>
      </c>
      <c r="B9" s="11"/>
      <c r="C9" s="9" t="s">
        <v>5</v>
      </c>
      <c r="D9" s="6"/>
      <c r="E9" s="11"/>
      <c r="F9" s="9" t="s">
        <v>5</v>
      </c>
      <c r="G9" s="6"/>
      <c r="H9" s="11"/>
      <c r="I9" s="9" t="s">
        <v>5</v>
      </c>
      <c r="J9" s="6"/>
    </row>
    <row r="10" spans="1:11" s="4" customFormat="1" ht="140" customHeight="1" x14ac:dyDescent="0.15">
      <c r="A10" s="68"/>
      <c r="B10" s="11"/>
      <c r="C10" s="64" t="s">
        <v>3</v>
      </c>
      <c r="D10" s="65"/>
      <c r="E10" s="11"/>
      <c r="F10" s="66" t="s">
        <v>3</v>
      </c>
      <c r="G10" s="65"/>
      <c r="H10" s="11"/>
      <c r="I10" s="66" t="s">
        <v>3</v>
      </c>
      <c r="J10" s="65"/>
    </row>
    <row r="11" spans="1:11" s="4" customFormat="1" ht="24" customHeight="1" x14ac:dyDescent="0.15">
      <c r="A11" s="67" t="str">
        <f>'Beoordelen 1. Open vragen'!A12</f>
        <v>Inschrijver beschrijft op maximaal 2 A4 (toe te voegen via TenderNed) op welke wijze zij bijdraagt aan een circulaire economie in het (her)gebruik van materialen en eigen middelen en afvoer van afval. Inschrijver geeft hierbij minimaal antwoord op het volgende:
-	Hoe circulair zijn de sportinstallaties die door inschrijver aangeboden worden?
-	Hoe brengt u afgevoerde materialen en installaties van de opdrachtgever terug in de keten dan wel voor andere toepassingen?</v>
      </c>
      <c r="B11" s="11"/>
      <c r="C11" s="9" t="s">
        <v>5</v>
      </c>
      <c r="D11" s="6"/>
      <c r="E11" s="11"/>
      <c r="F11" s="9" t="s">
        <v>5</v>
      </c>
      <c r="G11" s="6"/>
      <c r="H11" s="11"/>
      <c r="I11" s="9" t="s">
        <v>5</v>
      </c>
      <c r="J11" s="6"/>
    </row>
    <row r="12" spans="1:11" s="4" customFormat="1" ht="140" customHeight="1" x14ac:dyDescent="0.15">
      <c r="A12" s="68"/>
      <c r="B12" s="11"/>
      <c r="C12" s="64" t="s">
        <v>3</v>
      </c>
      <c r="D12" s="65"/>
      <c r="E12" s="11"/>
      <c r="F12" s="66" t="s">
        <v>3</v>
      </c>
      <c r="G12" s="65"/>
      <c r="H12" s="11"/>
      <c r="I12" s="66" t="s">
        <v>3</v>
      </c>
      <c r="J12" s="65"/>
    </row>
    <row r="13" spans="1:11" s="4" customFormat="1" ht="20" customHeight="1" x14ac:dyDescent="0.15">
      <c r="A13" s="26"/>
      <c r="B13" s="12"/>
      <c r="C13" s="27"/>
      <c r="D13" s="27"/>
      <c r="E13" s="12"/>
      <c r="F13" s="27"/>
      <c r="G13" s="27"/>
      <c r="H13" s="12"/>
      <c r="I13" s="27"/>
      <c r="J13" s="28"/>
    </row>
    <row r="14" spans="1:11" s="4" customFormat="1" ht="40" customHeight="1" x14ac:dyDescent="0.15">
      <c r="A14" s="17" t="str">
        <f>'Beoordelen 2. Toelichting'!A1:B1</f>
        <v xml:space="preserve">2.	TOELICHTING BEANTWOORDING </v>
      </c>
      <c r="B14" s="10"/>
      <c r="C14" s="61" t="str">
        <f>'Beoordelen 2. Toelichting'!A3</f>
        <v>Dit onderdeel kent GEEN eigen beoordelingskader, maar kan leiden tot een aanpassing van een beoordeling van de beantwoording van de open vragen.</v>
      </c>
      <c r="D14" s="62"/>
      <c r="E14" s="62"/>
      <c r="F14" s="62"/>
      <c r="G14" s="62"/>
      <c r="H14" s="62"/>
      <c r="I14" s="62"/>
      <c r="J14" s="63"/>
    </row>
    <row r="15" spans="1:11" s="4" customFormat="1" ht="20" customHeight="1" x14ac:dyDescent="0.15">
      <c r="A15" s="26"/>
      <c r="B15" s="12"/>
      <c r="C15" s="27"/>
      <c r="D15" s="27"/>
      <c r="E15" s="12"/>
      <c r="F15" s="27"/>
      <c r="G15" s="27"/>
      <c r="H15" s="12"/>
      <c r="I15" s="27"/>
      <c r="J15" s="28"/>
    </row>
    <row r="16" spans="1:11" s="4" customFormat="1" ht="40" customHeight="1" x14ac:dyDescent="0.15">
      <c r="A16" s="17" t="str">
        <f>'Beoordelen 3. Interview'!A1:B1</f>
        <v>3.	INTERVIEW SLEUTELFUNCTIONARISSEN</v>
      </c>
      <c r="B16" s="10"/>
      <c r="C16" s="77" t="s">
        <v>5</v>
      </c>
      <c r="D16" s="73"/>
      <c r="E16" s="10"/>
      <c r="F16" s="77" t="s">
        <v>5</v>
      </c>
      <c r="G16" s="73"/>
      <c r="H16" s="10"/>
      <c r="I16" s="77" t="s">
        <v>5</v>
      </c>
      <c r="J16" s="73"/>
    </row>
    <row r="17" spans="1:10" s="4" customFormat="1" ht="20" customHeight="1" x14ac:dyDescent="0.15">
      <c r="A17" s="78" t="str">
        <f>'Beoordelen 3. Interview'!A4:B4</f>
        <v>1.	Een technische vraag inzake implementatie</v>
      </c>
      <c r="B17" s="11"/>
      <c r="C17" s="9" t="s">
        <v>5</v>
      </c>
      <c r="D17" s="6"/>
      <c r="E17" s="11"/>
      <c r="F17" s="9" t="s">
        <v>5</v>
      </c>
      <c r="G17" s="6"/>
      <c r="H17" s="11"/>
      <c r="I17" s="9" t="s">
        <v>5</v>
      </c>
      <c r="J17" s="6"/>
    </row>
    <row r="18" spans="1:10" s="4" customFormat="1" ht="130" customHeight="1" x14ac:dyDescent="0.15">
      <c r="A18" s="79"/>
      <c r="B18" s="11"/>
      <c r="C18" s="66" t="s">
        <v>3</v>
      </c>
      <c r="D18" s="65"/>
      <c r="E18" s="11"/>
      <c r="F18" s="66" t="s">
        <v>3</v>
      </c>
      <c r="G18" s="65"/>
      <c r="H18" s="11"/>
      <c r="I18" s="66" t="s">
        <v>3</v>
      </c>
      <c r="J18" s="65"/>
    </row>
    <row r="19" spans="1:10" s="4" customFormat="1" ht="20" customHeight="1" x14ac:dyDescent="0.15">
      <c r="A19" s="78" t="str">
        <f>'Beoordelen 3. Interview'!A5:B5</f>
        <v>2. Een technische vraag inzake het onderhouden van de sportinstallaties bij opdrachtgever</v>
      </c>
      <c r="B19" s="11"/>
      <c r="C19" s="9" t="s">
        <v>5</v>
      </c>
      <c r="D19" s="6"/>
      <c r="E19" s="11"/>
      <c r="F19" s="9" t="s">
        <v>5</v>
      </c>
      <c r="G19" s="6"/>
      <c r="H19" s="11"/>
      <c r="I19" s="9" t="s">
        <v>5</v>
      </c>
      <c r="J19" s="6"/>
    </row>
    <row r="20" spans="1:10" s="4" customFormat="1" ht="130" customHeight="1" x14ac:dyDescent="0.15">
      <c r="A20" s="79"/>
      <c r="B20" s="11"/>
      <c r="C20" s="66" t="s">
        <v>3</v>
      </c>
      <c r="D20" s="65"/>
      <c r="E20" s="11"/>
      <c r="F20" s="66" t="s">
        <v>3</v>
      </c>
      <c r="G20" s="65"/>
      <c r="H20" s="11"/>
      <c r="I20" s="66" t="s">
        <v>3</v>
      </c>
      <c r="J20" s="65"/>
    </row>
    <row r="21" spans="1:10" s="4" customFormat="1" ht="20" customHeight="1" x14ac:dyDescent="0.15">
      <c r="A21" s="78" t="str">
        <f>'Beoordelen 3. Interview'!A6:B6</f>
        <v>3.	Een commerciële vraag inzake het accountmanagement.</v>
      </c>
      <c r="B21" s="11"/>
      <c r="C21" s="9" t="s">
        <v>5</v>
      </c>
      <c r="D21" s="6"/>
      <c r="E21" s="11"/>
      <c r="F21" s="9" t="s">
        <v>5</v>
      </c>
      <c r="G21" s="6"/>
      <c r="H21" s="11"/>
      <c r="I21" s="9" t="s">
        <v>5</v>
      </c>
      <c r="J21" s="6"/>
    </row>
    <row r="22" spans="1:10" s="4" customFormat="1" ht="130" customHeight="1" x14ac:dyDescent="0.15">
      <c r="A22" s="79"/>
      <c r="B22" s="11"/>
      <c r="C22" s="66" t="s">
        <v>3</v>
      </c>
      <c r="D22" s="65"/>
      <c r="E22" s="11"/>
      <c r="F22" s="66" t="s">
        <v>3</v>
      </c>
      <c r="G22" s="65"/>
      <c r="H22" s="11"/>
      <c r="I22" s="66" t="s">
        <v>3</v>
      </c>
      <c r="J22" s="65"/>
    </row>
    <row r="23" spans="1:10" s="4" customFormat="1" ht="20" customHeight="1" x14ac:dyDescent="0.15">
      <c r="A23" s="78" t="str">
        <f>'Beoordelen 3. Interview'!A7:B7</f>
        <v>4. Een vraag inzake de waarborging van veiligheid.</v>
      </c>
      <c r="B23" s="11"/>
      <c r="C23" s="9" t="s">
        <v>5</v>
      </c>
      <c r="D23" s="6"/>
      <c r="E23" s="11"/>
      <c r="F23" s="9" t="s">
        <v>5</v>
      </c>
      <c r="G23" s="6"/>
      <c r="H23" s="11"/>
      <c r="I23" s="9" t="s">
        <v>5</v>
      </c>
      <c r="J23" s="6"/>
    </row>
    <row r="24" spans="1:10" s="4" customFormat="1" ht="130" customHeight="1" x14ac:dyDescent="0.15">
      <c r="A24" s="79"/>
      <c r="B24" s="11"/>
      <c r="C24" s="66" t="s">
        <v>3</v>
      </c>
      <c r="D24" s="65"/>
      <c r="E24" s="11"/>
      <c r="F24" s="66" t="s">
        <v>3</v>
      </c>
      <c r="G24" s="65"/>
      <c r="H24" s="11"/>
      <c r="I24" s="66" t="s">
        <v>3</v>
      </c>
      <c r="J24" s="65"/>
    </row>
    <row r="25" spans="1:10" s="4" customFormat="1" ht="20" customHeight="1" x14ac:dyDescent="0.15">
      <c r="A25" s="78" t="str">
        <f>'Beoordelen 3. Interview'!A8:B8</f>
        <v>5.	Een vraag inzake de administratieve organisatie.</v>
      </c>
      <c r="B25" s="11"/>
      <c r="C25" s="9" t="s">
        <v>5</v>
      </c>
      <c r="D25" s="6"/>
      <c r="E25" s="11"/>
      <c r="F25" s="9" t="s">
        <v>5</v>
      </c>
      <c r="G25" s="6"/>
      <c r="H25" s="11"/>
      <c r="I25" s="9" t="s">
        <v>5</v>
      </c>
      <c r="J25" s="6"/>
    </row>
    <row r="26" spans="1:10" s="4" customFormat="1" ht="130" customHeight="1" x14ac:dyDescent="0.15">
      <c r="A26" s="79"/>
      <c r="B26" s="11"/>
      <c r="C26" s="66" t="s">
        <v>3</v>
      </c>
      <c r="D26" s="65"/>
      <c r="E26" s="11"/>
      <c r="F26" s="66" t="s">
        <v>3</v>
      </c>
      <c r="G26" s="65"/>
      <c r="H26" s="11"/>
      <c r="I26" s="66" t="s">
        <v>3</v>
      </c>
      <c r="J26" s="65"/>
    </row>
    <row r="27" spans="1:10" s="4" customFormat="1" ht="20" customHeight="1" x14ac:dyDescent="0.15">
      <c r="A27" s="26"/>
      <c r="B27" s="12"/>
      <c r="C27" s="27"/>
      <c r="D27" s="27"/>
      <c r="E27" s="12"/>
      <c r="F27" s="27"/>
      <c r="G27" s="27"/>
      <c r="H27" s="12"/>
      <c r="I27" s="27"/>
      <c r="J27" s="28"/>
    </row>
    <row r="28" spans="1:10" s="4" customFormat="1" x14ac:dyDescent="0.15">
      <c r="A28" s="8"/>
      <c r="B28" s="5"/>
      <c r="C28" s="5"/>
      <c r="D28" s="5"/>
      <c r="E28" s="5"/>
      <c r="F28" s="5"/>
      <c r="G28" s="5"/>
    </row>
  </sheetData>
  <sheetProtection algorithmName="SHA-512" hashValue="dc6tMsV/J6QsDRCkHjA1j3DZbZQphmzu53J/C2FPkDT5/fFf75fW+ApSdLFYVWs2/nbnHXAW7cLIzRG6zy/nMg==" saltValue="4EgeuKnjIeD66SjlJ8WRFA==" spinCount="100000" sheet="1" objects="1" scenarios="1"/>
  <mergeCells count="50">
    <mergeCell ref="A25:A26"/>
    <mergeCell ref="C26:D26"/>
    <mergeCell ref="F26:G26"/>
    <mergeCell ref="I26:J26"/>
    <mergeCell ref="C16:D16"/>
    <mergeCell ref="F16:G16"/>
    <mergeCell ref="I16:J16"/>
    <mergeCell ref="A23:A24"/>
    <mergeCell ref="C24:D24"/>
    <mergeCell ref="F24:G24"/>
    <mergeCell ref="I24:J24"/>
    <mergeCell ref="A19:A20"/>
    <mergeCell ref="C14:J14"/>
    <mergeCell ref="C20:D20"/>
    <mergeCell ref="F20:G20"/>
    <mergeCell ref="I20:J20"/>
    <mergeCell ref="A21:A22"/>
    <mergeCell ref="C22:D22"/>
    <mergeCell ref="F22:G22"/>
    <mergeCell ref="I22:J22"/>
    <mergeCell ref="A3:A4"/>
    <mergeCell ref="C4:D4"/>
    <mergeCell ref="F4:G4"/>
    <mergeCell ref="I4:J4"/>
    <mergeCell ref="A17:A18"/>
    <mergeCell ref="C18:D18"/>
    <mergeCell ref="F18:G18"/>
    <mergeCell ref="I18:J18"/>
    <mergeCell ref="A5:A6"/>
    <mergeCell ref="C6:D6"/>
    <mergeCell ref="F6:G6"/>
    <mergeCell ref="I6:J6"/>
    <mergeCell ref="A7:A8"/>
    <mergeCell ref="C8:D8"/>
    <mergeCell ref="F8:G8"/>
    <mergeCell ref="I8:J8"/>
    <mergeCell ref="I1:J1"/>
    <mergeCell ref="C1:D1"/>
    <mergeCell ref="F1:G1"/>
    <mergeCell ref="C2:D2"/>
    <mergeCell ref="F2:G2"/>
    <mergeCell ref="I2:J2"/>
    <mergeCell ref="A9:A10"/>
    <mergeCell ref="C10:D10"/>
    <mergeCell ref="F10:G10"/>
    <mergeCell ref="I10:J10"/>
    <mergeCell ref="A11:A12"/>
    <mergeCell ref="C12:D12"/>
    <mergeCell ref="F12:G12"/>
    <mergeCell ref="I12:J12"/>
  </mergeCells>
  <dataValidations count="1">
    <dataValidation type="list" errorStyle="warning" allowBlank="1" showErrorMessage="1" error="Voer juiste waarde in. " sqref="C3 F3 I3 C5 F5 I5 C7 F7 I7 C17 F17 I17 C19 F19 I19 C21 F21 I21 C25 F25 I25 C23 F23 I23 C9 F9 I9 C11 F11 I11" xr:uid="{8AD97F52-3A1B-E040-9B6A-D2DD7D0BA026}">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K28"/>
  <sheetViews>
    <sheetView showGridLines="0" zoomScale="90" zoomScaleNormal="90" zoomScalePageLayoutView="85" workbookViewId="0">
      <pane ySplit="1" topLeftCell="A2" activePane="bottomLeft" state="frozen"/>
      <selection pane="bottomLeft" activeCell="C7" sqref="C7"/>
    </sheetView>
  </sheetViews>
  <sheetFormatPr baseColWidth="10" defaultColWidth="8.83203125" defaultRowHeight="13" x14ac:dyDescent="0.15"/>
  <cols>
    <col min="1" max="1" width="90.8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7" t="s">
        <v>2</v>
      </c>
      <c r="B1" s="13"/>
      <c r="C1" s="76" t="str">
        <f>'Vakdocent 1'!C1</f>
        <v>Inschrijver 1</v>
      </c>
      <c r="D1" s="75"/>
      <c r="E1" s="13"/>
      <c r="F1" s="74" t="str">
        <f>'Vakdocent 1'!F1</f>
        <v>Inschrijver 2</v>
      </c>
      <c r="G1" s="75"/>
      <c r="H1" s="13"/>
      <c r="I1" s="74" t="str">
        <f>'Vakdocent 1'!I1</f>
        <v>Inschrijver 3</v>
      </c>
      <c r="J1" s="75"/>
      <c r="K1" s="3"/>
    </row>
    <row r="2" spans="1:11" s="4" customFormat="1" ht="40" customHeight="1" x14ac:dyDescent="0.15">
      <c r="A2" s="17" t="str">
        <f>'Beoordelen 1. Open vragen'!A1:B1</f>
        <v>1.	OPEN VRAGEN</v>
      </c>
      <c r="B2" s="10"/>
      <c r="C2" s="72" t="s">
        <v>5</v>
      </c>
      <c r="D2" s="73"/>
      <c r="E2" s="10"/>
      <c r="F2" s="72" t="s">
        <v>5</v>
      </c>
      <c r="G2" s="73"/>
      <c r="H2" s="10"/>
      <c r="I2" s="72" t="s">
        <v>5</v>
      </c>
      <c r="J2" s="73"/>
    </row>
    <row r="3" spans="1:11" s="4" customFormat="1" ht="20" customHeight="1" x14ac:dyDescent="0.15">
      <c r="A3" s="67" t="str">
        <f>'Beoordelen 1. Open vragen'!A4</f>
        <v>Inschrijver beschrijft op maximaal 2 A4 (toe te voegen via TenderNed) op welke wijze zij ervoor zorgt dat zij goedkeuring krijgt voor de levering en montage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3" s="11"/>
      <c r="C3" s="9" t="s">
        <v>5</v>
      </c>
      <c r="D3" s="6"/>
      <c r="E3" s="11"/>
      <c r="F3" s="9" t="s">
        <v>5</v>
      </c>
      <c r="G3" s="6"/>
      <c r="H3" s="11"/>
      <c r="I3" s="9" t="s">
        <v>5</v>
      </c>
      <c r="J3" s="6"/>
    </row>
    <row r="4" spans="1:11" s="4" customFormat="1" ht="140" customHeight="1" x14ac:dyDescent="0.15">
      <c r="A4" s="68"/>
      <c r="B4" s="11"/>
      <c r="C4" s="64" t="s">
        <v>3</v>
      </c>
      <c r="D4" s="65"/>
      <c r="E4" s="11"/>
      <c r="F4" s="66" t="s">
        <v>3</v>
      </c>
      <c r="G4" s="65"/>
      <c r="H4" s="11"/>
      <c r="I4" s="66" t="s">
        <v>3</v>
      </c>
      <c r="J4" s="65"/>
    </row>
    <row r="5" spans="1:11" s="4" customFormat="1" ht="20" customHeight="1" x14ac:dyDescent="0.15">
      <c r="A5" s="67" t="str">
        <f>'Beoordelen 1. Open vragen'!A6</f>
        <v xml:space="preserve">Inschrijver beschrijft op maximaal 3 A4 (toe te voegen via TenderNed) hoe zij de omschreven sportinstallaties en sportartikelen onderhoudt. Inschrijver beschrijft daarbij minimaal: Op welke wijze zij het onderhoud per locatie gaat realiseren, hoe een onderhoudsrapport vorm is gegeven (met een voorbeeld van maximaal 2 pagina’s A4) en op welke wijze zij opvolging geeft aan de uitkomst van het onderhoudsrapport indien er geen actie vanuit de school aan de hand van de rapportage ondernomen wordt.  </v>
      </c>
      <c r="B5" s="11"/>
      <c r="C5" s="9" t="s">
        <v>5</v>
      </c>
      <c r="D5" s="6"/>
      <c r="E5" s="11"/>
      <c r="F5" s="9" t="s">
        <v>5</v>
      </c>
      <c r="G5" s="6"/>
      <c r="H5" s="11"/>
      <c r="I5" s="9" t="s">
        <v>5</v>
      </c>
      <c r="J5" s="6"/>
    </row>
    <row r="6" spans="1:11" s="4" customFormat="1" ht="140" customHeight="1" x14ac:dyDescent="0.15">
      <c r="A6" s="68"/>
      <c r="B6" s="11"/>
      <c r="C6" s="64" t="s">
        <v>3</v>
      </c>
      <c r="D6" s="65"/>
      <c r="E6" s="11"/>
      <c r="F6" s="66" t="s">
        <v>3</v>
      </c>
      <c r="G6" s="65"/>
      <c r="H6" s="11"/>
      <c r="I6" s="66" t="s">
        <v>3</v>
      </c>
      <c r="J6" s="65"/>
    </row>
    <row r="7" spans="1:11" s="4" customFormat="1" ht="20" customHeight="1" x14ac:dyDescent="0.15">
      <c r="A7" s="67" t="str">
        <f>'Beoordelen 1. Open vragen'!A8</f>
        <v>Inschrijver beschrijft op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 van de contractmanager van ZAAM daarbij verwacht en op welke wijze zij de overeenkomst gaat evalueren (met vermelding van frequentie).</v>
      </c>
      <c r="B7" s="11"/>
      <c r="C7" s="9" t="s">
        <v>5</v>
      </c>
      <c r="D7" s="6"/>
      <c r="E7" s="11"/>
      <c r="F7" s="9" t="s">
        <v>5</v>
      </c>
      <c r="G7" s="6"/>
      <c r="H7" s="11"/>
      <c r="I7" s="9" t="s">
        <v>5</v>
      </c>
      <c r="J7" s="6"/>
    </row>
    <row r="8" spans="1:11" s="4" customFormat="1" ht="140" customHeight="1" x14ac:dyDescent="0.15">
      <c r="A8" s="68"/>
      <c r="B8" s="11"/>
      <c r="C8" s="64" t="s">
        <v>3</v>
      </c>
      <c r="D8" s="65"/>
      <c r="E8" s="11"/>
      <c r="F8" s="66" t="s">
        <v>3</v>
      </c>
      <c r="G8" s="65"/>
      <c r="H8" s="11"/>
      <c r="I8" s="66" t="s">
        <v>3</v>
      </c>
      <c r="J8" s="65"/>
    </row>
    <row r="9" spans="1:11" s="4" customFormat="1" ht="18" customHeight="1" x14ac:dyDescent="0.15">
      <c r="A9" s="67" t="str">
        <f>'Beoordelen 1. Open vragen'!A10</f>
        <v>Inschrijver beschrijft op maximaal 1 A4 (toe te voegen via TenderNed) wat zij bovenop de minimale ARBO eisen aan veiligheid inzake sportinstallaties adviseert om de veiligheid van gebruikers / leerlingen maximaal te waarborgen.</v>
      </c>
      <c r="B9" s="11"/>
      <c r="C9" s="9" t="s">
        <v>5</v>
      </c>
      <c r="D9" s="6"/>
      <c r="E9" s="11"/>
      <c r="F9" s="9" t="s">
        <v>5</v>
      </c>
      <c r="G9" s="6"/>
      <c r="H9" s="11"/>
      <c r="I9" s="9" t="s">
        <v>5</v>
      </c>
      <c r="J9" s="6"/>
    </row>
    <row r="10" spans="1:11" s="4" customFormat="1" ht="140" customHeight="1" x14ac:dyDescent="0.15">
      <c r="A10" s="68"/>
      <c r="B10" s="11"/>
      <c r="C10" s="64" t="s">
        <v>3</v>
      </c>
      <c r="D10" s="65"/>
      <c r="E10" s="11"/>
      <c r="F10" s="66" t="s">
        <v>3</v>
      </c>
      <c r="G10" s="65"/>
      <c r="H10" s="11"/>
      <c r="I10" s="66" t="s">
        <v>3</v>
      </c>
      <c r="J10" s="65"/>
    </row>
    <row r="11" spans="1:11" s="4" customFormat="1" ht="22" customHeight="1" x14ac:dyDescent="0.15">
      <c r="A11" s="67" t="str">
        <f>'Beoordelen 1. Open vragen'!A12</f>
        <v>Inschrijver beschrijft op maximaal 2 A4 (toe te voegen via TenderNed) op welke wijze zij bijdraagt aan een circulaire economie in het (her)gebruik van materialen en eigen middelen en afvoer van afval. Inschrijver geeft hierbij minimaal antwoord op het volgende:
-	Hoe circulair zijn de sportinstallaties die door inschrijver aangeboden worden?
-	Hoe brengt u afgevoerde materialen en installaties van de opdrachtgever terug in de keten dan wel voor andere toepassingen?</v>
      </c>
      <c r="B11" s="11"/>
      <c r="C11" s="9" t="s">
        <v>5</v>
      </c>
      <c r="D11" s="6"/>
      <c r="E11" s="11"/>
      <c r="F11" s="9" t="s">
        <v>5</v>
      </c>
      <c r="G11" s="6"/>
      <c r="H11" s="11"/>
      <c r="I11" s="9" t="s">
        <v>5</v>
      </c>
      <c r="J11" s="6"/>
    </row>
    <row r="12" spans="1:11" s="4" customFormat="1" ht="140" customHeight="1" x14ac:dyDescent="0.15">
      <c r="A12" s="68"/>
      <c r="B12" s="11"/>
      <c r="C12" s="64" t="s">
        <v>3</v>
      </c>
      <c r="D12" s="65"/>
      <c r="E12" s="11"/>
      <c r="F12" s="66" t="s">
        <v>3</v>
      </c>
      <c r="G12" s="65"/>
      <c r="H12" s="11"/>
      <c r="I12" s="66" t="s">
        <v>3</v>
      </c>
      <c r="J12" s="65"/>
    </row>
    <row r="13" spans="1:11" s="4" customFormat="1" ht="20" customHeight="1" x14ac:dyDescent="0.15">
      <c r="A13" s="26"/>
      <c r="B13" s="12"/>
      <c r="C13" s="27"/>
      <c r="D13" s="27"/>
      <c r="E13" s="12"/>
      <c r="F13" s="27"/>
      <c r="G13" s="27"/>
      <c r="H13" s="12"/>
      <c r="I13" s="27"/>
      <c r="J13" s="28"/>
    </row>
    <row r="14" spans="1:11" s="4" customFormat="1" ht="40" customHeight="1" x14ac:dyDescent="0.15">
      <c r="A14" s="17" t="str">
        <f>'Beoordelen 2. Toelichting'!A1:B1</f>
        <v xml:space="preserve">2.	TOELICHTING BEANTWOORDING </v>
      </c>
      <c r="B14" s="10"/>
      <c r="C14" s="61" t="str">
        <f>'Beoordelen 2. Toelichting'!A3</f>
        <v>Dit onderdeel kent GEEN eigen beoordelingskader, maar kan leiden tot een aanpassing van een beoordeling van de beantwoording van de open vragen.</v>
      </c>
      <c r="D14" s="62"/>
      <c r="E14" s="62"/>
      <c r="F14" s="62" t="s">
        <v>5</v>
      </c>
      <c r="G14" s="62"/>
      <c r="H14" s="62"/>
      <c r="I14" s="62" t="s">
        <v>5</v>
      </c>
      <c r="J14" s="63"/>
    </row>
    <row r="15" spans="1:11" s="4" customFormat="1" ht="20" customHeight="1" x14ac:dyDescent="0.15">
      <c r="A15" s="26"/>
      <c r="B15" s="12"/>
      <c r="C15" s="27"/>
      <c r="D15" s="27"/>
      <c r="E15" s="12"/>
      <c r="F15" s="27"/>
      <c r="G15" s="27"/>
      <c r="H15" s="12"/>
      <c r="I15" s="27"/>
      <c r="J15" s="28"/>
    </row>
    <row r="16" spans="1:11" s="4" customFormat="1" ht="40" customHeight="1" x14ac:dyDescent="0.15">
      <c r="A16" s="17" t="str">
        <f>'Beoordelen 3. Interview'!A1:B1</f>
        <v>3.	INTERVIEW SLEUTELFUNCTIONARISSEN</v>
      </c>
      <c r="B16" s="10"/>
      <c r="C16" s="72" t="s">
        <v>5</v>
      </c>
      <c r="D16" s="73"/>
      <c r="E16" s="10"/>
      <c r="F16" s="72" t="s">
        <v>5</v>
      </c>
      <c r="G16" s="73"/>
      <c r="H16" s="10"/>
      <c r="I16" s="72" t="s">
        <v>5</v>
      </c>
      <c r="J16" s="73"/>
    </row>
    <row r="17" spans="1:10" s="4" customFormat="1" ht="20" customHeight="1" x14ac:dyDescent="0.15">
      <c r="A17" s="67" t="str">
        <f>'Beoordelen 3. Interview'!A4:B4</f>
        <v>1.	Een technische vraag inzake implementatie</v>
      </c>
      <c r="B17" s="11"/>
      <c r="C17" s="9" t="s">
        <v>5</v>
      </c>
      <c r="D17" s="6"/>
      <c r="E17" s="11"/>
      <c r="F17" s="9" t="s">
        <v>5</v>
      </c>
      <c r="G17" s="6"/>
      <c r="H17" s="11"/>
      <c r="I17" s="9" t="s">
        <v>5</v>
      </c>
      <c r="J17" s="6"/>
    </row>
    <row r="18" spans="1:10" s="4" customFormat="1" ht="130" customHeight="1" x14ac:dyDescent="0.15">
      <c r="A18" s="68"/>
      <c r="B18" s="11"/>
      <c r="C18" s="64" t="s">
        <v>3</v>
      </c>
      <c r="D18" s="65"/>
      <c r="E18" s="11"/>
      <c r="F18" s="66" t="s">
        <v>3</v>
      </c>
      <c r="G18" s="65"/>
      <c r="H18" s="11"/>
      <c r="I18" s="66" t="s">
        <v>3</v>
      </c>
      <c r="J18" s="65"/>
    </row>
    <row r="19" spans="1:10" s="4" customFormat="1" ht="20" customHeight="1" x14ac:dyDescent="0.15">
      <c r="A19" s="67" t="str">
        <f>'Beoordelen 3. Interview'!A5:B5</f>
        <v>2. Een technische vraag inzake het onderhouden van de sportinstallaties bij opdrachtgever</v>
      </c>
      <c r="B19" s="11"/>
      <c r="C19" s="9" t="s">
        <v>5</v>
      </c>
      <c r="D19" s="6"/>
      <c r="E19" s="11"/>
      <c r="F19" s="9" t="s">
        <v>5</v>
      </c>
      <c r="G19" s="6"/>
      <c r="H19" s="11"/>
      <c r="I19" s="9" t="s">
        <v>5</v>
      </c>
      <c r="J19" s="6"/>
    </row>
    <row r="20" spans="1:10" s="4" customFormat="1" ht="130" customHeight="1" x14ac:dyDescent="0.15">
      <c r="A20" s="68"/>
      <c r="B20" s="11"/>
      <c r="C20" s="64" t="s">
        <v>3</v>
      </c>
      <c r="D20" s="65"/>
      <c r="E20" s="11"/>
      <c r="F20" s="66" t="s">
        <v>3</v>
      </c>
      <c r="G20" s="65"/>
      <c r="H20" s="11"/>
      <c r="I20" s="66" t="s">
        <v>3</v>
      </c>
      <c r="J20" s="65"/>
    </row>
    <row r="21" spans="1:10" s="4" customFormat="1" ht="20" customHeight="1" x14ac:dyDescent="0.15">
      <c r="A21" s="67" t="str">
        <f>'Beoordelen 3. Interview'!A6:B6</f>
        <v>3.	Een commerciële vraag inzake het accountmanagement.</v>
      </c>
      <c r="B21" s="11"/>
      <c r="C21" s="9" t="s">
        <v>5</v>
      </c>
      <c r="D21" s="6"/>
      <c r="E21" s="11"/>
      <c r="F21" s="9" t="s">
        <v>5</v>
      </c>
      <c r="G21" s="6"/>
      <c r="H21" s="11"/>
      <c r="I21" s="9" t="s">
        <v>5</v>
      </c>
      <c r="J21" s="6"/>
    </row>
    <row r="22" spans="1:10" s="4" customFormat="1" ht="130" customHeight="1" x14ac:dyDescent="0.15">
      <c r="A22" s="68"/>
      <c r="B22" s="11"/>
      <c r="C22" s="64" t="s">
        <v>3</v>
      </c>
      <c r="D22" s="65"/>
      <c r="E22" s="11"/>
      <c r="F22" s="66" t="s">
        <v>3</v>
      </c>
      <c r="G22" s="65"/>
      <c r="H22" s="11"/>
      <c r="I22" s="66" t="s">
        <v>3</v>
      </c>
      <c r="J22" s="65"/>
    </row>
    <row r="23" spans="1:10" s="4" customFormat="1" ht="20" customHeight="1" x14ac:dyDescent="0.15">
      <c r="A23" s="67" t="str">
        <f>'Beoordelen 3. Interview'!A7:B7</f>
        <v>4. Een vraag inzake de waarborging van veiligheid.</v>
      </c>
      <c r="B23" s="11"/>
      <c r="C23" s="9" t="s">
        <v>5</v>
      </c>
      <c r="D23" s="6"/>
      <c r="E23" s="11"/>
      <c r="F23" s="9" t="s">
        <v>5</v>
      </c>
      <c r="G23" s="6"/>
      <c r="H23" s="11"/>
      <c r="I23" s="9" t="s">
        <v>5</v>
      </c>
      <c r="J23" s="6"/>
    </row>
    <row r="24" spans="1:10" s="4" customFormat="1" ht="130" customHeight="1" x14ac:dyDescent="0.15">
      <c r="A24" s="68"/>
      <c r="B24" s="11"/>
      <c r="C24" s="64" t="s">
        <v>3</v>
      </c>
      <c r="D24" s="65"/>
      <c r="E24" s="11"/>
      <c r="F24" s="66" t="s">
        <v>3</v>
      </c>
      <c r="G24" s="65"/>
      <c r="H24" s="11"/>
      <c r="I24" s="66" t="s">
        <v>3</v>
      </c>
      <c r="J24" s="65"/>
    </row>
    <row r="25" spans="1:10" s="4" customFormat="1" ht="20" customHeight="1" x14ac:dyDescent="0.15">
      <c r="A25" s="67" t="str">
        <f>'Beoordelen 3. Interview'!A8:B8</f>
        <v>5.	Een vraag inzake de administratieve organisatie.</v>
      </c>
      <c r="B25" s="11"/>
      <c r="C25" s="9" t="s">
        <v>5</v>
      </c>
      <c r="D25" s="6"/>
      <c r="E25" s="11"/>
      <c r="F25" s="9" t="s">
        <v>5</v>
      </c>
      <c r="G25" s="6"/>
      <c r="H25" s="11"/>
      <c r="I25" s="9" t="s">
        <v>5</v>
      </c>
      <c r="J25" s="6"/>
    </row>
    <row r="26" spans="1:10" s="4" customFormat="1" ht="130" customHeight="1" x14ac:dyDescent="0.15">
      <c r="A26" s="68"/>
      <c r="B26" s="11"/>
      <c r="C26" s="64" t="s">
        <v>3</v>
      </c>
      <c r="D26" s="65"/>
      <c r="E26" s="11"/>
      <c r="F26" s="66" t="s">
        <v>3</v>
      </c>
      <c r="G26" s="65"/>
      <c r="H26" s="11"/>
      <c r="I26" s="66" t="s">
        <v>3</v>
      </c>
      <c r="J26" s="65"/>
    </row>
    <row r="27" spans="1:10" s="4" customFormat="1" ht="20" customHeight="1" x14ac:dyDescent="0.15">
      <c r="A27" s="26"/>
      <c r="B27" s="12"/>
      <c r="C27" s="27"/>
      <c r="D27" s="27"/>
      <c r="E27" s="12"/>
      <c r="F27" s="27"/>
      <c r="G27" s="27"/>
      <c r="H27" s="12"/>
      <c r="I27" s="27"/>
      <c r="J27" s="28"/>
    </row>
    <row r="28" spans="1:10" s="4" customFormat="1" x14ac:dyDescent="0.15">
      <c r="A28" s="8"/>
      <c r="B28" s="5"/>
      <c r="C28" s="5"/>
      <c r="D28" s="5"/>
      <c r="E28" s="5"/>
      <c r="F28" s="5"/>
      <c r="G28" s="5"/>
    </row>
  </sheetData>
  <sheetProtection algorithmName="SHA-512" hashValue="oAufqJ9EKitAHvsqMA5a5XIiskyq1/N6wzAsoryjPeDMWDLLLbyqmzXdd+dgX/rq1jDLH+Pcj3dATeNu11OiqA==" saltValue="7NjMQn8O134amA0P+5H0Lw==" spinCount="100000" sheet="1" objects="1" scenarios="1"/>
  <mergeCells count="50">
    <mergeCell ref="A25:A26"/>
    <mergeCell ref="C26:D26"/>
    <mergeCell ref="F26:G26"/>
    <mergeCell ref="I26:J26"/>
    <mergeCell ref="C16:D16"/>
    <mergeCell ref="F16:G16"/>
    <mergeCell ref="I16:J16"/>
    <mergeCell ref="A23:A24"/>
    <mergeCell ref="C24:D24"/>
    <mergeCell ref="F24:G24"/>
    <mergeCell ref="I24:J24"/>
    <mergeCell ref="A19:A20"/>
    <mergeCell ref="C14:J14"/>
    <mergeCell ref="C20:D20"/>
    <mergeCell ref="F20:G20"/>
    <mergeCell ref="I20:J20"/>
    <mergeCell ref="A21:A22"/>
    <mergeCell ref="C22:D22"/>
    <mergeCell ref="F22:G22"/>
    <mergeCell ref="I22:J22"/>
    <mergeCell ref="A3:A4"/>
    <mergeCell ref="C4:D4"/>
    <mergeCell ref="F4:G4"/>
    <mergeCell ref="I4:J4"/>
    <mergeCell ref="A17:A18"/>
    <mergeCell ref="C18:D18"/>
    <mergeCell ref="F18:G18"/>
    <mergeCell ref="I18:J18"/>
    <mergeCell ref="A5:A6"/>
    <mergeCell ref="C6:D6"/>
    <mergeCell ref="F6:G6"/>
    <mergeCell ref="I6:J6"/>
    <mergeCell ref="A7:A8"/>
    <mergeCell ref="C8:D8"/>
    <mergeCell ref="F8:G8"/>
    <mergeCell ref="I8:J8"/>
    <mergeCell ref="I1:J1"/>
    <mergeCell ref="C1:D1"/>
    <mergeCell ref="F1:G1"/>
    <mergeCell ref="C2:D2"/>
    <mergeCell ref="F2:G2"/>
    <mergeCell ref="I2:J2"/>
    <mergeCell ref="A9:A10"/>
    <mergeCell ref="C10:D10"/>
    <mergeCell ref="F10:G10"/>
    <mergeCell ref="I10:J10"/>
    <mergeCell ref="A11:A12"/>
    <mergeCell ref="C12:D12"/>
    <mergeCell ref="F12:G12"/>
    <mergeCell ref="I12:J12"/>
  </mergeCells>
  <dataValidations count="1">
    <dataValidation type="list" errorStyle="warning" allowBlank="1" showErrorMessage="1" error="Voer juiste waarde in. " sqref="C3 F3 I3 C5 F5 I5 C7 F7 I7 C17 F17 I17 C19 F19 I19 C21 F21 I21 C25 F25 I25 C23 F23 I23 C9 F9 I9 C11 F11 I11" xr:uid="{8D4E5D6D-5BC0-2044-85C1-E3188B8A6320}">
      <formula1>SCORE</formula1>
    </dataValidation>
  </dataValidations>
  <pageMargins left="0.7" right="0.7" top="0.75" bottom="0.75" header="0.3" footer="0.3"/>
  <pageSetup paperSize="8"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sheetPr>
    <tabColor rgb="FFFF0000"/>
  </sheetPr>
  <dimension ref="A1:K28"/>
  <sheetViews>
    <sheetView showGridLines="0" zoomScale="90" zoomScaleNormal="90" workbookViewId="0">
      <pane ySplit="1" topLeftCell="A12" activePane="bottomLeft" state="frozen"/>
      <selection pane="bottomLeft" activeCell="B23" sqref="A23:XFD24"/>
    </sheetView>
  </sheetViews>
  <sheetFormatPr baseColWidth="10" defaultRowHeight="15" x14ac:dyDescent="0.2"/>
  <cols>
    <col min="1" max="1" width="90.8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x14ac:dyDescent="0.2">
      <c r="A1" s="7" t="s">
        <v>6</v>
      </c>
      <c r="B1" s="13"/>
      <c r="C1" s="76" t="str">
        <f>'Vakdocent 1'!C1:D1</f>
        <v>Inschrijver 1</v>
      </c>
      <c r="D1" s="75"/>
      <c r="E1" s="13"/>
      <c r="F1" s="74" t="str">
        <f>'Vakdocent 1'!F1:G1</f>
        <v>Inschrijver 2</v>
      </c>
      <c r="G1" s="75"/>
      <c r="H1" s="13"/>
      <c r="I1" s="74" t="str">
        <f>'Vakdocent 1'!I1:J1</f>
        <v>Inschrijver 3</v>
      </c>
      <c r="J1" s="75"/>
      <c r="K1" s="3"/>
    </row>
    <row r="2" spans="1:11" s="4" customFormat="1" ht="40" customHeight="1" x14ac:dyDescent="0.15">
      <c r="A2" s="17" t="str">
        <f>'Beoordelen 1. Open vragen'!A1:B1</f>
        <v>1.	OPEN VRAGEN</v>
      </c>
      <c r="B2" s="10"/>
      <c r="C2" s="72" t="s">
        <v>5</v>
      </c>
      <c r="D2" s="73"/>
      <c r="E2" s="10"/>
      <c r="F2" s="72" t="s">
        <v>5</v>
      </c>
      <c r="G2" s="73"/>
      <c r="H2" s="10"/>
      <c r="I2" s="72" t="s">
        <v>5</v>
      </c>
      <c r="J2" s="73"/>
    </row>
    <row r="3" spans="1:11" s="4" customFormat="1" ht="20" customHeight="1" x14ac:dyDescent="0.15">
      <c r="A3" s="67" t="str">
        <f>'Beoordelen 1. Open vragen'!A4</f>
        <v>Inschrijver beschrijft op maximaal 2 A4 (toe te voegen via TenderNed) op welke wijze zij ervoor zorgt dat zij goedkeuring krijgt voor de levering en montage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3" s="11"/>
      <c r="C3" s="9" t="s">
        <v>5</v>
      </c>
      <c r="D3" s="6"/>
      <c r="E3" s="11"/>
      <c r="F3" s="9" t="s">
        <v>5</v>
      </c>
      <c r="G3" s="6"/>
      <c r="H3" s="11"/>
      <c r="I3" s="9" t="s">
        <v>5</v>
      </c>
      <c r="J3" s="6"/>
    </row>
    <row r="4" spans="1:11" s="4" customFormat="1" ht="140" customHeight="1" x14ac:dyDescent="0.15">
      <c r="A4" s="68"/>
      <c r="B4" s="11"/>
      <c r="C4" s="64" t="s">
        <v>3</v>
      </c>
      <c r="D4" s="65"/>
      <c r="E4" s="11"/>
      <c r="F4" s="66" t="s">
        <v>3</v>
      </c>
      <c r="G4" s="65"/>
      <c r="H4" s="11"/>
      <c r="I4" s="66" t="s">
        <v>3</v>
      </c>
      <c r="J4" s="65"/>
    </row>
    <row r="5" spans="1:11" s="4" customFormat="1" ht="20" customHeight="1" x14ac:dyDescent="0.15">
      <c r="A5" s="67" t="str">
        <f>'Beoordelen 1. Open vragen'!A6</f>
        <v xml:space="preserve">Inschrijver beschrijft op maximaal 3 A4 (toe te voegen via TenderNed) hoe zij de omschreven sportinstallaties en sportartikelen onderhoudt. Inschrijver beschrijft daarbij minimaal: Op welke wijze zij het onderhoud per locatie gaat realiseren, hoe een onderhoudsrapport vorm is gegeven (met een voorbeeld van maximaal 2 pagina’s A4) en op welke wijze zij opvolging geeft aan de uitkomst van het onderhoudsrapport indien er geen actie vanuit de school aan de hand van de rapportage ondernomen wordt.  </v>
      </c>
      <c r="B5" s="11"/>
      <c r="C5" s="9" t="s">
        <v>5</v>
      </c>
      <c r="D5" s="6"/>
      <c r="E5" s="11"/>
      <c r="F5" s="9" t="s">
        <v>5</v>
      </c>
      <c r="G5" s="6"/>
      <c r="H5" s="11"/>
      <c r="I5" s="9" t="s">
        <v>5</v>
      </c>
      <c r="J5" s="6"/>
    </row>
    <row r="6" spans="1:11" s="4" customFormat="1" ht="140" customHeight="1" x14ac:dyDescent="0.15">
      <c r="A6" s="68"/>
      <c r="B6" s="11"/>
      <c r="C6" s="64" t="s">
        <v>3</v>
      </c>
      <c r="D6" s="65"/>
      <c r="E6" s="11"/>
      <c r="F6" s="66" t="s">
        <v>3</v>
      </c>
      <c r="G6" s="65"/>
      <c r="H6" s="11"/>
      <c r="I6" s="66" t="s">
        <v>3</v>
      </c>
      <c r="J6" s="65"/>
    </row>
    <row r="7" spans="1:11" s="4" customFormat="1" ht="20" customHeight="1" x14ac:dyDescent="0.15">
      <c r="A7" s="67" t="str">
        <f>'Beoordelen 1. Open vragen'!A8</f>
        <v>Inschrijver beschrijft op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 van de contractmanager van ZAAM daarbij verwacht en op welke wijze zij de overeenkomst gaat evalueren (met vermelding van frequentie).</v>
      </c>
      <c r="B7" s="11"/>
      <c r="C7" s="9" t="s">
        <v>5</v>
      </c>
      <c r="D7" s="6"/>
      <c r="E7" s="11"/>
      <c r="F7" s="9" t="s">
        <v>5</v>
      </c>
      <c r="G7" s="6"/>
      <c r="H7" s="11"/>
      <c r="I7" s="9" t="s">
        <v>5</v>
      </c>
      <c r="J7" s="6"/>
    </row>
    <row r="8" spans="1:11" s="4" customFormat="1" ht="140" customHeight="1" x14ac:dyDescent="0.15">
      <c r="A8" s="68"/>
      <c r="B8" s="11"/>
      <c r="C8" s="64" t="s">
        <v>3</v>
      </c>
      <c r="D8" s="65"/>
      <c r="E8" s="11"/>
      <c r="F8" s="66" t="s">
        <v>3</v>
      </c>
      <c r="G8" s="65"/>
      <c r="H8" s="11"/>
      <c r="I8" s="66" t="s">
        <v>3</v>
      </c>
      <c r="J8" s="65"/>
    </row>
    <row r="9" spans="1:11" s="4" customFormat="1" ht="19" customHeight="1" x14ac:dyDescent="0.15">
      <c r="A9" s="67" t="str">
        <f>'Beoordelen 1. Open vragen'!A10</f>
        <v>Inschrijver beschrijft op maximaal 1 A4 (toe te voegen via TenderNed) wat zij bovenop de minimale ARBO eisen aan veiligheid inzake sportinstallaties adviseert om de veiligheid van gebruikers / leerlingen maximaal te waarborgen.</v>
      </c>
      <c r="B9" s="11"/>
      <c r="C9" s="9" t="s">
        <v>5</v>
      </c>
      <c r="D9" s="6"/>
      <c r="E9" s="11"/>
      <c r="F9" s="9" t="s">
        <v>5</v>
      </c>
      <c r="G9" s="6"/>
      <c r="H9" s="11"/>
      <c r="I9" s="9" t="s">
        <v>5</v>
      </c>
      <c r="J9" s="6"/>
    </row>
    <row r="10" spans="1:11" s="4" customFormat="1" ht="140" customHeight="1" x14ac:dyDescent="0.15">
      <c r="A10" s="68"/>
      <c r="B10" s="11"/>
      <c r="C10" s="64" t="s">
        <v>3</v>
      </c>
      <c r="D10" s="65"/>
      <c r="E10" s="11"/>
      <c r="F10" s="66" t="s">
        <v>3</v>
      </c>
      <c r="G10" s="65"/>
      <c r="H10" s="11"/>
      <c r="I10" s="66" t="s">
        <v>3</v>
      </c>
      <c r="J10" s="65"/>
    </row>
    <row r="11" spans="1:11" s="4" customFormat="1" ht="19" customHeight="1" x14ac:dyDescent="0.15">
      <c r="A11" s="67" t="str">
        <f>'Beoordelen 1. Open vragen'!A12</f>
        <v>Inschrijver beschrijft op maximaal 2 A4 (toe te voegen via TenderNed) op welke wijze zij bijdraagt aan een circulaire economie in het (her)gebruik van materialen en eigen middelen en afvoer van afval. Inschrijver geeft hierbij minimaal antwoord op het volgende:
-	Hoe circulair zijn de sportinstallaties die door inschrijver aangeboden worden?
-	Hoe brengt u afgevoerde materialen en installaties van de opdrachtgever terug in de keten dan wel voor andere toepassingen?</v>
      </c>
      <c r="B11" s="11"/>
      <c r="C11" s="9" t="s">
        <v>5</v>
      </c>
      <c r="D11" s="6"/>
      <c r="E11" s="11"/>
      <c r="F11" s="9" t="s">
        <v>5</v>
      </c>
      <c r="G11" s="6"/>
      <c r="H11" s="11"/>
      <c r="I11" s="9" t="s">
        <v>5</v>
      </c>
      <c r="J11" s="6"/>
    </row>
    <row r="12" spans="1:11" s="4" customFormat="1" ht="140" customHeight="1" x14ac:dyDescent="0.15">
      <c r="A12" s="68"/>
      <c r="B12" s="11"/>
      <c r="C12" s="64" t="s">
        <v>3</v>
      </c>
      <c r="D12" s="65"/>
      <c r="E12" s="11"/>
      <c r="F12" s="66" t="s">
        <v>3</v>
      </c>
      <c r="G12" s="65"/>
      <c r="H12" s="11"/>
      <c r="I12" s="66" t="s">
        <v>3</v>
      </c>
      <c r="J12" s="65"/>
    </row>
    <row r="13" spans="1:11" s="4" customFormat="1" ht="20" customHeight="1" x14ac:dyDescent="0.15">
      <c r="A13" s="26"/>
      <c r="B13" s="12"/>
      <c r="C13" s="27"/>
      <c r="D13" s="27"/>
      <c r="E13" s="12"/>
      <c r="F13" s="27"/>
      <c r="G13" s="27"/>
      <c r="H13" s="12"/>
      <c r="I13" s="27"/>
      <c r="J13" s="28"/>
    </row>
    <row r="14" spans="1:11" s="4" customFormat="1" ht="40" customHeight="1" x14ac:dyDescent="0.15">
      <c r="A14" s="17" t="str">
        <f>'Beoordelen 2. Toelichting'!A1:B1</f>
        <v xml:space="preserve">2.	TOELICHTING BEANTWOORDING </v>
      </c>
      <c r="B14" s="10"/>
      <c r="C14" s="61" t="str">
        <f>'Beoordelen 2. Toelichting'!A3</f>
        <v>Dit onderdeel kent GEEN eigen beoordelingskader, maar kan leiden tot een aanpassing van een beoordeling van de beantwoording van de open vragen.</v>
      </c>
      <c r="D14" s="62"/>
      <c r="E14" s="62"/>
      <c r="F14" s="62" t="s">
        <v>5</v>
      </c>
      <c r="G14" s="62"/>
      <c r="H14" s="62"/>
      <c r="I14" s="62" t="s">
        <v>5</v>
      </c>
      <c r="J14" s="63"/>
    </row>
    <row r="15" spans="1:11" s="4" customFormat="1" ht="20" customHeight="1" x14ac:dyDescent="0.15">
      <c r="A15" s="26"/>
      <c r="B15" s="12"/>
      <c r="C15" s="27"/>
      <c r="D15" s="27"/>
      <c r="E15" s="12"/>
      <c r="F15" s="27"/>
      <c r="G15" s="27"/>
      <c r="H15" s="12"/>
      <c r="I15" s="27"/>
      <c r="J15" s="28"/>
    </row>
    <row r="16" spans="1:11" s="4" customFormat="1" ht="40" customHeight="1" x14ac:dyDescent="0.15">
      <c r="A16" s="17" t="str">
        <f>'Beoordelen 3. Interview'!A1:B1</f>
        <v>3.	INTERVIEW SLEUTELFUNCTIONARISSEN</v>
      </c>
      <c r="B16" s="10"/>
      <c r="C16" s="72" t="s">
        <v>5</v>
      </c>
      <c r="D16" s="73"/>
      <c r="E16" s="10"/>
      <c r="F16" s="72" t="s">
        <v>5</v>
      </c>
      <c r="G16" s="73"/>
      <c r="H16" s="10"/>
      <c r="I16" s="72" t="s">
        <v>5</v>
      </c>
      <c r="J16" s="73"/>
    </row>
    <row r="17" spans="1:10" s="4" customFormat="1" ht="20" customHeight="1" x14ac:dyDescent="0.15">
      <c r="A17" s="67" t="str">
        <f>'Beoordelen 3. Interview'!A4:B4</f>
        <v>1.	Een technische vraag inzake implementatie</v>
      </c>
      <c r="B17" s="11"/>
      <c r="C17" s="9" t="s">
        <v>5</v>
      </c>
      <c r="D17" s="6"/>
      <c r="E17" s="11"/>
      <c r="F17" s="9" t="s">
        <v>5</v>
      </c>
      <c r="G17" s="6"/>
      <c r="H17" s="11"/>
      <c r="I17" s="9" t="s">
        <v>5</v>
      </c>
      <c r="J17" s="6"/>
    </row>
    <row r="18" spans="1:10" s="4" customFormat="1" ht="130" customHeight="1" x14ac:dyDescent="0.15">
      <c r="A18" s="68"/>
      <c r="B18" s="11"/>
      <c r="C18" s="64" t="s">
        <v>3</v>
      </c>
      <c r="D18" s="65"/>
      <c r="E18" s="11"/>
      <c r="F18" s="66" t="s">
        <v>3</v>
      </c>
      <c r="G18" s="65"/>
      <c r="H18" s="11"/>
      <c r="I18" s="66" t="s">
        <v>3</v>
      </c>
      <c r="J18" s="65"/>
    </row>
    <row r="19" spans="1:10" s="4" customFormat="1" ht="20" customHeight="1" x14ac:dyDescent="0.15">
      <c r="A19" s="67" t="str">
        <f>'Beoordelen 3. Interview'!A5:B5</f>
        <v>2. Een technische vraag inzake het onderhouden van de sportinstallaties bij opdrachtgever</v>
      </c>
      <c r="B19" s="11"/>
      <c r="C19" s="9" t="s">
        <v>5</v>
      </c>
      <c r="D19" s="6"/>
      <c r="E19" s="11"/>
      <c r="F19" s="9" t="s">
        <v>5</v>
      </c>
      <c r="G19" s="6"/>
      <c r="H19" s="11"/>
      <c r="I19" s="9" t="s">
        <v>5</v>
      </c>
      <c r="J19" s="6"/>
    </row>
    <row r="20" spans="1:10" s="4" customFormat="1" ht="130" customHeight="1" x14ac:dyDescent="0.15">
      <c r="A20" s="68"/>
      <c r="B20" s="11"/>
      <c r="C20" s="64" t="s">
        <v>3</v>
      </c>
      <c r="D20" s="65"/>
      <c r="E20" s="11"/>
      <c r="F20" s="66" t="s">
        <v>3</v>
      </c>
      <c r="G20" s="65"/>
      <c r="H20" s="11"/>
      <c r="I20" s="66" t="s">
        <v>3</v>
      </c>
      <c r="J20" s="65"/>
    </row>
    <row r="21" spans="1:10" s="4" customFormat="1" ht="20" customHeight="1" x14ac:dyDescent="0.15">
      <c r="A21" s="67" t="str">
        <f>'Beoordelen 3. Interview'!A6:B6</f>
        <v>3.	Een commerciële vraag inzake het accountmanagement.</v>
      </c>
      <c r="B21" s="11"/>
      <c r="C21" s="9" t="s">
        <v>5</v>
      </c>
      <c r="D21" s="6"/>
      <c r="E21" s="11"/>
      <c r="F21" s="9" t="s">
        <v>5</v>
      </c>
      <c r="G21" s="6"/>
      <c r="H21" s="11"/>
      <c r="I21" s="9" t="s">
        <v>5</v>
      </c>
      <c r="J21" s="6"/>
    </row>
    <row r="22" spans="1:10" s="4" customFormat="1" ht="130" customHeight="1" x14ac:dyDescent="0.15">
      <c r="A22" s="68"/>
      <c r="B22" s="11"/>
      <c r="C22" s="64" t="s">
        <v>3</v>
      </c>
      <c r="D22" s="65"/>
      <c r="E22" s="11"/>
      <c r="F22" s="66" t="s">
        <v>3</v>
      </c>
      <c r="G22" s="65"/>
      <c r="H22" s="11"/>
      <c r="I22" s="66" t="s">
        <v>3</v>
      </c>
      <c r="J22" s="65"/>
    </row>
    <row r="23" spans="1:10" s="4" customFormat="1" ht="20" customHeight="1" x14ac:dyDescent="0.15">
      <c r="A23" s="67" t="str">
        <f>'Beoordelen 3. Interview'!A7:B7</f>
        <v>4. Een vraag inzake de waarborging van veiligheid.</v>
      </c>
      <c r="B23" s="11"/>
      <c r="C23" s="9" t="s">
        <v>5</v>
      </c>
      <c r="D23" s="6"/>
      <c r="E23" s="11"/>
      <c r="F23" s="9" t="s">
        <v>5</v>
      </c>
      <c r="G23" s="6"/>
      <c r="H23" s="11"/>
      <c r="I23" s="9" t="s">
        <v>5</v>
      </c>
      <c r="J23" s="6"/>
    </row>
    <row r="24" spans="1:10" s="4" customFormat="1" ht="130" customHeight="1" x14ac:dyDescent="0.15">
      <c r="A24" s="68"/>
      <c r="B24" s="11"/>
      <c r="C24" s="64" t="s">
        <v>3</v>
      </c>
      <c r="D24" s="65"/>
      <c r="E24" s="11"/>
      <c r="F24" s="66" t="s">
        <v>3</v>
      </c>
      <c r="G24" s="65"/>
      <c r="H24" s="11"/>
      <c r="I24" s="66" t="s">
        <v>3</v>
      </c>
      <c r="J24" s="65"/>
    </row>
    <row r="25" spans="1:10" s="4" customFormat="1" ht="20" customHeight="1" x14ac:dyDescent="0.15">
      <c r="A25" s="67" t="str">
        <f>'Beoordelen 3. Interview'!A8:B8</f>
        <v>5.	Een vraag inzake de administratieve organisatie.</v>
      </c>
      <c r="B25" s="11"/>
      <c r="C25" s="9" t="s">
        <v>5</v>
      </c>
      <c r="D25" s="6"/>
      <c r="E25" s="11"/>
      <c r="F25" s="9" t="s">
        <v>5</v>
      </c>
      <c r="G25" s="6"/>
      <c r="H25" s="11"/>
      <c r="I25" s="9" t="s">
        <v>5</v>
      </c>
      <c r="J25" s="6"/>
    </row>
    <row r="26" spans="1:10" s="4" customFormat="1" ht="130" customHeight="1" x14ac:dyDescent="0.15">
      <c r="A26" s="68"/>
      <c r="B26" s="11"/>
      <c r="C26" s="64" t="s">
        <v>3</v>
      </c>
      <c r="D26" s="65"/>
      <c r="E26" s="11"/>
      <c r="F26" s="66" t="s">
        <v>3</v>
      </c>
      <c r="G26" s="65"/>
      <c r="H26" s="11"/>
      <c r="I26" s="66" t="s">
        <v>3</v>
      </c>
      <c r="J26" s="65"/>
    </row>
    <row r="27" spans="1:10" s="4" customFormat="1" ht="20" customHeight="1" x14ac:dyDescent="0.15">
      <c r="A27" s="26"/>
      <c r="B27" s="12"/>
      <c r="C27" s="27"/>
      <c r="D27" s="27"/>
      <c r="E27" s="12"/>
      <c r="F27" s="27"/>
      <c r="G27" s="27"/>
      <c r="H27" s="12"/>
      <c r="I27" s="27"/>
      <c r="J27" s="28"/>
    </row>
    <row r="28" spans="1:10" x14ac:dyDescent="0.2">
      <c r="A28" s="8"/>
      <c r="B28" s="5"/>
      <c r="H28" s="4"/>
    </row>
  </sheetData>
  <sheetProtection algorithmName="SHA-512" hashValue="PUZU0eVFYjK/CzPsq3RR9mgagX5L4H3+v++CZKw74sqdc2xg8Hm2MQCF8387tjpfgJSjPz+XG2P1M1vmEdFzjQ==" saltValue="PHKKJ6CSnjYxZH8SwDQpVA==" spinCount="100000" sheet="1" objects="1" scenarios="1"/>
  <mergeCells count="50">
    <mergeCell ref="A25:A26"/>
    <mergeCell ref="C26:D26"/>
    <mergeCell ref="F26:G26"/>
    <mergeCell ref="I26:J26"/>
    <mergeCell ref="A21:A22"/>
    <mergeCell ref="C22:D22"/>
    <mergeCell ref="F22:G22"/>
    <mergeCell ref="I22:J22"/>
    <mergeCell ref="A23:A24"/>
    <mergeCell ref="C24:D24"/>
    <mergeCell ref="F24:G24"/>
    <mergeCell ref="I24:J24"/>
    <mergeCell ref="A17:A18"/>
    <mergeCell ref="C18:D18"/>
    <mergeCell ref="F18:G18"/>
    <mergeCell ref="I18:J18"/>
    <mergeCell ref="A19:A20"/>
    <mergeCell ref="C20:D20"/>
    <mergeCell ref="F20:G20"/>
    <mergeCell ref="I20:J20"/>
    <mergeCell ref="A7:A8"/>
    <mergeCell ref="C8:D8"/>
    <mergeCell ref="F8:G8"/>
    <mergeCell ref="I8:J8"/>
    <mergeCell ref="C16:D16"/>
    <mergeCell ref="F16:G16"/>
    <mergeCell ref="I16:J16"/>
    <mergeCell ref="C14:J14"/>
    <mergeCell ref="A9:A10"/>
    <mergeCell ref="C10:D10"/>
    <mergeCell ref="F10:G10"/>
    <mergeCell ref="I10:J10"/>
    <mergeCell ref="A11:A12"/>
    <mergeCell ref="C12:D12"/>
    <mergeCell ref="F12:G12"/>
    <mergeCell ref="I12:J12"/>
    <mergeCell ref="A3:A4"/>
    <mergeCell ref="C4:D4"/>
    <mergeCell ref="F4:G4"/>
    <mergeCell ref="I4:J4"/>
    <mergeCell ref="A5:A6"/>
    <mergeCell ref="C6:D6"/>
    <mergeCell ref="F6:G6"/>
    <mergeCell ref="I6:J6"/>
    <mergeCell ref="C2:D2"/>
    <mergeCell ref="F2:G2"/>
    <mergeCell ref="I2:J2"/>
    <mergeCell ref="C1:D1"/>
    <mergeCell ref="F1:G1"/>
    <mergeCell ref="I1:J1"/>
  </mergeCells>
  <dataValidations count="1">
    <dataValidation type="list" errorStyle="warning" allowBlank="1" showErrorMessage="1" error="Voer juiste waarde in. " sqref="C3 F3 I3 C5 F5 I5 C7 F7 I7 C17 F17 I17 C19 F19 I19 C21 F21 I21 C25 F25 I25 C23 F23 I23 C9 F9 I9 C11 F11 I11" xr:uid="{5B7C25C3-8320-8646-997C-87479201CD6A}">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sheetPr>
    <tabColor rgb="FFFF0000"/>
  </sheetPr>
  <dimension ref="A1:K28"/>
  <sheetViews>
    <sheetView showGridLines="0" zoomScale="90" zoomScaleNormal="90" workbookViewId="0">
      <pane ySplit="1" topLeftCell="A6" activePane="bottomLeft" state="frozen"/>
      <selection pane="bottomLeft" activeCell="B23" sqref="A23:XFD24"/>
    </sheetView>
  </sheetViews>
  <sheetFormatPr baseColWidth="10" defaultRowHeight="15" x14ac:dyDescent="0.2"/>
  <cols>
    <col min="1" max="1" width="90.8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x14ac:dyDescent="0.2">
      <c r="A1" s="7" t="s">
        <v>7</v>
      </c>
      <c r="B1" s="13"/>
      <c r="C1" s="76" t="str">
        <f>'Vakdocent 1'!C1:D1</f>
        <v>Inschrijver 1</v>
      </c>
      <c r="D1" s="75"/>
      <c r="E1" s="13"/>
      <c r="F1" s="74" t="str">
        <f>'Vakdocent 1'!F1:G1</f>
        <v>Inschrijver 2</v>
      </c>
      <c r="G1" s="75"/>
      <c r="H1" s="13"/>
      <c r="I1" s="74" t="str">
        <f>'Vakdocent 1'!I1:J1</f>
        <v>Inschrijver 3</v>
      </c>
      <c r="J1" s="75"/>
      <c r="K1" s="3"/>
    </row>
    <row r="2" spans="1:11" s="4" customFormat="1" ht="40" customHeight="1" x14ac:dyDescent="0.15">
      <c r="A2" s="17" t="str">
        <f>'Beoordelen 1. Open vragen'!A1:B1</f>
        <v>1.	OPEN VRAGEN</v>
      </c>
      <c r="B2" s="10"/>
      <c r="C2" s="72" t="s">
        <v>5</v>
      </c>
      <c r="D2" s="73"/>
      <c r="E2" s="10"/>
      <c r="F2" s="72" t="s">
        <v>5</v>
      </c>
      <c r="G2" s="73"/>
      <c r="H2" s="10"/>
      <c r="I2" s="72" t="s">
        <v>5</v>
      </c>
      <c r="J2" s="73"/>
    </row>
    <row r="3" spans="1:11" s="4" customFormat="1" ht="20" customHeight="1" x14ac:dyDescent="0.15">
      <c r="A3" s="67" t="str">
        <f>'Beoordelen 1. Open vragen'!A4</f>
        <v>Inschrijver beschrijft op maximaal 2 A4 (toe te voegen via TenderNed) op welke wijze zij ervoor zorgt dat zij goedkeuring krijgt voor de levering en montage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3" s="11"/>
      <c r="C3" s="9" t="s">
        <v>5</v>
      </c>
      <c r="D3" s="6"/>
      <c r="E3" s="11"/>
      <c r="F3" s="9" t="s">
        <v>5</v>
      </c>
      <c r="G3" s="6"/>
      <c r="H3" s="11"/>
      <c r="I3" s="9" t="s">
        <v>5</v>
      </c>
      <c r="J3" s="6"/>
    </row>
    <row r="4" spans="1:11" s="4" customFormat="1" ht="140" customHeight="1" x14ac:dyDescent="0.15">
      <c r="A4" s="68"/>
      <c r="B4" s="11"/>
      <c r="C4" s="64" t="s">
        <v>3</v>
      </c>
      <c r="D4" s="65"/>
      <c r="E4" s="11"/>
      <c r="F4" s="66" t="s">
        <v>3</v>
      </c>
      <c r="G4" s="65"/>
      <c r="H4" s="11"/>
      <c r="I4" s="66" t="s">
        <v>3</v>
      </c>
      <c r="J4" s="65"/>
    </row>
    <row r="5" spans="1:11" s="4" customFormat="1" ht="20" customHeight="1" x14ac:dyDescent="0.15">
      <c r="A5" s="67" t="str">
        <f>'Beoordelen 1. Open vragen'!A6</f>
        <v xml:space="preserve">Inschrijver beschrijft op maximaal 3 A4 (toe te voegen via TenderNed) hoe zij de omschreven sportinstallaties en sportartikelen onderhoudt. Inschrijver beschrijft daarbij minimaal: Op welke wijze zij het onderhoud per locatie gaat realiseren, hoe een onderhoudsrapport vorm is gegeven (met een voorbeeld van maximaal 2 pagina’s A4) en op welke wijze zij opvolging geeft aan de uitkomst van het onderhoudsrapport indien er geen actie vanuit de school aan de hand van de rapportage ondernomen wordt.  </v>
      </c>
      <c r="B5" s="11"/>
      <c r="C5" s="9" t="s">
        <v>5</v>
      </c>
      <c r="D5" s="6"/>
      <c r="E5" s="11"/>
      <c r="F5" s="9" t="s">
        <v>5</v>
      </c>
      <c r="G5" s="6"/>
      <c r="H5" s="11"/>
      <c r="I5" s="9" t="s">
        <v>5</v>
      </c>
      <c r="J5" s="6"/>
    </row>
    <row r="6" spans="1:11" s="4" customFormat="1" ht="140" customHeight="1" x14ac:dyDescent="0.15">
      <c r="A6" s="68"/>
      <c r="B6" s="11"/>
      <c r="C6" s="64" t="s">
        <v>3</v>
      </c>
      <c r="D6" s="65"/>
      <c r="E6" s="11"/>
      <c r="F6" s="66" t="s">
        <v>3</v>
      </c>
      <c r="G6" s="65"/>
      <c r="H6" s="11"/>
      <c r="I6" s="66" t="s">
        <v>3</v>
      </c>
      <c r="J6" s="65"/>
    </row>
    <row r="7" spans="1:11" s="4" customFormat="1" ht="20" customHeight="1" x14ac:dyDescent="0.15">
      <c r="A7" s="67" t="str">
        <f>'Beoordelen 1. Open vragen'!A8</f>
        <v>Inschrijver beschrijft op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 van de contractmanager van ZAAM daarbij verwacht en op welke wijze zij de overeenkomst gaat evalueren (met vermelding van frequentie).</v>
      </c>
      <c r="B7" s="11"/>
      <c r="C7" s="9" t="s">
        <v>5</v>
      </c>
      <c r="D7" s="6"/>
      <c r="E7" s="11"/>
      <c r="F7" s="9" t="s">
        <v>5</v>
      </c>
      <c r="G7" s="6"/>
      <c r="H7" s="11"/>
      <c r="I7" s="9" t="s">
        <v>5</v>
      </c>
      <c r="J7" s="6"/>
    </row>
    <row r="8" spans="1:11" s="4" customFormat="1" ht="140" customHeight="1" x14ac:dyDescent="0.15">
      <c r="A8" s="68"/>
      <c r="B8" s="11"/>
      <c r="C8" s="64" t="s">
        <v>3</v>
      </c>
      <c r="D8" s="65"/>
      <c r="E8" s="11"/>
      <c r="F8" s="66" t="s">
        <v>3</v>
      </c>
      <c r="G8" s="65"/>
      <c r="H8" s="11"/>
      <c r="I8" s="66" t="s">
        <v>3</v>
      </c>
      <c r="J8" s="65"/>
    </row>
    <row r="9" spans="1:11" s="4" customFormat="1" ht="18" customHeight="1" x14ac:dyDescent="0.15">
      <c r="A9" s="67" t="str">
        <f>'Beoordelen 1. Open vragen'!A10</f>
        <v>Inschrijver beschrijft op maximaal 1 A4 (toe te voegen via TenderNed) wat zij bovenop de minimale ARBO eisen aan veiligheid inzake sportinstallaties adviseert om de veiligheid van gebruikers / leerlingen maximaal te waarborgen.</v>
      </c>
      <c r="B9" s="11"/>
      <c r="C9" s="9" t="s">
        <v>5</v>
      </c>
      <c r="D9" s="6"/>
      <c r="E9" s="11"/>
      <c r="F9" s="9" t="s">
        <v>5</v>
      </c>
      <c r="G9" s="6"/>
      <c r="H9" s="11"/>
      <c r="I9" s="9" t="s">
        <v>5</v>
      </c>
      <c r="J9" s="6"/>
    </row>
    <row r="10" spans="1:11" s="4" customFormat="1" ht="140" customHeight="1" x14ac:dyDescent="0.15">
      <c r="A10" s="68"/>
      <c r="B10" s="11"/>
      <c r="C10" s="64" t="s">
        <v>3</v>
      </c>
      <c r="D10" s="65"/>
      <c r="E10" s="11"/>
      <c r="F10" s="66" t="s">
        <v>3</v>
      </c>
      <c r="G10" s="65"/>
      <c r="H10" s="11"/>
      <c r="I10" s="66" t="s">
        <v>3</v>
      </c>
      <c r="J10" s="65"/>
    </row>
    <row r="11" spans="1:11" s="4" customFormat="1" ht="17" customHeight="1" x14ac:dyDescent="0.15">
      <c r="A11" s="67" t="str">
        <f>'Beoordelen 1. Open vragen'!A12</f>
        <v>Inschrijver beschrijft op maximaal 2 A4 (toe te voegen via TenderNed) op welke wijze zij bijdraagt aan een circulaire economie in het (her)gebruik van materialen en eigen middelen en afvoer van afval. Inschrijver geeft hierbij minimaal antwoord op het volgende:
-	Hoe circulair zijn de sportinstallaties die door inschrijver aangeboden worden?
-	Hoe brengt u afgevoerde materialen en installaties van de opdrachtgever terug in de keten dan wel voor andere toepassingen?</v>
      </c>
      <c r="B11" s="11"/>
      <c r="C11" s="9" t="s">
        <v>5</v>
      </c>
      <c r="D11" s="6"/>
      <c r="E11" s="11"/>
      <c r="F11" s="9" t="s">
        <v>5</v>
      </c>
      <c r="G11" s="6"/>
      <c r="H11" s="11"/>
      <c r="I11" s="9" t="s">
        <v>5</v>
      </c>
      <c r="J11" s="6"/>
    </row>
    <row r="12" spans="1:11" s="4" customFormat="1" ht="140" customHeight="1" x14ac:dyDescent="0.15">
      <c r="A12" s="68"/>
      <c r="B12" s="11"/>
      <c r="C12" s="64" t="s">
        <v>3</v>
      </c>
      <c r="D12" s="65"/>
      <c r="E12" s="11"/>
      <c r="F12" s="66" t="s">
        <v>3</v>
      </c>
      <c r="G12" s="65"/>
      <c r="H12" s="11"/>
      <c r="I12" s="66" t="s">
        <v>3</v>
      </c>
      <c r="J12" s="65"/>
    </row>
    <row r="13" spans="1:11" s="4" customFormat="1" ht="20" customHeight="1" x14ac:dyDescent="0.15">
      <c r="A13" s="26"/>
      <c r="B13" s="12"/>
      <c r="C13" s="27"/>
      <c r="D13" s="27"/>
      <c r="E13" s="12"/>
      <c r="F13" s="27"/>
      <c r="G13" s="27"/>
      <c r="H13" s="12"/>
      <c r="I13" s="27"/>
      <c r="J13" s="28"/>
    </row>
    <row r="14" spans="1:11" s="4" customFormat="1" ht="40" customHeight="1" x14ac:dyDescent="0.15">
      <c r="A14" s="17" t="str">
        <f>'Beoordelen 2. Toelichting'!A1:B1</f>
        <v xml:space="preserve">2.	TOELICHTING BEANTWOORDING </v>
      </c>
      <c r="B14" s="10"/>
      <c r="C14" s="61" t="str">
        <f>'Beoordelen 2. Toelichting'!A3</f>
        <v>Dit onderdeel kent GEEN eigen beoordelingskader, maar kan leiden tot een aanpassing van een beoordeling van de beantwoording van de open vragen.</v>
      </c>
      <c r="D14" s="62"/>
      <c r="E14" s="62"/>
      <c r="F14" s="62" t="s">
        <v>5</v>
      </c>
      <c r="G14" s="62"/>
      <c r="H14" s="62"/>
      <c r="I14" s="62" t="s">
        <v>5</v>
      </c>
      <c r="J14" s="63"/>
    </row>
    <row r="15" spans="1:11" s="4" customFormat="1" ht="20" customHeight="1" x14ac:dyDescent="0.15">
      <c r="A15" s="26"/>
      <c r="B15" s="12"/>
      <c r="C15" s="27"/>
      <c r="D15" s="27"/>
      <c r="E15" s="12"/>
      <c r="F15" s="27"/>
      <c r="G15" s="27"/>
      <c r="H15" s="12"/>
      <c r="I15" s="27"/>
      <c r="J15" s="28"/>
    </row>
    <row r="16" spans="1:11" s="4" customFormat="1" ht="40" customHeight="1" x14ac:dyDescent="0.15">
      <c r="A16" s="17" t="str">
        <f>'Beoordelen 3. Interview'!A1:B1</f>
        <v>3.	INTERVIEW SLEUTELFUNCTIONARISSEN</v>
      </c>
      <c r="B16" s="10"/>
      <c r="C16" s="72" t="s">
        <v>5</v>
      </c>
      <c r="D16" s="73"/>
      <c r="E16" s="10"/>
      <c r="F16" s="72" t="s">
        <v>5</v>
      </c>
      <c r="G16" s="73"/>
      <c r="H16" s="10"/>
      <c r="I16" s="72" t="s">
        <v>5</v>
      </c>
      <c r="J16" s="73"/>
    </row>
    <row r="17" spans="1:10" s="4" customFormat="1" ht="20" customHeight="1" x14ac:dyDescent="0.15">
      <c r="A17" s="67" t="str">
        <f>'Beoordelen 3. Interview'!A4:B4</f>
        <v>1.	Een technische vraag inzake implementatie</v>
      </c>
      <c r="B17" s="11"/>
      <c r="C17" s="9" t="s">
        <v>5</v>
      </c>
      <c r="D17" s="6"/>
      <c r="E17" s="11"/>
      <c r="F17" s="9" t="s">
        <v>5</v>
      </c>
      <c r="G17" s="6"/>
      <c r="H17" s="11"/>
      <c r="I17" s="9" t="s">
        <v>5</v>
      </c>
      <c r="J17" s="6"/>
    </row>
    <row r="18" spans="1:10" s="4" customFormat="1" ht="130" customHeight="1" x14ac:dyDescent="0.15">
      <c r="A18" s="68"/>
      <c r="B18" s="11"/>
      <c r="C18" s="64" t="s">
        <v>3</v>
      </c>
      <c r="D18" s="65"/>
      <c r="E18" s="11"/>
      <c r="F18" s="66" t="s">
        <v>3</v>
      </c>
      <c r="G18" s="65"/>
      <c r="H18" s="11"/>
      <c r="I18" s="66" t="s">
        <v>3</v>
      </c>
      <c r="J18" s="65"/>
    </row>
    <row r="19" spans="1:10" s="4" customFormat="1" ht="20" customHeight="1" x14ac:dyDescent="0.15">
      <c r="A19" s="67" t="str">
        <f>'Beoordelen 3. Interview'!A5:B5</f>
        <v>2. Een technische vraag inzake het onderhouden van de sportinstallaties bij opdrachtgever</v>
      </c>
      <c r="B19" s="11"/>
      <c r="C19" s="9" t="s">
        <v>5</v>
      </c>
      <c r="D19" s="6"/>
      <c r="E19" s="11"/>
      <c r="F19" s="9" t="s">
        <v>5</v>
      </c>
      <c r="G19" s="6"/>
      <c r="H19" s="11"/>
      <c r="I19" s="9" t="s">
        <v>5</v>
      </c>
      <c r="J19" s="6"/>
    </row>
    <row r="20" spans="1:10" s="4" customFormat="1" ht="130" customHeight="1" x14ac:dyDescent="0.15">
      <c r="A20" s="68"/>
      <c r="B20" s="11"/>
      <c r="C20" s="64" t="s">
        <v>3</v>
      </c>
      <c r="D20" s="65"/>
      <c r="E20" s="11"/>
      <c r="F20" s="66" t="s">
        <v>3</v>
      </c>
      <c r="G20" s="65"/>
      <c r="H20" s="11"/>
      <c r="I20" s="66" t="s">
        <v>3</v>
      </c>
      <c r="J20" s="65"/>
    </row>
    <row r="21" spans="1:10" s="4" customFormat="1" ht="20" customHeight="1" x14ac:dyDescent="0.15">
      <c r="A21" s="67" t="str">
        <f>'Beoordelen 3. Interview'!A6:B6</f>
        <v>3.	Een commerciële vraag inzake het accountmanagement.</v>
      </c>
      <c r="B21" s="11"/>
      <c r="C21" s="9" t="s">
        <v>5</v>
      </c>
      <c r="D21" s="6"/>
      <c r="E21" s="11"/>
      <c r="F21" s="9" t="s">
        <v>5</v>
      </c>
      <c r="G21" s="6"/>
      <c r="H21" s="11"/>
      <c r="I21" s="9" t="s">
        <v>5</v>
      </c>
      <c r="J21" s="6"/>
    </row>
    <row r="22" spans="1:10" s="4" customFormat="1" ht="130" customHeight="1" x14ac:dyDescent="0.15">
      <c r="A22" s="68"/>
      <c r="B22" s="11"/>
      <c r="C22" s="64" t="s">
        <v>3</v>
      </c>
      <c r="D22" s="65"/>
      <c r="E22" s="11"/>
      <c r="F22" s="66" t="s">
        <v>3</v>
      </c>
      <c r="G22" s="65"/>
      <c r="H22" s="11"/>
      <c r="I22" s="66" t="s">
        <v>3</v>
      </c>
      <c r="J22" s="65"/>
    </row>
    <row r="23" spans="1:10" s="4" customFormat="1" ht="20" customHeight="1" x14ac:dyDescent="0.15">
      <c r="A23" s="67" t="str">
        <f>'Beoordelen 3. Interview'!A7:B7</f>
        <v>4. Een vraag inzake de waarborging van veiligheid.</v>
      </c>
      <c r="B23" s="11"/>
      <c r="C23" s="9" t="s">
        <v>5</v>
      </c>
      <c r="D23" s="6"/>
      <c r="E23" s="11"/>
      <c r="F23" s="9" t="s">
        <v>5</v>
      </c>
      <c r="G23" s="6"/>
      <c r="H23" s="11"/>
      <c r="I23" s="9" t="s">
        <v>5</v>
      </c>
      <c r="J23" s="6"/>
    </row>
    <row r="24" spans="1:10" s="4" customFormat="1" ht="130" customHeight="1" x14ac:dyDescent="0.15">
      <c r="A24" s="68"/>
      <c r="B24" s="11"/>
      <c r="C24" s="64" t="s">
        <v>3</v>
      </c>
      <c r="D24" s="65"/>
      <c r="E24" s="11"/>
      <c r="F24" s="66" t="s">
        <v>3</v>
      </c>
      <c r="G24" s="65"/>
      <c r="H24" s="11"/>
      <c r="I24" s="66" t="s">
        <v>3</v>
      </c>
      <c r="J24" s="65"/>
    </row>
    <row r="25" spans="1:10" s="4" customFormat="1" ht="20" customHeight="1" x14ac:dyDescent="0.15">
      <c r="A25" s="67" t="str">
        <f>'Beoordelen 3. Interview'!A8:B8</f>
        <v>5.	Een vraag inzake de administratieve organisatie.</v>
      </c>
      <c r="B25" s="11"/>
      <c r="C25" s="9" t="s">
        <v>5</v>
      </c>
      <c r="D25" s="6"/>
      <c r="E25" s="11"/>
      <c r="F25" s="9" t="s">
        <v>5</v>
      </c>
      <c r="G25" s="6"/>
      <c r="H25" s="11"/>
      <c r="I25" s="9" t="s">
        <v>5</v>
      </c>
      <c r="J25" s="6"/>
    </row>
    <row r="26" spans="1:10" s="4" customFormat="1" ht="130" customHeight="1" x14ac:dyDescent="0.15">
      <c r="A26" s="68"/>
      <c r="B26" s="11"/>
      <c r="C26" s="64" t="s">
        <v>3</v>
      </c>
      <c r="D26" s="65"/>
      <c r="E26" s="11"/>
      <c r="F26" s="66" t="s">
        <v>3</v>
      </c>
      <c r="G26" s="65"/>
      <c r="H26" s="11"/>
      <c r="I26" s="66" t="s">
        <v>3</v>
      </c>
      <c r="J26" s="65"/>
    </row>
    <row r="27" spans="1:10" s="4" customFormat="1" ht="20" customHeight="1" x14ac:dyDescent="0.15">
      <c r="A27" s="26"/>
      <c r="B27" s="12"/>
      <c r="C27" s="27"/>
      <c r="D27" s="27"/>
      <c r="E27" s="12"/>
      <c r="F27" s="27"/>
      <c r="G27" s="27"/>
      <c r="H27" s="12"/>
      <c r="I27" s="27"/>
      <c r="J27" s="28"/>
    </row>
    <row r="28" spans="1:10" x14ac:dyDescent="0.2">
      <c r="A28" s="8"/>
      <c r="B28" s="5"/>
      <c r="H28" s="4"/>
    </row>
  </sheetData>
  <sheetProtection algorithmName="SHA-512" hashValue="19ObACJgMvvEGP6EvB6RVJwAHYH4cS+9Els+czyvf17l/8hVyKaKhigT2PrJJDZMYXYAuaHQWhyShDkxpkBuNw==" saltValue="S9gqktt+COMOvwuISyqV1w==" spinCount="100000" sheet="1" objects="1" scenarios="1"/>
  <mergeCells count="50">
    <mergeCell ref="A25:A26"/>
    <mergeCell ref="C26:D26"/>
    <mergeCell ref="F26:G26"/>
    <mergeCell ref="I26:J26"/>
    <mergeCell ref="A21:A22"/>
    <mergeCell ref="C22:D22"/>
    <mergeCell ref="F22:G22"/>
    <mergeCell ref="I22:J22"/>
    <mergeCell ref="A23:A24"/>
    <mergeCell ref="C24:D24"/>
    <mergeCell ref="F24:G24"/>
    <mergeCell ref="I24:J24"/>
    <mergeCell ref="A17:A18"/>
    <mergeCell ref="C18:D18"/>
    <mergeCell ref="F18:G18"/>
    <mergeCell ref="I18:J18"/>
    <mergeCell ref="A19:A20"/>
    <mergeCell ref="C20:D20"/>
    <mergeCell ref="F20:G20"/>
    <mergeCell ref="I20:J20"/>
    <mergeCell ref="A7:A8"/>
    <mergeCell ref="C8:D8"/>
    <mergeCell ref="F8:G8"/>
    <mergeCell ref="I8:J8"/>
    <mergeCell ref="C16:D16"/>
    <mergeCell ref="F16:G16"/>
    <mergeCell ref="I16:J16"/>
    <mergeCell ref="C14:J14"/>
    <mergeCell ref="A9:A10"/>
    <mergeCell ref="C10:D10"/>
    <mergeCell ref="F10:G10"/>
    <mergeCell ref="I10:J10"/>
    <mergeCell ref="A11:A12"/>
    <mergeCell ref="C12:D12"/>
    <mergeCell ref="F12:G12"/>
    <mergeCell ref="I12:J12"/>
    <mergeCell ref="A3:A4"/>
    <mergeCell ref="C4:D4"/>
    <mergeCell ref="F4:G4"/>
    <mergeCell ref="I4:J4"/>
    <mergeCell ref="A5:A6"/>
    <mergeCell ref="C6:D6"/>
    <mergeCell ref="F6:G6"/>
    <mergeCell ref="I6:J6"/>
    <mergeCell ref="C2:D2"/>
    <mergeCell ref="F2:G2"/>
    <mergeCell ref="I2:J2"/>
    <mergeCell ref="C1:D1"/>
    <mergeCell ref="F1:G1"/>
    <mergeCell ref="I1:J1"/>
  </mergeCells>
  <dataValidations count="1">
    <dataValidation type="list" errorStyle="warning" allowBlank="1" showErrorMessage="1" error="Voer juiste waarde in. " sqref="C3 F3 I3 C5 F5 I5 C7 F7 I7 C17 F17 I17 C19 F19 I19 C21 F21 I21 C25 F25 I25 C23 F23 I23 C9 F9 I9 C11 F11 I11" xr:uid="{F452B026-9756-BF4B-91D1-47694F39BA4D}">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7" tint="-0.249977111117893"/>
    <pageSetUpPr fitToPage="1"/>
  </sheetPr>
  <dimension ref="A1:K81"/>
  <sheetViews>
    <sheetView showGridLines="0" zoomScaleNormal="100" workbookViewId="0">
      <pane ySplit="1" topLeftCell="A2" activePane="bottomLeft" state="frozen"/>
      <selection pane="bottomLeft" activeCell="J53" sqref="J53"/>
    </sheetView>
  </sheetViews>
  <sheetFormatPr baseColWidth="10" defaultColWidth="8.83203125" defaultRowHeight="15" x14ac:dyDescent="0.2"/>
  <cols>
    <col min="1" max="1" width="80.83203125" customWidth="1"/>
    <col min="2" max="2" width="15.6640625" customWidth="1"/>
    <col min="3" max="3" width="2.83203125" style="8" customWidth="1"/>
    <col min="4" max="5" width="28.83203125" customWidth="1"/>
    <col min="6" max="6" width="2.83203125" style="8" customWidth="1"/>
    <col min="7" max="8" width="28.83203125" customWidth="1"/>
    <col min="9" max="9" width="2.83203125" style="8" customWidth="1"/>
    <col min="10" max="11" width="28.83203125" customWidth="1"/>
  </cols>
  <sheetData>
    <row r="1" spans="1:11" ht="40" customHeight="1" x14ac:dyDescent="0.2">
      <c r="A1" s="104" t="s">
        <v>8</v>
      </c>
      <c r="B1" s="105"/>
      <c r="C1" s="13"/>
      <c r="D1" s="95" t="str">
        <f>'Vakdocent 1'!C1</f>
        <v>Inschrijver 1</v>
      </c>
      <c r="E1" s="97"/>
      <c r="F1" s="22"/>
      <c r="G1" s="95" t="str">
        <f>'Vakdocent 1'!F1</f>
        <v>Inschrijver 2</v>
      </c>
      <c r="H1" s="97"/>
      <c r="I1" s="22"/>
      <c r="J1" s="95" t="str">
        <f>'Vakdocent 1'!I1</f>
        <v>Inschrijver 3</v>
      </c>
      <c r="K1" s="96"/>
    </row>
    <row r="2" spans="1:11" ht="20" customHeight="1" x14ac:dyDescent="0.2">
      <c r="A2" s="20" t="str">
        <f>'Beoordelen 1. Open vragen'!A1:B1</f>
        <v>1.	OPEN VRAGEN</v>
      </c>
      <c r="B2" s="21"/>
      <c r="C2" s="10"/>
      <c r="D2" s="23"/>
      <c r="E2" s="43" t="s">
        <v>17</v>
      </c>
      <c r="F2" s="24"/>
      <c r="G2" s="23"/>
      <c r="H2" s="43" t="s">
        <v>17</v>
      </c>
      <c r="I2" s="24"/>
      <c r="J2" s="25"/>
      <c r="K2" s="43" t="s">
        <v>17</v>
      </c>
    </row>
    <row r="3" spans="1:11" ht="35" customHeight="1" x14ac:dyDescent="0.2">
      <c r="A3" s="99" t="str">
        <f>'Beoordelen 1. Open vragen'!A4:B4</f>
        <v>Inschrijver beschrijft op maximaal 2 A4 (toe te voegen via TenderNed) op welke wijze zij ervoor zorgt dat zij goedkeuring krijgt voor de levering en montage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na oplevering bij de opdrachtgever en op welke wijze zij de klanttevredenheid gaat monitoren.</v>
      </c>
      <c r="B3" s="18" t="s">
        <v>40</v>
      </c>
      <c r="C3" s="11"/>
      <c r="D3" s="19" t="str">
        <f>'Vakdocent 1'!C3</f>
        <v>Score:</v>
      </c>
      <c r="E3" s="87" t="s">
        <v>3</v>
      </c>
      <c r="F3" s="11"/>
      <c r="G3" s="19" t="str">
        <f>'Vakdocent 1'!F3</f>
        <v>Score:</v>
      </c>
      <c r="H3" s="87" t="s">
        <v>3</v>
      </c>
      <c r="I3" s="11"/>
      <c r="J3" s="19" t="str">
        <f>'Vakdocent 1'!I3</f>
        <v>Score:</v>
      </c>
      <c r="K3" s="87" t="s">
        <v>3</v>
      </c>
    </row>
    <row r="4" spans="1:11" ht="35" customHeight="1" x14ac:dyDescent="0.2">
      <c r="A4" s="100"/>
      <c r="B4" s="18" t="s">
        <v>41</v>
      </c>
      <c r="C4" s="11"/>
      <c r="D4" s="19" t="str">
        <f>'Vakdocent 2'!C3</f>
        <v>Score:</v>
      </c>
      <c r="E4" s="87"/>
      <c r="F4" s="11"/>
      <c r="G4" s="19" t="str">
        <f>'Vakdocent 2'!F3</f>
        <v>Score:</v>
      </c>
      <c r="H4" s="87"/>
      <c r="I4" s="11"/>
      <c r="J4" s="19" t="str">
        <f>'Vakdocent 2'!I3</f>
        <v>Score:</v>
      </c>
      <c r="K4" s="87"/>
    </row>
    <row r="5" spans="1:11" ht="35" customHeight="1" x14ac:dyDescent="0.2">
      <c r="A5" s="100"/>
      <c r="B5" s="18" t="s">
        <v>42</v>
      </c>
      <c r="C5" s="11"/>
      <c r="D5" s="19" t="str">
        <f>'Vakdocent 3'!C3</f>
        <v>Score:</v>
      </c>
      <c r="E5" s="87"/>
      <c r="F5" s="11"/>
      <c r="G5" s="19" t="str">
        <f>'Vakdocent 3'!F3</f>
        <v>Score:</v>
      </c>
      <c r="H5" s="87"/>
      <c r="I5" s="11"/>
      <c r="J5" s="19" t="str">
        <f>'Vakdocent 3'!I3</f>
        <v>Score:</v>
      </c>
      <c r="K5" s="87"/>
    </row>
    <row r="6" spans="1:11" ht="35" customHeight="1" x14ac:dyDescent="0.2">
      <c r="A6" s="100"/>
      <c r="B6" s="18" t="s">
        <v>43</v>
      </c>
      <c r="C6" s="11"/>
      <c r="D6" s="19" t="str">
        <f>Contractmanager!C3</f>
        <v>Score:</v>
      </c>
      <c r="E6" s="87"/>
      <c r="F6" s="11"/>
      <c r="G6" s="19" t="str">
        <f>Contractmanager!F3</f>
        <v>Score:</v>
      </c>
      <c r="H6" s="87"/>
      <c r="I6" s="11"/>
      <c r="J6" s="19" t="str">
        <f>Contractmanager!I3</f>
        <v>Score:</v>
      </c>
      <c r="K6" s="87"/>
    </row>
    <row r="7" spans="1:11" ht="35" customHeight="1" x14ac:dyDescent="0.2">
      <c r="A7" s="101"/>
      <c r="B7" s="18" t="s">
        <v>44</v>
      </c>
      <c r="C7" s="11"/>
      <c r="D7" s="19" t="str">
        <f>'Facilitair adviseur'!C3</f>
        <v>Score:</v>
      </c>
      <c r="E7" s="87"/>
      <c r="F7" s="11"/>
      <c r="G7" s="19" t="str">
        <f>'Facilitair adviseur'!F3</f>
        <v>Score:</v>
      </c>
      <c r="H7" s="87"/>
      <c r="I7" s="11"/>
      <c r="J7" s="19" t="str">
        <f>'Facilitair adviseur'!I3</f>
        <v>Score:</v>
      </c>
      <c r="K7" s="87"/>
    </row>
    <row r="8" spans="1:11" ht="20" customHeight="1" x14ac:dyDescent="0.2">
      <c r="A8" s="102" t="s">
        <v>4</v>
      </c>
      <c r="B8" s="102"/>
      <c r="C8" s="11"/>
      <c r="D8" s="14" t="s">
        <v>5</v>
      </c>
      <c r="E8" s="87"/>
      <c r="F8" s="11"/>
      <c r="G8" s="14" t="s">
        <v>5</v>
      </c>
      <c r="H8" s="87"/>
      <c r="I8" s="11"/>
      <c r="J8" s="14" t="s">
        <v>5</v>
      </c>
      <c r="K8" s="87"/>
    </row>
    <row r="9" spans="1:11" ht="20" customHeight="1" x14ac:dyDescent="0.2">
      <c r="A9" s="103"/>
      <c r="B9" s="103"/>
      <c r="C9" s="11"/>
      <c r="D9" s="15" t="str">
        <f>IF(D8="Uitmuntend","€ 22.500",IF(D8="Goed","€ 17.500",IF(D8="Voldoende","€ 12.500",IF(D8="Matig","€ 0",IF(D8="Onvoldoende","KNOCK OUT"," ")))))</f>
        <v xml:space="preserve"> </v>
      </c>
      <c r="E9" s="87"/>
      <c r="F9" s="11"/>
      <c r="G9" s="15" t="str">
        <f>IF(G8="Uitmuntend","€ 22.500",IF(G8="Goed","€ 17.500",IF(G8="Voldoende","€ 12.500",IF(G8="Matig","€ 0",IF(G8="Onvoldoende","KNOCK OUT"," ")))))</f>
        <v xml:space="preserve"> </v>
      </c>
      <c r="H9" s="87"/>
      <c r="I9" s="11"/>
      <c r="J9" s="15" t="str">
        <f>IF(J8="Uitmuntend","€ 22.500",IF(J8="Goed","€ 17.500",IF(J8="Voldoende","€ 12.500",IF(J8="Matig","€ 0",IF(J8="Onvoldoende","KNOCK OUT"," ")))))</f>
        <v xml:space="preserve"> </v>
      </c>
      <c r="K9" s="87"/>
    </row>
    <row r="10" spans="1:11" ht="35" customHeight="1" x14ac:dyDescent="0.2">
      <c r="A10" s="99" t="str">
        <f>'Beoordelen 1. Open vragen'!A6:B6</f>
        <v xml:space="preserve">Inschrijver beschrijft op maximaal 3 A4 (toe te voegen via TenderNed) hoe zij de omschreven sportinstallaties en sportartikelen onderhoudt. Inschrijver beschrijft daarbij minimaal: Op welke wijze zij het onderhoud per locatie gaat realiseren, hoe een onderhoudsrapport vorm is gegeven (met een voorbeeld van maximaal 2 pagina’s A4) en op welke wijze zij opvolging geeft aan de uitkomst van het onderhoudsrapport indien er geen actie vanuit de school aan de hand van de rapportage ondernomen wordt.  </v>
      </c>
      <c r="B10" s="18" t="s">
        <v>40</v>
      </c>
      <c r="C10" s="11"/>
      <c r="D10" s="19" t="str">
        <f>'Vakdocent 1'!C5</f>
        <v>Score:</v>
      </c>
      <c r="E10" s="87" t="s">
        <v>3</v>
      </c>
      <c r="F10" s="11"/>
      <c r="G10" s="19" t="str">
        <f>'Vakdocent 1'!F5</f>
        <v>Score:</v>
      </c>
      <c r="H10" s="87" t="s">
        <v>3</v>
      </c>
      <c r="I10" s="11"/>
      <c r="J10" s="19" t="str">
        <f>'Vakdocent 1'!I5</f>
        <v>Score:</v>
      </c>
      <c r="K10" s="87" t="s">
        <v>3</v>
      </c>
    </row>
    <row r="11" spans="1:11" ht="35" customHeight="1" x14ac:dyDescent="0.2">
      <c r="A11" s="100"/>
      <c r="B11" s="18" t="s">
        <v>41</v>
      </c>
      <c r="C11" s="11"/>
      <c r="D11" s="19" t="str">
        <f>'Vakdocent 2'!C5</f>
        <v>Score:</v>
      </c>
      <c r="E11" s="87"/>
      <c r="F11" s="11"/>
      <c r="G11" s="19" t="str">
        <f>'Vakdocent 2'!F5</f>
        <v>Score:</v>
      </c>
      <c r="H11" s="87"/>
      <c r="I11" s="11"/>
      <c r="J11" s="19" t="str">
        <f>'Vakdocent 2'!I5</f>
        <v>Score:</v>
      </c>
      <c r="K11" s="87"/>
    </row>
    <row r="12" spans="1:11" ht="35" customHeight="1" x14ac:dyDescent="0.2">
      <c r="A12" s="100"/>
      <c r="B12" s="18" t="s">
        <v>42</v>
      </c>
      <c r="C12" s="11"/>
      <c r="D12" s="19" t="str">
        <f>'Vakdocent 3'!C5</f>
        <v>Score:</v>
      </c>
      <c r="E12" s="87"/>
      <c r="F12" s="11"/>
      <c r="G12" s="19" t="str">
        <f>'Vakdocent 3'!F5</f>
        <v>Score:</v>
      </c>
      <c r="H12" s="87"/>
      <c r="I12" s="11"/>
      <c r="J12" s="19" t="str">
        <f>'Vakdocent 3'!I5</f>
        <v>Score:</v>
      </c>
      <c r="K12" s="87"/>
    </row>
    <row r="13" spans="1:11" ht="35" customHeight="1" x14ac:dyDescent="0.2">
      <c r="A13" s="100"/>
      <c r="B13" s="18" t="s">
        <v>43</v>
      </c>
      <c r="C13" s="11"/>
      <c r="D13" s="19" t="str">
        <f>Contractmanager!C5</f>
        <v>Score:</v>
      </c>
      <c r="E13" s="87"/>
      <c r="F13" s="11"/>
      <c r="G13" s="19" t="str">
        <f>Contractmanager!F5</f>
        <v>Score:</v>
      </c>
      <c r="H13" s="87"/>
      <c r="I13" s="11"/>
      <c r="J13" s="19" t="str">
        <f>Contractmanager!I5</f>
        <v>Score:</v>
      </c>
      <c r="K13" s="87"/>
    </row>
    <row r="14" spans="1:11" ht="35" customHeight="1" x14ac:dyDescent="0.2">
      <c r="A14" s="101"/>
      <c r="B14" s="18" t="s">
        <v>44</v>
      </c>
      <c r="C14" s="11"/>
      <c r="D14" s="19" t="str">
        <f>'Facilitair adviseur'!C5</f>
        <v>Score:</v>
      </c>
      <c r="E14" s="87"/>
      <c r="F14" s="11"/>
      <c r="G14" s="19" t="str">
        <f>'Facilitair adviseur'!F5</f>
        <v>Score:</v>
      </c>
      <c r="H14" s="87"/>
      <c r="I14" s="11"/>
      <c r="J14" s="19" t="str">
        <f>'Facilitair adviseur'!I5</f>
        <v>Score:</v>
      </c>
      <c r="K14" s="87"/>
    </row>
    <row r="15" spans="1:11" ht="20" customHeight="1" x14ac:dyDescent="0.2">
      <c r="A15" s="102" t="s">
        <v>4</v>
      </c>
      <c r="B15" s="102"/>
      <c r="C15" s="11"/>
      <c r="D15" s="14" t="s">
        <v>5</v>
      </c>
      <c r="E15" s="87"/>
      <c r="F15" s="11"/>
      <c r="G15" s="14" t="s">
        <v>5</v>
      </c>
      <c r="H15" s="87"/>
      <c r="I15" s="11"/>
      <c r="J15" s="14" t="s">
        <v>5</v>
      </c>
      <c r="K15" s="87"/>
    </row>
    <row r="16" spans="1:11" ht="20" customHeight="1" x14ac:dyDescent="0.2">
      <c r="A16" s="103"/>
      <c r="B16" s="103"/>
      <c r="C16" s="11"/>
      <c r="D16" s="15" t="str">
        <f>IF(D15="Uitmuntend","€ 22.500",IF(D15="Goed","€ 17.500",IF(D15="Voldoende","€ 12.500",IF(D15="Matig","€ 0",IF(D15="Onvoldoende","KNOCK OUT"," ")))))</f>
        <v xml:space="preserve"> </v>
      </c>
      <c r="E16" s="87"/>
      <c r="F16" s="11"/>
      <c r="G16" s="15" t="str">
        <f>IF(G15="Uitmuntend","€ 22.500",IF(G15="Goed","€ 17.500",IF(G15="Voldoende","€ 12.500",IF(G15="Matig","€ 0",IF(G15="Onvoldoende","KNOCK OUT"," ")))))</f>
        <v xml:space="preserve"> </v>
      </c>
      <c r="H16" s="87"/>
      <c r="I16" s="11"/>
      <c r="J16" s="15" t="str">
        <f>IF(J15="Uitmuntend","€ 22.500",IF(J15="Goed","€ 17.500",IF(J15="Voldoende","€ 12.500",IF(J15="Matig","€ 0",IF(J15="Onvoldoende","KNOCK OUT"," ")))))</f>
        <v xml:space="preserve"> </v>
      </c>
      <c r="K16" s="87"/>
    </row>
    <row r="17" spans="1:11" ht="35" customHeight="1" x14ac:dyDescent="0.2">
      <c r="A17" s="99" t="str">
        <f>'Beoordelen 1. Open vragen'!A8:B8</f>
        <v>Inschrijver beschrijft op maximaal 2 A4 pagina´s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 van de contractmanager van ZAAM daarbij verwacht en op welke wijze zij de overeenkomst gaat evalueren (met vermelding van frequentie).</v>
      </c>
      <c r="B17" s="18" t="s">
        <v>40</v>
      </c>
      <c r="C17" s="11"/>
      <c r="D17" s="19" t="str">
        <f>'Vakdocent 1'!C7</f>
        <v>Score:</v>
      </c>
      <c r="E17" s="87" t="s">
        <v>3</v>
      </c>
      <c r="F17" s="11"/>
      <c r="G17" s="19" t="str">
        <f>'Vakdocent 1'!F7</f>
        <v>Score:</v>
      </c>
      <c r="H17" s="87" t="s">
        <v>3</v>
      </c>
      <c r="I17" s="11"/>
      <c r="J17" s="19" t="str">
        <f>'Vakdocent 1'!I7</f>
        <v>Score:</v>
      </c>
      <c r="K17" s="87" t="s">
        <v>3</v>
      </c>
    </row>
    <row r="18" spans="1:11" ht="35" customHeight="1" x14ac:dyDescent="0.2">
      <c r="A18" s="100"/>
      <c r="B18" s="18" t="s">
        <v>41</v>
      </c>
      <c r="C18" s="11"/>
      <c r="D18" s="19" t="str">
        <f>'Vakdocent 2'!C7</f>
        <v>Score:</v>
      </c>
      <c r="E18" s="87"/>
      <c r="F18" s="11"/>
      <c r="G18" s="19" t="str">
        <f>'Vakdocent 2'!F7</f>
        <v>Score:</v>
      </c>
      <c r="H18" s="87"/>
      <c r="I18" s="11"/>
      <c r="J18" s="19" t="str">
        <f>'Vakdocent 2'!I7</f>
        <v>Score:</v>
      </c>
      <c r="K18" s="87"/>
    </row>
    <row r="19" spans="1:11" ht="35" customHeight="1" x14ac:dyDescent="0.2">
      <c r="A19" s="100"/>
      <c r="B19" s="18" t="s">
        <v>42</v>
      </c>
      <c r="C19" s="11"/>
      <c r="D19" s="19" t="str">
        <f>'Vakdocent 3'!C7</f>
        <v>Score:</v>
      </c>
      <c r="E19" s="87"/>
      <c r="F19" s="11"/>
      <c r="G19" s="19" t="str">
        <f>'Vakdocent 3'!F7</f>
        <v>Score:</v>
      </c>
      <c r="H19" s="87"/>
      <c r="I19" s="11"/>
      <c r="J19" s="19" t="str">
        <f>'Vakdocent 3'!I7</f>
        <v>Score:</v>
      </c>
      <c r="K19" s="87"/>
    </row>
    <row r="20" spans="1:11" ht="35" customHeight="1" x14ac:dyDescent="0.2">
      <c r="A20" s="100"/>
      <c r="B20" s="18" t="s">
        <v>43</v>
      </c>
      <c r="C20" s="11"/>
      <c r="D20" s="19" t="str">
        <f>Contractmanager!C7</f>
        <v>Score:</v>
      </c>
      <c r="E20" s="87"/>
      <c r="F20" s="11"/>
      <c r="G20" s="19" t="str">
        <f>Contractmanager!F7</f>
        <v>Score:</v>
      </c>
      <c r="H20" s="87"/>
      <c r="I20" s="11"/>
      <c r="J20" s="19" t="str">
        <f>Contractmanager!I7</f>
        <v>Score:</v>
      </c>
      <c r="K20" s="87"/>
    </row>
    <row r="21" spans="1:11" ht="35" customHeight="1" x14ac:dyDescent="0.2">
      <c r="A21" s="101"/>
      <c r="B21" s="18" t="s">
        <v>44</v>
      </c>
      <c r="C21" s="11"/>
      <c r="D21" s="19" t="str">
        <f>'Facilitair adviseur'!C7</f>
        <v>Score:</v>
      </c>
      <c r="E21" s="87"/>
      <c r="F21" s="11"/>
      <c r="G21" s="19" t="str">
        <f>'Facilitair adviseur'!F7</f>
        <v>Score:</v>
      </c>
      <c r="H21" s="87"/>
      <c r="I21" s="11"/>
      <c r="J21" s="19" t="str">
        <f>'Facilitair adviseur'!I7</f>
        <v>Score:</v>
      </c>
      <c r="K21" s="87"/>
    </row>
    <row r="22" spans="1:11" ht="20" customHeight="1" x14ac:dyDescent="0.2">
      <c r="A22" s="102" t="s">
        <v>4</v>
      </c>
      <c r="B22" s="102"/>
      <c r="C22" s="11"/>
      <c r="D22" s="14" t="s">
        <v>5</v>
      </c>
      <c r="E22" s="87"/>
      <c r="F22" s="11"/>
      <c r="G22" s="14" t="s">
        <v>5</v>
      </c>
      <c r="H22" s="87"/>
      <c r="I22" s="11"/>
      <c r="J22" s="14" t="s">
        <v>5</v>
      </c>
      <c r="K22" s="87"/>
    </row>
    <row r="23" spans="1:11" ht="22" customHeight="1" x14ac:dyDescent="0.2">
      <c r="A23" s="103"/>
      <c r="B23" s="103"/>
      <c r="C23" s="11"/>
      <c r="D23" s="15" t="str">
        <f>IF(D22="Uitmuntend","€ 5.000",IF(D22="Goed","€ 3.750",IF(D22="Voldoende","€ 2.500",IF(D22="Matig","€ 0",IF(D22="Onvoldoende","KNOCK OUT"," ")))))</f>
        <v xml:space="preserve"> </v>
      </c>
      <c r="E23" s="87"/>
      <c r="F23" s="11"/>
      <c r="G23" s="15" t="str">
        <f>IF(G22="Uitmuntend","€ 5.000",IF(G22="Goed","€ 3.750",IF(G22="Voldoende","€ 2.500",IF(G22="Matig","€ 0",IF(G22="Onvoldoende","KNOCK OUT"," ")))))</f>
        <v xml:space="preserve"> </v>
      </c>
      <c r="H23" s="87"/>
      <c r="I23" s="11"/>
      <c r="J23" s="15" t="str">
        <f>IF(J22="Uitmuntend","€ 5.000",IF(J22="Goed","€ 3.750",IF(J22="Voldoende","€ 2.500",IF(J22="Matig","€ 0",IF(J22="Onvoldoende","KNOCK OUT"," ")))))</f>
        <v xml:space="preserve"> </v>
      </c>
      <c r="K23" s="87"/>
    </row>
    <row r="24" spans="1:11" ht="35" customHeight="1" x14ac:dyDescent="0.2">
      <c r="A24" s="99" t="str">
        <f>'Beoordelen 1. Open vragen'!A10:B10</f>
        <v>Inschrijver beschrijft op maximaal 1 A4 (toe te voegen via TenderNed) wat zij bovenop de minimale ARBO eisen aan veiligheid inzake sportinstallaties adviseert om de veiligheid van gebruikers / leerlingen maximaal te waarborgen.</v>
      </c>
      <c r="B24" s="18" t="s">
        <v>40</v>
      </c>
      <c r="C24" s="11"/>
      <c r="D24" s="19" t="str">
        <f>'Vakdocent 1'!C9</f>
        <v>Score:</v>
      </c>
      <c r="E24" s="80" t="s">
        <v>3</v>
      </c>
      <c r="F24" s="11"/>
      <c r="G24" s="19" t="str">
        <f>'Vakdocent 1'!F9</f>
        <v>Score:</v>
      </c>
      <c r="H24" s="80" t="s">
        <v>3</v>
      </c>
      <c r="I24" s="11"/>
      <c r="J24" s="19" t="str">
        <f>'Vakdocent 1'!I9</f>
        <v>Score:</v>
      </c>
      <c r="K24" s="80" t="s">
        <v>3</v>
      </c>
    </row>
    <row r="25" spans="1:11" ht="35" customHeight="1" x14ac:dyDescent="0.2">
      <c r="A25" s="100"/>
      <c r="B25" s="18" t="s">
        <v>41</v>
      </c>
      <c r="C25" s="11"/>
      <c r="D25" s="19" t="str">
        <f>'Vakdocent 2'!C9</f>
        <v>Score:</v>
      </c>
      <c r="E25" s="81"/>
      <c r="F25" s="11"/>
      <c r="G25" s="19" t="str">
        <f>'Vakdocent 2'!F9</f>
        <v>Score:</v>
      </c>
      <c r="H25" s="81"/>
      <c r="I25" s="11"/>
      <c r="J25" s="19" t="str">
        <f>'Vakdocent 2'!I9</f>
        <v>Score:</v>
      </c>
      <c r="K25" s="81"/>
    </row>
    <row r="26" spans="1:11" ht="35" customHeight="1" x14ac:dyDescent="0.2">
      <c r="A26" s="100"/>
      <c r="B26" s="18" t="s">
        <v>42</v>
      </c>
      <c r="C26" s="11"/>
      <c r="D26" s="19" t="str">
        <f>'Vakdocent 3'!C9</f>
        <v>Score:</v>
      </c>
      <c r="E26" s="81"/>
      <c r="F26" s="11"/>
      <c r="G26" s="19" t="str">
        <f>'Vakdocent 3'!F9</f>
        <v>Score:</v>
      </c>
      <c r="H26" s="81"/>
      <c r="I26" s="11"/>
      <c r="J26" s="19" t="str">
        <f>'Vakdocent 3'!I9</f>
        <v>Score:</v>
      </c>
      <c r="K26" s="81"/>
    </row>
    <row r="27" spans="1:11" ht="35" customHeight="1" x14ac:dyDescent="0.2">
      <c r="A27" s="100"/>
      <c r="B27" s="18" t="s">
        <v>43</v>
      </c>
      <c r="C27" s="11"/>
      <c r="D27" s="19" t="str">
        <f>Contractmanager!C9</f>
        <v>Score:</v>
      </c>
      <c r="E27" s="81"/>
      <c r="F27" s="11"/>
      <c r="G27" s="19" t="str">
        <f>Contractmanager!F9</f>
        <v>Score:</v>
      </c>
      <c r="H27" s="81"/>
      <c r="I27" s="11"/>
      <c r="J27" s="19" t="str">
        <f>Contractmanager!I9</f>
        <v>Score:</v>
      </c>
      <c r="K27" s="81"/>
    </row>
    <row r="28" spans="1:11" ht="35" customHeight="1" x14ac:dyDescent="0.2">
      <c r="A28" s="101"/>
      <c r="B28" s="18" t="s">
        <v>44</v>
      </c>
      <c r="C28" s="11"/>
      <c r="D28" s="19" t="str">
        <f>'Facilitair adviseur'!C9</f>
        <v>Score:</v>
      </c>
      <c r="E28" s="81"/>
      <c r="F28" s="11"/>
      <c r="G28" s="19" t="str">
        <f>'Facilitair adviseur'!F9</f>
        <v>Score:</v>
      </c>
      <c r="H28" s="81"/>
      <c r="I28" s="11"/>
      <c r="J28" s="19" t="str">
        <f>'Facilitair adviseur'!I9</f>
        <v>Score:</v>
      </c>
      <c r="K28" s="81"/>
    </row>
    <row r="29" spans="1:11" ht="20" customHeight="1" x14ac:dyDescent="0.2">
      <c r="A29" s="83" t="s">
        <v>4</v>
      </c>
      <c r="B29" s="84"/>
      <c r="C29" s="11"/>
      <c r="D29" s="14" t="s">
        <v>5</v>
      </c>
      <c r="E29" s="81"/>
      <c r="F29" s="11"/>
      <c r="G29" s="14" t="s">
        <v>5</v>
      </c>
      <c r="H29" s="81"/>
      <c r="I29" s="11"/>
      <c r="J29" s="14" t="s">
        <v>5</v>
      </c>
      <c r="K29" s="81"/>
    </row>
    <row r="30" spans="1:11" x14ac:dyDescent="0.2">
      <c r="A30" s="85"/>
      <c r="B30" s="86"/>
      <c r="C30" s="11"/>
      <c r="D30" s="15" t="str">
        <f>IF(D29="Uitmuntend","€ 20.000",IF(D29="Goed","€ 15.500",IF(D29="Voldoende","€ 11.000",IF(D29="Matig","€ 0",IF(D29="Onvoldoende","KNOCK OUT"," ")))))</f>
        <v xml:space="preserve"> </v>
      </c>
      <c r="E30" s="82"/>
      <c r="F30" s="11"/>
      <c r="G30" s="15" t="str">
        <f>IF(G29="Uitmuntend","€ 20.000",IF(G29="Goed","€ 15.500",IF(G29="Voldoende","€ 11.000",IF(G29="Matig","€ 0",IF(G29="Onvoldoende","KNOCK OUT"," ")))))</f>
        <v xml:space="preserve"> </v>
      </c>
      <c r="H30" s="82"/>
      <c r="I30" s="11"/>
      <c r="J30" s="15" t="str">
        <f>IF(J29="Uitmuntend","€ 20.000",IF(J29="Goed","€ 15.500",IF(J29="Voldoende","€ 11.000",IF(J29="Matig","€ 0",IF(J29="Onvoldoende","KNOCK OUT"," ")))))</f>
        <v xml:space="preserve"> </v>
      </c>
      <c r="K30" s="82"/>
    </row>
    <row r="31" spans="1:11" ht="35" customHeight="1" x14ac:dyDescent="0.2">
      <c r="A31" s="99" t="str">
        <f>'Beoordelen 1. Open vragen'!A12:B12</f>
        <v>Inschrijver beschrijft op maximaal 2 A4 (toe te voegen via TenderNed) op welke wijze zij bijdraagt aan een circulaire economie in het (her)gebruik van materialen en eigen middelen en afvoer van afval. Inschrijver geeft hierbij minimaal antwoord op het volgende:
-	Hoe circulair zijn de sportinstallaties die door inschrijver aangeboden worden?
-	Hoe brengt u afgevoerde materialen en installaties van de opdrachtgever terug in de keten dan wel voor andere toepassingen?</v>
      </c>
      <c r="B31" s="18" t="s">
        <v>40</v>
      </c>
      <c r="C31" s="11"/>
      <c r="D31" s="19" t="str">
        <f>'Vakdocent 1'!C11</f>
        <v>Score:</v>
      </c>
      <c r="E31" s="80" t="s">
        <v>3</v>
      </c>
      <c r="F31" s="11"/>
      <c r="G31" s="19" t="str">
        <f>'Vakdocent 1'!F11</f>
        <v>Score:</v>
      </c>
      <c r="H31" s="80" t="s">
        <v>3</v>
      </c>
      <c r="I31" s="11"/>
      <c r="J31" s="19" t="str">
        <f>'Vakdocent 1'!I11</f>
        <v>Score:</v>
      </c>
      <c r="K31" s="80" t="s">
        <v>3</v>
      </c>
    </row>
    <row r="32" spans="1:11" ht="35" customHeight="1" x14ac:dyDescent="0.2">
      <c r="A32" s="100"/>
      <c r="B32" s="18" t="s">
        <v>41</v>
      </c>
      <c r="C32" s="11"/>
      <c r="D32" s="19" t="str">
        <f>'Vakdocent 2'!C11</f>
        <v>Score:</v>
      </c>
      <c r="E32" s="81"/>
      <c r="F32" s="11"/>
      <c r="G32" s="19" t="str">
        <f>'Vakdocent 2'!F11</f>
        <v>Score:</v>
      </c>
      <c r="H32" s="81"/>
      <c r="I32" s="11"/>
      <c r="J32" s="19" t="str">
        <f>'Vakdocent 2'!I11</f>
        <v>Score:</v>
      </c>
      <c r="K32" s="81"/>
    </row>
    <row r="33" spans="1:11" ht="35" customHeight="1" x14ac:dyDescent="0.2">
      <c r="A33" s="100"/>
      <c r="B33" s="18" t="s">
        <v>42</v>
      </c>
      <c r="C33" s="11"/>
      <c r="D33" s="19" t="str">
        <f>'Vakdocent 3'!C11</f>
        <v>Score:</v>
      </c>
      <c r="E33" s="81"/>
      <c r="F33" s="11"/>
      <c r="G33" s="19" t="str">
        <f>'Vakdocent 3'!F11</f>
        <v>Score:</v>
      </c>
      <c r="H33" s="81"/>
      <c r="I33" s="11"/>
      <c r="J33" s="19" t="str">
        <f>'Vakdocent 3'!I11</f>
        <v>Score:</v>
      </c>
      <c r="K33" s="81"/>
    </row>
    <row r="34" spans="1:11" ht="35" customHeight="1" x14ac:dyDescent="0.2">
      <c r="A34" s="100"/>
      <c r="B34" s="18" t="s">
        <v>43</v>
      </c>
      <c r="C34" s="11"/>
      <c r="D34" s="19" t="str">
        <f>Contractmanager!C11</f>
        <v>Score:</v>
      </c>
      <c r="E34" s="81"/>
      <c r="F34" s="11"/>
      <c r="G34" s="19" t="str">
        <f>Contractmanager!F11</f>
        <v>Score:</v>
      </c>
      <c r="H34" s="81"/>
      <c r="I34" s="11"/>
      <c r="J34" s="19" t="str">
        <f>Contractmanager!I11</f>
        <v>Score:</v>
      </c>
      <c r="K34" s="81"/>
    </row>
    <row r="35" spans="1:11" ht="35" customHeight="1" x14ac:dyDescent="0.2">
      <c r="A35" s="101"/>
      <c r="B35" s="18" t="s">
        <v>44</v>
      </c>
      <c r="C35" s="11"/>
      <c r="D35" s="19" t="str">
        <f>'Facilitair adviseur'!C11</f>
        <v>Score:</v>
      </c>
      <c r="E35" s="81"/>
      <c r="F35" s="11"/>
      <c r="G35" s="19" t="str">
        <f>'Facilitair adviseur'!F11</f>
        <v>Score:</v>
      </c>
      <c r="H35" s="81"/>
      <c r="I35" s="11"/>
      <c r="J35" s="19" t="str">
        <f>'Facilitair adviseur'!I11</f>
        <v>Score:</v>
      </c>
      <c r="K35" s="81"/>
    </row>
    <row r="36" spans="1:11" ht="20" customHeight="1" x14ac:dyDescent="0.2">
      <c r="A36" s="83" t="s">
        <v>4</v>
      </c>
      <c r="B36" s="84"/>
      <c r="C36" s="11"/>
      <c r="D36" s="14" t="s">
        <v>5</v>
      </c>
      <c r="E36" s="81"/>
      <c r="F36" s="11"/>
      <c r="G36" s="14" t="s">
        <v>5</v>
      </c>
      <c r="H36" s="81"/>
      <c r="I36" s="11"/>
      <c r="J36" s="14" t="s">
        <v>5</v>
      </c>
      <c r="K36" s="81"/>
    </row>
    <row r="37" spans="1:11" x14ac:dyDescent="0.2">
      <c r="A37" s="85"/>
      <c r="B37" s="86"/>
      <c r="C37" s="11"/>
      <c r="D37" s="15" t="str">
        <f>IF(D36="Uitmuntend","€ 5.000",IF(D36="Goed","€ 3.750",IF(D36="Voldoende","€ 2.500",IF(D36="Matig","€ 0",IF(D36="Onvoldoende","KNOCK OUT"," ")))))</f>
        <v xml:space="preserve"> </v>
      </c>
      <c r="E37" s="82"/>
      <c r="F37" s="11"/>
      <c r="G37" s="15" t="str">
        <f>IF(G36="Uitmuntend","€ 5.000",IF(G36="Goed","€ 3.750",IF(G36="Voldoende","€ 2.500",IF(G36="Matig","€ 0",IF(G36="Onvoldoende","KNOCK OUT"," ")))))</f>
        <v xml:space="preserve"> </v>
      </c>
      <c r="H37" s="82"/>
      <c r="I37" s="11"/>
      <c r="J37" s="15" t="str">
        <f>IF(J36="Uitmuntend","€ 5.000",IF(J36="Goed","€ 3.750",IF(J36="Voldoende","€ 2.500",IF(J36="Matig","€ 0",IF(J36="Onvoldoende","KNOCK OUT"," ")))))</f>
        <v xml:space="preserve"> </v>
      </c>
      <c r="K37" s="82"/>
    </row>
    <row r="38" spans="1:11" ht="30" customHeight="1" x14ac:dyDescent="0.2">
      <c r="A38" s="98" t="s">
        <v>26</v>
      </c>
      <c r="B38" s="98"/>
      <c r="C38" s="11"/>
      <c r="D38" s="88" t="e">
        <f>D9+D16+D23+D30+D37</f>
        <v>#VALUE!</v>
      </c>
      <c r="E38" s="89"/>
      <c r="F38" s="38"/>
      <c r="G38" s="88" t="e">
        <f>G9+G16+G23+G30+G37</f>
        <v>#VALUE!</v>
      </c>
      <c r="H38" s="89"/>
      <c r="I38" s="38"/>
      <c r="J38" s="88" t="e">
        <f>J9+J16+J23+J30+J37</f>
        <v>#VALUE!</v>
      </c>
      <c r="K38" s="90"/>
    </row>
    <row r="39" spans="1:11" ht="15" customHeight="1" x14ac:dyDescent="0.2">
      <c r="A39" s="36"/>
      <c r="B39" s="36"/>
      <c r="C39" s="36"/>
      <c r="D39" s="36"/>
      <c r="E39" s="36"/>
      <c r="F39" s="36"/>
      <c r="G39" s="36"/>
      <c r="H39" s="36"/>
      <c r="I39" s="36"/>
      <c r="J39" s="36"/>
    </row>
    <row r="40" spans="1:11" ht="20" customHeight="1" x14ac:dyDescent="0.2">
      <c r="A40" s="20" t="str">
        <f>'Beoordelen 2. Toelichting'!A1:B1</f>
        <v xml:space="preserve">2.	TOELICHTING BEANTWOORDING </v>
      </c>
      <c r="B40" s="21"/>
      <c r="C40" s="10"/>
      <c r="D40" s="91"/>
      <c r="E40" s="92"/>
      <c r="F40" s="44"/>
      <c r="G40" s="91"/>
      <c r="H40" s="92"/>
      <c r="I40" s="24"/>
      <c r="J40" s="91"/>
      <c r="K40" s="92"/>
    </row>
    <row r="41" spans="1:11" ht="30" customHeight="1" x14ac:dyDescent="0.2">
      <c r="A41" s="106" t="str">
        <f>'Beoordelen 2. Toelichting'!A3:B3</f>
        <v>Dit onderdeel kent GEEN eigen beoordelingskader, maar kan leiden tot een aanpassing van een beoordeling van de beantwoording van de open vragen.</v>
      </c>
      <c r="B41" s="107"/>
      <c r="D41" s="93"/>
      <c r="E41" s="94"/>
      <c r="G41" s="93"/>
      <c r="H41" s="94"/>
      <c r="J41" s="93"/>
      <c r="K41" s="94"/>
    </row>
    <row r="42" spans="1:11" ht="20" customHeight="1" x14ac:dyDescent="0.2">
      <c r="C42"/>
      <c r="F42"/>
      <c r="I42"/>
    </row>
    <row r="43" spans="1:11" ht="20" customHeight="1" x14ac:dyDescent="0.2">
      <c r="A43" s="20" t="str">
        <f>'Beoordelen 3. Interview'!A1:B1</f>
        <v>3.	INTERVIEW SLEUTELFUNCTIONARISSEN</v>
      </c>
      <c r="B43" s="21"/>
      <c r="C43" s="10"/>
      <c r="D43" s="23"/>
      <c r="E43" s="43" t="s">
        <v>17</v>
      </c>
      <c r="F43" s="24"/>
      <c r="G43" s="23"/>
      <c r="H43" s="43" t="s">
        <v>17</v>
      </c>
      <c r="I43" s="24"/>
      <c r="J43" s="25"/>
      <c r="K43" s="43" t="s">
        <v>17</v>
      </c>
    </row>
    <row r="44" spans="1:11" ht="18" customHeight="1" x14ac:dyDescent="0.2">
      <c r="A44" s="99" t="str">
        <f>'Beoordelen 3. Interview'!A4:B4</f>
        <v>1.	Een technische vraag inzake implementatie</v>
      </c>
      <c r="B44" s="18" t="s">
        <v>40</v>
      </c>
      <c r="C44" s="11"/>
      <c r="D44" s="19" t="str">
        <f>'Vakdocent 1'!C17</f>
        <v>Score:</v>
      </c>
      <c r="E44" s="87" t="s">
        <v>3</v>
      </c>
      <c r="F44" s="11"/>
      <c r="G44" s="19" t="str">
        <f>'Vakdocent 1'!F17</f>
        <v>Score:</v>
      </c>
      <c r="H44" s="87" t="s">
        <v>3</v>
      </c>
      <c r="I44" s="11"/>
      <c r="J44" s="19" t="str">
        <f>'Vakdocent 1'!I17</f>
        <v>Score:</v>
      </c>
      <c r="K44" s="87" t="s">
        <v>3</v>
      </c>
    </row>
    <row r="45" spans="1:11" ht="18" customHeight="1" x14ac:dyDescent="0.2">
      <c r="A45" s="100"/>
      <c r="B45" s="18" t="s">
        <v>41</v>
      </c>
      <c r="C45" s="11"/>
      <c r="D45" s="19" t="str">
        <f>'Vakdocent 2'!C17</f>
        <v>Score:</v>
      </c>
      <c r="E45" s="87"/>
      <c r="F45" s="11"/>
      <c r="G45" s="19" t="str">
        <f>'Vakdocent 2'!F17</f>
        <v>Score:</v>
      </c>
      <c r="H45" s="87"/>
      <c r="I45" s="11"/>
      <c r="J45" s="19" t="str">
        <f>'Vakdocent 2'!I17</f>
        <v>Score:</v>
      </c>
      <c r="K45" s="87"/>
    </row>
    <row r="46" spans="1:11" ht="18" customHeight="1" x14ac:dyDescent="0.2">
      <c r="A46" s="100"/>
      <c r="B46" s="18" t="s">
        <v>42</v>
      </c>
      <c r="C46" s="11"/>
      <c r="D46" s="19" t="str">
        <f>'Vakdocent 3'!C17</f>
        <v>Score:</v>
      </c>
      <c r="E46" s="87"/>
      <c r="F46" s="11"/>
      <c r="G46" s="19" t="str">
        <f>'Vakdocent 3'!F17</f>
        <v>Score:</v>
      </c>
      <c r="H46" s="87"/>
      <c r="I46" s="11"/>
      <c r="J46" s="19" t="str">
        <f>'Vakdocent 3'!I17</f>
        <v>Score:</v>
      </c>
      <c r="K46" s="87"/>
    </row>
    <row r="47" spans="1:11" ht="18" customHeight="1" x14ac:dyDescent="0.2">
      <c r="A47" s="100"/>
      <c r="B47" s="18" t="s">
        <v>43</v>
      </c>
      <c r="C47" s="11"/>
      <c r="D47" s="19" t="str">
        <f>Contractmanager!C17</f>
        <v>Score:</v>
      </c>
      <c r="E47" s="87"/>
      <c r="F47" s="11"/>
      <c r="G47" s="19" t="str">
        <f>Contractmanager!F17</f>
        <v>Score:</v>
      </c>
      <c r="H47" s="87"/>
      <c r="I47" s="11"/>
      <c r="J47" s="19" t="str">
        <f>Contractmanager!I17</f>
        <v>Score:</v>
      </c>
      <c r="K47" s="87"/>
    </row>
    <row r="48" spans="1:11" ht="18" customHeight="1" x14ac:dyDescent="0.2">
      <c r="A48" s="101"/>
      <c r="B48" s="18" t="s">
        <v>44</v>
      </c>
      <c r="C48" s="11"/>
      <c r="D48" s="19" t="str">
        <f>'Facilitair adviseur'!C17</f>
        <v>Score:</v>
      </c>
      <c r="E48" s="87"/>
      <c r="F48" s="11"/>
      <c r="G48" s="19" t="str">
        <f>'Facilitair adviseur'!F17</f>
        <v>Score:</v>
      </c>
      <c r="H48" s="87"/>
      <c r="I48" s="11"/>
      <c r="J48" s="19" t="str">
        <f>'Facilitair adviseur'!I17</f>
        <v>Score:</v>
      </c>
      <c r="K48" s="87"/>
    </row>
    <row r="49" spans="1:11" ht="20" customHeight="1" x14ac:dyDescent="0.2">
      <c r="A49" s="102" t="s">
        <v>4</v>
      </c>
      <c r="B49" s="102"/>
      <c r="C49" s="11"/>
      <c r="D49" s="14" t="s">
        <v>5</v>
      </c>
      <c r="E49" s="87"/>
      <c r="F49" s="11"/>
      <c r="G49" s="14" t="s">
        <v>5</v>
      </c>
      <c r="H49" s="87"/>
      <c r="I49" s="11"/>
      <c r="J49" s="14" t="s">
        <v>5</v>
      </c>
      <c r="K49" s="87"/>
    </row>
    <row r="50" spans="1:11" ht="20" customHeight="1" x14ac:dyDescent="0.2">
      <c r="A50" s="103"/>
      <c r="B50" s="103"/>
      <c r="C50" s="11"/>
      <c r="D50" s="15" t="str">
        <f>IF(D49="Uitmuntend","€ 9.000",IF(D49="Goed","€ 7.000",IF(D49="Voldoende","€ 5.000",IF(D49="Matig","€ 0",IF(D49="Onvoldoende","KO"," ")))))</f>
        <v xml:space="preserve"> </v>
      </c>
      <c r="E50" s="87"/>
      <c r="F50" s="11"/>
      <c r="G50" s="15" t="str">
        <f>IF(G49="Uitmuntend","€ 9.000",IF(G49="Goed","€ 7.000",IF(G49="Voldoende","€ 5.000",IF(G49="Matig","€ 0",IF(G49="Onvoldoende","KO"," ")))))</f>
        <v xml:space="preserve"> </v>
      </c>
      <c r="H50" s="87"/>
      <c r="I50" s="11"/>
      <c r="J50" s="15" t="str">
        <f>IF(J49="Uitmuntend","€ 9.000",IF(J49="Goed","€ 7.000",IF(J49="Voldoende","€ 5.000",IF(J49="Matig","€ 0",IF(J49="Onvoldoende","KO"," ")))))</f>
        <v xml:space="preserve"> </v>
      </c>
      <c r="K50" s="87"/>
    </row>
    <row r="51" spans="1:11" ht="18" customHeight="1" x14ac:dyDescent="0.2">
      <c r="A51" s="99" t="str">
        <f>'Beoordelen 3. Interview'!A5:B5</f>
        <v>2. Een technische vraag inzake het onderhouden van de sportinstallaties bij opdrachtgever</v>
      </c>
      <c r="B51" s="18" t="s">
        <v>40</v>
      </c>
      <c r="C51" s="11"/>
      <c r="D51" s="19" t="str">
        <f>'Vakdocent 1'!C19</f>
        <v>Score:</v>
      </c>
      <c r="E51" s="87" t="s">
        <v>3</v>
      </c>
      <c r="F51" s="11"/>
      <c r="G51" s="19" t="str">
        <f>'Vakdocent 1'!F19</f>
        <v>Score:</v>
      </c>
      <c r="H51" s="87" t="s">
        <v>3</v>
      </c>
      <c r="I51" s="11"/>
      <c r="J51" s="19" t="str">
        <f>'Vakdocent 1'!I19</f>
        <v>Score:</v>
      </c>
      <c r="K51" s="87" t="s">
        <v>3</v>
      </c>
    </row>
    <row r="52" spans="1:11" ht="18" customHeight="1" x14ac:dyDescent="0.2">
      <c r="A52" s="100"/>
      <c r="B52" s="18" t="s">
        <v>41</v>
      </c>
      <c r="C52" s="11"/>
      <c r="D52" s="19" t="str">
        <f>'Vakdocent 2'!C19</f>
        <v>Score:</v>
      </c>
      <c r="E52" s="87"/>
      <c r="F52" s="11"/>
      <c r="G52" s="19" t="str">
        <f>'Vakdocent 2'!F19</f>
        <v>Score:</v>
      </c>
      <c r="H52" s="87"/>
      <c r="I52" s="11"/>
      <c r="J52" s="19" t="str">
        <f>'Vakdocent 2'!I19</f>
        <v>Score:</v>
      </c>
      <c r="K52" s="87"/>
    </row>
    <row r="53" spans="1:11" ht="18" customHeight="1" x14ac:dyDescent="0.2">
      <c r="A53" s="100"/>
      <c r="B53" s="18" t="s">
        <v>42</v>
      </c>
      <c r="C53" s="11"/>
      <c r="D53" s="19" t="str">
        <f>'Vakdocent 3'!C19</f>
        <v>Score:</v>
      </c>
      <c r="E53" s="87"/>
      <c r="F53" s="11"/>
      <c r="G53" s="19" t="str">
        <f>'Vakdocent 3'!F19</f>
        <v>Score:</v>
      </c>
      <c r="H53" s="87"/>
      <c r="I53" s="11"/>
      <c r="J53" s="19" t="str">
        <f>'Vakdocent 3'!I19</f>
        <v>Score:</v>
      </c>
      <c r="K53" s="87"/>
    </row>
    <row r="54" spans="1:11" ht="18" customHeight="1" x14ac:dyDescent="0.2">
      <c r="A54" s="100"/>
      <c r="B54" s="18" t="s">
        <v>43</v>
      </c>
      <c r="C54" s="11"/>
      <c r="D54" s="19" t="str">
        <f>Contractmanager!C19</f>
        <v>Score:</v>
      </c>
      <c r="E54" s="87"/>
      <c r="F54" s="11"/>
      <c r="G54" s="19" t="str">
        <f>Contractmanager!F19</f>
        <v>Score:</v>
      </c>
      <c r="H54" s="87"/>
      <c r="I54" s="11"/>
      <c r="J54" s="19" t="str">
        <f>Contractmanager!I19</f>
        <v>Score:</v>
      </c>
      <c r="K54" s="87"/>
    </row>
    <row r="55" spans="1:11" ht="18" customHeight="1" x14ac:dyDescent="0.2">
      <c r="A55" s="101"/>
      <c r="B55" s="18" t="s">
        <v>44</v>
      </c>
      <c r="C55" s="11"/>
      <c r="D55" s="19" t="str">
        <f>'Facilitair adviseur'!C19</f>
        <v>Score:</v>
      </c>
      <c r="E55" s="87"/>
      <c r="F55" s="11"/>
      <c r="G55" s="19" t="str">
        <f>'Facilitair adviseur'!F19</f>
        <v>Score:</v>
      </c>
      <c r="H55" s="87"/>
      <c r="I55" s="11"/>
      <c r="J55" s="19" t="str">
        <f>'Facilitair adviseur'!I19</f>
        <v>Score:</v>
      </c>
      <c r="K55" s="87"/>
    </row>
    <row r="56" spans="1:11" ht="20" customHeight="1" x14ac:dyDescent="0.2">
      <c r="A56" s="102" t="s">
        <v>4</v>
      </c>
      <c r="B56" s="102"/>
      <c r="C56" s="11"/>
      <c r="D56" s="14" t="s">
        <v>5</v>
      </c>
      <c r="E56" s="87"/>
      <c r="F56" s="11"/>
      <c r="G56" s="14" t="s">
        <v>5</v>
      </c>
      <c r="H56" s="87"/>
      <c r="I56" s="11"/>
      <c r="J56" s="14" t="s">
        <v>5</v>
      </c>
      <c r="K56" s="87"/>
    </row>
    <row r="57" spans="1:11" ht="20" customHeight="1" x14ac:dyDescent="0.2">
      <c r="A57" s="103"/>
      <c r="B57" s="103"/>
      <c r="C57" s="11"/>
      <c r="D57" s="15" t="str">
        <f>IF(D56="Uitmuntend","€ 13.500",IF(D56="Goed","€ 10.500",IF(D56="Voldoende","€ 7.500",IF(D56="Matig","€ 0",IF(D56="Onvoldoende","KO"," ")))))</f>
        <v xml:space="preserve"> </v>
      </c>
      <c r="E57" s="87"/>
      <c r="F57" s="11"/>
      <c r="G57" s="15" t="str">
        <f>IF(G56="Uitmuntend","€ 13.500",IF(G56="Goed","€ 10.500",IF(G56="Voldoende","€ 7.500",IF(G56="Matig","€ 0",IF(G56="Onvoldoende","KO"," ")))))</f>
        <v xml:space="preserve"> </v>
      </c>
      <c r="H57" s="87"/>
      <c r="I57" s="11"/>
      <c r="J57" s="15" t="str">
        <f>IF(J56="Uitmuntend","€ 13.500",IF(J56="Goed","€ 10.500",IF(J56="Voldoende","€ 7.500",IF(J56="Matig","€ 0",IF(J56="Onvoldoende","KO"," ")))))</f>
        <v xml:space="preserve"> </v>
      </c>
      <c r="K57" s="87"/>
    </row>
    <row r="58" spans="1:11" ht="18" customHeight="1" x14ac:dyDescent="0.2">
      <c r="A58" s="99" t="str">
        <f>'Beoordelen 3. Interview'!A6:B6</f>
        <v>3.	Een commerciële vraag inzake het accountmanagement.</v>
      </c>
      <c r="B58" s="18" t="s">
        <v>40</v>
      </c>
      <c r="C58" s="11"/>
      <c r="D58" s="19" t="str">
        <f>'Vakdocent 1'!C21</f>
        <v>Score:</v>
      </c>
      <c r="E58" s="87" t="s">
        <v>3</v>
      </c>
      <c r="F58" s="11"/>
      <c r="G58" s="19" t="str">
        <f>'Vakdocent 1'!F21</f>
        <v>Score:</v>
      </c>
      <c r="H58" s="87" t="s">
        <v>3</v>
      </c>
      <c r="I58" s="11"/>
      <c r="J58" s="19" t="str">
        <f>'Vakdocent 1'!I21</f>
        <v>Score:</v>
      </c>
      <c r="K58" s="87" t="s">
        <v>3</v>
      </c>
    </row>
    <row r="59" spans="1:11" ht="18" customHeight="1" x14ac:dyDescent="0.2">
      <c r="A59" s="100"/>
      <c r="B59" s="18" t="s">
        <v>41</v>
      </c>
      <c r="C59" s="11"/>
      <c r="D59" s="19" t="str">
        <f>'Vakdocent 2'!C21</f>
        <v>Score:</v>
      </c>
      <c r="E59" s="87"/>
      <c r="F59" s="11"/>
      <c r="G59" s="19" t="str">
        <f>'Vakdocent 2'!F21</f>
        <v>Score:</v>
      </c>
      <c r="H59" s="87"/>
      <c r="I59" s="11"/>
      <c r="J59" s="19" t="str">
        <f>'Vakdocent 2'!I21</f>
        <v>Score:</v>
      </c>
      <c r="K59" s="87"/>
    </row>
    <row r="60" spans="1:11" ht="18" customHeight="1" x14ac:dyDescent="0.2">
      <c r="A60" s="100"/>
      <c r="B60" s="18" t="s">
        <v>42</v>
      </c>
      <c r="C60" s="11"/>
      <c r="D60" s="19" t="str">
        <f>'Vakdocent 3'!C21</f>
        <v>Score:</v>
      </c>
      <c r="E60" s="87"/>
      <c r="F60" s="11"/>
      <c r="G60" s="19" t="str">
        <f>'Vakdocent 3'!F21</f>
        <v>Score:</v>
      </c>
      <c r="H60" s="87"/>
      <c r="I60" s="11"/>
      <c r="J60" s="19" t="str">
        <f>'Vakdocent 3'!I21</f>
        <v>Score:</v>
      </c>
      <c r="K60" s="87"/>
    </row>
    <row r="61" spans="1:11" ht="18" customHeight="1" x14ac:dyDescent="0.2">
      <c r="A61" s="100"/>
      <c r="B61" s="18" t="s">
        <v>43</v>
      </c>
      <c r="C61" s="11"/>
      <c r="D61" s="19" t="str">
        <f>Contractmanager!C21</f>
        <v>Score:</v>
      </c>
      <c r="E61" s="87"/>
      <c r="F61" s="11"/>
      <c r="G61" s="19" t="str">
        <f>Contractmanager!F21</f>
        <v>Score:</v>
      </c>
      <c r="H61" s="87"/>
      <c r="I61" s="11"/>
      <c r="J61" s="19" t="str">
        <f>Contractmanager!I21</f>
        <v>Score:</v>
      </c>
      <c r="K61" s="87"/>
    </row>
    <row r="62" spans="1:11" ht="18" customHeight="1" x14ac:dyDescent="0.2">
      <c r="A62" s="101"/>
      <c r="B62" s="18" t="s">
        <v>44</v>
      </c>
      <c r="C62" s="11"/>
      <c r="D62" s="19" t="str">
        <f>'Facilitair adviseur'!C21</f>
        <v>Score:</v>
      </c>
      <c r="E62" s="87"/>
      <c r="F62" s="11"/>
      <c r="G62" s="19" t="str">
        <f>'Facilitair adviseur'!F21</f>
        <v>Score:</v>
      </c>
      <c r="H62" s="87"/>
      <c r="I62" s="11"/>
      <c r="J62" s="19" t="str">
        <f>'Facilitair adviseur'!I21</f>
        <v>Score:</v>
      </c>
      <c r="K62" s="87"/>
    </row>
    <row r="63" spans="1:11" ht="20" customHeight="1" x14ac:dyDescent="0.2">
      <c r="A63" s="102" t="s">
        <v>4</v>
      </c>
      <c r="B63" s="102"/>
      <c r="C63" s="11"/>
      <c r="D63" s="14" t="s">
        <v>5</v>
      </c>
      <c r="E63" s="87"/>
      <c r="F63" s="11"/>
      <c r="G63" s="14" t="s">
        <v>5</v>
      </c>
      <c r="H63" s="87"/>
      <c r="I63" s="11"/>
      <c r="J63" s="14" t="s">
        <v>5</v>
      </c>
      <c r="K63" s="87"/>
    </row>
    <row r="64" spans="1:11" ht="20" customHeight="1" x14ac:dyDescent="0.2">
      <c r="A64" s="103"/>
      <c r="B64" s="103"/>
      <c r="C64" s="11"/>
      <c r="D64" s="15" t="str">
        <f>IF(D63="Uitmuntend","€ 13.500",IF(D63="Goed","€ 10.500",IF(D63="Voldoende","€ 7.500",IF(D63="Matig","€ 0",IF(D63="Onvoldoende","KO"," ")))))</f>
        <v xml:space="preserve"> </v>
      </c>
      <c r="E64" s="87"/>
      <c r="F64" s="11"/>
      <c r="G64" s="15" t="str">
        <f>IF(G63="Uitmuntend","€ 13.500",IF(G63="Goed","€ 10.500",IF(G63="Voldoende","€ 7.500",IF(G63="Matig","€ 0",IF(G63="Onvoldoende","KO"," ")))))</f>
        <v xml:space="preserve"> </v>
      </c>
      <c r="H64" s="87"/>
      <c r="I64" s="11"/>
      <c r="J64" s="15" t="str">
        <f>IF(J63="Uitmuntend","€ 13.500",IF(J63="Goed","€ 10.500",IF(J63="Voldoende","€ 7.500",IF(J63="Matig","€ 0",IF(J63="Onvoldoende","KO"," ")))))</f>
        <v xml:space="preserve"> </v>
      </c>
      <c r="K64" s="87"/>
    </row>
    <row r="65" spans="1:11" ht="18" customHeight="1" x14ac:dyDescent="0.2">
      <c r="A65" s="99" t="str">
        <f>'Beoordelen 3. Interview'!A7:B7</f>
        <v>4. Een vraag inzake de waarborging van veiligheid.</v>
      </c>
      <c r="B65" s="18" t="s">
        <v>40</v>
      </c>
      <c r="C65" s="11"/>
      <c r="D65" s="19" t="str">
        <f>'Vakdocent 1'!C23</f>
        <v>Score:</v>
      </c>
      <c r="E65" s="87" t="s">
        <v>3</v>
      </c>
      <c r="F65" s="11"/>
      <c r="G65" s="19" t="str">
        <f>'Vakdocent 1'!F23</f>
        <v>Score:</v>
      </c>
      <c r="H65" s="87" t="s">
        <v>3</v>
      </c>
      <c r="I65" s="11"/>
      <c r="J65" s="19" t="str">
        <f>'Vakdocent 1'!I23</f>
        <v>Score:</v>
      </c>
      <c r="K65" s="87" t="s">
        <v>3</v>
      </c>
    </row>
    <row r="66" spans="1:11" ht="18" customHeight="1" x14ac:dyDescent="0.2">
      <c r="A66" s="100"/>
      <c r="B66" s="18" t="s">
        <v>41</v>
      </c>
      <c r="C66" s="11"/>
      <c r="D66" s="19" t="str">
        <f>'Vakdocent 2'!C23</f>
        <v>Score:</v>
      </c>
      <c r="E66" s="87"/>
      <c r="F66" s="11"/>
      <c r="G66" s="19" t="str">
        <f>'Vakdocent 2'!F23</f>
        <v>Score:</v>
      </c>
      <c r="H66" s="87"/>
      <c r="I66" s="11"/>
      <c r="J66" s="19" t="str">
        <f>'Vakdocent 2'!I23</f>
        <v>Score:</v>
      </c>
      <c r="K66" s="87"/>
    </row>
    <row r="67" spans="1:11" ht="18" customHeight="1" x14ac:dyDescent="0.2">
      <c r="A67" s="100"/>
      <c r="B67" s="18" t="s">
        <v>42</v>
      </c>
      <c r="C67" s="11"/>
      <c r="D67" s="19" t="str">
        <f>'Vakdocent 3'!C23</f>
        <v>Score:</v>
      </c>
      <c r="E67" s="87"/>
      <c r="F67" s="11"/>
      <c r="G67" s="19" t="str">
        <f>'Vakdocent 3'!F23</f>
        <v>Score:</v>
      </c>
      <c r="H67" s="87"/>
      <c r="I67" s="11"/>
      <c r="J67" s="19" t="str">
        <f>'Vakdocent 3'!I23</f>
        <v>Score:</v>
      </c>
      <c r="K67" s="87"/>
    </row>
    <row r="68" spans="1:11" ht="18" customHeight="1" x14ac:dyDescent="0.2">
      <c r="A68" s="100"/>
      <c r="B68" s="18" t="s">
        <v>43</v>
      </c>
      <c r="C68" s="11"/>
      <c r="D68" s="19" t="str">
        <f>Contractmanager!C23</f>
        <v>Score:</v>
      </c>
      <c r="E68" s="87"/>
      <c r="F68" s="11"/>
      <c r="G68" s="19" t="str">
        <f>Contractmanager!F23</f>
        <v>Score:</v>
      </c>
      <c r="H68" s="87"/>
      <c r="I68" s="11"/>
      <c r="J68" s="19" t="str">
        <f>Contractmanager!I23</f>
        <v>Score:</v>
      </c>
      <c r="K68" s="87"/>
    </row>
    <row r="69" spans="1:11" ht="18" customHeight="1" x14ac:dyDescent="0.2">
      <c r="A69" s="101"/>
      <c r="B69" s="18" t="s">
        <v>44</v>
      </c>
      <c r="C69" s="11"/>
      <c r="D69" s="19" t="str">
        <f>'Facilitair adviseur'!C23</f>
        <v>Score:</v>
      </c>
      <c r="E69" s="87"/>
      <c r="F69" s="11"/>
      <c r="G69" s="19" t="str">
        <f>'Facilitair adviseur'!F23</f>
        <v>Score:</v>
      </c>
      <c r="H69" s="87"/>
      <c r="I69" s="11"/>
      <c r="J69" s="19" t="str">
        <f>'Facilitair adviseur'!I23</f>
        <v>Score:</v>
      </c>
      <c r="K69" s="87"/>
    </row>
    <row r="70" spans="1:11" ht="20" customHeight="1" x14ac:dyDescent="0.2">
      <c r="A70" s="102" t="s">
        <v>4</v>
      </c>
      <c r="B70" s="102"/>
      <c r="C70" s="11"/>
      <c r="D70" s="14" t="s">
        <v>5</v>
      </c>
      <c r="E70" s="87"/>
      <c r="F70" s="11"/>
      <c r="G70" s="14" t="s">
        <v>5</v>
      </c>
      <c r="H70" s="87"/>
      <c r="I70" s="11"/>
      <c r="J70" s="14" t="s">
        <v>5</v>
      </c>
      <c r="K70" s="87"/>
    </row>
    <row r="71" spans="1:11" ht="20" customHeight="1" x14ac:dyDescent="0.2">
      <c r="A71" s="103"/>
      <c r="B71" s="103"/>
      <c r="C71" s="11"/>
      <c r="D71" s="15" t="str">
        <f>IF(D70="Uitmuntend","€ 4.500",IF(D70="Goed","€ 3.500",IF(D70="Voldoende","€ 2.500",IF(D70="Matig","€ 0",IF(D70="Onvoldoende","KO"," ")))))</f>
        <v xml:space="preserve"> </v>
      </c>
      <c r="E71" s="87"/>
      <c r="F71" s="11"/>
      <c r="G71" s="15" t="str">
        <f>IF(G70="Uitmuntend","€ 4.500",IF(G70="Goed","€ 3.500",IF(G70="Voldoende","€ 2.500",IF(G70="Matig","€ 0",IF(G70="Onvoldoende","KO"," ")))))</f>
        <v xml:space="preserve"> </v>
      </c>
      <c r="H71" s="87"/>
      <c r="I71" s="11"/>
      <c r="J71" s="15" t="str">
        <f>IF(J70="Uitmuntend","€ 4.500",IF(J70="Goed","€ 3.500",IF(J70="Voldoende","€ 2.500",IF(J70="Matig","€ 0",IF(J70="Onvoldoende","KO"," ")))))</f>
        <v xml:space="preserve"> </v>
      </c>
      <c r="K71" s="87"/>
    </row>
    <row r="72" spans="1:11" ht="18" customHeight="1" x14ac:dyDescent="0.2">
      <c r="A72" s="99" t="str">
        <f>'Beoordelen 3. Interview'!A8:B8</f>
        <v>5.	Een vraag inzake de administratieve organisatie.</v>
      </c>
      <c r="B72" s="18" t="s">
        <v>40</v>
      </c>
      <c r="C72" s="11"/>
      <c r="D72" s="19" t="str">
        <f>'Vakdocent 1'!C25</f>
        <v>Score:</v>
      </c>
      <c r="E72" s="87" t="s">
        <v>3</v>
      </c>
      <c r="F72" s="11"/>
      <c r="G72" s="19" t="str">
        <f>'Vakdocent 1'!F25</f>
        <v>Score:</v>
      </c>
      <c r="H72" s="87" t="s">
        <v>3</v>
      </c>
      <c r="I72" s="11"/>
      <c r="J72" s="19" t="str">
        <f>'Vakdocent 1'!I25</f>
        <v>Score:</v>
      </c>
      <c r="K72" s="87" t="s">
        <v>3</v>
      </c>
    </row>
    <row r="73" spans="1:11" ht="18" customHeight="1" x14ac:dyDescent="0.2">
      <c r="A73" s="100"/>
      <c r="B73" s="18" t="s">
        <v>41</v>
      </c>
      <c r="C73" s="11"/>
      <c r="D73" s="19" t="str">
        <f>'Vakdocent 2'!C25</f>
        <v>Score:</v>
      </c>
      <c r="E73" s="87"/>
      <c r="F73" s="11"/>
      <c r="G73" s="19" t="str">
        <f>'Vakdocent 2'!F25</f>
        <v>Score:</v>
      </c>
      <c r="H73" s="87"/>
      <c r="I73" s="11"/>
      <c r="J73" s="19" t="str">
        <f>'Vakdocent 2'!I25</f>
        <v>Score:</v>
      </c>
      <c r="K73" s="87"/>
    </row>
    <row r="74" spans="1:11" ht="18" customHeight="1" x14ac:dyDescent="0.2">
      <c r="A74" s="100"/>
      <c r="B74" s="18" t="s">
        <v>42</v>
      </c>
      <c r="C74" s="11"/>
      <c r="D74" s="19" t="str">
        <f>'Vakdocent 3'!C25</f>
        <v>Score:</v>
      </c>
      <c r="E74" s="87"/>
      <c r="F74" s="11"/>
      <c r="G74" s="19" t="str">
        <f>'Vakdocent 3'!F25</f>
        <v>Score:</v>
      </c>
      <c r="H74" s="87"/>
      <c r="I74" s="11"/>
      <c r="J74" s="19" t="str">
        <f>'Vakdocent 3'!I25</f>
        <v>Score:</v>
      </c>
      <c r="K74" s="87"/>
    </row>
    <row r="75" spans="1:11" ht="18" customHeight="1" x14ac:dyDescent="0.2">
      <c r="A75" s="100"/>
      <c r="B75" s="18" t="s">
        <v>43</v>
      </c>
      <c r="C75" s="11"/>
      <c r="D75" s="19" t="str">
        <f>Contractmanager!C25</f>
        <v>Score:</v>
      </c>
      <c r="E75" s="87"/>
      <c r="F75" s="11"/>
      <c r="G75" s="19" t="str">
        <f>Contractmanager!F25</f>
        <v>Score:</v>
      </c>
      <c r="H75" s="87"/>
      <c r="I75" s="11"/>
      <c r="J75" s="19" t="str">
        <f>Contractmanager!I25</f>
        <v>Score:</v>
      </c>
      <c r="K75" s="87"/>
    </row>
    <row r="76" spans="1:11" ht="18" customHeight="1" x14ac:dyDescent="0.2">
      <c r="A76" s="101"/>
      <c r="B76" s="18" t="s">
        <v>44</v>
      </c>
      <c r="C76" s="11"/>
      <c r="D76" s="19" t="str">
        <f>'Facilitair adviseur'!C25</f>
        <v>Score:</v>
      </c>
      <c r="E76" s="87"/>
      <c r="F76" s="11"/>
      <c r="G76" s="19" t="str">
        <f>'Facilitair adviseur'!F25</f>
        <v>Score:</v>
      </c>
      <c r="H76" s="87"/>
      <c r="I76" s="11"/>
      <c r="J76" s="19" t="str">
        <f>'Facilitair adviseur'!I25</f>
        <v>Score:</v>
      </c>
      <c r="K76" s="87"/>
    </row>
    <row r="77" spans="1:11" ht="20" customHeight="1" x14ac:dyDescent="0.2">
      <c r="A77" s="102" t="s">
        <v>4</v>
      </c>
      <c r="B77" s="102"/>
      <c r="C77" s="11"/>
      <c r="D77" s="14" t="s">
        <v>5</v>
      </c>
      <c r="E77" s="87"/>
      <c r="F77" s="11"/>
      <c r="G77" s="14" t="s">
        <v>5</v>
      </c>
      <c r="H77" s="87"/>
      <c r="I77" s="11"/>
      <c r="J77" s="14" t="s">
        <v>5</v>
      </c>
      <c r="K77" s="87"/>
    </row>
    <row r="78" spans="1:11" ht="20" customHeight="1" x14ac:dyDescent="0.2">
      <c r="A78" s="103"/>
      <c r="B78" s="103"/>
      <c r="C78" s="11"/>
      <c r="D78" s="15" t="str">
        <f>IF(D77="Uitmuntend","€ 4.500",IF(D77="Goed","€ 3.500",IF(D77="Voldoende","€ 2.500",IF(D77="Matig","€ 0",IF(D77="Onvoldoende","KO"," ")))))</f>
        <v xml:space="preserve"> </v>
      </c>
      <c r="E78" s="87"/>
      <c r="F78" s="11"/>
      <c r="G78" s="15" t="str">
        <f>IF(G77="Uitmuntend","€ 4.500",IF(G77="Goed","€ 3.500",IF(G77="Voldoende","€ 2.500",IF(G77="Matig","€ 0",IF(G77="Onvoldoende","KO"," ")))))</f>
        <v xml:space="preserve"> </v>
      </c>
      <c r="H78" s="87"/>
      <c r="I78" s="11"/>
      <c r="J78" s="15" t="str">
        <f>IF(J77="Uitmuntend","€ 4.500",IF(J77="Goed","€ 3.500",IF(J77="Voldoende","€ 2.500",IF(J77="Matig","€ 0",IF(J77="Onvoldoende","KO"," ")))))</f>
        <v xml:space="preserve"> </v>
      </c>
      <c r="K78" s="87"/>
    </row>
    <row r="79" spans="1:11" ht="20" customHeight="1" x14ac:dyDescent="0.2">
      <c r="C79"/>
      <c r="D79" s="47"/>
      <c r="E79" s="47"/>
      <c r="F79" s="47"/>
      <c r="G79" s="47"/>
      <c r="H79" s="47"/>
      <c r="I79" s="47"/>
      <c r="J79" s="47"/>
      <c r="K79" s="47"/>
    </row>
    <row r="80" spans="1:11" ht="30" customHeight="1" x14ac:dyDescent="0.2">
      <c r="A80" s="98" t="s">
        <v>25</v>
      </c>
      <c r="B80" s="98"/>
      <c r="C80" s="11"/>
      <c r="D80" s="88" t="e">
        <f>D50+D57+D64+D71+D78</f>
        <v>#VALUE!</v>
      </c>
      <c r="E80" s="89"/>
      <c r="F80" s="38"/>
      <c r="G80" s="88" t="e">
        <f>G50+G57+G64+G71+G78</f>
        <v>#VALUE!</v>
      </c>
      <c r="H80" s="89"/>
      <c r="I80" s="38"/>
      <c r="J80" s="88" t="e">
        <f>J50+J57+J64+J71+J78</f>
        <v>#VALUE!</v>
      </c>
      <c r="K80" s="90"/>
    </row>
    <row r="81" spans="1:10" ht="15" customHeight="1" x14ac:dyDescent="0.2">
      <c r="A81" s="36"/>
      <c r="B81" s="36"/>
      <c r="C81" s="36"/>
      <c r="D81" s="36"/>
      <c r="E81" s="36"/>
      <c r="F81" s="36"/>
      <c r="G81" s="36"/>
      <c r="H81" s="36"/>
      <c r="I81" s="36"/>
      <c r="J81" s="36"/>
    </row>
  </sheetData>
  <sheetProtection algorithmName="SHA-512" hashValue="itbDjqg0r//Euj//EWjsffz6NbpyLOZNeTyobfaelBnav8eFRGYIkB/IKvi7NDKKE+iOOpSWwzip3AjPSMR/+A==" saltValue="ygbd2iivMUFx4ejwH8cWmw==" spinCount="100000" sheet="1" objects="1" scenarios="1"/>
  <mergeCells count="79">
    <mergeCell ref="A1:B1"/>
    <mergeCell ref="A49:B49"/>
    <mergeCell ref="A50:B50"/>
    <mergeCell ref="A56:B56"/>
    <mergeCell ref="A57:B57"/>
    <mergeCell ref="A23:B23"/>
    <mergeCell ref="A41:B41"/>
    <mergeCell ref="A51:A55"/>
    <mergeCell ref="A8:B8"/>
    <mergeCell ref="A9:B9"/>
    <mergeCell ref="A15:B15"/>
    <mergeCell ref="A16:B16"/>
    <mergeCell ref="A22:B22"/>
    <mergeCell ref="A24:A28"/>
    <mergeCell ref="A80:B80"/>
    <mergeCell ref="A38:B38"/>
    <mergeCell ref="A3:A7"/>
    <mergeCell ref="A10:A14"/>
    <mergeCell ref="A17:A21"/>
    <mergeCell ref="A77:B77"/>
    <mergeCell ref="A78:B78"/>
    <mergeCell ref="A44:A48"/>
    <mergeCell ref="A58:A62"/>
    <mergeCell ref="A65:A69"/>
    <mergeCell ref="A72:A76"/>
    <mergeCell ref="A70:B70"/>
    <mergeCell ref="A71:B71"/>
    <mergeCell ref="A63:B63"/>
    <mergeCell ref="A64:B64"/>
    <mergeCell ref="A31:A35"/>
    <mergeCell ref="J1:K1"/>
    <mergeCell ref="G1:H1"/>
    <mergeCell ref="D1:E1"/>
    <mergeCell ref="E3:E9"/>
    <mergeCell ref="H3:H9"/>
    <mergeCell ref="K3:K9"/>
    <mergeCell ref="E10:E16"/>
    <mergeCell ref="E17:E23"/>
    <mergeCell ref="H10:H16"/>
    <mergeCell ref="H17:H23"/>
    <mergeCell ref="K10:K16"/>
    <mergeCell ref="K17:K23"/>
    <mergeCell ref="K58:K64"/>
    <mergeCell ref="K65:K71"/>
    <mergeCell ref="D38:E38"/>
    <mergeCell ref="G38:H38"/>
    <mergeCell ref="J38:K38"/>
    <mergeCell ref="D40:E40"/>
    <mergeCell ref="D41:E41"/>
    <mergeCell ref="G40:H40"/>
    <mergeCell ref="G41:H41"/>
    <mergeCell ref="J40:K40"/>
    <mergeCell ref="J41:K41"/>
    <mergeCell ref="K72:K78"/>
    <mergeCell ref="D80:E80"/>
    <mergeCell ref="G80:H80"/>
    <mergeCell ref="J80:K80"/>
    <mergeCell ref="E44:E50"/>
    <mergeCell ref="E51:E57"/>
    <mergeCell ref="E58:E64"/>
    <mergeCell ref="E65:E71"/>
    <mergeCell ref="E72:E78"/>
    <mergeCell ref="H44:H50"/>
    <mergeCell ref="H51:H57"/>
    <mergeCell ref="H58:H64"/>
    <mergeCell ref="H65:H71"/>
    <mergeCell ref="H72:H78"/>
    <mergeCell ref="K44:K50"/>
    <mergeCell ref="K51:K57"/>
    <mergeCell ref="E24:E30"/>
    <mergeCell ref="H24:H30"/>
    <mergeCell ref="K24:K30"/>
    <mergeCell ref="A29:B29"/>
    <mergeCell ref="A30:B30"/>
    <mergeCell ref="E31:E37"/>
    <mergeCell ref="H31:H37"/>
    <mergeCell ref="K31:K37"/>
    <mergeCell ref="A36:B36"/>
    <mergeCell ref="A37:B37"/>
  </mergeCells>
  <dataValidations count="1">
    <dataValidation type="list" errorStyle="warning" allowBlank="1" showErrorMessage="1" sqref="J8 J15 J22 J49 J56 J63 J70 J77 D63 D56 D49 G22 D15 G8 D70 G70 G63 G56 G49 D77 G15 D22 D8 G77 J29 G29 D29 J36 G36 D36"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1. Open vragen</vt:lpstr>
      <vt:lpstr>Beoordelen 2. Toelichting</vt:lpstr>
      <vt:lpstr>Beoordelen 3. Interview</vt:lpstr>
      <vt:lpstr>Vakdocent 1</vt:lpstr>
      <vt:lpstr>Vakdocent 2</vt:lpstr>
      <vt:lpstr>Vakdocent 3</vt:lpstr>
      <vt:lpstr>Contractmanager</vt:lpstr>
      <vt:lpstr>Facilitair adviseur</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2019-07-25T09:27:48Z</dcterms:modified>
  <cp:category/>
</cp:coreProperties>
</file>