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7913A5D3-60AA-4087-A137-53BE1D969AC3}" xr6:coauthVersionLast="43" xr6:coauthVersionMax="43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Vangstontwikkeling per organisa" sheetId="4" r:id="rId1"/>
    <sheet name="Absloute vangsten en uren" sheetId="2" r:id="rId2"/>
    <sheet name="Vangsten en uren per periode" sheetId="5" r:id="rId3"/>
    <sheet name="Bijvangsten per vangmiddel" sheetId="6" r:id="rId4"/>
    <sheet name="Bijvangsten per periode" sheetId="7" r:id="rId5"/>
  </sheets>
  <definedNames>
    <definedName name="Afdruk_Titels" localSheetId="4">'Bijvangsten per periode'!$A$1:$IV$5</definedName>
    <definedName name="Afdruk_Titels" localSheetId="0">'Vangstontwikkeling per organisa'!$A$1:$IV$7</definedName>
    <definedName name="Afdruk_Titels">'Absloute vangsten en uren'!$A$1:$IV$17</definedName>
    <definedName name="_xlnm.Print_Area" localSheetId="1">'Absloute vangsten en uren'!$A$1:$M$41</definedName>
    <definedName name="_xlnm.Print_Area" localSheetId="2">'Vangsten en uren per periode'!$A$1:$S$37</definedName>
    <definedName name="_xlnm.Print_Titles" localSheetId="1">'Absloute vangsten en uren'!$1:$17</definedName>
    <definedName name="_xlnm.Print_Titles" localSheetId="4">'Bijvangsten per periode'!$1:$5</definedName>
    <definedName name="_xlnm.Print_Titles" localSheetId="2">'Vangsten en uren per periode'!$A$1:$IV$6</definedName>
    <definedName name="_xlnm.Print_Titles" localSheetId="0">'Vangstontwikkeling per organisa'!$1:$7</definedName>
    <definedName name="Diersoort" localSheetId="2">'Vangsten en uren per periode'!$A$4</definedName>
    <definedName name="Diersoort" localSheetId="0">'Vangstontwikkeling per organisa'!$B$5</definedName>
    <definedName name="Diersoort">'Absloute vangsten en uren'!$C$15</definedName>
    <definedName name="Gebiedsoort">'Vangstontwikkeling per organisa'!$A$7</definedName>
    <definedName name="Importeren" localSheetId="4">'Bijvangsten per periode'!$A$6:$Q$44</definedName>
    <definedName name="Importeren" localSheetId="2">'Vangsten en uren per periode'!$A$7:$T$14</definedName>
    <definedName name="Importeren" localSheetId="0">'Vangstontwikkeling per organisa'!$A$8:$M$15</definedName>
    <definedName name="Importeren">'Absloute vangsten en uren'!$A$19:$M$35</definedName>
    <definedName name="KopLinks" localSheetId="4">'Bijvangsten per periode'!$A$1</definedName>
    <definedName name="KopLinks" localSheetId="2">'Vangsten en uren per periode'!$A$1</definedName>
    <definedName name="KopLinks" localSheetId="0">'Vangstontwikkeling per organisa'!$A$1</definedName>
    <definedName name="KopLinks">'Absloute vangsten en uren'!$A$1</definedName>
    <definedName name="KopRechts" localSheetId="4">'Bijvangsten per periode'!$P$1</definedName>
    <definedName name="KopRechts" localSheetId="2">'Vangsten en uren per periode'!$S$1</definedName>
    <definedName name="KopRechts" localSheetId="0">'Vangstontwikkeling per organisa'!$L$1</definedName>
    <definedName name="KopRechts">'Absloute vangsten en uren'!$M$1</definedName>
    <definedName name="KopRechts2" localSheetId="4">'Bijvangsten per periode'!$P$2</definedName>
    <definedName name="KopRechts2" localSheetId="2">'Vangsten en uren per periode'!$S$2</definedName>
    <definedName name="KopRechts2" localSheetId="0">'Vangstontwikkeling per organisa'!$L$2</definedName>
    <definedName name="KopRechts2">'Absloute vangsten en uren'!$M$2</definedName>
    <definedName name="Periode">'Vangstontwikkeling per organisa'!$A$5</definedName>
    <definedName name="PeriodeCummulatief" localSheetId="2">'Vangsten en uren per periode'!$A$3</definedName>
    <definedName name="PeriodeCummulatief" localSheetId="0">'Vangstontwikkeling per organisa'!$H$6</definedName>
    <definedName name="PeriodeCummulatief">'Absloute vangsten en uren'!$I$16</definedName>
    <definedName name="Periodetitels">'Vangsten en uren per periode'!$B$6:$S$6</definedName>
    <definedName name="PeriodeWeken" localSheetId="0">'Vangstontwikkeling per organisa'!$B$6</definedName>
    <definedName name="PeriodeWeken">'Absloute vangsten en uren'!$C$16</definedName>
    <definedName name="Print_Titles" localSheetId="4">'Bijvangsten per periode'!$1:$5</definedName>
    <definedName name="Print_Titles" localSheetId="2">'Vangsten en uren per periode'!$1:$6</definedName>
    <definedName name="Print_Titles" localSheetId="0">'Vangstontwikkeling per organisa'!$1:$7</definedName>
    <definedName name="Print_Titles">'Absloute vangsten en uren'!$1:$17</definedName>
    <definedName name="Titel" localSheetId="4">'Bijvangsten per periode'!$A$3</definedName>
    <definedName name="Titel" localSheetId="2">'Vangsten en uren per periode'!$A$6</definedName>
    <definedName name="Titel" localSheetId="0">'Vangstontwikkeling per organisa'!$A$3</definedName>
    <definedName name="Titel">'Absloute vangsten en uren'!$A$3</definedName>
    <definedName name="TotaalKm" localSheetId="0">'Vangstontwikkeling per organisa'!$G$16</definedName>
    <definedName name="TotaalKm">'Absloute vangsten en uren'!$H$36</definedName>
    <definedName name="Totalen">'Vangsten en uren per periode'!$Q$16:$S$16</definedName>
    <definedName name="Totalen1">'Vangsten en uren per periode'!$R$18</definedName>
    <definedName name="Totalen2">'Vangsten en uren per periode'!$Q$32</definedName>
    <definedName name="Uren">'Vangsten en uren per periode'!$A$23:$Q$30</definedName>
    <definedName name="Watergang">'Absloute vangsten en uren'!$M$3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6" i="7" l="1"/>
  <c r="N46" i="7"/>
  <c r="M46" i="7"/>
  <c r="L46" i="7"/>
  <c r="K46" i="7"/>
  <c r="J46" i="7"/>
  <c r="I46" i="7"/>
  <c r="H46" i="7"/>
  <c r="G46" i="7"/>
  <c r="F46" i="7"/>
  <c r="E46" i="7"/>
  <c r="D46" i="7"/>
  <c r="C46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46" i="7" s="1"/>
  <c r="M45" i="6"/>
  <c r="L45" i="6"/>
  <c r="K45" i="6"/>
  <c r="J45" i="6"/>
  <c r="I45" i="6"/>
  <c r="H45" i="6"/>
  <c r="G45" i="6"/>
  <c r="F45" i="6"/>
  <c r="E45" i="6"/>
  <c r="D45" i="6"/>
  <c r="C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45" i="6" s="1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P17" i="5"/>
  <c r="O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J36" i="2"/>
  <c r="L36" i="2" s="1"/>
  <c r="I36" i="2"/>
  <c r="M36" i="2" s="1"/>
  <c r="D36" i="2"/>
  <c r="E36" i="2" s="1"/>
  <c r="C36" i="2"/>
  <c r="G36" i="2" s="1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19" i="2"/>
  <c r="K16" i="4"/>
  <c r="J16" i="4"/>
  <c r="I16" i="4"/>
  <c r="H16" i="4"/>
  <c r="L16" i="4" s="1"/>
  <c r="E16" i="4"/>
  <c r="C16" i="4"/>
  <c r="D16" i="4" s="1"/>
  <c r="B16" i="4"/>
  <c r="F16" i="4" s="1"/>
  <c r="F36" i="2" l="1"/>
  <c r="K36" i="2"/>
</calcChain>
</file>

<file path=xl/sharedStrings.xml><?xml version="1.0" encoding="utf-8"?>
<sst xmlns="http://schemas.openxmlformats.org/spreadsheetml/2006/main" count="276" uniqueCount="149">
  <si>
    <t>1/1: Vangstontwikkeling per Organisatie</t>
  </si>
  <si>
    <t>Gegevens: 2018 periode 3 t/m 2019 periode 2</t>
  </si>
  <si>
    <t>Aangemaakt: 22-Mar-19 14:24</t>
  </si>
  <si>
    <t>Overzicht vangsten, uren, v/u, u/km en v/km: Nederland</t>
  </si>
  <si>
    <t>Muskusratten</t>
  </si>
  <si>
    <t>Periode 2 (Weken 5 t/m 8)</t>
  </si>
  <si>
    <t>Periode 3 t/m 2  (Weken 9 t/m 8)</t>
  </si>
  <si>
    <t>Organisatie</t>
  </si>
  <si>
    <t>Vangsten</t>
  </si>
  <si>
    <t>Uren</t>
  </si>
  <si>
    <t>Vangsten per uur</t>
  </si>
  <si>
    <t>Uren        per km</t>
  </si>
  <si>
    <t>Vangsten per km</t>
  </si>
  <si>
    <t>Brabant</t>
  </si>
  <si>
    <t>Flevoland</t>
  </si>
  <si>
    <t>Fryslân</t>
  </si>
  <si>
    <t>Limburg</t>
  </si>
  <si>
    <t>MRB-RL</t>
  </si>
  <si>
    <t>MRB-WMNL</t>
  </si>
  <si>
    <t>NONL</t>
  </si>
  <si>
    <t>Zeeland</t>
  </si>
  <si>
    <t>Totaal / gem</t>
  </si>
  <si>
    <t>van</t>
  </si>
  <si>
    <t>&gt;3,75</t>
  </si>
  <si>
    <t>tot</t>
  </si>
  <si>
    <t>3/2: Historische overzichten V, U, V/U van Organisatie</t>
  </si>
  <si>
    <t xml:space="preserve"> </t>
  </si>
  <si>
    <t>Aangemaakt: 21-Mar-19 13:50</t>
  </si>
  <si>
    <t>Absolute vangsten en uren: Brabant</t>
  </si>
  <si>
    <t>Km watergang: 23270.00</t>
  </si>
  <si>
    <t>Jaar</t>
  </si>
  <si>
    <t xml:space="preserve">Gem. </t>
  </si>
  <si>
    <t>5/20: Vangsten en uren per periode + verschil vorig jaar per organisatie</t>
  </si>
  <si>
    <t>Aangemaakt: 22-Mar-19 14:28</t>
  </si>
  <si>
    <t>Vangsten per periode</t>
  </si>
  <si>
    <t>Cumulatief     t/m      periode</t>
  </si>
  <si>
    <t>Cumulatief    t/m     periode</t>
  </si>
  <si>
    <t>Verschil cumulatief in   %</t>
  </si>
  <si>
    <t>Cumulatief vangsten per km watergang</t>
  </si>
  <si>
    <t>2-2018</t>
  </si>
  <si>
    <t>2-2019</t>
  </si>
  <si>
    <t>Totaal</t>
  </si>
  <si>
    <t>Stijging/daling cumulatief t/m deze periode t.o.v. vorige jaar</t>
  </si>
  <si>
    <t>Uren per periode</t>
  </si>
  <si>
    <t>Cumulatief     t/m periode</t>
  </si>
  <si>
    <t>Cumulatief    t/m periode</t>
  </si>
  <si>
    <t>6/10: Bijvangsten Muskusrattenbestrijding  per soort en vangmiddel</t>
  </si>
  <si>
    <t>Aangemaakt: 22-Mar-19 14:35</t>
  </si>
  <si>
    <t>Nederland</t>
  </si>
  <si>
    <t>Nr.</t>
  </si>
  <si>
    <t>Soort</t>
  </si>
  <si>
    <t>Conibear</t>
  </si>
  <si>
    <t>Duikerafzetting</t>
  </si>
  <si>
    <t>Grondklem</t>
  </si>
  <si>
    <t>Klemmenrekje</t>
  </si>
  <si>
    <t>Levend vangende kooi</t>
  </si>
  <si>
    <t>Lokaasklem</t>
  </si>
  <si>
    <t>lokaaskooi</t>
  </si>
  <si>
    <t>Postklem</t>
  </si>
  <si>
    <t>Schijnduiker</t>
  </si>
  <si>
    <t>Slootafzetting met kooi</t>
  </si>
  <si>
    <t>001</t>
  </si>
  <si>
    <t>woelrat</t>
  </si>
  <si>
    <t>002</t>
  </si>
  <si>
    <t>bruine rat</t>
  </si>
  <si>
    <t>003</t>
  </si>
  <si>
    <t>bunzing</t>
  </si>
  <si>
    <t>004</t>
  </si>
  <si>
    <t>hermelijn</t>
  </si>
  <si>
    <t>006</t>
  </si>
  <si>
    <t>amerikaanse nerts</t>
  </si>
  <si>
    <t>014</t>
  </si>
  <si>
    <t>steenmarter</t>
  </si>
  <si>
    <t>121</t>
  </si>
  <si>
    <t>waterhoen</t>
  </si>
  <si>
    <t>122</t>
  </si>
  <si>
    <t>wilde eend</t>
  </si>
  <si>
    <t>123</t>
  </si>
  <si>
    <t>dodaars</t>
  </si>
  <si>
    <t>125</t>
  </si>
  <si>
    <t>meerkoet</t>
  </si>
  <si>
    <t>126</t>
  </si>
  <si>
    <t>waterral</t>
  </si>
  <si>
    <t>129</t>
  </si>
  <si>
    <t>blauwe reiger</t>
  </si>
  <si>
    <t>130</t>
  </si>
  <si>
    <t>fuut</t>
  </si>
  <si>
    <t>132</t>
  </si>
  <si>
    <t>nonnetje</t>
  </si>
  <si>
    <t>135</t>
  </si>
  <si>
    <t>tamme eend</t>
  </si>
  <si>
    <t>142</t>
  </si>
  <si>
    <t>aalscholver</t>
  </si>
  <si>
    <t>144</t>
  </si>
  <si>
    <t>kuifeend</t>
  </si>
  <si>
    <t>149</t>
  </si>
  <si>
    <t>grote zaagbek</t>
  </si>
  <si>
    <t>150</t>
  </si>
  <si>
    <t>middelste zaagbek</t>
  </si>
  <si>
    <t>155</t>
  </si>
  <si>
    <t>grauwe gans</t>
  </si>
  <si>
    <t>165</t>
  </si>
  <si>
    <t>zwaan</t>
  </si>
  <si>
    <t>171</t>
  </si>
  <si>
    <t>Canadese Gans</t>
  </si>
  <si>
    <t>201</t>
  </si>
  <si>
    <t>aal</t>
  </si>
  <si>
    <t>247</t>
  </si>
  <si>
    <t>snoek</t>
  </si>
  <si>
    <t>248</t>
  </si>
  <si>
    <t>zeelt</t>
  </si>
  <si>
    <t>249</t>
  </si>
  <si>
    <t>baars</t>
  </si>
  <si>
    <t>250</t>
  </si>
  <si>
    <t>karper</t>
  </si>
  <si>
    <t>251</t>
  </si>
  <si>
    <t>brasem</t>
  </si>
  <si>
    <t>263</t>
  </si>
  <si>
    <t>blankvoorn</t>
  </si>
  <si>
    <t>264</t>
  </si>
  <si>
    <t>ruisvoorn</t>
  </si>
  <si>
    <t>266</t>
  </si>
  <si>
    <t>spiegelkarper</t>
  </si>
  <si>
    <t>273</t>
  </si>
  <si>
    <t>voorn</t>
  </si>
  <si>
    <t>372</t>
  </si>
  <si>
    <t>wolhandkrab</t>
  </si>
  <si>
    <t>377</t>
  </si>
  <si>
    <t>amerik. rivierkreeft</t>
  </si>
  <si>
    <t>6/1: Bijvangsten Muskusrattenbestrijding per soort en periode</t>
  </si>
  <si>
    <t>Jaar gegevens: 2019</t>
  </si>
  <si>
    <t>Aangemaakt: 22-Mar-19 14:29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</si>
  <si>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</si>
  <si>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</si>
  <si>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</si>
  <si>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</si>
  <si>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</si>
  <si>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</si>
  <si>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</si>
  <si>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</si>
  <si>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</si>
  <si>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</si>
  <si>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</si>
  <si>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</si>
  <si>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</si>
  <si>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253</t>
  </si>
  <si>
    <t>kolblei</t>
  </si>
  <si>
    <t>262</t>
  </si>
  <si>
    <t>bittervoorn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</si>
</sst>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9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9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Open Sans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DFFCD"/>
        <bgColor indexed="64"/>
      </patternFill>
    </fill>
    <fill>
      <patternFill patternType="solid">
        <fgColor rgb="FFFFFF69"/>
        <bgColor indexed="64"/>
      </patternFill>
    </fill>
    <fill>
      <patternFill patternType="solid">
        <fgColor rgb="FFFFAF4B"/>
        <bgColor indexed="64"/>
      </patternFill>
    </fill>
    <fill>
      <patternFill patternType="solid">
        <fgColor rgb="FFFF5F2D"/>
        <bgColor indexed="64"/>
      </patternFill>
    </fill>
    <fill>
      <patternFill patternType="solid">
        <fgColor rgb="FFFF0F0F"/>
        <bgColor indexed="64"/>
      </patternFill>
    </fill>
    <fill>
      <patternFill patternType="solid">
        <fgColor rgb="FFA53700"/>
        <bgColor indexed="64"/>
      </patternFill>
    </fill>
    <fill>
      <patternFill patternType="solid">
        <fgColor rgb="FF870A5A"/>
        <bgColor indexed="64"/>
      </patternFill>
    </fill>
    <fill>
      <patternFill patternType="solid">
        <fgColor rgb="FF50008C"/>
        <bgColor indexed="64"/>
      </patternFill>
    </fill>
    <fill>
      <patternFill patternType="solid">
        <fgColor rgb="FF00000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4" fillId="0" borderId="0"/>
  </cellStyleXfs>
  <cellXfs count="294">
    <xf numFmtId="0" fontId="0" fillId="0" borderId="0" xfId="0"/>
    <xf numFmtId="0" fontId="2" fillId="0" borderId="1" xfId="1" applyFont="1" applyBorder="1" applyAlignment="1">
      <alignment horizontal="left" vertical="center"/>
    </xf>
    <xf numFmtId="0" fontId="1" fillId="0" borderId="1" xfId="1" applyBorder="1"/>
    <xf numFmtId="0" fontId="3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1" fillId="0" borderId="0" xfId="1"/>
    <xf numFmtId="0" fontId="2" fillId="0" borderId="0" xfId="1" applyFont="1" applyBorder="1" applyAlignment="1">
      <alignment horizontal="left" vertical="center"/>
    </xf>
    <xf numFmtId="0" fontId="1" fillId="0" borderId="0" xfId="1" applyBorder="1"/>
    <xf numFmtId="0" fontId="4" fillId="0" borderId="0" xfId="1" applyFont="1" applyBorder="1" applyAlignment="1">
      <alignment horizontal="right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right"/>
    </xf>
    <xf numFmtId="0" fontId="4" fillId="0" borderId="0" xfId="1" applyFont="1" applyBorder="1"/>
    <xf numFmtId="49" fontId="3" fillId="0" borderId="0" xfId="1" applyNumberFormat="1" applyFont="1" applyBorder="1" applyAlignment="1">
      <alignment horizontal="center"/>
    </xf>
    <xf numFmtId="0" fontId="1" fillId="0" borderId="2" xfId="1" applyBorder="1"/>
    <xf numFmtId="0" fontId="4" fillId="0" borderId="7" xfId="1" applyFont="1" applyBorder="1"/>
    <xf numFmtId="0" fontId="4" fillId="0" borderId="8" xfId="1" applyFont="1" applyBorder="1"/>
    <xf numFmtId="0" fontId="6" fillId="0" borderId="9" xfId="1" applyFont="1" applyBorder="1"/>
    <xf numFmtId="49" fontId="3" fillId="0" borderId="11" xfId="1" applyNumberFormat="1" applyFont="1" applyFill="1" applyBorder="1" applyAlignment="1">
      <alignment horizontal="center" vertical="center"/>
    </xf>
    <xf numFmtId="49" fontId="1" fillId="0" borderId="12" xfId="1" applyNumberForma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12" xfId="1" applyNumberFormat="1" applyFont="1" applyFill="1" applyBorder="1" applyAlignment="1">
      <alignment horizontal="center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49" fontId="8" fillId="2" borderId="11" xfId="1" applyNumberFormat="1" applyFont="1" applyFill="1" applyBorder="1" applyAlignment="1">
      <alignment horizontal="center" vertical="center" wrapText="1"/>
    </xf>
    <xf numFmtId="49" fontId="8" fillId="3" borderId="14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4" borderId="12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Fill="1" applyBorder="1" applyAlignment="1">
      <alignment horizontal="center" vertical="center"/>
    </xf>
    <xf numFmtId="49" fontId="1" fillId="0" borderId="17" xfId="1" applyNumberFormat="1" applyFill="1" applyBorder="1" applyAlignment="1">
      <alignment horizontal="center" vertical="center"/>
    </xf>
    <xf numFmtId="3" fontId="7" fillId="0" borderId="18" xfId="1" applyNumberFormat="1" applyFont="1" applyFill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20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3" fontId="8" fillId="2" borderId="21" xfId="1" applyNumberFormat="1" applyFont="1" applyFill="1" applyBorder="1" applyAlignment="1">
      <alignment horizontal="center" vertical="center" wrapText="1"/>
    </xf>
    <xf numFmtId="3" fontId="8" fillId="3" borderId="19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49" fontId="7" fillId="4" borderId="20" xfId="1" applyNumberFormat="1" applyFont="1" applyFill="1" applyBorder="1" applyAlignment="1">
      <alignment horizontal="center" vertical="center" wrapText="1"/>
    </xf>
    <xf numFmtId="0" fontId="7" fillId="5" borderId="22" xfId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left" vertical="center"/>
    </xf>
    <xf numFmtId="3" fontId="7" fillId="5" borderId="18" xfId="1" applyNumberFormat="1" applyFont="1" applyFill="1" applyBorder="1" applyAlignment="1">
      <alignment vertical="center"/>
    </xf>
    <xf numFmtId="4" fontId="7" fillId="5" borderId="19" xfId="1" applyNumberFormat="1" applyFont="1" applyFill="1" applyBorder="1" applyAlignment="1">
      <alignment vertical="center"/>
    </xf>
    <xf numFmtId="2" fontId="7" fillId="5" borderId="19" xfId="1" applyNumberFormat="1" applyFont="1" applyFill="1" applyBorder="1" applyAlignment="1">
      <alignment vertical="center"/>
    </xf>
    <xf numFmtId="2" fontId="7" fillId="0" borderId="23" xfId="1" applyNumberFormat="1" applyFont="1" applyFill="1" applyBorder="1" applyAlignment="1">
      <alignment vertical="center"/>
    </xf>
    <xf numFmtId="0" fontId="7" fillId="5" borderId="2" xfId="1" applyFont="1" applyFill="1" applyBorder="1" applyAlignment="1">
      <alignment vertical="center"/>
    </xf>
    <xf numFmtId="3" fontId="8" fillId="5" borderId="21" xfId="1" applyNumberFormat="1" applyFont="1" applyFill="1" applyBorder="1" applyAlignment="1">
      <alignment vertical="center"/>
    </xf>
    <xf numFmtId="4" fontId="8" fillId="5" borderId="19" xfId="1" applyNumberFormat="1" applyFont="1" applyFill="1" applyBorder="1" applyAlignment="1">
      <alignment vertical="center"/>
    </xf>
    <xf numFmtId="2" fontId="1" fillId="0" borderId="0" xfId="1" applyNumberFormat="1"/>
    <xf numFmtId="0" fontId="5" fillId="0" borderId="21" xfId="1" applyFont="1" applyBorder="1" applyAlignment="1">
      <alignment horizontal="center"/>
    </xf>
    <xf numFmtId="0" fontId="5" fillId="0" borderId="20" xfId="1" applyFont="1" applyBorder="1"/>
    <xf numFmtId="3" fontId="5" fillId="0" borderId="18" xfId="1" applyNumberFormat="1" applyFont="1" applyBorder="1"/>
    <xf numFmtId="3" fontId="5" fillId="0" borderId="19" xfId="1" applyNumberFormat="1" applyFont="1" applyBorder="1"/>
    <xf numFmtId="0" fontId="5" fillId="0" borderId="19" xfId="1" applyFont="1" applyBorder="1"/>
    <xf numFmtId="2" fontId="9" fillId="0" borderId="19" xfId="1" applyNumberFormat="1" applyFont="1" applyBorder="1" applyAlignment="1">
      <alignment vertical="center"/>
    </xf>
    <xf numFmtId="2" fontId="9" fillId="0" borderId="23" xfId="1" applyNumberFormat="1" applyFont="1" applyBorder="1" applyAlignment="1">
      <alignment vertical="center"/>
    </xf>
    <xf numFmtId="0" fontId="5" fillId="0" borderId="2" xfId="1" applyFont="1" applyFill="1" applyBorder="1"/>
    <xf numFmtId="3" fontId="10" fillId="2" borderId="21" xfId="1" applyNumberFormat="1" applyFont="1" applyFill="1" applyBorder="1"/>
    <xf numFmtId="3" fontId="11" fillId="3" borderId="19" xfId="1" applyNumberFormat="1" applyFont="1" applyFill="1" applyBorder="1"/>
    <xf numFmtId="2" fontId="9" fillId="0" borderId="19" xfId="1" applyNumberFormat="1" applyFont="1" applyFill="1" applyBorder="1" applyAlignment="1">
      <alignment vertical="center"/>
    </xf>
    <xf numFmtId="2" fontId="9" fillId="4" borderId="23" xfId="1" applyNumberFormat="1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/>
    </xf>
    <xf numFmtId="3" fontId="9" fillId="0" borderId="6" xfId="1" applyNumberFormat="1" applyFont="1" applyBorder="1" applyAlignment="1">
      <alignment vertical="center"/>
    </xf>
    <xf numFmtId="4" fontId="9" fillId="0" borderId="24" xfId="1" applyNumberFormat="1" applyFont="1" applyBorder="1" applyAlignment="1">
      <alignment vertical="center"/>
    </xf>
    <xf numFmtId="2" fontId="9" fillId="0" borderId="24" xfId="1" applyNumberFormat="1" applyFont="1" applyBorder="1" applyAlignment="1">
      <alignment vertical="center"/>
    </xf>
    <xf numFmtId="2" fontId="9" fillId="0" borderId="23" xfId="1" applyNumberFormat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4" fontId="8" fillId="3" borderId="24" xfId="1" applyNumberFormat="1" applyFont="1" applyFill="1" applyBorder="1" applyAlignment="1">
      <alignment vertical="center"/>
    </xf>
    <xf numFmtId="2" fontId="9" fillId="0" borderId="24" xfId="1" applyNumberFormat="1" applyFont="1" applyFill="1" applyBorder="1" applyAlignment="1">
      <alignment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3" fontId="9" fillId="0" borderId="27" xfId="1" applyNumberFormat="1" applyFont="1" applyBorder="1" applyAlignment="1">
      <alignment vertical="center"/>
    </xf>
    <xf numFmtId="4" fontId="9" fillId="0" borderId="9" xfId="1" applyNumberFormat="1" applyFont="1" applyBorder="1" applyAlignment="1">
      <alignment vertical="center"/>
    </xf>
    <xf numFmtId="2" fontId="9" fillId="0" borderId="9" xfId="1" applyNumberFormat="1" applyFont="1" applyBorder="1" applyAlignment="1">
      <alignment vertical="center"/>
    </xf>
    <xf numFmtId="2" fontId="9" fillId="0" borderId="26" xfId="1" applyNumberFormat="1" applyFont="1" applyFill="1" applyBorder="1" applyAlignment="1">
      <alignment vertical="center"/>
    </xf>
    <xf numFmtId="3" fontId="8" fillId="2" borderId="25" xfId="1" applyNumberFormat="1" applyFont="1" applyFill="1" applyBorder="1" applyAlignment="1">
      <alignment vertical="center"/>
    </xf>
    <xf numFmtId="4" fontId="8" fillId="3" borderId="9" xfId="1" applyNumberFormat="1" applyFont="1" applyFill="1" applyBorder="1" applyAlignment="1">
      <alignment vertical="center"/>
    </xf>
    <xf numFmtId="2" fontId="9" fillId="0" borderId="9" xfId="1" applyNumberFormat="1" applyFont="1" applyFill="1" applyBorder="1" applyAlignment="1">
      <alignment vertical="center"/>
    </xf>
    <xf numFmtId="0" fontId="7" fillId="0" borderId="11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3" fontId="7" fillId="0" borderId="14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2" fontId="7" fillId="0" borderId="14" xfId="1" applyNumberFormat="1" applyFont="1" applyBorder="1" applyAlignment="1">
      <alignment vertical="center"/>
    </xf>
    <xf numFmtId="2" fontId="7" fillId="0" borderId="14" xfId="1" applyNumberFormat="1" applyFont="1" applyFill="1" applyBorder="1" applyAlignment="1">
      <alignment vertical="center"/>
    </xf>
    <xf numFmtId="0" fontId="12" fillId="0" borderId="15" xfId="1" applyFont="1" applyBorder="1"/>
    <xf numFmtId="2" fontId="7" fillId="0" borderId="12" xfId="1" applyNumberFormat="1" applyFont="1" applyFill="1" applyBorder="1" applyAlignment="1">
      <alignment vertical="center"/>
    </xf>
    <xf numFmtId="0" fontId="13" fillId="0" borderId="29" xfId="1" applyFont="1" applyBorder="1" applyAlignment="1">
      <alignment horizontal="right" vertical="top" wrapText="1"/>
    </xf>
    <xf numFmtId="2" fontId="13" fillId="6" borderId="30" xfId="1" applyNumberFormat="1" applyFont="1" applyFill="1" applyBorder="1" applyAlignment="1">
      <alignment horizontal="right" vertical="top" wrapText="1"/>
    </xf>
    <xf numFmtId="0" fontId="13" fillId="7" borderId="31" xfId="1" applyFont="1" applyFill="1" applyBorder="1" applyAlignment="1">
      <alignment horizontal="right" vertical="top" wrapText="1"/>
    </xf>
    <xf numFmtId="0" fontId="13" fillId="8" borderId="31" xfId="1" applyFont="1" applyFill="1" applyBorder="1" applyAlignment="1">
      <alignment horizontal="right" vertical="top" wrapText="1"/>
    </xf>
    <xf numFmtId="2" fontId="13" fillId="9" borderId="31" xfId="1" applyNumberFormat="1" applyFont="1" applyFill="1" applyBorder="1" applyAlignment="1">
      <alignment horizontal="right" vertical="top" wrapText="1"/>
    </xf>
    <xf numFmtId="2" fontId="13" fillId="10" borderId="31" xfId="1" applyNumberFormat="1" applyFont="1" applyFill="1" applyBorder="1" applyAlignment="1">
      <alignment horizontal="right" vertical="top" wrapText="1"/>
    </xf>
    <xf numFmtId="2" fontId="14" fillId="11" borderId="31" xfId="1" applyNumberFormat="1" applyFont="1" applyFill="1" applyBorder="1" applyAlignment="1">
      <alignment horizontal="right" vertical="top" wrapText="1"/>
    </xf>
    <xf numFmtId="2" fontId="15" fillId="12" borderId="31" xfId="1" applyNumberFormat="1" applyFont="1" applyFill="1" applyBorder="1" applyAlignment="1">
      <alignment horizontal="right" vertical="top" wrapText="1"/>
    </xf>
    <xf numFmtId="2" fontId="15" fillId="13" borderId="31" xfId="1" applyNumberFormat="1" applyFont="1" applyFill="1" applyBorder="1" applyAlignment="1">
      <alignment horizontal="right" vertical="top" wrapText="1"/>
    </xf>
    <xf numFmtId="2" fontId="15" fillId="14" borderId="31" xfId="1" applyNumberFormat="1" applyFont="1" applyFill="1" applyBorder="1" applyAlignment="1">
      <alignment horizontal="right" vertical="top" wrapText="1"/>
    </xf>
    <xf numFmtId="2" fontId="15" fillId="15" borderId="32" xfId="1" applyNumberFormat="1" applyFont="1" applyFill="1" applyBorder="1" applyAlignment="1">
      <alignment horizontal="right" vertical="top" wrapText="1"/>
    </xf>
    <xf numFmtId="0" fontId="13" fillId="6" borderId="33" xfId="1" applyFont="1" applyFill="1" applyBorder="1" applyAlignment="1">
      <alignment horizontal="right" vertical="top" wrapText="1"/>
    </xf>
    <xf numFmtId="0" fontId="13" fillId="7" borderId="34" xfId="1" applyFont="1" applyFill="1" applyBorder="1" applyAlignment="1">
      <alignment horizontal="right" vertical="top" wrapText="1"/>
    </xf>
    <xf numFmtId="0" fontId="13" fillId="8" borderId="34" xfId="1" applyFont="1" applyFill="1" applyBorder="1" applyAlignment="1">
      <alignment horizontal="right" vertical="top" wrapText="1"/>
    </xf>
    <xf numFmtId="2" fontId="13" fillId="9" borderId="34" xfId="1" applyNumberFormat="1" applyFont="1" applyFill="1" applyBorder="1" applyAlignment="1">
      <alignment horizontal="right" vertical="top" wrapText="1"/>
    </xf>
    <xf numFmtId="2" fontId="13" fillId="10" borderId="34" xfId="1" applyNumberFormat="1" applyFont="1" applyFill="1" applyBorder="1" applyAlignment="1">
      <alignment horizontal="right" vertical="top" wrapText="1"/>
    </xf>
    <xf numFmtId="2" fontId="14" fillId="11" borderId="34" xfId="1" applyNumberFormat="1" applyFont="1" applyFill="1" applyBorder="1" applyAlignment="1">
      <alignment horizontal="right" vertical="top" wrapText="1"/>
    </xf>
    <xf numFmtId="2" fontId="15" fillId="12" borderId="34" xfId="1" applyNumberFormat="1" applyFont="1" applyFill="1" applyBorder="1" applyAlignment="1">
      <alignment horizontal="right" vertical="top" wrapText="1"/>
    </xf>
    <xf numFmtId="2" fontId="15" fillId="13" borderId="34" xfId="1" applyNumberFormat="1" applyFont="1" applyFill="1" applyBorder="1" applyAlignment="1">
      <alignment horizontal="right" vertical="top" wrapText="1"/>
    </xf>
    <xf numFmtId="2" fontId="15" fillId="14" borderId="34" xfId="1" applyNumberFormat="1" applyFont="1" applyFill="1" applyBorder="1" applyAlignment="1">
      <alignment horizontal="right" vertical="top" wrapText="1"/>
    </xf>
    <xf numFmtId="2" fontId="16" fillId="15" borderId="35" xfId="1" applyNumberFormat="1" applyFont="1" applyFill="1" applyBorder="1" applyAlignment="1">
      <alignment horizontal="right" wrapText="1"/>
    </xf>
    <xf numFmtId="0" fontId="1" fillId="0" borderId="0" xfId="1" applyAlignment="1">
      <alignment shrinkToFit="1"/>
    </xf>
    <xf numFmtId="0" fontId="3" fillId="0" borderId="3" xfId="1" applyFont="1" applyBorder="1" applyAlignment="1">
      <alignment horizontal="center"/>
    </xf>
    <xf numFmtId="0" fontId="1" fillId="0" borderId="0" xfId="1" applyBorder="1" applyAlignment="1"/>
    <xf numFmtId="0" fontId="17" fillId="0" borderId="0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49" fontId="3" fillId="5" borderId="37" xfId="1" applyNumberFormat="1" applyFont="1" applyFill="1" applyBorder="1" applyAlignment="1">
      <alignment horizontal="left"/>
    </xf>
    <xf numFmtId="49" fontId="7" fillId="5" borderId="11" xfId="1" applyNumberFormat="1" applyFont="1" applyFill="1" applyBorder="1" applyAlignment="1">
      <alignment horizontal="center" wrapText="1"/>
    </xf>
    <xf numFmtId="49" fontId="7" fillId="5" borderId="14" xfId="1" applyNumberFormat="1" applyFont="1" applyFill="1" applyBorder="1" applyAlignment="1">
      <alignment horizontal="center" wrapText="1"/>
    </xf>
    <xf numFmtId="49" fontId="7" fillId="5" borderId="38" xfId="1" applyNumberFormat="1" applyFont="1" applyFill="1" applyBorder="1" applyAlignment="1">
      <alignment horizontal="center" wrapText="1"/>
    </xf>
    <xf numFmtId="49" fontId="5" fillId="5" borderId="37" xfId="1" applyNumberFormat="1" applyFont="1" applyFill="1" applyBorder="1" applyAlignment="1">
      <alignment horizontal="center" wrapText="1"/>
    </xf>
    <xf numFmtId="49" fontId="7" fillId="0" borderId="0" xfId="1" applyNumberFormat="1" applyFont="1" applyFill="1" applyBorder="1" applyAlignment="1">
      <alignment horizontal="center" wrapText="1"/>
    </xf>
    <xf numFmtId="0" fontId="6" fillId="0" borderId="39" xfId="1" applyFont="1" applyBorder="1" applyAlignment="1">
      <alignment wrapText="1"/>
    </xf>
    <xf numFmtId="3" fontId="9" fillId="0" borderId="31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2" fontId="9" fillId="0" borderId="31" xfId="1" applyNumberFormat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0" fontId="6" fillId="0" borderId="22" xfId="1" applyFont="1" applyBorder="1" applyAlignment="1">
      <alignment wrapText="1"/>
    </xf>
    <xf numFmtId="3" fontId="9" fillId="0" borderId="19" xfId="1" applyNumberFormat="1" applyFont="1" applyBorder="1" applyAlignment="1">
      <alignment vertical="center"/>
    </xf>
    <xf numFmtId="0" fontId="7" fillId="0" borderId="40" xfId="1" applyFont="1" applyBorder="1" applyAlignment="1">
      <alignment horizontal="left" vertical="center"/>
    </xf>
    <xf numFmtId="3" fontId="7" fillId="0" borderId="11" xfId="1" applyNumberFormat="1" applyFont="1" applyBorder="1"/>
    <xf numFmtId="4" fontId="7" fillId="0" borderId="14" xfId="1" applyNumberFormat="1" applyFont="1" applyBorder="1"/>
    <xf numFmtId="2" fontId="7" fillId="0" borderId="14" xfId="1" applyNumberFormat="1" applyFont="1" applyBorder="1"/>
    <xf numFmtId="0" fontId="18" fillId="0" borderId="15" xfId="1" applyFont="1" applyFill="1" applyBorder="1"/>
    <xf numFmtId="0" fontId="19" fillId="0" borderId="29" xfId="1" applyFont="1" applyBorder="1" applyAlignment="1">
      <alignment horizontal="right" vertical="top" wrapText="1"/>
    </xf>
    <xf numFmtId="2" fontId="19" fillId="6" borderId="30" xfId="1" applyNumberFormat="1" applyFont="1" applyFill="1" applyBorder="1" applyAlignment="1">
      <alignment horizontal="center" vertical="top" wrapText="1"/>
    </xf>
    <xf numFmtId="0" fontId="19" fillId="7" borderId="31" xfId="1" applyFont="1" applyFill="1" applyBorder="1" applyAlignment="1">
      <alignment horizontal="center" vertical="top" wrapText="1"/>
    </xf>
    <xf numFmtId="0" fontId="19" fillId="8" borderId="31" xfId="1" applyFont="1" applyFill="1" applyBorder="1" applyAlignment="1">
      <alignment horizontal="center" vertical="top" wrapText="1"/>
    </xf>
    <xf numFmtId="2" fontId="19" fillId="9" borderId="31" xfId="1" applyNumberFormat="1" applyFont="1" applyFill="1" applyBorder="1" applyAlignment="1">
      <alignment horizontal="center" vertical="top" wrapText="1"/>
    </xf>
    <xf numFmtId="2" fontId="19" fillId="10" borderId="31" xfId="1" applyNumberFormat="1" applyFont="1" applyFill="1" applyBorder="1" applyAlignment="1">
      <alignment horizontal="center" vertical="top" wrapText="1"/>
    </xf>
    <xf numFmtId="2" fontId="20" fillId="11" borderId="31" xfId="1" applyNumberFormat="1" applyFont="1" applyFill="1" applyBorder="1" applyAlignment="1">
      <alignment horizontal="center" vertical="top" wrapText="1"/>
    </xf>
    <xf numFmtId="2" fontId="21" fillId="12" borderId="31" xfId="1" applyNumberFormat="1" applyFont="1" applyFill="1" applyBorder="1" applyAlignment="1">
      <alignment horizontal="center" vertical="top" wrapText="1"/>
    </xf>
    <xf numFmtId="2" fontId="21" fillId="13" borderId="31" xfId="1" applyNumberFormat="1" applyFont="1" applyFill="1" applyBorder="1" applyAlignment="1">
      <alignment horizontal="center" vertical="top" wrapText="1"/>
    </xf>
    <xf numFmtId="2" fontId="21" fillId="14" borderId="31" xfId="1" applyNumberFormat="1" applyFont="1" applyFill="1" applyBorder="1" applyAlignment="1">
      <alignment horizontal="center" vertical="top" wrapText="1"/>
    </xf>
    <xf numFmtId="2" fontId="21" fillId="15" borderId="32" xfId="1" applyNumberFormat="1" applyFont="1" applyFill="1" applyBorder="1" applyAlignment="1">
      <alignment horizontal="center" vertical="top" wrapText="1"/>
    </xf>
    <xf numFmtId="0" fontId="19" fillId="6" borderId="33" xfId="1" applyFont="1" applyFill="1" applyBorder="1" applyAlignment="1">
      <alignment horizontal="center" vertical="top" wrapText="1"/>
    </xf>
    <xf numFmtId="0" fontId="19" fillId="7" borderId="34" xfId="1" applyFont="1" applyFill="1" applyBorder="1" applyAlignment="1">
      <alignment horizontal="center" vertical="top" wrapText="1"/>
    </xf>
    <xf numFmtId="0" fontId="19" fillId="8" borderId="34" xfId="1" applyFont="1" applyFill="1" applyBorder="1" applyAlignment="1">
      <alignment horizontal="center" vertical="top" wrapText="1"/>
    </xf>
    <xf numFmtId="2" fontId="19" fillId="9" borderId="34" xfId="1" applyNumberFormat="1" applyFont="1" applyFill="1" applyBorder="1" applyAlignment="1">
      <alignment horizontal="center" vertical="top" wrapText="1"/>
    </xf>
    <xf numFmtId="2" fontId="19" fillId="10" borderId="34" xfId="1" applyNumberFormat="1" applyFont="1" applyFill="1" applyBorder="1" applyAlignment="1">
      <alignment horizontal="center" vertical="top" wrapText="1"/>
    </xf>
    <xf numFmtId="2" fontId="20" fillId="11" borderId="34" xfId="1" applyNumberFormat="1" applyFont="1" applyFill="1" applyBorder="1" applyAlignment="1">
      <alignment horizontal="center" vertical="top" wrapText="1"/>
    </xf>
    <xf numFmtId="2" fontId="21" fillId="12" borderId="34" xfId="1" applyNumberFormat="1" applyFont="1" applyFill="1" applyBorder="1" applyAlignment="1">
      <alignment horizontal="center" vertical="top" wrapText="1"/>
    </xf>
    <xf numFmtId="2" fontId="21" fillId="13" borderId="34" xfId="1" applyNumberFormat="1" applyFont="1" applyFill="1" applyBorder="1" applyAlignment="1">
      <alignment horizontal="center" vertical="top" wrapText="1"/>
    </xf>
    <xf numFmtId="2" fontId="21" fillId="14" borderId="34" xfId="1" applyNumberFormat="1" applyFont="1" applyFill="1" applyBorder="1" applyAlignment="1">
      <alignment horizontal="center" vertical="top" wrapText="1"/>
    </xf>
    <xf numFmtId="2" fontId="22" fillId="15" borderId="35" xfId="1" applyNumberFormat="1" applyFont="1" applyFill="1" applyBorder="1" applyAlignment="1">
      <alignment horizontal="right" wrapText="1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Fill="1" applyBorder="1" applyAlignment="1">
      <alignment horizontal="center"/>
    </xf>
    <xf numFmtId="49" fontId="1" fillId="0" borderId="0" xfId="1" applyNumberFormat="1" applyFill="1" applyBorder="1"/>
    <xf numFmtId="49" fontId="3" fillId="0" borderId="0" xfId="1" applyNumberFormat="1" applyFont="1" applyFill="1" applyBorder="1" applyAlignment="1">
      <alignment horizontal="center"/>
    </xf>
    <xf numFmtId="49" fontId="23" fillId="5" borderId="31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Fill="1" applyBorder="1" applyAlignment="1">
      <alignment horizontal="center" vertical="center"/>
    </xf>
    <xf numFmtId="0" fontId="3" fillId="5" borderId="33" xfId="1" applyFont="1" applyFill="1" applyBorder="1" applyAlignment="1">
      <alignment horizontal="left" vertical="center"/>
    </xf>
    <xf numFmtId="0" fontId="3" fillId="5" borderId="46" xfId="1" applyFont="1" applyFill="1" applyBorder="1" applyAlignment="1">
      <alignment horizontal="center" vertical="center"/>
    </xf>
    <xf numFmtId="49" fontId="3" fillId="5" borderId="34" xfId="1" applyNumberFormat="1" applyFont="1" applyFill="1" applyBorder="1" applyAlignment="1">
      <alignment horizontal="center" vertical="center" wrapText="1"/>
    </xf>
    <xf numFmtId="49" fontId="3" fillId="5" borderId="34" xfId="1" applyNumberFormat="1" applyFont="1" applyFill="1" applyBorder="1" applyAlignment="1">
      <alignment horizontal="center" vertical="top" wrapText="1"/>
    </xf>
    <xf numFmtId="49" fontId="3" fillId="5" borderId="35" xfId="1" applyNumberFormat="1" applyFont="1" applyFill="1" applyBorder="1" applyAlignment="1">
      <alignment horizontal="center" vertical="center" wrapText="1"/>
    </xf>
    <xf numFmtId="49" fontId="9" fillId="0" borderId="22" xfId="1" applyNumberFormat="1" applyFont="1" applyBorder="1" applyAlignment="1">
      <alignment horizontal="left" vertical="center"/>
    </xf>
    <xf numFmtId="3" fontId="9" fillId="0" borderId="24" xfId="1" applyNumberFormat="1" applyFont="1" applyBorder="1"/>
    <xf numFmtId="3" fontId="9" fillId="0" borderId="24" xfId="1" applyNumberFormat="1" applyFont="1" applyBorder="1" applyAlignment="1">
      <alignment horizontal="right" vertical="center"/>
    </xf>
    <xf numFmtId="10" fontId="9" fillId="0" borderId="24" xfId="1" applyNumberFormat="1" applyFont="1" applyBorder="1" applyAlignment="1">
      <alignment horizontal="right" vertical="center"/>
    </xf>
    <xf numFmtId="49" fontId="5" fillId="0" borderId="0" xfId="1" applyNumberFormat="1" applyFont="1" applyFill="1" applyBorder="1"/>
    <xf numFmtId="49" fontId="9" fillId="0" borderId="22" xfId="1" applyNumberFormat="1" applyFont="1" applyBorder="1"/>
    <xf numFmtId="0" fontId="9" fillId="0" borderId="16" xfId="1" applyFont="1" applyBorder="1"/>
    <xf numFmtId="3" fontId="9" fillId="0" borderId="34" xfId="1" applyNumberFormat="1" applyFont="1" applyBorder="1"/>
    <xf numFmtId="10" fontId="9" fillId="0" borderId="34" xfId="1" applyNumberFormat="1" applyFont="1" applyBorder="1" applyAlignment="1">
      <alignment horizontal="right" vertical="center"/>
    </xf>
    <xf numFmtId="0" fontId="7" fillId="0" borderId="30" xfId="1" applyFont="1" applyBorder="1" applyAlignment="1">
      <alignment horizontal="left"/>
    </xf>
    <xf numFmtId="3" fontId="9" fillId="0" borderId="31" xfId="1" applyNumberFormat="1" applyFont="1" applyBorder="1" applyAlignment="1">
      <alignment horizontal="right"/>
    </xf>
    <xf numFmtId="10" fontId="9" fillId="0" borderId="19" xfId="1" applyNumberFormat="1" applyFont="1" applyBorder="1" applyAlignment="1">
      <alignment horizontal="right" vertical="center"/>
    </xf>
    <xf numFmtId="0" fontId="9" fillId="0" borderId="33" xfId="1" applyFont="1" applyBorder="1"/>
    <xf numFmtId="0" fontId="9" fillId="0" borderId="46" xfId="1" applyFont="1" applyBorder="1"/>
    <xf numFmtId="1" fontId="18" fillId="0" borderId="34" xfId="1" applyNumberFormat="1" applyFont="1" applyBorder="1"/>
    <xf numFmtId="0" fontId="9" fillId="0" borderId="34" xfId="1" applyFont="1" applyBorder="1"/>
    <xf numFmtId="0" fontId="9" fillId="0" borderId="35" xfId="1" applyFont="1" applyBorder="1"/>
    <xf numFmtId="0" fontId="9" fillId="0" borderId="33" xfId="1" applyFont="1" applyBorder="1" applyAlignment="1">
      <alignment horizontal="left" vertical="center"/>
    </xf>
    <xf numFmtId="0" fontId="9" fillId="0" borderId="46" xfId="1" applyFont="1" applyBorder="1" applyAlignment="1">
      <alignment horizontal="left" vertical="center"/>
    </xf>
    <xf numFmtId="10" fontId="9" fillId="0" borderId="47" xfId="1" applyNumberFormat="1" applyFont="1" applyBorder="1"/>
    <xf numFmtId="2" fontId="13" fillId="6" borderId="30" xfId="1" applyNumberFormat="1" applyFont="1" applyFill="1" applyBorder="1" applyAlignment="1">
      <alignment horizontal="center" vertical="top" wrapText="1"/>
    </xf>
    <xf numFmtId="0" fontId="13" fillId="7" borderId="31" xfId="1" applyFont="1" applyFill="1" applyBorder="1" applyAlignment="1">
      <alignment horizontal="center" vertical="top" wrapText="1"/>
    </xf>
    <xf numFmtId="0" fontId="13" fillId="8" borderId="31" xfId="1" applyFont="1" applyFill="1" applyBorder="1" applyAlignment="1">
      <alignment horizontal="center" vertical="top" wrapText="1"/>
    </xf>
    <xf numFmtId="2" fontId="13" fillId="9" borderId="31" xfId="1" applyNumberFormat="1" applyFont="1" applyFill="1" applyBorder="1" applyAlignment="1">
      <alignment horizontal="center" vertical="top" wrapText="1"/>
    </xf>
    <xf numFmtId="2" fontId="13" fillId="10" borderId="31" xfId="1" applyNumberFormat="1" applyFont="1" applyFill="1" applyBorder="1" applyAlignment="1">
      <alignment horizontal="center" vertical="top" wrapText="1"/>
    </xf>
    <xf numFmtId="2" fontId="14" fillId="11" borderId="31" xfId="1" applyNumberFormat="1" applyFont="1" applyFill="1" applyBorder="1" applyAlignment="1">
      <alignment horizontal="center" vertical="top" wrapText="1"/>
    </xf>
    <xf numFmtId="2" fontId="15" fillId="12" borderId="31" xfId="1" applyNumberFormat="1" applyFont="1" applyFill="1" applyBorder="1" applyAlignment="1">
      <alignment horizontal="center" vertical="top" wrapText="1"/>
    </xf>
    <xf numFmtId="2" fontId="15" fillId="13" borderId="31" xfId="1" applyNumberFormat="1" applyFont="1" applyFill="1" applyBorder="1" applyAlignment="1">
      <alignment horizontal="center" vertical="top" wrapText="1"/>
    </xf>
    <xf numFmtId="2" fontId="15" fillId="14" borderId="31" xfId="1" applyNumberFormat="1" applyFont="1" applyFill="1" applyBorder="1" applyAlignment="1">
      <alignment horizontal="center" vertical="top" wrapText="1"/>
    </xf>
    <xf numFmtId="2" fontId="15" fillId="15" borderId="32" xfId="1" applyNumberFormat="1" applyFont="1" applyFill="1" applyBorder="1" applyAlignment="1">
      <alignment horizontal="center" vertical="top" wrapText="1"/>
    </xf>
    <xf numFmtId="0" fontId="13" fillId="6" borderId="33" xfId="1" applyFont="1" applyFill="1" applyBorder="1" applyAlignment="1">
      <alignment horizontal="center" vertical="top" wrapText="1"/>
    </xf>
    <xf numFmtId="0" fontId="13" fillId="7" borderId="34" xfId="1" applyFont="1" applyFill="1" applyBorder="1" applyAlignment="1">
      <alignment horizontal="center" vertical="top" wrapText="1"/>
    </xf>
    <xf numFmtId="0" fontId="13" fillId="8" borderId="34" xfId="1" applyFont="1" applyFill="1" applyBorder="1" applyAlignment="1">
      <alignment horizontal="center" vertical="top" wrapText="1"/>
    </xf>
    <xf numFmtId="2" fontId="13" fillId="9" borderId="34" xfId="1" applyNumberFormat="1" applyFont="1" applyFill="1" applyBorder="1" applyAlignment="1">
      <alignment horizontal="center" vertical="top" wrapText="1"/>
    </xf>
    <xf numFmtId="2" fontId="13" fillId="10" borderId="34" xfId="1" applyNumberFormat="1" applyFont="1" applyFill="1" applyBorder="1" applyAlignment="1">
      <alignment horizontal="center" vertical="top" wrapText="1"/>
    </xf>
    <xf numFmtId="2" fontId="14" fillId="11" borderId="34" xfId="1" applyNumberFormat="1" applyFont="1" applyFill="1" applyBorder="1" applyAlignment="1">
      <alignment horizontal="center" vertical="top" wrapText="1"/>
    </xf>
    <xf numFmtId="2" fontId="15" fillId="12" borderId="34" xfId="1" applyNumberFormat="1" applyFont="1" applyFill="1" applyBorder="1" applyAlignment="1">
      <alignment horizontal="center" vertical="top" wrapText="1"/>
    </xf>
    <xf numFmtId="2" fontId="15" fillId="13" borderId="34" xfId="1" applyNumberFormat="1" applyFont="1" applyFill="1" applyBorder="1" applyAlignment="1">
      <alignment horizontal="center" vertical="top" wrapText="1"/>
    </xf>
    <xf numFmtId="2" fontId="15" fillId="14" borderId="34" xfId="1" applyNumberFormat="1" applyFont="1" applyFill="1" applyBorder="1" applyAlignment="1">
      <alignment horizontal="center" vertical="top" wrapText="1"/>
    </xf>
    <xf numFmtId="2" fontId="16" fillId="15" borderId="35" xfId="1" applyNumberFormat="1" applyFont="1" applyFill="1" applyBorder="1" applyAlignment="1">
      <alignment horizontal="center" wrapText="1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left" textRotation="255"/>
    </xf>
    <xf numFmtId="0" fontId="2" fillId="0" borderId="1" xfId="2" applyFont="1" applyBorder="1" applyAlignment="1">
      <alignment horizontal="right" vertical="center"/>
    </xf>
    <xf numFmtId="0" fontId="24" fillId="0" borderId="0" xfId="2"/>
    <xf numFmtId="0" fontId="6" fillId="0" borderId="0" xfId="2" applyNumberFormat="1" applyFont="1" applyBorder="1"/>
    <xf numFmtId="0" fontId="25" fillId="0" borderId="0" xfId="2" applyNumberFormat="1" applyFont="1" applyBorder="1" applyAlignment="1">
      <alignment horizontal="left" vertical="center"/>
    </xf>
    <xf numFmtId="0" fontId="25" fillId="0" borderId="0" xfId="2" applyNumberFormat="1" applyFont="1" applyBorder="1" applyAlignment="1">
      <alignment horizontal="left" textRotation="255"/>
    </xf>
    <xf numFmtId="0" fontId="4" fillId="0" borderId="0" xfId="2" applyFont="1" applyBorder="1" applyAlignment="1">
      <alignment horizontal="right"/>
    </xf>
    <xf numFmtId="0" fontId="24" fillId="0" borderId="0" xfId="2" applyNumberFormat="1"/>
    <xf numFmtId="0" fontId="2" fillId="0" borderId="0" xfId="2" applyFont="1" applyFill="1" applyBorder="1" applyAlignment="1">
      <alignment horizontal="left" vertical="center"/>
    </xf>
    <xf numFmtId="0" fontId="24" fillId="0" borderId="0" xfId="2" applyFill="1" applyBorder="1"/>
    <xf numFmtId="0" fontId="4" fillId="0" borderId="0" xfId="2" applyFont="1" applyFill="1" applyBorder="1" applyAlignment="1">
      <alignment horizontal="left" textRotation="255"/>
    </xf>
    <xf numFmtId="0" fontId="4" fillId="0" borderId="0" xfId="2" applyFont="1" applyBorder="1" applyAlignment="1">
      <alignment horizontal="center" vertical="center"/>
    </xf>
    <xf numFmtId="0" fontId="24" fillId="0" borderId="7" xfId="2" applyBorder="1"/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left" textRotation="255"/>
    </xf>
    <xf numFmtId="49" fontId="3" fillId="5" borderId="11" xfId="2" applyNumberFormat="1" applyFont="1" applyFill="1" applyBorder="1" applyAlignment="1">
      <alignment horizontal="right"/>
    </xf>
    <xf numFmtId="0" fontId="4" fillId="5" borderId="14" xfId="2" applyFont="1" applyFill="1" applyBorder="1" applyAlignment="1">
      <alignment horizontal="left"/>
    </xf>
    <xf numFmtId="0" fontId="3" fillId="5" borderId="14" xfId="2" applyNumberFormat="1" applyFont="1" applyFill="1" applyBorder="1" applyAlignment="1">
      <alignment horizontal="justify" textRotation="30"/>
    </xf>
    <xf numFmtId="49" fontId="3" fillId="5" borderId="37" xfId="2" applyNumberFormat="1" applyFont="1" applyFill="1" applyBorder="1" applyAlignment="1">
      <alignment horizontal="center"/>
    </xf>
    <xf numFmtId="49" fontId="24" fillId="0" borderId="21" xfId="2" applyNumberFormat="1" applyBorder="1"/>
    <xf numFmtId="49" fontId="6" fillId="0" borderId="19" xfId="2" applyNumberFormat="1" applyFont="1" applyBorder="1" applyAlignment="1">
      <alignment horizontal="left"/>
    </xf>
    <xf numFmtId="3" fontId="24" fillId="0" borderId="19" xfId="2" applyNumberFormat="1" applyBorder="1" applyAlignment="1">
      <alignment vertical="center" shrinkToFit="1"/>
    </xf>
    <xf numFmtId="3" fontId="24" fillId="0" borderId="50" xfId="2" applyNumberFormat="1" applyBorder="1"/>
    <xf numFmtId="49" fontId="24" fillId="0" borderId="22" xfId="2" applyNumberFormat="1" applyBorder="1"/>
    <xf numFmtId="49" fontId="6" fillId="0" borderId="24" xfId="2" applyNumberFormat="1" applyFont="1" applyBorder="1" applyAlignment="1">
      <alignment horizontal="left"/>
    </xf>
    <xf numFmtId="3" fontId="24" fillId="0" borderId="24" xfId="2" applyNumberFormat="1" applyBorder="1" applyAlignment="1">
      <alignment vertical="center" shrinkToFit="1"/>
    </xf>
    <xf numFmtId="3" fontId="24" fillId="0" borderId="51" xfId="2" applyNumberFormat="1" applyBorder="1"/>
    <xf numFmtId="49" fontId="6" fillId="0" borderId="24" xfId="2" applyNumberFormat="1" applyFont="1" applyBorder="1"/>
    <xf numFmtId="0" fontId="24" fillId="0" borderId="11" xfId="2" applyNumberFormat="1" applyBorder="1"/>
    <xf numFmtId="0" fontId="3" fillId="0" borderId="28" xfId="2" applyNumberFormat="1" applyFont="1" applyBorder="1" applyAlignment="1">
      <alignment horizontal="right"/>
    </xf>
    <xf numFmtId="3" fontId="24" fillId="0" borderId="28" xfId="2" applyNumberFormat="1" applyBorder="1" applyAlignment="1">
      <alignment vertical="center" shrinkToFit="1"/>
    </xf>
    <xf numFmtId="3" fontId="24" fillId="0" borderId="37" xfId="2" applyNumberFormat="1" applyBorder="1"/>
    <xf numFmtId="0" fontId="24" fillId="0" borderId="0" xfId="2" applyAlignment="1">
      <alignment textRotation="255"/>
    </xf>
    <xf numFmtId="0" fontId="2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1" fillId="0" borderId="7" xfId="1" applyBorder="1"/>
    <xf numFmtId="0" fontId="4" fillId="0" borderId="0" xfId="1" applyFont="1" applyBorder="1" applyAlignment="1">
      <alignment horizontal="left" vertical="center"/>
    </xf>
    <xf numFmtId="0" fontId="1" fillId="0" borderId="0" xfId="1" applyBorder="1" applyAlignment="1">
      <alignment vertical="center"/>
    </xf>
    <xf numFmtId="49" fontId="3" fillId="5" borderId="11" xfId="1" applyNumberFormat="1" applyFont="1" applyFill="1" applyBorder="1" applyAlignment="1">
      <alignment horizontal="right"/>
    </xf>
    <xf numFmtId="0" fontId="4" fillId="5" borderId="14" xfId="1" applyFont="1" applyFill="1" applyBorder="1" applyAlignment="1">
      <alignment horizontal="left"/>
    </xf>
    <xf numFmtId="49" fontId="3" fillId="5" borderId="14" xfId="1" applyNumberFormat="1" applyFont="1" applyFill="1" applyBorder="1" applyAlignment="1">
      <alignment horizontal="center"/>
    </xf>
    <xf numFmtId="49" fontId="3" fillId="5" borderId="28" xfId="1" applyNumberFormat="1" applyFont="1" applyFill="1" applyBorder="1" applyAlignment="1">
      <alignment horizontal="center"/>
    </xf>
    <xf numFmtId="49" fontId="3" fillId="5" borderId="37" xfId="1" applyNumberFormat="1" applyFont="1" applyFill="1" applyBorder="1" applyAlignment="1">
      <alignment horizontal="center"/>
    </xf>
    <xf numFmtId="49" fontId="1" fillId="0" borderId="21" xfId="1" applyNumberFormat="1" applyBorder="1"/>
    <xf numFmtId="49" fontId="6" fillId="0" borderId="19" xfId="1" applyNumberFormat="1" applyFont="1" applyBorder="1" applyAlignment="1">
      <alignment horizontal="left"/>
    </xf>
    <xf numFmtId="3" fontId="1" fillId="0" borderId="19" xfId="1" applyNumberFormat="1" applyBorder="1"/>
    <xf numFmtId="3" fontId="1" fillId="0" borderId="52" xfId="1" applyNumberFormat="1" applyBorder="1"/>
    <xf numFmtId="3" fontId="1" fillId="0" borderId="53" xfId="1" applyNumberFormat="1" applyBorder="1"/>
    <xf numFmtId="49" fontId="1" fillId="0" borderId="22" xfId="1" applyNumberFormat="1" applyBorder="1"/>
    <xf numFmtId="49" fontId="6" fillId="0" borderId="24" xfId="1" applyNumberFormat="1" applyFont="1" applyBorder="1" applyAlignment="1">
      <alignment horizontal="left"/>
    </xf>
    <xf numFmtId="3" fontId="1" fillId="0" borderId="24" xfId="1" applyNumberFormat="1" applyBorder="1"/>
    <xf numFmtId="3" fontId="1" fillId="0" borderId="4" xfId="1" applyNumberFormat="1" applyBorder="1"/>
    <xf numFmtId="49" fontId="6" fillId="0" borderId="24" xfId="1" applyNumberFormat="1" applyFont="1" applyBorder="1"/>
    <xf numFmtId="49" fontId="1" fillId="0" borderId="25" xfId="1" applyNumberFormat="1" applyBorder="1"/>
    <xf numFmtId="49" fontId="6" fillId="0" borderId="9" xfId="1" applyNumberFormat="1" applyFont="1" applyBorder="1"/>
    <xf numFmtId="3" fontId="1" fillId="0" borderId="9" xfId="1" applyNumberFormat="1" applyBorder="1"/>
    <xf numFmtId="3" fontId="1" fillId="0" borderId="54" xfId="1" applyNumberFormat="1" applyBorder="1"/>
    <xf numFmtId="3" fontId="1" fillId="0" borderId="55" xfId="1" applyNumberFormat="1" applyBorder="1"/>
    <xf numFmtId="0" fontId="1" fillId="0" borderId="11" xfId="1" applyBorder="1"/>
    <xf numFmtId="0" fontId="6" fillId="0" borderId="14" xfId="1" applyFont="1" applyBorder="1"/>
    <xf numFmtId="3" fontId="1" fillId="0" borderId="14" xfId="1" applyNumberFormat="1" applyBorder="1"/>
    <xf numFmtId="0" fontId="3" fillId="0" borderId="4" xfId="1" applyNumberFormat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3" fillId="0" borderId="3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0" xfId="1" applyFont="1" applyFill="1" applyBorder="1" applyAlignment="1">
      <alignment vertical="center" shrinkToFit="1"/>
    </xf>
    <xf numFmtId="0" fontId="1" fillId="0" borderId="0" xfId="1" applyAlignment="1">
      <alignment shrinkToFit="1"/>
    </xf>
    <xf numFmtId="0" fontId="3" fillId="0" borderId="4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4" fillId="0" borderId="40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49" fontId="3" fillId="5" borderId="41" xfId="1" applyNumberFormat="1" applyFont="1" applyFill="1" applyBorder="1" applyAlignment="1">
      <alignment horizontal="center" vertical="center" wrapText="1"/>
    </xf>
    <xf numFmtId="49" fontId="3" fillId="5" borderId="42" xfId="1" applyNumberFormat="1" applyFont="1" applyFill="1" applyBorder="1" applyAlignment="1">
      <alignment horizontal="center" vertical="center" wrapText="1"/>
    </xf>
    <xf numFmtId="49" fontId="3" fillId="5" borderId="43" xfId="1" applyNumberFormat="1" applyFont="1" applyFill="1" applyBorder="1" applyAlignment="1">
      <alignment horizontal="center" vertical="center" wrapText="1"/>
    </xf>
    <xf numFmtId="49" fontId="23" fillId="5" borderId="44" xfId="1" applyNumberFormat="1" applyFont="1" applyFill="1" applyBorder="1" applyAlignment="1">
      <alignment horizontal="center" vertical="top" wrapText="1"/>
    </xf>
    <xf numFmtId="49" fontId="23" fillId="5" borderId="45" xfId="1" applyNumberFormat="1" applyFont="1" applyFill="1" applyBorder="1" applyAlignment="1">
      <alignment horizontal="center" vertical="top" wrapText="1"/>
    </xf>
    <xf numFmtId="9" fontId="9" fillId="0" borderId="48" xfId="1" applyNumberFormat="1" applyFont="1" applyBorder="1" applyAlignment="1">
      <alignment horizontal="center"/>
    </xf>
    <xf numFmtId="9" fontId="9" fillId="0" borderId="49" xfId="1" applyNumberFormat="1" applyFont="1" applyBorder="1" applyAlignment="1">
      <alignment horizontal="center"/>
    </xf>
  </cellXfs>
  <cellStyles count="3">
    <cellStyle name="Standaard" xfId="0" builtinId="0"/>
    <cellStyle name="Standaard 2" xfId="1" xr:uid="{616068F6-8719-4944-8F6D-7536BD57E4B1}"/>
    <cellStyle name="Standaard 3" xfId="2" xr:uid="{022AF704-9463-4C83-B0A4-A7491BE62BD9}"/>
  </cellStyles>
  <dxfs count="88"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rgb="FF50008C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theme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rgb="FF50008C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rgb="FF50008C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rgb="FF50008C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rgb="FF50008C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solid">
          <bgColor theme="0"/>
        </patternFill>
      </fill>
    </dxf>
    <dxf>
      <fill>
        <patternFill>
          <bgColor rgb="FFCDFFCD"/>
        </patternFill>
      </fill>
    </dxf>
    <dxf>
      <fill>
        <patternFill>
          <bgColor rgb="FFFFFF69"/>
        </patternFill>
      </fill>
    </dxf>
    <dxf>
      <fill>
        <patternFill>
          <bgColor rgb="FFFFAF4B"/>
        </patternFill>
      </fill>
    </dxf>
    <dxf>
      <fill>
        <patternFill>
          <bgColor rgb="FFFF5F2D"/>
        </patternFill>
      </fill>
    </dxf>
    <dxf>
      <font>
        <color theme="0"/>
      </font>
      <fill>
        <patternFill>
          <bgColor rgb="FFFF0F0F"/>
        </patternFill>
      </fill>
    </dxf>
    <dxf>
      <font>
        <color theme="0"/>
      </font>
      <fill>
        <patternFill>
          <bgColor rgb="FFA53700"/>
        </patternFill>
      </fill>
    </dxf>
    <dxf>
      <font>
        <color theme="0"/>
      </font>
      <fill>
        <patternFill>
          <bgColor rgb="FF870A5A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827747106324384"/>
          <c:y val="2.79329608938547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1" i="0" u="none" strike="noStrike" baseline="0">
              <a:solidFill>
                <a:srgbClr val="0000FF"/>
              </a:solidFill>
              <a:latin typeface="Arial"/>
              <a:ea typeface="Arial"/>
              <a:cs typeface="Arial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7.6628639205576526E-2"/>
          <c:y val="0.15083798882681579"/>
          <c:w val="0.83014370330145515"/>
          <c:h val="0.65363128491620115"/>
        </c:manualLayout>
      </c:layout>
      <c:barChart>
        <c:barDir val="col"/>
        <c:grouping val="clustered"/>
        <c:varyColors val="0"/>
        <c:ser>
          <c:idx val="0"/>
          <c:order val="0"/>
          <c:tx>
            <c:v>Vangst</c:v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778-44F4-838E-95775528BBB1}"/>
              </c:ext>
            </c:extLst>
          </c:dPt>
          <c:cat>
            <c:numRef>
              <c:f>('Absloute vangsten en uren'!$A$19,'Absloute vangsten en uren'!$A$20,'Absloute vangsten en uren'!$A$21:$A$35)</c:f>
              <c:numCache>
                <c:formatCode>General</c:formatCode>
                <c:ptCount val="17"/>
                <c:pt idx="0">
                  <c:v>1987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('Absloute vangsten en uren'!$I$19,'Absloute vangsten en uren'!$I$20,'Absloute vangsten en uren'!$I$21:$I$35)</c:f>
              <c:numCache>
                <c:formatCode>#,##0</c:formatCode>
                <c:ptCount val="17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486</c:v>
                </c:pt>
                <c:pt idx="13">
                  <c:v>3501</c:v>
                </c:pt>
                <c:pt idx="14">
                  <c:v>3671</c:v>
                </c:pt>
                <c:pt idx="15">
                  <c:v>4807</c:v>
                </c:pt>
                <c:pt idx="16">
                  <c:v>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8-44F4-838E-95775528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400"/>
        <c:axId val="238679936"/>
      </c:barChart>
      <c:catAx>
        <c:axId val="23867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34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867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679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8678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C"/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51022631605008"/>
          <c:y val="2.79329608938547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75" b="1" i="0" u="none" strike="noStrike" baseline="0">
              <a:solidFill>
                <a:srgbClr val="0000FF"/>
              </a:solidFill>
              <a:latin typeface="Arial"/>
              <a:ea typeface="Arial"/>
              <a:cs typeface="Arial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6603773584905662E-2"/>
          <c:y val="0.14525139664804471"/>
          <c:w val="0.82893240231763476"/>
          <c:h val="0.67225325884543763"/>
        </c:manualLayout>
      </c:layout>
      <c:barChart>
        <c:barDir val="col"/>
        <c:grouping val="clustered"/>
        <c:varyColors val="0"/>
        <c:ser>
          <c:idx val="0"/>
          <c:order val="0"/>
          <c:tx>
            <c:v>Uren</c:v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23-45E9-ADA8-3650CD172DEE}"/>
              </c:ext>
            </c:extLst>
          </c:dPt>
          <c:cat>
            <c:numRef>
              <c:f>('Absloute vangsten en uren'!$A$19,'Absloute vangsten en uren'!$A$20,'Absloute vangsten en uren'!$A$21:$A$35)</c:f>
              <c:numCache>
                <c:formatCode>General</c:formatCode>
                <c:ptCount val="17"/>
                <c:pt idx="0">
                  <c:v>1987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('Absloute vangsten en uren'!$J$19,'Absloute vangsten en uren'!$J$20,'Absloute vangsten en uren'!$J$21:$J$35)</c:f>
              <c:numCache>
                <c:formatCode>#,##0</c:formatCode>
                <c:ptCount val="17"/>
                <c:pt idx="0" formatCode="#,##0.00">
                  <c:v>0</c:v>
                </c:pt>
                <c:pt idx="2" formatCode="#,##0.00">
                  <c:v>0</c:v>
                </c:pt>
                <c:pt idx="3" formatCode="#,##0.00">
                  <c:v>0</c:v>
                </c:pt>
                <c:pt idx="4" formatCode="#,##0.00">
                  <c:v>0</c:v>
                </c:pt>
                <c:pt idx="5" formatCode="#,##0.00">
                  <c:v>0</c:v>
                </c:pt>
                <c:pt idx="6" formatCode="#,##0.00">
                  <c:v>0</c:v>
                </c:pt>
                <c:pt idx="7" formatCode="#,##0.00">
                  <c:v>0</c:v>
                </c:pt>
                <c:pt idx="8" formatCode="#,##0.00">
                  <c:v>0</c:v>
                </c:pt>
                <c:pt idx="9" formatCode="#,##0.00">
                  <c:v>0</c:v>
                </c:pt>
                <c:pt idx="10" formatCode="#,##0.00">
                  <c:v>0</c:v>
                </c:pt>
                <c:pt idx="11" formatCode="#,##0.00">
                  <c:v>0</c:v>
                </c:pt>
                <c:pt idx="12" formatCode="#,##0.00">
                  <c:v>4099.75</c:v>
                </c:pt>
                <c:pt idx="13" formatCode="#,##0.00">
                  <c:v>29143.5</c:v>
                </c:pt>
                <c:pt idx="14" formatCode="#,##0.00">
                  <c:v>28315</c:v>
                </c:pt>
                <c:pt idx="15" formatCode="#,##0.00">
                  <c:v>26534</c:v>
                </c:pt>
                <c:pt idx="16" formatCode="#,##0.00">
                  <c:v>25727.5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3-45E9-ADA8-3650CD172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15808"/>
        <c:axId val="239017344"/>
      </c:barChart>
      <c:catAx>
        <c:axId val="2390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34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901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017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90158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C"/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>
      <c:oddFooter>&amp;LRapportage nr. 6</c:oddFooter>
    </c:headerFooter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Vangsten per km</a:t>
            </a:r>
          </a:p>
        </c:rich>
      </c:tx>
      <c:layout>
        <c:manualLayout>
          <c:xMode val="edge"/>
          <c:yMode val="edge"/>
          <c:x val="0.32246490927764548"/>
          <c:y val="2.77777777777778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580090532161733E-2"/>
          <c:y val="0.15000116652085166"/>
          <c:w val="0.85869869048166703"/>
          <c:h val="0.66111519393409213"/>
        </c:manualLayout>
      </c:layout>
      <c:barChart>
        <c:barDir val="col"/>
        <c:grouping val="clustered"/>
        <c:varyColors val="0"/>
        <c:ser>
          <c:idx val="0"/>
          <c:order val="0"/>
          <c:tx>
            <c:v>Vangsten per uur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544-41E3-AA8F-DA01CBF0DBC1}"/>
              </c:ext>
            </c:extLst>
          </c:dPt>
          <c:cat>
            <c:numRef>
              <c:f>('Absloute vangsten en uren'!$A$19,'Absloute vangsten en uren'!$A$20,'Absloute vangsten en uren'!$A$21:$A$35)</c:f>
              <c:numCache>
                <c:formatCode>General</c:formatCode>
                <c:ptCount val="17"/>
                <c:pt idx="0">
                  <c:v>1987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</c:numCache>
            </c:numRef>
          </c:cat>
          <c:val>
            <c:numRef>
              <c:f>('Absloute vangsten en uren'!$M$19,'Absloute vangsten en uren'!$M$20,'Absloute vangsten en uren'!$M$21:$M$35)</c:f>
              <c:numCache>
                <c:formatCode>0.00</c:formatCode>
                <c:ptCount val="17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2.0885259991405201E-2</c:v>
                </c:pt>
                <c:pt idx="13">
                  <c:v>0.15045122475290101</c:v>
                </c:pt>
                <c:pt idx="14">
                  <c:v>0.15775676837129399</c:v>
                </c:pt>
                <c:pt idx="15">
                  <c:v>0.20657498925655399</c:v>
                </c:pt>
                <c:pt idx="16">
                  <c:v>0.21654490760636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4-41E3-AA8F-DA01CBF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58304"/>
        <c:axId val="239928448"/>
      </c:barChart>
      <c:catAx>
        <c:axId val="23905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34000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992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928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3905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C"/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85725</xdr:rowOff>
    </xdr:from>
    <xdr:to>
      <xdr:col>4</xdr:col>
      <xdr:colOff>66675</xdr:colOff>
      <xdr:row>13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85CEE9-7AEA-4911-8C8E-DF46DD699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200025</xdr:colOff>
      <xdr:row>4</xdr:row>
      <xdr:rowOff>85725</xdr:rowOff>
    </xdr:from>
    <xdr:to>
      <xdr:col>8</xdr:col>
      <xdr:colOff>285750</xdr:colOff>
      <xdr:row>13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CCC464-0EF4-40D6-BF7F-6ED010B75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419100</xdr:colOff>
      <xdr:row>4</xdr:row>
      <xdr:rowOff>85725</xdr:rowOff>
    </xdr:from>
    <xdr:to>
      <xdr:col>13</xdr:col>
      <xdr:colOff>0</xdr:colOff>
      <xdr:row>13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94414CA-9DDC-405D-87C2-8080EAC2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A742-8ACF-4792-9578-BA5722776DB9}">
  <sheetPr codeName="Blad1"/>
  <dimension ref="A1:M21"/>
  <sheetViews>
    <sheetView workbookViewId="0"/>
  </sheetViews>
  <sheetFormatPr defaultRowHeight="12.75"/>
  <cols>
    <col min="1" max="1" width="29.5703125" style="5" customWidth="1"/>
    <col min="2" max="12" width="8.7109375" style="5" customWidth="1"/>
    <col min="13" max="16384" width="9.140625" style="5"/>
  </cols>
  <sheetData>
    <row r="1" spans="1:13" ht="15.75">
      <c r="A1" s="1" t="s">
        <v>0</v>
      </c>
      <c r="B1" s="1"/>
      <c r="C1" s="2"/>
      <c r="D1" s="2"/>
      <c r="E1" s="2"/>
      <c r="F1" s="2"/>
      <c r="G1" s="2"/>
      <c r="H1" s="3"/>
      <c r="I1" s="3"/>
      <c r="J1" s="3"/>
      <c r="K1" s="3"/>
      <c r="L1" s="4" t="s">
        <v>1</v>
      </c>
    </row>
    <row r="2" spans="1:13" ht="15.75">
      <c r="A2" s="6"/>
      <c r="B2" s="6"/>
      <c r="C2" s="7"/>
      <c r="D2" s="7"/>
      <c r="E2" s="7"/>
      <c r="F2" s="7"/>
      <c r="G2" s="7"/>
      <c r="H2" s="113"/>
      <c r="I2" s="113"/>
      <c r="J2" s="113"/>
      <c r="K2" s="110"/>
      <c r="L2" s="8" t="s">
        <v>2</v>
      </c>
    </row>
    <row r="3" spans="1:13" ht="15.75">
      <c r="A3" s="6" t="s">
        <v>3</v>
      </c>
      <c r="B3" s="6"/>
      <c r="C3" s="7"/>
      <c r="D3" s="7"/>
      <c r="E3" s="7"/>
      <c r="F3" s="7"/>
      <c r="G3" s="7"/>
      <c r="H3" s="113"/>
      <c r="I3" s="113"/>
      <c r="J3" s="113"/>
      <c r="K3" s="110"/>
      <c r="L3" s="110"/>
    </row>
    <row r="4" spans="1:13" ht="15">
      <c r="A4" s="11"/>
      <c r="B4" s="7"/>
      <c r="C4" s="7"/>
      <c r="D4" s="12"/>
      <c r="E4" s="12"/>
      <c r="F4" s="12"/>
      <c r="G4" s="12"/>
      <c r="H4" s="7"/>
      <c r="I4" s="7"/>
      <c r="J4" s="111"/>
      <c r="K4" s="110"/>
      <c r="L4" s="110"/>
    </row>
    <row r="5" spans="1:13">
      <c r="A5" s="112"/>
      <c r="B5" s="273" t="s">
        <v>4</v>
      </c>
      <c r="C5" s="274"/>
      <c r="D5" s="274"/>
      <c r="E5" s="274"/>
      <c r="F5" s="274"/>
      <c r="G5" s="274"/>
      <c r="H5" s="274"/>
      <c r="I5" s="274"/>
      <c r="J5" s="274"/>
      <c r="K5" s="274"/>
      <c r="L5" s="275"/>
    </row>
    <row r="6" spans="1:13" ht="15.75" thickBot="1">
      <c r="A6" s="15"/>
      <c r="B6" s="276" t="s">
        <v>5</v>
      </c>
      <c r="C6" s="277"/>
      <c r="D6" s="277"/>
      <c r="E6" s="277"/>
      <c r="F6" s="278"/>
      <c r="G6" s="114"/>
      <c r="H6" s="276" t="s">
        <v>6</v>
      </c>
      <c r="I6" s="277"/>
      <c r="J6" s="277"/>
      <c r="K6" s="277"/>
      <c r="L6" s="278"/>
    </row>
    <row r="7" spans="1:13" ht="23.25" thickBot="1">
      <c r="A7" s="115" t="s">
        <v>7</v>
      </c>
      <c r="B7" s="116" t="s">
        <v>8</v>
      </c>
      <c r="C7" s="117" t="s">
        <v>9</v>
      </c>
      <c r="D7" s="117" t="s">
        <v>10</v>
      </c>
      <c r="E7" s="117" t="s">
        <v>11</v>
      </c>
      <c r="F7" s="118" t="s">
        <v>12</v>
      </c>
      <c r="G7" s="119"/>
      <c r="H7" s="116" t="s">
        <v>8</v>
      </c>
      <c r="I7" s="117" t="s">
        <v>9</v>
      </c>
      <c r="J7" s="117" t="s">
        <v>10</v>
      </c>
      <c r="K7" s="117" t="s">
        <v>11</v>
      </c>
      <c r="L7" s="118" t="s">
        <v>12</v>
      </c>
      <c r="M7" s="120"/>
    </row>
    <row r="8" spans="1:13">
      <c r="A8" s="121" t="s">
        <v>13</v>
      </c>
      <c r="B8" s="122">
        <v>482</v>
      </c>
      <c r="C8" s="123">
        <v>2484</v>
      </c>
      <c r="D8" s="53">
        <v>0.19404186795491099</v>
      </c>
      <c r="E8" s="53">
        <v>0.106746884400516</v>
      </c>
      <c r="F8" s="124">
        <v>2.07133648474431E-2</v>
      </c>
      <c r="G8" s="125"/>
      <c r="H8" s="122">
        <v>5039</v>
      </c>
      <c r="I8" s="123">
        <v>25727.5</v>
      </c>
      <c r="J8" s="53">
        <v>0.195860460596638</v>
      </c>
      <c r="K8" s="53">
        <v>1.1056080790717699</v>
      </c>
      <c r="L8" s="65">
        <v>0.21654490760636</v>
      </c>
      <c r="M8" s="126"/>
    </row>
    <row r="9" spans="1:13">
      <c r="A9" s="127" t="s">
        <v>14</v>
      </c>
      <c r="B9" s="128">
        <v>229</v>
      </c>
      <c r="C9" s="123">
        <v>811.5</v>
      </c>
      <c r="D9" s="53">
        <v>0.28219346888478097</v>
      </c>
      <c r="E9" s="53">
        <v>7.9085859078062606E-2</v>
      </c>
      <c r="F9" s="69">
        <v>2.2317512912971401E-2</v>
      </c>
      <c r="G9" s="125"/>
      <c r="H9" s="128">
        <v>2165</v>
      </c>
      <c r="I9" s="123">
        <v>9206</v>
      </c>
      <c r="J9" s="53">
        <v>0.23517271344775101</v>
      </c>
      <c r="K9" s="53">
        <v>0.89718351037910504</v>
      </c>
      <c r="L9" s="65">
        <v>0.21099308059643301</v>
      </c>
      <c r="M9" s="126"/>
    </row>
    <row r="10" spans="1:13">
      <c r="A10" s="127" t="s">
        <v>15</v>
      </c>
      <c r="B10" s="128">
        <v>51</v>
      </c>
      <c r="C10" s="123">
        <v>1671.5</v>
      </c>
      <c r="D10" s="53">
        <v>3.05115166018546E-2</v>
      </c>
      <c r="E10" s="53">
        <v>4.0058956046589697E-2</v>
      </c>
      <c r="F10" s="69">
        <v>1.2222595024684801E-3</v>
      </c>
      <c r="G10" s="125"/>
      <c r="H10" s="128">
        <v>623</v>
      </c>
      <c r="I10" s="123">
        <v>25602</v>
      </c>
      <c r="J10" s="53">
        <v>2.4334036403405999E-2</v>
      </c>
      <c r="K10" s="53">
        <v>0.61357427023917899</v>
      </c>
      <c r="L10" s="65">
        <v>1.49307386281935E-2</v>
      </c>
      <c r="M10" s="126"/>
    </row>
    <row r="11" spans="1:13">
      <c r="A11" s="127" t="s">
        <v>16</v>
      </c>
      <c r="B11" s="128">
        <v>116</v>
      </c>
      <c r="C11" s="123">
        <v>498</v>
      </c>
      <c r="D11" s="53">
        <v>0.232931726907631</v>
      </c>
      <c r="E11" s="53">
        <v>8.0231996133397807E-2</v>
      </c>
      <c r="F11" s="69">
        <v>1.86885774125987E-2</v>
      </c>
      <c r="G11" s="125"/>
      <c r="H11" s="128">
        <v>1175</v>
      </c>
      <c r="I11" s="123">
        <v>6776</v>
      </c>
      <c r="J11" s="53">
        <v>0.17340613931523</v>
      </c>
      <c r="K11" s="53">
        <v>1.09167069437732</v>
      </c>
      <c r="L11" s="65">
        <v>0.189302400515547</v>
      </c>
      <c r="M11" s="126"/>
    </row>
    <row r="12" spans="1:13">
      <c r="A12" s="127" t="s">
        <v>17</v>
      </c>
      <c r="B12" s="128">
        <v>896</v>
      </c>
      <c r="C12" s="123">
        <v>6563</v>
      </c>
      <c r="D12" s="53">
        <v>0.13652293158616499</v>
      </c>
      <c r="E12" s="53">
        <v>0.11711904634438</v>
      </c>
      <c r="F12" s="69">
        <v>1.5989435551510601E-2</v>
      </c>
      <c r="G12" s="125"/>
      <c r="H12" s="128">
        <v>9922</v>
      </c>
      <c r="I12" s="123">
        <v>70949</v>
      </c>
      <c r="J12" s="53">
        <v>0.13984693230348599</v>
      </c>
      <c r="K12" s="53">
        <v>1.2661098916787099</v>
      </c>
      <c r="L12" s="65">
        <v>0.177061584310366</v>
      </c>
      <c r="M12" s="126"/>
    </row>
    <row r="13" spans="1:13">
      <c r="A13" s="127" t="s">
        <v>18</v>
      </c>
      <c r="B13" s="128">
        <v>1464</v>
      </c>
      <c r="C13" s="123">
        <v>8958.5</v>
      </c>
      <c r="D13" s="53">
        <v>0.16342021543785201</v>
      </c>
      <c r="E13" s="53">
        <v>0.115100472813239</v>
      </c>
      <c r="F13" s="69">
        <v>1.8809744064138101E-2</v>
      </c>
      <c r="G13" s="125"/>
      <c r="H13" s="128">
        <v>15403</v>
      </c>
      <c r="I13" s="123">
        <v>101740</v>
      </c>
      <c r="J13" s="53">
        <v>0.15139571456654199</v>
      </c>
      <c r="K13" s="53">
        <v>1.30717442697091</v>
      </c>
      <c r="L13" s="65">
        <v>0.19790060643437099</v>
      </c>
      <c r="M13" s="126"/>
    </row>
    <row r="14" spans="1:13">
      <c r="A14" s="127" t="s">
        <v>19</v>
      </c>
      <c r="B14" s="128">
        <v>1046</v>
      </c>
      <c r="C14" s="123">
        <v>8111.75</v>
      </c>
      <c r="D14" s="53">
        <v>0.12894874718772201</v>
      </c>
      <c r="E14" s="53">
        <v>0.13731041370438099</v>
      </c>
      <c r="F14" s="69">
        <v>1.7706005823007701E-2</v>
      </c>
      <c r="G14" s="125"/>
      <c r="H14" s="128">
        <v>14717</v>
      </c>
      <c r="I14" s="123">
        <v>92126.25</v>
      </c>
      <c r="J14" s="53">
        <v>0.15974817166659899</v>
      </c>
      <c r="K14" s="53">
        <v>1.55945307739183</v>
      </c>
      <c r="L14" s="65">
        <v>0.249119777913197</v>
      </c>
      <c r="M14" s="126"/>
    </row>
    <row r="15" spans="1:13" ht="13.5" thickBot="1">
      <c r="A15" s="127" t="s">
        <v>20</v>
      </c>
      <c r="B15" s="128">
        <v>99</v>
      </c>
      <c r="C15" s="123">
        <v>795</v>
      </c>
      <c r="D15" s="53">
        <v>0.12452830188679199</v>
      </c>
      <c r="E15" s="53">
        <v>5.7194244604316498E-2</v>
      </c>
      <c r="F15" s="69">
        <v>7.1223021582733801E-3</v>
      </c>
      <c r="G15" s="125"/>
      <c r="H15" s="128">
        <v>1989</v>
      </c>
      <c r="I15" s="123">
        <v>14614</v>
      </c>
      <c r="J15" s="53">
        <v>0.13610236759271899</v>
      </c>
      <c r="K15" s="53">
        <v>1.0513669064748199</v>
      </c>
      <c r="L15" s="65">
        <v>0.14309352517985599</v>
      </c>
      <c r="M15" s="126"/>
    </row>
    <row r="16" spans="1:13" ht="13.5" thickBot="1">
      <c r="A16" s="129" t="s">
        <v>21</v>
      </c>
      <c r="B16" s="130">
        <f>SUM(B8:B15)</f>
        <v>4383</v>
      </c>
      <c r="C16" s="131">
        <f>SUM(C8:C15)</f>
        <v>29893.25</v>
      </c>
      <c r="D16" s="132">
        <f>IF(C16=0,0,B16/C16)</f>
        <v>0.14662172898564058</v>
      </c>
      <c r="E16" s="132">
        <f>IF(G16=0,0,C16/G16)</f>
        <v>0.10368476183539189</v>
      </c>
      <c r="F16" s="86">
        <f>IF(G16=0,0,B16/G16)</f>
        <v>1.5202439049769518E-2</v>
      </c>
      <c r="G16" s="133">
        <v>288309</v>
      </c>
      <c r="H16" s="130">
        <f>SUM(H8:H15)</f>
        <v>51033</v>
      </c>
      <c r="I16" s="131">
        <f>SUM(I8:I15)</f>
        <v>346740.75</v>
      </c>
      <c r="J16" s="132">
        <f>IF(I16=0,0,H16/I16)</f>
        <v>0.14717912446114281</v>
      </c>
      <c r="K16" s="132">
        <f>IF(G16=0,0,I16/G16)</f>
        <v>1.2026705721985786</v>
      </c>
      <c r="L16" s="86">
        <f>IF(G16=0,0,H16/G16)</f>
        <v>0.17700800183136842</v>
      </c>
    </row>
    <row r="19" spans="1:11" ht="13.5" thickBot="1"/>
    <row r="20" spans="1:11">
      <c r="A20" s="134" t="s">
        <v>22</v>
      </c>
      <c r="B20" s="135">
        <v>0</v>
      </c>
      <c r="C20" s="136">
        <v>0.15</v>
      </c>
      <c r="D20" s="137">
        <v>0.35</v>
      </c>
      <c r="E20" s="138">
        <v>0.75</v>
      </c>
      <c r="F20" s="139">
        <v>1.1000000000000001</v>
      </c>
      <c r="G20" s="140">
        <v>1.5</v>
      </c>
      <c r="H20" s="141">
        <v>1.85</v>
      </c>
      <c r="I20" s="142">
        <v>2.25</v>
      </c>
      <c r="J20" s="143">
        <v>3</v>
      </c>
      <c r="K20" s="144" t="s">
        <v>23</v>
      </c>
    </row>
    <row r="21" spans="1:11" ht="13.5" thickBot="1">
      <c r="A21" s="134" t="s">
        <v>24</v>
      </c>
      <c r="B21" s="145">
        <v>0.15</v>
      </c>
      <c r="C21" s="146">
        <v>0.35</v>
      </c>
      <c r="D21" s="147">
        <v>0.75</v>
      </c>
      <c r="E21" s="148">
        <v>1.1000000000000001</v>
      </c>
      <c r="F21" s="149">
        <v>1.5</v>
      </c>
      <c r="G21" s="150">
        <v>1.85</v>
      </c>
      <c r="H21" s="151">
        <v>2.25</v>
      </c>
      <c r="I21" s="152">
        <v>3</v>
      </c>
      <c r="J21" s="153">
        <v>3.75</v>
      </c>
      <c r="K21" s="154"/>
    </row>
  </sheetData>
  <mergeCells count="3">
    <mergeCell ref="B5:L5"/>
    <mergeCell ref="B6:F6"/>
    <mergeCell ref="H6:L6"/>
  </mergeCells>
  <conditionalFormatting sqref="F8:F16">
    <cfRule type="cellIs" dxfId="87" priority="11" operator="greaterThanOrEqual">
      <formula>3</formula>
    </cfRule>
    <cfRule type="cellIs" dxfId="86" priority="12" operator="between">
      <formula>2.25</formula>
      <formula>3</formula>
    </cfRule>
    <cfRule type="cellIs" dxfId="85" priority="13" operator="between">
      <formula>1.85</formula>
      <formula>2.25</formula>
    </cfRule>
    <cfRule type="cellIs" dxfId="84" priority="14" operator="between">
      <formula>1.5</formula>
      <formula>1.85</formula>
    </cfRule>
    <cfRule type="cellIs" dxfId="83" priority="15" operator="between">
      <formula>1.1</formula>
      <formula>1.5</formula>
    </cfRule>
    <cfRule type="cellIs" dxfId="82" priority="16" operator="between">
      <formula>0.75</formula>
      <formula>1.1</formula>
    </cfRule>
    <cfRule type="cellIs" dxfId="81" priority="17" operator="between">
      <formula>0.35</formula>
      <formula>0.75</formula>
    </cfRule>
    <cfRule type="cellIs" dxfId="80" priority="18" operator="between">
      <formula>0.15</formula>
      <formula>0.35</formula>
    </cfRule>
    <cfRule type="cellIs" dxfId="79" priority="19" operator="lessThan">
      <formula>0.15</formula>
    </cfRule>
  </conditionalFormatting>
  <conditionalFormatting sqref="L8:L16 F8:F16">
    <cfRule type="cellIs" dxfId="78" priority="1" operator="greaterThanOrEqual">
      <formula>3.75</formula>
    </cfRule>
    <cfRule type="cellIs" dxfId="77" priority="2" operator="between">
      <formula>3</formula>
      <formula>3.75</formula>
    </cfRule>
    <cfRule type="cellIs" dxfId="76" priority="3" operator="between">
      <formula>2.25</formula>
      <formula>3</formula>
    </cfRule>
    <cfRule type="cellIs" dxfId="75" priority="4" operator="between">
      <formula>1.85</formula>
      <formula>2.25</formula>
    </cfRule>
    <cfRule type="cellIs" dxfId="74" priority="5" operator="between">
      <formula>1.5</formula>
      <formula>1.85</formula>
    </cfRule>
    <cfRule type="cellIs" dxfId="73" priority="6" operator="between">
      <formula>1.1</formula>
      <formula>1.5</formula>
    </cfRule>
    <cfRule type="cellIs" dxfId="72" priority="7" operator="between">
      <formula>0.75</formula>
      <formula>1.1</formula>
    </cfRule>
    <cfRule type="cellIs" dxfId="71" priority="8" operator="between">
      <formula>0.35</formula>
      <formula>0.75</formula>
    </cfRule>
    <cfRule type="cellIs" dxfId="70" priority="9" operator="between">
      <formula>0.15</formula>
      <formula>0.35</formula>
    </cfRule>
    <cfRule type="cellIs" dxfId="69" priority="10" operator="lessThan">
      <formula>0.15</formula>
    </cfRule>
  </conditionalFormatting>
  <pageMargins left="0.75" right="0.57999999999999996" top="0.49" bottom="0.44" header="0.5" footer="0.2"/>
  <pageSetup paperSize="9" orientation="landscape" r:id="rId1"/>
  <headerFooter alignWithMargins="0"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E698-174E-41C9-87BA-4A57E7F3D4BA}">
  <sheetPr codeName="Blad1"/>
  <dimension ref="A1:O41"/>
  <sheetViews>
    <sheetView zoomScaleNormal="100" workbookViewId="0"/>
  </sheetViews>
  <sheetFormatPr defaultRowHeight="12.75"/>
  <cols>
    <col min="1" max="16384" width="9.140625" style="5"/>
  </cols>
  <sheetData>
    <row r="1" spans="1:13" ht="15.75">
      <c r="A1" s="1" t="s">
        <v>25</v>
      </c>
      <c r="B1" s="1"/>
      <c r="C1" s="2"/>
      <c r="D1" s="2"/>
      <c r="E1" s="2"/>
      <c r="F1" s="2"/>
      <c r="G1" s="2"/>
      <c r="H1" s="2"/>
      <c r="I1" s="3"/>
      <c r="J1" s="3"/>
      <c r="K1" s="3"/>
      <c r="L1" s="3"/>
      <c r="M1" s="4" t="s">
        <v>1</v>
      </c>
    </row>
    <row r="2" spans="1:13" ht="15.75">
      <c r="A2" s="6" t="s">
        <v>26</v>
      </c>
      <c r="B2" s="6"/>
      <c r="C2" s="6"/>
      <c r="D2" s="7"/>
      <c r="E2" s="7"/>
      <c r="F2" s="7"/>
      <c r="G2" s="7"/>
      <c r="H2" s="7"/>
      <c r="I2" s="113"/>
      <c r="J2" s="113"/>
      <c r="K2" s="113"/>
      <c r="L2" s="113"/>
      <c r="M2" s="8" t="s">
        <v>27</v>
      </c>
    </row>
    <row r="3" spans="1:13" ht="18" customHeight="1">
      <c r="A3" s="279" t="s">
        <v>28</v>
      </c>
      <c r="B3" s="280"/>
      <c r="C3" s="280"/>
      <c r="D3" s="280"/>
      <c r="E3" s="280"/>
      <c r="F3" s="280"/>
      <c r="G3" s="280"/>
      <c r="H3" s="280"/>
      <c r="I3" s="280"/>
      <c r="J3" s="280"/>
      <c r="K3" s="108"/>
      <c r="L3" s="9"/>
      <c r="M3" s="10" t="s">
        <v>29</v>
      </c>
    </row>
    <row r="4" spans="1:13" ht="15.75">
      <c r="A4" s="6"/>
      <c r="B4" s="6"/>
      <c r="C4" s="6"/>
      <c r="D4" s="7"/>
      <c r="E4" s="7"/>
      <c r="F4" s="7"/>
      <c r="G4" s="7"/>
      <c r="H4" s="7"/>
      <c r="I4" s="113"/>
      <c r="J4" s="113"/>
      <c r="K4" s="113"/>
      <c r="L4" s="113"/>
      <c r="M4" s="113"/>
    </row>
    <row r="5" spans="1:13" ht="15">
      <c r="A5" s="7"/>
      <c r="B5" s="11"/>
      <c r="C5" s="7"/>
      <c r="D5" s="7"/>
      <c r="E5" s="12"/>
      <c r="F5" s="12"/>
      <c r="G5" s="12"/>
      <c r="H5" s="12"/>
      <c r="I5" s="7"/>
      <c r="J5" s="7"/>
      <c r="K5" s="7"/>
      <c r="L5" s="7"/>
      <c r="M5" s="7"/>
    </row>
    <row r="6" spans="1:13" ht="15">
      <c r="A6" s="11"/>
      <c r="B6" s="11"/>
      <c r="C6" s="7"/>
      <c r="D6" s="7"/>
      <c r="E6" s="12"/>
      <c r="F6" s="12"/>
      <c r="G6" s="12"/>
      <c r="H6" s="12"/>
      <c r="I6" s="7"/>
      <c r="J6" s="7"/>
      <c r="K6" s="7"/>
      <c r="L6" s="7"/>
      <c r="M6" s="7"/>
    </row>
    <row r="7" spans="1:13" ht="15">
      <c r="A7" s="11"/>
      <c r="B7" s="11"/>
      <c r="C7" s="7"/>
      <c r="D7" s="7"/>
      <c r="E7" s="12"/>
      <c r="F7" s="12"/>
      <c r="G7" s="12"/>
      <c r="H7" s="12"/>
      <c r="I7" s="7"/>
      <c r="J7" s="7"/>
      <c r="K7" s="7"/>
      <c r="L7" s="7"/>
      <c r="M7" s="7"/>
    </row>
    <row r="8" spans="1:13" ht="15">
      <c r="A8" s="11"/>
      <c r="B8" s="11"/>
      <c r="C8" s="7"/>
      <c r="D8" s="7"/>
      <c r="E8" s="12"/>
      <c r="F8" s="12"/>
      <c r="G8" s="12"/>
      <c r="H8" s="12"/>
      <c r="I8" s="7"/>
      <c r="J8" s="7"/>
      <c r="K8" s="7"/>
      <c r="L8" s="7"/>
      <c r="M8" s="7"/>
    </row>
    <row r="9" spans="1:13" ht="15">
      <c r="A9" s="11"/>
      <c r="B9" s="11"/>
      <c r="C9" s="7"/>
      <c r="D9" s="7"/>
      <c r="E9" s="12"/>
      <c r="F9" s="12"/>
      <c r="G9" s="12"/>
      <c r="H9" s="12"/>
      <c r="I9" s="7"/>
      <c r="J9" s="7"/>
      <c r="K9" s="7"/>
      <c r="L9" s="7"/>
      <c r="M9" s="7"/>
    </row>
    <row r="10" spans="1:13" ht="15">
      <c r="A10" s="11"/>
      <c r="B10" s="11"/>
      <c r="C10" s="7"/>
      <c r="D10" s="7"/>
      <c r="E10" s="12"/>
      <c r="F10" s="12"/>
      <c r="G10" s="12"/>
      <c r="H10" s="12"/>
      <c r="I10" s="7"/>
      <c r="J10" s="7"/>
      <c r="K10" s="7"/>
      <c r="L10" s="7"/>
      <c r="M10" s="7"/>
    </row>
    <row r="11" spans="1:13" ht="15">
      <c r="A11" s="11"/>
      <c r="B11" s="11"/>
      <c r="C11" s="7"/>
      <c r="D11" s="7"/>
      <c r="E11" s="12"/>
      <c r="F11" s="12"/>
      <c r="G11" s="12"/>
      <c r="H11" s="12"/>
      <c r="I11" s="7"/>
      <c r="J11" s="7"/>
      <c r="K11" s="7"/>
      <c r="L11" s="7"/>
      <c r="M11" s="7"/>
    </row>
    <row r="12" spans="1:13" ht="15">
      <c r="A12" s="11"/>
      <c r="B12" s="11"/>
      <c r="C12" s="7"/>
      <c r="D12" s="7"/>
      <c r="E12" s="12"/>
      <c r="F12" s="12"/>
      <c r="G12" s="12"/>
      <c r="H12" s="12"/>
      <c r="I12" s="7"/>
      <c r="J12" s="7"/>
      <c r="K12" s="7"/>
      <c r="L12" s="7"/>
      <c r="M12" s="7"/>
    </row>
    <row r="13" spans="1:13" ht="15">
      <c r="A13" s="11"/>
      <c r="B13" s="11"/>
      <c r="C13" s="7"/>
      <c r="D13" s="7"/>
      <c r="E13" s="12"/>
      <c r="F13" s="12"/>
      <c r="G13" s="12"/>
      <c r="H13" s="12"/>
      <c r="I13" s="7"/>
      <c r="J13" s="7"/>
      <c r="K13" s="7"/>
      <c r="L13" s="7"/>
      <c r="M13" s="7"/>
    </row>
    <row r="14" spans="1:13" ht="15">
      <c r="A14" s="11"/>
      <c r="B14" s="11"/>
      <c r="C14" s="7"/>
      <c r="D14" s="7"/>
      <c r="E14" s="12"/>
      <c r="F14" s="12"/>
      <c r="G14" s="12"/>
      <c r="H14" s="12"/>
      <c r="I14" s="7"/>
      <c r="J14" s="7"/>
      <c r="K14" s="7"/>
      <c r="L14" s="7"/>
      <c r="M14" s="13"/>
    </row>
    <row r="15" spans="1:13">
      <c r="A15" s="113"/>
      <c r="B15" s="109"/>
      <c r="C15" s="281" t="s">
        <v>4</v>
      </c>
      <c r="D15" s="274"/>
      <c r="E15" s="274"/>
      <c r="F15" s="274"/>
      <c r="G15" s="274"/>
      <c r="H15" s="274"/>
      <c r="I15" s="274"/>
      <c r="J15" s="274"/>
      <c r="K15" s="274"/>
      <c r="L15" s="274"/>
      <c r="M15" s="275"/>
    </row>
    <row r="16" spans="1:13" ht="15.75" thickBot="1">
      <c r="A16" s="14"/>
      <c r="B16" s="15"/>
      <c r="C16" s="282" t="s">
        <v>5</v>
      </c>
      <c r="D16" s="282"/>
      <c r="E16" s="282"/>
      <c r="F16" s="282"/>
      <c r="G16" s="282"/>
      <c r="H16" s="16"/>
      <c r="I16" s="278" t="s">
        <v>6</v>
      </c>
      <c r="J16" s="283"/>
      <c r="K16" s="283"/>
      <c r="L16" s="283"/>
      <c r="M16" s="283"/>
    </row>
    <row r="17" spans="1:15" ht="23.25" thickBot="1">
      <c r="A17" s="17" t="s">
        <v>30</v>
      </c>
      <c r="B17" s="18"/>
      <c r="C17" s="19" t="s">
        <v>8</v>
      </c>
      <c r="D17" s="20" t="s">
        <v>9</v>
      </c>
      <c r="E17" s="20" t="s">
        <v>10</v>
      </c>
      <c r="F17" s="20" t="s">
        <v>11</v>
      </c>
      <c r="G17" s="21" t="s">
        <v>12</v>
      </c>
      <c r="H17" s="22"/>
      <c r="I17" s="23" t="s">
        <v>8</v>
      </c>
      <c r="J17" s="24" t="s">
        <v>9</v>
      </c>
      <c r="K17" s="25" t="s">
        <v>10</v>
      </c>
      <c r="L17" s="20" t="s">
        <v>11</v>
      </c>
      <c r="M17" s="26" t="s">
        <v>12</v>
      </c>
    </row>
    <row r="18" spans="1:15">
      <c r="A18" s="27"/>
      <c r="B18" s="28"/>
      <c r="C18" s="29"/>
      <c r="D18" s="30"/>
      <c r="E18" s="31"/>
      <c r="F18" s="31"/>
      <c r="G18" s="32"/>
      <c r="H18" s="33"/>
      <c r="I18" s="34"/>
      <c r="J18" s="35"/>
      <c r="K18" s="36"/>
      <c r="L18" s="31"/>
      <c r="M18" s="37"/>
    </row>
    <row r="19" spans="1:15">
      <c r="A19" s="38">
        <v>1987</v>
      </c>
      <c r="B19" s="39"/>
      <c r="C19" s="40">
        <v>0</v>
      </c>
      <c r="D19" s="41">
        <v>0</v>
      </c>
      <c r="E19" s="42">
        <f>SUM(C19/MAX(1,D19))</f>
        <v>0</v>
      </c>
      <c r="F19" s="42">
        <v>0</v>
      </c>
      <c r="G19" s="43">
        <v>0</v>
      </c>
      <c r="H19" s="44"/>
      <c r="I19" s="45">
        <v>0</v>
      </c>
      <c r="J19" s="46">
        <v>0</v>
      </c>
      <c r="K19" s="42">
        <v>0</v>
      </c>
      <c r="L19" s="42">
        <v>0</v>
      </c>
      <c r="M19" s="43">
        <v>0</v>
      </c>
      <c r="O19" s="47"/>
    </row>
    <row r="20" spans="1:15">
      <c r="A20" s="48"/>
      <c r="B20" s="49"/>
      <c r="C20" s="50"/>
      <c r="D20" s="51"/>
      <c r="E20" s="52"/>
      <c r="F20" s="53"/>
      <c r="G20" s="54"/>
      <c r="H20" s="55"/>
      <c r="I20" s="56"/>
      <c r="J20" s="57"/>
      <c r="K20" s="58"/>
      <c r="L20" s="53"/>
      <c r="M20" s="59"/>
      <c r="O20" s="47"/>
    </row>
    <row r="21" spans="1:15">
      <c r="A21" s="60">
        <v>2005</v>
      </c>
      <c r="B21" s="61"/>
      <c r="C21" s="62">
        <v>0</v>
      </c>
      <c r="D21" s="63">
        <v>0</v>
      </c>
      <c r="E21" s="64">
        <f>SUM(C21/MAX(1,D21))</f>
        <v>0</v>
      </c>
      <c r="F21" s="64">
        <v>0</v>
      </c>
      <c r="G21" s="65">
        <v>0</v>
      </c>
      <c r="H21" s="66"/>
      <c r="I21" s="67">
        <v>0</v>
      </c>
      <c r="J21" s="68">
        <v>0</v>
      </c>
      <c r="K21" s="69">
        <v>0</v>
      </c>
      <c r="L21" s="64">
        <v>0</v>
      </c>
      <c r="M21" s="65">
        <v>0</v>
      </c>
      <c r="O21" s="47"/>
    </row>
    <row r="22" spans="1:15">
      <c r="A22" s="60">
        <v>2006</v>
      </c>
      <c r="B22" s="61"/>
      <c r="C22" s="62">
        <v>0</v>
      </c>
      <c r="D22" s="63">
        <v>0</v>
      </c>
      <c r="E22" s="64">
        <f t="shared" ref="E22:E35" si="0">SUM(C22/MAX(1,D22))</f>
        <v>0</v>
      </c>
      <c r="F22" s="64">
        <v>0</v>
      </c>
      <c r="G22" s="65">
        <v>0</v>
      </c>
      <c r="H22" s="66"/>
      <c r="I22" s="67">
        <v>0</v>
      </c>
      <c r="J22" s="68">
        <v>0</v>
      </c>
      <c r="K22" s="69">
        <v>0</v>
      </c>
      <c r="L22" s="64">
        <v>0</v>
      </c>
      <c r="M22" s="65">
        <v>0</v>
      </c>
      <c r="O22" s="47"/>
    </row>
    <row r="23" spans="1:15">
      <c r="A23" s="60">
        <v>2007</v>
      </c>
      <c r="B23" s="61"/>
      <c r="C23" s="62">
        <v>0</v>
      </c>
      <c r="D23" s="63">
        <v>0</v>
      </c>
      <c r="E23" s="64">
        <f t="shared" si="0"/>
        <v>0</v>
      </c>
      <c r="F23" s="64">
        <v>0</v>
      </c>
      <c r="G23" s="65">
        <v>0</v>
      </c>
      <c r="H23" s="66"/>
      <c r="I23" s="67">
        <v>0</v>
      </c>
      <c r="J23" s="68">
        <v>0</v>
      </c>
      <c r="K23" s="69">
        <v>0</v>
      </c>
      <c r="L23" s="64">
        <v>0</v>
      </c>
      <c r="M23" s="65">
        <v>0</v>
      </c>
      <c r="O23" s="47"/>
    </row>
    <row r="24" spans="1:15">
      <c r="A24" s="60">
        <v>2008</v>
      </c>
      <c r="B24" s="61"/>
      <c r="C24" s="62">
        <v>0</v>
      </c>
      <c r="D24" s="63">
        <v>0</v>
      </c>
      <c r="E24" s="64">
        <f t="shared" si="0"/>
        <v>0</v>
      </c>
      <c r="F24" s="64">
        <v>0</v>
      </c>
      <c r="G24" s="65">
        <v>0</v>
      </c>
      <c r="H24" s="66"/>
      <c r="I24" s="67">
        <v>0</v>
      </c>
      <c r="J24" s="68">
        <v>0</v>
      </c>
      <c r="K24" s="69">
        <v>0</v>
      </c>
      <c r="L24" s="64">
        <v>0</v>
      </c>
      <c r="M24" s="65">
        <v>0</v>
      </c>
      <c r="O24" s="47"/>
    </row>
    <row r="25" spans="1:15">
      <c r="A25" s="60">
        <v>2009</v>
      </c>
      <c r="B25" s="61"/>
      <c r="C25" s="62">
        <v>0</v>
      </c>
      <c r="D25" s="63">
        <v>0</v>
      </c>
      <c r="E25" s="64">
        <f t="shared" si="0"/>
        <v>0</v>
      </c>
      <c r="F25" s="64">
        <v>0</v>
      </c>
      <c r="G25" s="65">
        <v>0</v>
      </c>
      <c r="H25" s="66"/>
      <c r="I25" s="67">
        <v>0</v>
      </c>
      <c r="J25" s="68">
        <v>0</v>
      </c>
      <c r="K25" s="69">
        <v>0</v>
      </c>
      <c r="L25" s="64">
        <v>0</v>
      </c>
      <c r="M25" s="65">
        <v>0</v>
      </c>
      <c r="O25" s="47"/>
    </row>
    <row r="26" spans="1:15">
      <c r="A26" s="60">
        <v>2010</v>
      </c>
      <c r="B26" s="61"/>
      <c r="C26" s="62">
        <v>0</v>
      </c>
      <c r="D26" s="63">
        <v>0</v>
      </c>
      <c r="E26" s="64">
        <f t="shared" si="0"/>
        <v>0</v>
      </c>
      <c r="F26" s="64">
        <v>0</v>
      </c>
      <c r="G26" s="65">
        <v>0</v>
      </c>
      <c r="H26" s="66"/>
      <c r="I26" s="67">
        <v>0</v>
      </c>
      <c r="J26" s="68">
        <v>0</v>
      </c>
      <c r="K26" s="69">
        <v>0</v>
      </c>
      <c r="L26" s="64">
        <v>0</v>
      </c>
      <c r="M26" s="65">
        <v>0</v>
      </c>
      <c r="O26" s="47"/>
    </row>
    <row r="27" spans="1:15">
      <c r="A27" s="60">
        <v>2011</v>
      </c>
      <c r="B27" s="61"/>
      <c r="C27" s="62">
        <v>0</v>
      </c>
      <c r="D27" s="63">
        <v>0</v>
      </c>
      <c r="E27" s="64">
        <f t="shared" si="0"/>
        <v>0</v>
      </c>
      <c r="F27" s="64">
        <v>0</v>
      </c>
      <c r="G27" s="65">
        <v>0</v>
      </c>
      <c r="H27" s="66"/>
      <c r="I27" s="67">
        <v>0</v>
      </c>
      <c r="J27" s="68">
        <v>0</v>
      </c>
      <c r="K27" s="69">
        <v>0</v>
      </c>
      <c r="L27" s="64">
        <v>0</v>
      </c>
      <c r="M27" s="65">
        <v>0</v>
      </c>
      <c r="O27" s="47"/>
    </row>
    <row r="28" spans="1:15">
      <c r="A28" s="60">
        <v>2012</v>
      </c>
      <c r="B28" s="61"/>
      <c r="C28" s="62">
        <v>0</v>
      </c>
      <c r="D28" s="63">
        <v>0</v>
      </c>
      <c r="E28" s="64">
        <f t="shared" si="0"/>
        <v>0</v>
      </c>
      <c r="F28" s="64">
        <v>0</v>
      </c>
      <c r="G28" s="65">
        <v>0</v>
      </c>
      <c r="H28" s="66"/>
      <c r="I28" s="67">
        <v>0</v>
      </c>
      <c r="J28" s="68">
        <v>0</v>
      </c>
      <c r="K28" s="69">
        <v>0</v>
      </c>
      <c r="L28" s="64">
        <v>0</v>
      </c>
      <c r="M28" s="65">
        <v>0</v>
      </c>
      <c r="O28" s="47"/>
    </row>
    <row r="29" spans="1:15">
      <c r="A29" s="60">
        <v>2013</v>
      </c>
      <c r="B29" s="61"/>
      <c r="C29" s="62">
        <v>0</v>
      </c>
      <c r="D29" s="63">
        <v>0</v>
      </c>
      <c r="E29" s="64">
        <f t="shared" si="0"/>
        <v>0</v>
      </c>
      <c r="F29" s="64">
        <v>0</v>
      </c>
      <c r="G29" s="65">
        <v>0</v>
      </c>
      <c r="H29" s="66"/>
      <c r="I29" s="67">
        <v>0</v>
      </c>
      <c r="J29" s="68">
        <v>0</v>
      </c>
      <c r="K29" s="69">
        <v>0</v>
      </c>
      <c r="L29" s="64">
        <v>0</v>
      </c>
      <c r="M29" s="65">
        <v>0</v>
      </c>
      <c r="O29" s="47"/>
    </row>
    <row r="30" spans="1:15">
      <c r="A30" s="60">
        <v>2014</v>
      </c>
      <c r="B30" s="61"/>
      <c r="C30" s="62">
        <v>0</v>
      </c>
      <c r="D30" s="63">
        <v>0</v>
      </c>
      <c r="E30" s="64">
        <f>SUM(C30/MAX(1,D30))</f>
        <v>0</v>
      </c>
      <c r="F30" s="64">
        <v>0</v>
      </c>
      <c r="G30" s="65">
        <v>0</v>
      </c>
      <c r="H30" s="66"/>
      <c r="I30" s="67">
        <v>0</v>
      </c>
      <c r="J30" s="68">
        <v>0</v>
      </c>
      <c r="K30" s="69">
        <v>0</v>
      </c>
      <c r="L30" s="64">
        <v>0</v>
      </c>
      <c r="M30" s="65">
        <v>0</v>
      </c>
      <c r="O30" s="47"/>
    </row>
    <row r="31" spans="1:15">
      <c r="A31" s="60">
        <v>2015</v>
      </c>
      <c r="B31" s="61"/>
      <c r="C31" s="62">
        <v>308</v>
      </c>
      <c r="D31" s="63">
        <v>2395.75</v>
      </c>
      <c r="E31" s="64">
        <f>SUM(C31/MAX(1,D31))</f>
        <v>0.12856099342585828</v>
      </c>
      <c r="F31" s="64">
        <v>0.10295444778685001</v>
      </c>
      <c r="G31" s="65">
        <v>1.32359260850881E-2</v>
      </c>
      <c r="H31" s="66"/>
      <c r="I31" s="67">
        <v>486</v>
      </c>
      <c r="J31" s="68">
        <v>4099.75</v>
      </c>
      <c r="K31" s="69">
        <v>0.11854381364717401</v>
      </c>
      <c r="L31" s="64">
        <v>0.17618177911474001</v>
      </c>
      <c r="M31" s="65">
        <v>2.0885259991405201E-2</v>
      </c>
      <c r="O31" s="47"/>
    </row>
    <row r="32" spans="1:15">
      <c r="A32" s="60">
        <v>2016</v>
      </c>
      <c r="B32" s="61"/>
      <c r="C32" s="62">
        <v>220</v>
      </c>
      <c r="D32" s="63">
        <v>2220.25</v>
      </c>
      <c r="E32" s="64">
        <f>SUM(C32/MAX(1,D32))</f>
        <v>9.9087940547235673E-2</v>
      </c>
      <c r="F32" s="64">
        <v>9.5412548345509204E-2</v>
      </c>
      <c r="G32" s="65">
        <v>9.4542329179200697E-3</v>
      </c>
      <c r="H32" s="66"/>
      <c r="I32" s="67">
        <v>3501</v>
      </c>
      <c r="J32" s="68">
        <v>29143.5</v>
      </c>
      <c r="K32" s="69">
        <v>0.120129703021257</v>
      </c>
      <c r="L32" s="64">
        <v>1.25240653201547</v>
      </c>
      <c r="M32" s="65">
        <v>0.15045122475290101</v>
      </c>
      <c r="O32" s="47"/>
    </row>
    <row r="33" spans="1:15">
      <c r="A33" s="60">
        <v>2017</v>
      </c>
      <c r="B33" s="61"/>
      <c r="C33" s="62">
        <v>535</v>
      </c>
      <c r="D33" s="63">
        <v>2209</v>
      </c>
      <c r="E33" s="64">
        <f>SUM(C33/MAX(1,D33))</f>
        <v>0.24219103666817565</v>
      </c>
      <c r="F33" s="64">
        <v>9.4929093253115604E-2</v>
      </c>
      <c r="G33" s="65">
        <v>2.2990975504942002E-2</v>
      </c>
      <c r="H33" s="66"/>
      <c r="I33" s="67">
        <v>3671</v>
      </c>
      <c r="J33" s="68">
        <v>28315</v>
      </c>
      <c r="K33" s="69">
        <v>0.12964859615044999</v>
      </c>
      <c r="L33" s="64">
        <v>1.2168027503223</v>
      </c>
      <c r="M33" s="65">
        <v>0.15775676837129399</v>
      </c>
      <c r="O33" s="47"/>
    </row>
    <row r="34" spans="1:15">
      <c r="A34" s="60">
        <v>2018</v>
      </c>
      <c r="B34" s="61"/>
      <c r="C34" s="62">
        <v>609</v>
      </c>
      <c r="D34" s="63">
        <v>2339</v>
      </c>
      <c r="E34" s="64">
        <f t="shared" si="0"/>
        <v>0.26036767849508335</v>
      </c>
      <c r="F34" s="64">
        <v>0.10051568543188701</v>
      </c>
      <c r="G34" s="65">
        <v>2.6171035668242401E-2</v>
      </c>
      <c r="H34" s="66"/>
      <c r="I34" s="67">
        <v>4807</v>
      </c>
      <c r="J34" s="68">
        <v>26534</v>
      </c>
      <c r="K34" s="69">
        <v>0.181163789854526</v>
      </c>
      <c r="L34" s="64">
        <v>1.1402664374731399</v>
      </c>
      <c r="M34" s="65">
        <v>0.20657498925655399</v>
      </c>
      <c r="O34" s="47"/>
    </row>
    <row r="35" spans="1:15" ht="13.5" thickBot="1">
      <c r="A35" s="70">
        <v>2019</v>
      </c>
      <c r="B35" s="71"/>
      <c r="C35" s="72">
        <v>482</v>
      </c>
      <c r="D35" s="73">
        <v>2484</v>
      </c>
      <c r="E35" s="74">
        <f t="shared" si="0"/>
        <v>0.19404186795491143</v>
      </c>
      <c r="F35" s="74">
        <v>0.106746884400516</v>
      </c>
      <c r="G35" s="75">
        <v>2.07133648474431E-2</v>
      </c>
      <c r="H35" s="66"/>
      <c r="I35" s="76">
        <v>5039</v>
      </c>
      <c r="J35" s="77">
        <v>25727.5</v>
      </c>
      <c r="K35" s="78">
        <v>0.195860460596638</v>
      </c>
      <c r="L35" s="74">
        <v>1.1056080790717699</v>
      </c>
      <c r="M35" s="75">
        <v>0.21654490760636</v>
      </c>
      <c r="O35" s="47"/>
    </row>
    <row r="36" spans="1:15" ht="13.5" thickBot="1">
      <c r="A36" s="79" t="s">
        <v>31</v>
      </c>
      <c r="B36" s="80"/>
      <c r="C36" s="81">
        <f>SUM(C21:C35)/15</f>
        <v>143.6</v>
      </c>
      <c r="D36" s="82">
        <f>SUM(D21:D35)/15</f>
        <v>776.5333333333333</v>
      </c>
      <c r="E36" s="83">
        <f>IF(D36=0,0,C36/D36)</f>
        <v>0.18492445054945056</v>
      </c>
      <c r="F36" s="83">
        <f>IF(H36=0,0,D36/H36)</f>
        <v>3.3370577281191804E-2</v>
      </c>
      <c r="G36" s="84">
        <f>IF(H36=0,0,C36/H36)</f>
        <v>6.1710356682423721E-3</v>
      </c>
      <c r="H36" s="85">
        <v>23270</v>
      </c>
      <c r="I36" s="81">
        <f>SUM(I21:I35)/15</f>
        <v>1166.9333333333334</v>
      </c>
      <c r="J36" s="82">
        <f>SUM(J21:J35)/15</f>
        <v>7587.9833333333336</v>
      </c>
      <c r="K36" s="83">
        <f>IF(J36=0,0,I36/J36)</f>
        <v>0.15378701850952933</v>
      </c>
      <c r="L36" s="83">
        <f>IF(H36=0,0,J36/H36)</f>
        <v>0.3260843718664948</v>
      </c>
      <c r="M36" s="86">
        <f>IF(H36=0,0,I36/H36)</f>
        <v>5.0147543331900878E-2</v>
      </c>
    </row>
    <row r="39" spans="1:15" ht="13.5" thickBot="1"/>
    <row r="40" spans="1:15">
      <c r="B40" s="87" t="s">
        <v>22</v>
      </c>
      <c r="C40" s="88">
        <v>0</v>
      </c>
      <c r="D40" s="89">
        <v>0.15</v>
      </c>
      <c r="E40" s="90">
        <v>0.35</v>
      </c>
      <c r="F40" s="91">
        <v>0.75</v>
      </c>
      <c r="G40" s="92">
        <v>1.1000000000000001</v>
      </c>
      <c r="H40" s="93">
        <v>1.5</v>
      </c>
      <c r="I40" s="94">
        <v>1.85</v>
      </c>
      <c r="J40" s="95">
        <v>2.25</v>
      </c>
      <c r="K40" s="96">
        <v>3</v>
      </c>
      <c r="L40" s="97" t="s">
        <v>23</v>
      </c>
    </row>
    <row r="41" spans="1:15" ht="13.5" thickBot="1">
      <c r="B41" s="87" t="s">
        <v>24</v>
      </c>
      <c r="C41" s="98">
        <v>0.15</v>
      </c>
      <c r="D41" s="99">
        <v>0.35</v>
      </c>
      <c r="E41" s="100">
        <v>0.75</v>
      </c>
      <c r="F41" s="101">
        <v>1.1000000000000001</v>
      </c>
      <c r="G41" s="102">
        <v>1.5</v>
      </c>
      <c r="H41" s="103">
        <v>1.85</v>
      </c>
      <c r="I41" s="104">
        <v>2.25</v>
      </c>
      <c r="J41" s="105">
        <v>3</v>
      </c>
      <c r="K41" s="106">
        <v>3.75</v>
      </c>
      <c r="L41" s="107"/>
    </row>
  </sheetData>
  <mergeCells count="4">
    <mergeCell ref="A3:J3"/>
    <mergeCell ref="C15:M15"/>
    <mergeCell ref="C16:G16"/>
    <mergeCell ref="I16:M16"/>
  </mergeCells>
  <conditionalFormatting sqref="G21:G36">
    <cfRule type="cellIs" dxfId="68" priority="40" operator="greaterThanOrEqual">
      <formula>3</formula>
    </cfRule>
    <cfRule type="cellIs" dxfId="67" priority="41" operator="between">
      <formula>2.25</formula>
      <formula>3</formula>
    </cfRule>
    <cfRule type="cellIs" dxfId="66" priority="42" operator="between">
      <formula>1.85</formula>
      <formula>2.25</formula>
    </cfRule>
    <cfRule type="cellIs" dxfId="65" priority="43" operator="between">
      <formula>1.5</formula>
      <formula>1.85</formula>
    </cfRule>
    <cfRule type="cellIs" dxfId="64" priority="44" operator="between">
      <formula>1.1</formula>
      <formula>1.5</formula>
    </cfRule>
    <cfRule type="cellIs" dxfId="63" priority="45" operator="between">
      <formula>0.75</formula>
      <formula>1.1</formula>
    </cfRule>
    <cfRule type="cellIs" dxfId="62" priority="46" operator="between">
      <formula>0.35</formula>
      <formula>0.75</formula>
    </cfRule>
    <cfRule type="cellIs" dxfId="61" priority="47" operator="between">
      <formula>0.15</formula>
      <formula>0.35</formula>
    </cfRule>
    <cfRule type="cellIs" dxfId="60" priority="48" operator="lessThan">
      <formula>0.15</formula>
    </cfRule>
  </conditionalFormatting>
  <conditionalFormatting sqref="G21:G36 M21:M36">
    <cfRule type="cellIs" dxfId="59" priority="30" operator="greaterThanOrEqual">
      <formula>3.75</formula>
    </cfRule>
    <cfRule type="cellIs" dxfId="58" priority="31" operator="between">
      <formula>3</formula>
      <formula>3.75</formula>
    </cfRule>
    <cfRule type="cellIs" dxfId="57" priority="32" operator="between">
      <formula>2.25</formula>
      <formula>3</formula>
    </cfRule>
    <cfRule type="cellIs" dxfId="56" priority="33" operator="between">
      <formula>1.85</formula>
      <formula>2.25</formula>
    </cfRule>
    <cfRule type="cellIs" dxfId="55" priority="34" operator="between">
      <formula>1.5</formula>
      <formula>1.85</formula>
    </cfRule>
    <cfRule type="cellIs" dxfId="54" priority="35" operator="between">
      <formula>1.1</formula>
      <formula>1.5</formula>
    </cfRule>
    <cfRule type="cellIs" dxfId="53" priority="36" operator="between">
      <formula>0.75</formula>
      <formula>1.1</formula>
    </cfRule>
    <cfRule type="cellIs" dxfId="52" priority="37" operator="between">
      <formula>0.35</formula>
      <formula>0.75</formula>
    </cfRule>
    <cfRule type="cellIs" dxfId="51" priority="38" operator="between">
      <formula>0.15</formula>
      <formula>0.35</formula>
    </cfRule>
    <cfRule type="cellIs" dxfId="50" priority="39" operator="lessThan">
      <formula>0.15</formula>
    </cfRule>
  </conditionalFormatting>
  <conditionalFormatting sqref="G19">
    <cfRule type="cellIs" dxfId="49" priority="21" operator="greaterThanOrEqual">
      <formula>3</formula>
    </cfRule>
    <cfRule type="cellIs" dxfId="48" priority="22" operator="between">
      <formula>2.25</formula>
      <formula>3</formula>
    </cfRule>
    <cfRule type="cellIs" dxfId="47" priority="23" operator="between">
      <formula>1.85</formula>
      <formula>2.25</formula>
    </cfRule>
    <cfRule type="cellIs" dxfId="46" priority="24" operator="between">
      <formula>1.5</formula>
      <formula>1.85</formula>
    </cfRule>
    <cfRule type="cellIs" dxfId="45" priority="25" operator="between">
      <formula>1.1</formula>
      <formula>1.5</formula>
    </cfRule>
    <cfRule type="cellIs" dxfId="44" priority="26" operator="between">
      <formula>0.75</formula>
      <formula>1.1</formula>
    </cfRule>
    <cfRule type="cellIs" dxfId="43" priority="27" operator="between">
      <formula>0.35</formula>
      <formula>0.75</formula>
    </cfRule>
    <cfRule type="cellIs" dxfId="42" priority="28" operator="between">
      <formula>0.15</formula>
      <formula>0.35</formula>
    </cfRule>
    <cfRule type="cellIs" dxfId="41" priority="29" operator="lessThan">
      <formula>0.15</formula>
    </cfRule>
  </conditionalFormatting>
  <conditionalFormatting sqref="G19">
    <cfRule type="cellIs" dxfId="40" priority="11" operator="greaterThanOrEqual">
      <formula>3.75</formula>
    </cfRule>
    <cfRule type="cellIs" dxfId="39" priority="12" operator="between">
      <formula>3</formula>
      <formula>3.75</formula>
    </cfRule>
    <cfRule type="cellIs" dxfId="38" priority="13" operator="between">
      <formula>2.25</formula>
      <formula>3</formula>
    </cfRule>
    <cfRule type="cellIs" dxfId="37" priority="14" operator="between">
      <formula>1.85</formula>
      <formula>2.25</formula>
    </cfRule>
    <cfRule type="cellIs" dxfId="36" priority="15" operator="between">
      <formula>1.5</formula>
      <formula>1.85</formula>
    </cfRule>
    <cfRule type="cellIs" dxfId="35" priority="16" operator="between">
      <formula>1.1</formula>
      <formula>1.5</formula>
    </cfRule>
    <cfRule type="cellIs" dxfId="34" priority="17" operator="between">
      <formula>0.75</formula>
      <formula>1.1</formula>
    </cfRule>
    <cfRule type="cellIs" dxfId="33" priority="18" operator="between">
      <formula>0.35</formula>
      <formula>0.75</formula>
    </cfRule>
    <cfRule type="cellIs" dxfId="32" priority="19" operator="between">
      <formula>0.15</formula>
      <formula>0.35</formula>
    </cfRule>
    <cfRule type="cellIs" dxfId="31" priority="20" operator="lessThan">
      <formula>0.15</formula>
    </cfRule>
  </conditionalFormatting>
  <conditionalFormatting sqref="M19">
    <cfRule type="cellIs" dxfId="30" priority="1" operator="greaterThanOrEqual">
      <formula>3.75</formula>
    </cfRule>
    <cfRule type="cellIs" dxfId="29" priority="2" operator="between">
      <formula>3</formula>
      <formula>3.75</formula>
    </cfRule>
    <cfRule type="cellIs" dxfId="28" priority="3" operator="between">
      <formula>2.25</formula>
      <formula>3</formula>
    </cfRule>
    <cfRule type="cellIs" dxfId="27" priority="4" operator="between">
      <formula>1.85</formula>
      <formula>2.25</formula>
    </cfRule>
    <cfRule type="cellIs" dxfId="26" priority="5" operator="between">
      <formula>1.5</formula>
      <formula>1.85</formula>
    </cfRule>
    <cfRule type="cellIs" dxfId="25" priority="6" operator="between">
      <formula>1.1</formula>
      <formula>1.5</formula>
    </cfRule>
    <cfRule type="cellIs" dxfId="24" priority="7" operator="between">
      <formula>0.75</formula>
      <formula>1.1</formula>
    </cfRule>
    <cfRule type="cellIs" dxfId="23" priority="8" operator="between">
      <formula>0.35</formula>
      <formula>0.75</formula>
    </cfRule>
    <cfRule type="cellIs" dxfId="22" priority="9" operator="between">
      <formula>0.15</formula>
      <formula>0.35</formula>
    </cfRule>
    <cfRule type="cellIs" dxfId="21" priority="10" operator="lessThan">
      <formula>0.15</formula>
    </cfRule>
  </conditionalFormatting>
  <pageMargins left="0.75" right="0.75" top="0.5" bottom="0.38" header="0.5" footer="0.06"/>
  <pageSetup paperSize="9" scale="92" orientation="landscape" r:id="rId1"/>
  <headerFooter alignWithMargins="0">
    <oddFooter>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63AF-F297-4D85-BEB2-DA87483BC56A}">
  <sheetPr codeName="Blad2">
    <pageSetUpPr fitToPage="1"/>
  </sheetPr>
  <dimension ref="A1:T37"/>
  <sheetViews>
    <sheetView zoomScaleNormal="100" zoomScaleSheetLayoutView="100" workbookViewId="0">
      <selection activeCell="I20" sqref="I20"/>
    </sheetView>
  </sheetViews>
  <sheetFormatPr defaultRowHeight="12.75"/>
  <cols>
    <col min="1" max="1" width="13.7109375" style="5" customWidth="1"/>
    <col min="2" max="14" width="7.7109375" style="5" customWidth="1"/>
    <col min="15" max="16" width="9.42578125" style="5" customWidth="1"/>
    <col min="17" max="17" width="9.5703125" style="5" customWidth="1"/>
    <col min="18" max="19" width="6.5703125" style="5" customWidth="1"/>
    <col min="20" max="16384" width="9.140625" style="5"/>
  </cols>
  <sheetData>
    <row r="1" spans="1:20" ht="22.5" customHeight="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155"/>
      <c r="R1" s="155"/>
      <c r="S1" s="4" t="s">
        <v>1</v>
      </c>
    </row>
    <row r="2" spans="1:20" ht="13.5" customHeight="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156"/>
      <c r="R2" s="156"/>
      <c r="S2" s="8" t="s">
        <v>33</v>
      </c>
    </row>
    <row r="3" spans="1:20" ht="15.75" thickBot="1">
      <c r="A3" s="11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7"/>
      <c r="P3" s="7"/>
      <c r="Q3" s="113"/>
      <c r="R3" s="157"/>
      <c r="S3" s="157"/>
      <c r="T3" s="158"/>
    </row>
    <row r="4" spans="1:20" ht="15.75" thickBot="1">
      <c r="A4" s="284" t="s">
        <v>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6"/>
      <c r="T4" s="159"/>
    </row>
    <row r="5" spans="1:20" ht="36">
      <c r="A5" s="287" t="s">
        <v>34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9"/>
      <c r="O5" s="160" t="s">
        <v>35</v>
      </c>
      <c r="P5" s="160" t="s">
        <v>36</v>
      </c>
      <c r="Q5" s="160" t="s">
        <v>37</v>
      </c>
      <c r="R5" s="290" t="s">
        <v>38</v>
      </c>
      <c r="S5" s="291"/>
      <c r="T5" s="161"/>
    </row>
    <row r="6" spans="1:20" ht="13.5" thickBot="1">
      <c r="A6" s="162" t="s">
        <v>7</v>
      </c>
      <c r="B6" s="163">
        <v>3</v>
      </c>
      <c r="C6" s="163">
        <v>4</v>
      </c>
      <c r="D6" s="163">
        <v>5</v>
      </c>
      <c r="E6" s="163">
        <v>6</v>
      </c>
      <c r="F6" s="163">
        <v>7</v>
      </c>
      <c r="G6" s="163">
        <v>8</v>
      </c>
      <c r="H6" s="163">
        <v>9</v>
      </c>
      <c r="I6" s="163">
        <v>10</v>
      </c>
      <c r="J6" s="163">
        <v>11</v>
      </c>
      <c r="K6" s="163">
        <v>12</v>
      </c>
      <c r="L6" s="163">
        <v>13</v>
      </c>
      <c r="M6" s="163">
        <v>1</v>
      </c>
      <c r="N6" s="163">
        <v>2</v>
      </c>
      <c r="O6" s="164" t="s">
        <v>39</v>
      </c>
      <c r="P6" s="164" t="s">
        <v>40</v>
      </c>
      <c r="Q6" s="165"/>
      <c r="R6" s="164" t="s">
        <v>39</v>
      </c>
      <c r="S6" s="166" t="s">
        <v>40</v>
      </c>
      <c r="T6" s="161"/>
    </row>
    <row r="7" spans="1:20">
      <c r="A7" s="167" t="s">
        <v>13</v>
      </c>
      <c r="B7" s="168">
        <v>714</v>
      </c>
      <c r="C7" s="168">
        <v>608</v>
      </c>
      <c r="D7" s="168">
        <v>269</v>
      </c>
      <c r="E7" s="168">
        <v>195</v>
      </c>
      <c r="F7" s="168">
        <v>228</v>
      </c>
      <c r="G7" s="168">
        <v>199</v>
      </c>
      <c r="H7" s="168">
        <v>247</v>
      </c>
      <c r="I7" s="168">
        <v>368</v>
      </c>
      <c r="J7" s="168">
        <v>531</v>
      </c>
      <c r="K7" s="168">
        <v>617</v>
      </c>
      <c r="L7" s="168">
        <v>317</v>
      </c>
      <c r="M7" s="168">
        <v>264</v>
      </c>
      <c r="N7" s="168">
        <v>482</v>
      </c>
      <c r="O7" s="169">
        <v>4807</v>
      </c>
      <c r="P7" s="169">
        <v>5039</v>
      </c>
      <c r="Q7" s="170">
        <v>4.8300000000000003E-2</v>
      </c>
      <c r="R7" s="124">
        <v>0.20657498925655399</v>
      </c>
      <c r="S7" s="124">
        <v>0.21654490760636</v>
      </c>
      <c r="T7" s="171"/>
    </row>
    <row r="8" spans="1:20">
      <c r="A8" s="172" t="s">
        <v>14</v>
      </c>
      <c r="B8" s="168">
        <v>173</v>
      </c>
      <c r="C8" s="168">
        <v>210</v>
      </c>
      <c r="D8" s="168">
        <v>161</v>
      </c>
      <c r="E8" s="168">
        <v>128</v>
      </c>
      <c r="F8" s="168">
        <v>218</v>
      </c>
      <c r="G8" s="168">
        <v>138</v>
      </c>
      <c r="H8" s="168">
        <v>70</v>
      </c>
      <c r="I8" s="168">
        <v>170</v>
      </c>
      <c r="J8" s="168">
        <v>195</v>
      </c>
      <c r="K8" s="168">
        <v>219</v>
      </c>
      <c r="L8" s="168">
        <v>110</v>
      </c>
      <c r="M8" s="168">
        <v>144</v>
      </c>
      <c r="N8" s="168">
        <v>229</v>
      </c>
      <c r="O8" s="169">
        <v>2906</v>
      </c>
      <c r="P8" s="169">
        <v>2165</v>
      </c>
      <c r="Q8" s="170">
        <v>-0.255</v>
      </c>
      <c r="R8" s="69">
        <v>0.28320826430172502</v>
      </c>
      <c r="S8" s="69">
        <v>0.21099308059643301</v>
      </c>
      <c r="T8" s="171"/>
    </row>
    <row r="9" spans="1:20">
      <c r="A9" s="167" t="s">
        <v>15</v>
      </c>
      <c r="B9" s="168">
        <v>38</v>
      </c>
      <c r="C9" s="168">
        <v>64</v>
      </c>
      <c r="D9" s="168">
        <v>23</v>
      </c>
      <c r="E9" s="168">
        <v>105</v>
      </c>
      <c r="F9" s="168">
        <v>51</v>
      </c>
      <c r="G9" s="168">
        <v>20</v>
      </c>
      <c r="H9" s="168">
        <v>7</v>
      </c>
      <c r="I9" s="168">
        <v>58</v>
      </c>
      <c r="J9" s="168">
        <v>55</v>
      </c>
      <c r="K9" s="168">
        <v>40</v>
      </c>
      <c r="L9" s="168">
        <v>43</v>
      </c>
      <c r="M9" s="168">
        <v>68</v>
      </c>
      <c r="N9" s="168">
        <v>51</v>
      </c>
      <c r="O9" s="169">
        <v>536</v>
      </c>
      <c r="P9" s="169">
        <v>623</v>
      </c>
      <c r="Q9" s="170">
        <v>0.1623</v>
      </c>
      <c r="R9" s="69">
        <v>1.28457077122178E-2</v>
      </c>
      <c r="S9" s="69">
        <v>1.49307386281935E-2</v>
      </c>
      <c r="T9" s="171"/>
    </row>
    <row r="10" spans="1:20">
      <c r="A10" s="172" t="s">
        <v>16</v>
      </c>
      <c r="B10" s="168">
        <v>188</v>
      </c>
      <c r="C10" s="168">
        <v>169</v>
      </c>
      <c r="D10" s="168">
        <v>87</v>
      </c>
      <c r="E10" s="168">
        <v>75</v>
      </c>
      <c r="F10" s="168">
        <v>47</v>
      </c>
      <c r="G10" s="168">
        <v>48</v>
      </c>
      <c r="H10" s="168">
        <v>50</v>
      </c>
      <c r="I10" s="168">
        <v>117</v>
      </c>
      <c r="J10" s="168">
        <v>138</v>
      </c>
      <c r="K10" s="168">
        <v>81</v>
      </c>
      <c r="L10" s="168">
        <v>22</v>
      </c>
      <c r="M10" s="168">
        <v>37</v>
      </c>
      <c r="N10" s="168">
        <v>116</v>
      </c>
      <c r="O10" s="169">
        <v>1621</v>
      </c>
      <c r="P10" s="169">
        <v>1175</v>
      </c>
      <c r="Q10" s="170">
        <v>-0.27510000000000001</v>
      </c>
      <c r="R10" s="69">
        <v>0.26115675849846898</v>
      </c>
      <c r="S10" s="69">
        <v>0.189302400515547</v>
      </c>
      <c r="T10" s="171"/>
    </row>
    <row r="11" spans="1:20">
      <c r="A11" s="167" t="s">
        <v>17</v>
      </c>
      <c r="B11" s="168">
        <v>1243</v>
      </c>
      <c r="C11" s="168">
        <v>951</v>
      </c>
      <c r="D11" s="168">
        <v>385</v>
      </c>
      <c r="E11" s="168">
        <v>352</v>
      </c>
      <c r="F11" s="168">
        <v>500</v>
      </c>
      <c r="G11" s="168">
        <v>258</v>
      </c>
      <c r="H11" s="168">
        <v>443</v>
      </c>
      <c r="I11" s="168">
        <v>942</v>
      </c>
      <c r="J11" s="168">
        <v>1296</v>
      </c>
      <c r="K11" s="168">
        <v>1424</v>
      </c>
      <c r="L11" s="168">
        <v>655</v>
      </c>
      <c r="M11" s="168">
        <v>577</v>
      </c>
      <c r="N11" s="168">
        <v>896</v>
      </c>
      <c r="O11" s="169">
        <v>10041</v>
      </c>
      <c r="P11" s="169">
        <v>9922</v>
      </c>
      <c r="Q11" s="170">
        <v>-1.1900000000000001E-2</v>
      </c>
      <c r="R11" s="69">
        <v>0.17918518121955099</v>
      </c>
      <c r="S11" s="69">
        <v>0.177061584310366</v>
      </c>
      <c r="T11" s="171"/>
    </row>
    <row r="12" spans="1:20">
      <c r="A12" s="172" t="s">
        <v>18</v>
      </c>
      <c r="B12" s="168">
        <v>1717</v>
      </c>
      <c r="C12" s="168">
        <v>1108</v>
      </c>
      <c r="D12" s="168">
        <v>709</v>
      </c>
      <c r="E12" s="168">
        <v>890</v>
      </c>
      <c r="F12" s="168">
        <v>981</v>
      </c>
      <c r="G12" s="168">
        <v>653</v>
      </c>
      <c r="H12" s="168">
        <v>901</v>
      </c>
      <c r="I12" s="168">
        <v>1497</v>
      </c>
      <c r="J12" s="168">
        <v>1810</v>
      </c>
      <c r="K12" s="168">
        <v>1659</v>
      </c>
      <c r="L12" s="168">
        <v>876</v>
      </c>
      <c r="M12" s="168">
        <v>1138</v>
      </c>
      <c r="N12" s="168">
        <v>1464</v>
      </c>
      <c r="O12" s="169">
        <v>15929</v>
      </c>
      <c r="P12" s="169">
        <v>15403</v>
      </c>
      <c r="Q12" s="170">
        <v>-3.3000000000000002E-2</v>
      </c>
      <c r="R12" s="69">
        <v>0.20465875218419199</v>
      </c>
      <c r="S12" s="69">
        <v>0.19790060643437099</v>
      </c>
      <c r="T12" s="171"/>
    </row>
    <row r="13" spans="1:20">
      <c r="A13" s="167" t="s">
        <v>19</v>
      </c>
      <c r="B13" s="168">
        <v>1638</v>
      </c>
      <c r="C13" s="168">
        <v>2110</v>
      </c>
      <c r="D13" s="168">
        <v>826</v>
      </c>
      <c r="E13" s="168">
        <v>1167</v>
      </c>
      <c r="F13" s="168">
        <v>1006</v>
      </c>
      <c r="G13" s="168">
        <v>518</v>
      </c>
      <c r="H13" s="168">
        <v>750</v>
      </c>
      <c r="I13" s="168">
        <v>1284</v>
      </c>
      <c r="J13" s="168">
        <v>1738</v>
      </c>
      <c r="K13" s="168">
        <v>1353</v>
      </c>
      <c r="L13" s="168">
        <v>757</v>
      </c>
      <c r="M13" s="168">
        <v>524</v>
      </c>
      <c r="N13" s="168">
        <v>1046</v>
      </c>
      <c r="O13" s="169">
        <v>20903</v>
      </c>
      <c r="P13" s="169">
        <v>14717</v>
      </c>
      <c r="Q13" s="170">
        <v>-0.2959</v>
      </c>
      <c r="R13" s="69">
        <v>0.35383235154715997</v>
      </c>
      <c r="S13" s="69">
        <v>0.249119777913197</v>
      </c>
      <c r="T13" s="171"/>
    </row>
    <row r="14" spans="1:20">
      <c r="A14" s="172" t="s">
        <v>20</v>
      </c>
      <c r="B14" s="168">
        <v>320</v>
      </c>
      <c r="C14" s="168">
        <v>263</v>
      </c>
      <c r="D14" s="168">
        <v>122</v>
      </c>
      <c r="E14" s="168">
        <v>65</v>
      </c>
      <c r="F14" s="168">
        <v>79</v>
      </c>
      <c r="G14" s="168">
        <v>47</v>
      </c>
      <c r="H14" s="168">
        <v>81</v>
      </c>
      <c r="I14" s="168">
        <v>228</v>
      </c>
      <c r="J14" s="168">
        <v>237</v>
      </c>
      <c r="K14" s="168">
        <v>249</v>
      </c>
      <c r="L14" s="168">
        <v>97</v>
      </c>
      <c r="M14" s="168">
        <v>102</v>
      </c>
      <c r="N14" s="168">
        <v>99</v>
      </c>
      <c r="O14" s="169">
        <v>2883</v>
      </c>
      <c r="P14" s="169">
        <v>1989</v>
      </c>
      <c r="Q14" s="170">
        <v>-0.31009999999999999</v>
      </c>
      <c r="R14" s="69">
        <v>0.20741007194244601</v>
      </c>
      <c r="S14" s="69">
        <v>0.14309352517985599</v>
      </c>
      <c r="T14" s="171"/>
    </row>
    <row r="15" spans="1:20" ht="13.5" thickBot="1">
      <c r="A15" s="173"/>
      <c r="B15" s="174">
        <v>-1.0000000000000001E-5</v>
      </c>
      <c r="C15" s="174">
        <v>-1.0000000000000001E-5</v>
      </c>
      <c r="D15" s="174">
        <v>-1.0000000000000001E-5</v>
      </c>
      <c r="E15" s="174">
        <v>-1.0000000000000001E-5</v>
      </c>
      <c r="F15" s="174">
        <v>-1.0000000000000001E-5</v>
      </c>
      <c r="G15" s="174">
        <v>-1.0000000000000001E-5</v>
      </c>
      <c r="H15" s="174">
        <v>-1.0000000000000001E-5</v>
      </c>
      <c r="I15" s="174">
        <v>-1.0000000000000001E-5</v>
      </c>
      <c r="J15" s="174">
        <v>-1.0000000000000001E-5</v>
      </c>
      <c r="K15" s="174">
        <v>-1.0000000000000001E-5</v>
      </c>
      <c r="L15" s="174">
        <v>-1.0000000000000001E-5</v>
      </c>
      <c r="M15" s="174">
        <v>-1.0000000000000001E-5</v>
      </c>
      <c r="N15" s="174">
        <v>-1.0000000000000001E-5</v>
      </c>
      <c r="O15" s="169"/>
      <c r="P15" s="169"/>
      <c r="Q15" s="175"/>
      <c r="R15" s="78"/>
      <c r="S15" s="78"/>
      <c r="T15" s="158"/>
    </row>
    <row r="16" spans="1:20">
      <c r="A16" s="176" t="s">
        <v>41</v>
      </c>
      <c r="B16" s="177">
        <f t="shared" ref="B16:P16" si="0">SUM(B7:B14)</f>
        <v>6031</v>
      </c>
      <c r="C16" s="177">
        <f t="shared" si="0"/>
        <v>5483</v>
      </c>
      <c r="D16" s="177">
        <f t="shared" si="0"/>
        <v>2582</v>
      </c>
      <c r="E16" s="177">
        <f t="shared" si="0"/>
        <v>2977</v>
      </c>
      <c r="F16" s="177">
        <f t="shared" si="0"/>
        <v>3110</v>
      </c>
      <c r="G16" s="177">
        <f t="shared" si="0"/>
        <v>1881</v>
      </c>
      <c r="H16" s="177">
        <f t="shared" si="0"/>
        <v>2549</v>
      </c>
      <c r="I16" s="177">
        <f t="shared" si="0"/>
        <v>4664</v>
      </c>
      <c r="J16" s="177">
        <f t="shared" si="0"/>
        <v>6000</v>
      </c>
      <c r="K16" s="177">
        <f t="shared" si="0"/>
        <v>5642</v>
      </c>
      <c r="L16" s="177">
        <f t="shared" si="0"/>
        <v>2877</v>
      </c>
      <c r="M16" s="177">
        <f t="shared" si="0"/>
        <v>2854</v>
      </c>
      <c r="N16" s="177">
        <f t="shared" si="0"/>
        <v>4383</v>
      </c>
      <c r="O16" s="177">
        <f t="shared" si="0"/>
        <v>59626</v>
      </c>
      <c r="P16" s="177">
        <f t="shared" si="0"/>
        <v>51033</v>
      </c>
      <c r="Q16" s="178">
        <v>-0.14410000000000001</v>
      </c>
      <c r="R16" s="124">
        <v>0.206812829290796</v>
      </c>
      <c r="S16" s="124">
        <v>0.177008001831368</v>
      </c>
      <c r="T16" s="158"/>
    </row>
    <row r="17" spans="1:20" ht="13.5" thickBot="1">
      <c r="A17" s="179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1">
        <f>SUM(O7:O14)</f>
        <v>59626</v>
      </c>
      <c r="P17" s="181">
        <f>SUM(P7:P14)</f>
        <v>51033</v>
      </c>
      <c r="Q17" s="175"/>
      <c r="R17" s="182"/>
      <c r="S17" s="183"/>
      <c r="T17" s="7"/>
    </row>
    <row r="18" spans="1:20" ht="13.5" thickBot="1">
      <c r="A18" s="184" t="s">
        <v>42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2"/>
      <c r="P18" s="182"/>
      <c r="Q18" s="186"/>
      <c r="R18" s="292">
        <v>-0.14410000000000001</v>
      </c>
      <c r="S18" s="293"/>
      <c r="T18" s="7"/>
    </row>
    <row r="20" spans="1:20" ht="13.5" thickBot="1"/>
    <row r="21" spans="1:20" ht="36">
      <c r="A21" s="287" t="s">
        <v>43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9"/>
      <c r="O21" s="160" t="s">
        <v>44</v>
      </c>
      <c r="P21" s="160" t="s">
        <v>45</v>
      </c>
      <c r="Q21" s="160" t="s">
        <v>37</v>
      </c>
    </row>
    <row r="22" spans="1:20" ht="13.5" thickBot="1">
      <c r="A22" s="162" t="str">
        <f t="shared" ref="A22:P22" si="1">A6</f>
        <v>Organisatie</v>
      </c>
      <c r="B22" s="163">
        <f t="shared" si="1"/>
        <v>3</v>
      </c>
      <c r="C22" s="163">
        <f t="shared" si="1"/>
        <v>4</v>
      </c>
      <c r="D22" s="163">
        <f t="shared" si="1"/>
        <v>5</v>
      </c>
      <c r="E22" s="163">
        <f t="shared" si="1"/>
        <v>6</v>
      </c>
      <c r="F22" s="163">
        <f t="shared" si="1"/>
        <v>7</v>
      </c>
      <c r="G22" s="163">
        <f t="shared" si="1"/>
        <v>8</v>
      </c>
      <c r="H22" s="163">
        <f t="shared" si="1"/>
        <v>9</v>
      </c>
      <c r="I22" s="163">
        <f t="shared" si="1"/>
        <v>10</v>
      </c>
      <c r="J22" s="163">
        <f t="shared" si="1"/>
        <v>11</v>
      </c>
      <c r="K22" s="163">
        <f t="shared" si="1"/>
        <v>12</v>
      </c>
      <c r="L22" s="163">
        <f t="shared" si="1"/>
        <v>13</v>
      </c>
      <c r="M22" s="163">
        <f t="shared" si="1"/>
        <v>1</v>
      </c>
      <c r="N22" s="163">
        <f t="shared" si="1"/>
        <v>2</v>
      </c>
      <c r="O22" s="164" t="str">
        <f t="shared" si="1"/>
        <v>2-2018</v>
      </c>
      <c r="P22" s="164" t="str">
        <f t="shared" si="1"/>
        <v>2-2019</v>
      </c>
      <c r="Q22" s="165"/>
    </row>
    <row r="23" spans="1:20">
      <c r="A23" s="167" t="s">
        <v>13</v>
      </c>
      <c r="B23" s="168">
        <v>2671.5</v>
      </c>
      <c r="C23" s="168">
        <v>2464.75</v>
      </c>
      <c r="D23" s="168">
        <v>1982.25</v>
      </c>
      <c r="E23" s="168">
        <v>2047.75</v>
      </c>
      <c r="F23" s="168">
        <v>2092.75</v>
      </c>
      <c r="G23" s="168">
        <v>1695</v>
      </c>
      <c r="H23" s="168">
        <v>2110</v>
      </c>
      <c r="I23" s="168">
        <v>1950.75</v>
      </c>
      <c r="J23" s="168">
        <v>1738</v>
      </c>
      <c r="K23" s="168">
        <v>1735.25</v>
      </c>
      <c r="L23" s="168">
        <v>1173.25</v>
      </c>
      <c r="M23" s="168">
        <v>1582.25</v>
      </c>
      <c r="N23" s="168">
        <v>2484</v>
      </c>
      <c r="O23" s="169">
        <v>26534</v>
      </c>
      <c r="P23" s="169">
        <v>25727.5</v>
      </c>
      <c r="Q23" s="170">
        <v>-3.04E-2</v>
      </c>
    </row>
    <row r="24" spans="1:20">
      <c r="A24" s="172" t="s">
        <v>14</v>
      </c>
      <c r="B24" s="168">
        <v>770</v>
      </c>
      <c r="C24" s="168">
        <v>718.75</v>
      </c>
      <c r="D24" s="168">
        <v>686.5</v>
      </c>
      <c r="E24" s="168">
        <v>555.5</v>
      </c>
      <c r="F24" s="168">
        <v>840.5</v>
      </c>
      <c r="G24" s="168">
        <v>745</v>
      </c>
      <c r="H24" s="168">
        <v>557.5</v>
      </c>
      <c r="I24" s="168">
        <v>782.5</v>
      </c>
      <c r="J24" s="168">
        <v>818</v>
      </c>
      <c r="K24" s="168">
        <v>889</v>
      </c>
      <c r="L24" s="168">
        <v>456</v>
      </c>
      <c r="M24" s="168">
        <v>575.25</v>
      </c>
      <c r="N24" s="168">
        <v>811.5</v>
      </c>
      <c r="O24" s="169">
        <v>11078.5</v>
      </c>
      <c r="P24" s="169">
        <v>9206</v>
      </c>
      <c r="Q24" s="170">
        <v>-0.16900000000000001</v>
      </c>
    </row>
    <row r="25" spans="1:20">
      <c r="A25" s="167" t="s">
        <v>15</v>
      </c>
      <c r="B25" s="168">
        <v>2460</v>
      </c>
      <c r="C25" s="168">
        <v>2429</v>
      </c>
      <c r="D25" s="168">
        <v>1686</v>
      </c>
      <c r="E25" s="168">
        <v>2347</v>
      </c>
      <c r="F25" s="168">
        <v>2245</v>
      </c>
      <c r="G25" s="168">
        <v>1250</v>
      </c>
      <c r="H25" s="168">
        <v>1224</v>
      </c>
      <c r="I25" s="168">
        <v>2468.5</v>
      </c>
      <c r="J25" s="168">
        <v>2781</v>
      </c>
      <c r="K25" s="168">
        <v>2260</v>
      </c>
      <c r="L25" s="168">
        <v>1032</v>
      </c>
      <c r="M25" s="168">
        <v>1748</v>
      </c>
      <c r="N25" s="168">
        <v>1671.5</v>
      </c>
      <c r="O25" s="169">
        <v>28075</v>
      </c>
      <c r="P25" s="169">
        <v>25602</v>
      </c>
      <c r="Q25" s="170">
        <v>-8.8099999999999998E-2</v>
      </c>
    </row>
    <row r="26" spans="1:20">
      <c r="A26" s="172" t="s">
        <v>16</v>
      </c>
      <c r="B26" s="168">
        <v>565</v>
      </c>
      <c r="C26" s="168">
        <v>688</v>
      </c>
      <c r="D26" s="168">
        <v>589</v>
      </c>
      <c r="E26" s="168">
        <v>620</v>
      </c>
      <c r="F26" s="168">
        <v>554</v>
      </c>
      <c r="G26" s="168">
        <v>512</v>
      </c>
      <c r="H26" s="168">
        <v>494</v>
      </c>
      <c r="I26" s="168">
        <v>644</v>
      </c>
      <c r="J26" s="168">
        <v>545</v>
      </c>
      <c r="K26" s="168">
        <v>389</v>
      </c>
      <c r="L26" s="168">
        <v>247</v>
      </c>
      <c r="M26" s="168">
        <v>431</v>
      </c>
      <c r="N26" s="168">
        <v>498</v>
      </c>
      <c r="O26" s="169">
        <v>7071</v>
      </c>
      <c r="P26" s="169">
        <v>6776</v>
      </c>
      <c r="Q26" s="170">
        <v>-4.1700000000000001E-2</v>
      </c>
    </row>
    <row r="27" spans="1:20">
      <c r="A27" s="167" t="s">
        <v>17</v>
      </c>
      <c r="B27" s="168">
        <v>5877</v>
      </c>
      <c r="C27" s="168">
        <v>5391.25</v>
      </c>
      <c r="D27" s="168">
        <v>4820</v>
      </c>
      <c r="E27" s="168">
        <v>5199.5</v>
      </c>
      <c r="F27" s="168">
        <v>5831.25</v>
      </c>
      <c r="G27" s="168">
        <v>4107.5</v>
      </c>
      <c r="H27" s="168">
        <v>5209.5</v>
      </c>
      <c r="I27" s="168">
        <v>5799.75</v>
      </c>
      <c r="J27" s="168">
        <v>6177.5</v>
      </c>
      <c r="K27" s="168">
        <v>6267.75</v>
      </c>
      <c r="L27" s="168">
        <v>4472.5</v>
      </c>
      <c r="M27" s="168">
        <v>5232.5</v>
      </c>
      <c r="N27" s="168">
        <v>6563</v>
      </c>
      <c r="O27" s="169">
        <v>70837</v>
      </c>
      <c r="P27" s="169">
        <v>70949</v>
      </c>
      <c r="Q27" s="170">
        <v>1.6000000000000001E-3</v>
      </c>
    </row>
    <row r="28" spans="1:20">
      <c r="A28" s="172" t="s">
        <v>18</v>
      </c>
      <c r="B28" s="168">
        <v>8562.5</v>
      </c>
      <c r="C28" s="168">
        <v>8417.5</v>
      </c>
      <c r="D28" s="168">
        <v>7678.5</v>
      </c>
      <c r="E28" s="168">
        <v>8274.5</v>
      </c>
      <c r="F28" s="168">
        <v>7773.5</v>
      </c>
      <c r="G28" s="168">
        <v>6543</v>
      </c>
      <c r="H28" s="168">
        <v>7179</v>
      </c>
      <c r="I28" s="168">
        <v>8378.5</v>
      </c>
      <c r="J28" s="168">
        <v>8383.5</v>
      </c>
      <c r="K28" s="168">
        <v>8108</v>
      </c>
      <c r="L28" s="168">
        <v>5860</v>
      </c>
      <c r="M28" s="168">
        <v>7623</v>
      </c>
      <c r="N28" s="168">
        <v>8958.5</v>
      </c>
      <c r="O28" s="169">
        <v>98877.5</v>
      </c>
      <c r="P28" s="169">
        <v>101740</v>
      </c>
      <c r="Q28" s="170">
        <v>2.8899999999999999E-2</v>
      </c>
    </row>
    <row r="29" spans="1:20">
      <c r="A29" s="167" t="s">
        <v>19</v>
      </c>
      <c r="B29" s="168">
        <v>8096.5</v>
      </c>
      <c r="C29" s="168">
        <v>8428.25</v>
      </c>
      <c r="D29" s="168">
        <v>7005.75</v>
      </c>
      <c r="E29" s="168">
        <v>7952.75</v>
      </c>
      <c r="F29" s="168">
        <v>7891.5</v>
      </c>
      <c r="G29" s="168">
        <v>4706.25</v>
      </c>
      <c r="H29" s="168">
        <v>5269</v>
      </c>
      <c r="I29" s="168">
        <v>8179.25</v>
      </c>
      <c r="J29" s="168">
        <v>8655.5</v>
      </c>
      <c r="K29" s="168">
        <v>7557</v>
      </c>
      <c r="L29" s="168">
        <v>4725</v>
      </c>
      <c r="M29" s="168">
        <v>5547.75</v>
      </c>
      <c r="N29" s="168">
        <v>8111.75</v>
      </c>
      <c r="O29" s="169">
        <v>99378</v>
      </c>
      <c r="P29" s="169">
        <v>92126.25</v>
      </c>
      <c r="Q29" s="170">
        <v>-7.2999999999999995E-2</v>
      </c>
    </row>
    <row r="30" spans="1:20">
      <c r="A30" s="172" t="s">
        <v>20</v>
      </c>
      <c r="B30" s="168">
        <v>1292</v>
      </c>
      <c r="C30" s="168">
        <v>1246</v>
      </c>
      <c r="D30" s="168">
        <v>1060</v>
      </c>
      <c r="E30" s="168">
        <v>1058</v>
      </c>
      <c r="F30" s="168">
        <v>1118</v>
      </c>
      <c r="G30" s="168">
        <v>730</v>
      </c>
      <c r="H30" s="168">
        <v>1134</v>
      </c>
      <c r="I30" s="168">
        <v>1451</v>
      </c>
      <c r="J30" s="168">
        <v>1642</v>
      </c>
      <c r="K30" s="168">
        <v>1408</v>
      </c>
      <c r="L30" s="168">
        <v>765</v>
      </c>
      <c r="M30" s="168">
        <v>915</v>
      </c>
      <c r="N30" s="168">
        <v>795</v>
      </c>
      <c r="O30" s="169">
        <v>15014</v>
      </c>
      <c r="P30" s="169">
        <v>14614</v>
      </c>
      <c r="Q30" s="170">
        <v>-2.6599999999999999E-2</v>
      </c>
    </row>
    <row r="31" spans="1:20" ht="13.5" thickBot="1">
      <c r="A31" s="173"/>
      <c r="B31" s="174">
        <v>-1.0000000000000001E-5</v>
      </c>
      <c r="C31" s="174">
        <v>-1.0000000000000001E-5</v>
      </c>
      <c r="D31" s="174">
        <v>-1.0000000000000001E-5</v>
      </c>
      <c r="E31" s="174">
        <v>-1.0000000000000001E-5</v>
      </c>
      <c r="F31" s="174">
        <v>-1.0000000000000001E-5</v>
      </c>
      <c r="G31" s="174">
        <v>-1.0000000000000001E-5</v>
      </c>
      <c r="H31" s="174">
        <v>-1.0000000000000001E-5</v>
      </c>
      <c r="I31" s="174">
        <v>-1.0000000000000001E-5</v>
      </c>
      <c r="J31" s="174">
        <v>-1.0000000000000001E-5</v>
      </c>
      <c r="K31" s="174">
        <v>-1.0000000000000001E-5</v>
      </c>
      <c r="L31" s="174">
        <v>-1.0000000000000001E-5</v>
      </c>
      <c r="M31" s="174">
        <v>-1.0000000000000001E-5</v>
      </c>
      <c r="N31" s="174">
        <v>-1.0000000000000001E-5</v>
      </c>
      <c r="O31" s="169"/>
      <c r="P31" s="169"/>
      <c r="Q31" s="175"/>
    </row>
    <row r="32" spans="1:20">
      <c r="A32" s="176" t="s">
        <v>41</v>
      </c>
      <c r="B32" s="177">
        <f t="shared" ref="B32:P32" si="2">SUM(B23:B30)</f>
        <v>30294.5</v>
      </c>
      <c r="C32" s="177">
        <f t="shared" si="2"/>
        <v>29783.5</v>
      </c>
      <c r="D32" s="177">
        <f t="shared" si="2"/>
        <v>25508</v>
      </c>
      <c r="E32" s="177">
        <f t="shared" si="2"/>
        <v>28055</v>
      </c>
      <c r="F32" s="177">
        <f t="shared" si="2"/>
        <v>28346.5</v>
      </c>
      <c r="G32" s="177">
        <f t="shared" si="2"/>
        <v>20288.75</v>
      </c>
      <c r="H32" s="177">
        <f t="shared" si="2"/>
        <v>23177</v>
      </c>
      <c r="I32" s="177">
        <f t="shared" si="2"/>
        <v>29654.25</v>
      </c>
      <c r="J32" s="177">
        <f t="shared" si="2"/>
        <v>30740.5</v>
      </c>
      <c r="K32" s="177">
        <f t="shared" si="2"/>
        <v>28614</v>
      </c>
      <c r="L32" s="177">
        <f t="shared" si="2"/>
        <v>18730.75</v>
      </c>
      <c r="M32" s="177">
        <f t="shared" si="2"/>
        <v>23654.75</v>
      </c>
      <c r="N32" s="177">
        <f t="shared" si="2"/>
        <v>29893.25</v>
      </c>
      <c r="O32" s="177">
        <f t="shared" si="2"/>
        <v>356865</v>
      </c>
      <c r="P32" s="177">
        <f t="shared" si="2"/>
        <v>346740.75</v>
      </c>
      <c r="Q32" s="178">
        <v>-2.8400000000000002E-2</v>
      </c>
    </row>
    <row r="35" spans="1:11" ht="13.5" thickBot="1"/>
    <row r="36" spans="1:11">
      <c r="A36" s="87" t="s">
        <v>22</v>
      </c>
      <c r="B36" s="187">
        <v>0</v>
      </c>
      <c r="C36" s="188">
        <v>0.15</v>
      </c>
      <c r="D36" s="189">
        <v>0.35</v>
      </c>
      <c r="E36" s="190">
        <v>0.75</v>
      </c>
      <c r="F36" s="191">
        <v>1.1000000000000001</v>
      </c>
      <c r="G36" s="192">
        <v>1.5</v>
      </c>
      <c r="H36" s="193">
        <v>1.85</v>
      </c>
      <c r="I36" s="194">
        <v>2.25</v>
      </c>
      <c r="J36" s="195">
        <v>3</v>
      </c>
      <c r="K36" s="196" t="s">
        <v>23</v>
      </c>
    </row>
    <row r="37" spans="1:11" ht="13.5" thickBot="1">
      <c r="A37" s="87" t="s">
        <v>24</v>
      </c>
      <c r="B37" s="197">
        <v>0.15</v>
      </c>
      <c r="C37" s="198">
        <v>0.35</v>
      </c>
      <c r="D37" s="199">
        <v>0.75</v>
      </c>
      <c r="E37" s="200">
        <v>1.1000000000000001</v>
      </c>
      <c r="F37" s="201">
        <v>1.5</v>
      </c>
      <c r="G37" s="202">
        <v>1.85</v>
      </c>
      <c r="H37" s="203">
        <v>2.25</v>
      </c>
      <c r="I37" s="204">
        <v>3</v>
      </c>
      <c r="J37" s="205">
        <v>3.75</v>
      </c>
      <c r="K37" s="206"/>
    </row>
  </sheetData>
  <dataConsolidate/>
  <mergeCells count="5">
    <mergeCell ref="A4:S4"/>
    <mergeCell ref="A5:N5"/>
    <mergeCell ref="R5:S5"/>
    <mergeCell ref="R18:S18"/>
    <mergeCell ref="A21:N21"/>
  </mergeCells>
  <conditionalFormatting sqref="C32:P32 B7:N16 C23:N31 B23:B32">
    <cfRule type="cellIs" dxfId="20" priority="21" stopIfTrue="1" operator="lessThan">
      <formula>0</formula>
    </cfRule>
  </conditionalFormatting>
  <conditionalFormatting sqref="O16:P16">
    <cfRule type="cellIs" dxfId="19" priority="20" stopIfTrue="1" operator="lessThan">
      <formula>0</formula>
    </cfRule>
  </conditionalFormatting>
  <conditionalFormatting sqref="R7:S16">
    <cfRule type="cellIs" dxfId="18" priority="11" operator="greaterThanOrEqual">
      <formula>3</formula>
    </cfRule>
    <cfRule type="cellIs" dxfId="17" priority="12" operator="between">
      <formula>2.25</formula>
      <formula>3</formula>
    </cfRule>
    <cfRule type="cellIs" dxfId="16" priority="13" operator="between">
      <formula>1.85</formula>
      <formula>2.25</formula>
    </cfRule>
    <cfRule type="cellIs" dxfId="15" priority="14" operator="between">
      <formula>1.5</formula>
      <formula>1.85</formula>
    </cfRule>
    <cfRule type="cellIs" dxfId="14" priority="15" operator="between">
      <formula>1.1</formula>
      <formula>1.5</formula>
    </cfRule>
    <cfRule type="cellIs" dxfId="13" priority="16" operator="between">
      <formula>0.75</formula>
      <formula>1.1</formula>
    </cfRule>
    <cfRule type="cellIs" dxfId="12" priority="17" operator="between">
      <formula>0.35</formula>
      <formula>0.75</formula>
    </cfRule>
    <cfRule type="cellIs" dxfId="11" priority="18" operator="between">
      <formula>0.15</formula>
      <formula>0.35</formula>
    </cfRule>
    <cfRule type="cellIs" dxfId="10" priority="19" operator="lessThan">
      <formula>0.15</formula>
    </cfRule>
  </conditionalFormatting>
  <conditionalFormatting sqref="R7:S16">
    <cfRule type="cellIs" dxfId="9" priority="1" operator="greaterThanOrEqual">
      <formula>3.75</formula>
    </cfRule>
    <cfRule type="cellIs" dxfId="8" priority="2" operator="between">
      <formula>3</formula>
      <formula>3.75</formula>
    </cfRule>
    <cfRule type="cellIs" dxfId="7" priority="3" operator="between">
      <formula>2.25</formula>
      <formula>3</formula>
    </cfRule>
    <cfRule type="cellIs" dxfId="6" priority="4" operator="between">
      <formula>1.85</formula>
      <formula>2.25</formula>
    </cfRule>
    <cfRule type="cellIs" dxfId="5" priority="5" operator="between">
      <formula>1.5</formula>
      <formula>1.85</formula>
    </cfRule>
    <cfRule type="cellIs" dxfId="4" priority="6" operator="between">
      <formula>1.1</formula>
      <formula>1.5</formula>
    </cfRule>
    <cfRule type="cellIs" dxfId="3" priority="7" operator="between">
      <formula>0.75</formula>
      <formula>1.1</formula>
    </cfRule>
    <cfRule type="cellIs" dxfId="2" priority="8" operator="between">
      <formula>0.35</formula>
      <formula>0.75</formula>
    </cfRule>
    <cfRule type="cellIs" dxfId="1" priority="9" operator="between">
      <formula>0.15</formula>
      <formula>0.35</formula>
    </cfRule>
    <cfRule type="cellIs" dxfId="0" priority="10" operator="lessThan">
      <formula>0.15</formula>
    </cfRule>
  </conditionalFormatting>
  <pageMargins left="0.75" right="0.4" top="0.5" bottom="0.35" header="0.5" footer="7.0000000000000007E-2"/>
  <pageSetup paperSize="9" scale="88" fitToHeight="0" orientation="landscape" r:id="rId1"/>
  <headerFooter alignWithMargins="0">
    <oddFooter>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76F5-F05A-445B-AED5-C3C07264E29C}">
  <dimension ref="A1:P46"/>
  <sheetViews>
    <sheetView workbookViewId="0">
      <selection activeCell="A8" sqref="A8"/>
    </sheetView>
  </sheetViews>
  <sheetFormatPr defaultRowHeight="12.75"/>
  <cols>
    <col min="1" max="1" width="9.140625" style="210"/>
    <col min="2" max="2" width="18" style="210" customWidth="1"/>
    <col min="3" max="16384" width="9.140625" style="210"/>
  </cols>
  <sheetData>
    <row r="1" spans="1:16" ht="15.75">
      <c r="A1" s="207" t="s">
        <v>46</v>
      </c>
      <c r="B1" s="207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9" t="s">
        <v>1</v>
      </c>
    </row>
    <row r="2" spans="1:16" ht="15">
      <c r="A2" s="211"/>
      <c r="B2" s="212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4" t="s">
        <v>47</v>
      </c>
      <c r="O2" s="215"/>
      <c r="P2" s="215"/>
    </row>
    <row r="3" spans="1:16" ht="15.75">
      <c r="A3" s="216" t="s">
        <v>48</v>
      </c>
      <c r="B3" s="217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</row>
    <row r="4" spans="1:16" ht="15.75">
      <c r="A4" s="216"/>
      <c r="B4" s="217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9"/>
    </row>
    <row r="5" spans="1:16" ht="15.75">
      <c r="A5" s="216" t="s">
        <v>6</v>
      </c>
      <c r="B5" s="217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9"/>
    </row>
    <row r="6" spans="1:16" ht="15.75" thickBot="1">
      <c r="A6" s="220"/>
      <c r="B6" s="221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1"/>
    </row>
    <row r="7" spans="1:16" ht="74.25" customHeight="1" thickBot="1">
      <c r="A7" s="223" t="s">
        <v>49</v>
      </c>
      <c r="B7" s="224" t="s">
        <v>50</v>
      </c>
      <c r="C7" s="225" t="s">
        <v>51</v>
      </c>
      <c r="D7" s="225" t="s">
        <v>52</v>
      </c>
      <c r="E7" s="225" t="s">
        <v>53</v>
      </c>
      <c r="F7" s="225" t="s">
        <v>54</v>
      </c>
      <c r="G7" s="225" t="s">
        <v>55</v>
      </c>
      <c r="H7" s="225" t="s">
        <v>56</v>
      </c>
      <c r="I7" s="225" t="s">
        <v>57</v>
      </c>
      <c r="J7" s="225" t="s">
        <v>58</v>
      </c>
      <c r="K7" s="225" t="s">
        <v>59</v>
      </c>
      <c r="L7" s="225" t="s">
        <v>60</v>
      </c>
      <c r="M7" s="225"/>
      <c r="N7" s="226" t="s">
        <v>41</v>
      </c>
    </row>
    <row r="8" spans="1:16">
      <c r="A8" s="227" t="s">
        <v>61</v>
      </c>
      <c r="B8" s="228" t="s">
        <v>62</v>
      </c>
      <c r="C8" s="229">
        <v>382</v>
      </c>
      <c r="D8" s="229">
        <v>9</v>
      </c>
      <c r="E8" s="229">
        <v>12</v>
      </c>
      <c r="F8" s="229">
        <v>3</v>
      </c>
      <c r="G8" s="229"/>
      <c r="H8" s="229">
        <v>2</v>
      </c>
      <c r="I8" s="229"/>
      <c r="J8" s="229">
        <v>29</v>
      </c>
      <c r="K8" s="229">
        <v>24</v>
      </c>
      <c r="L8" s="229"/>
      <c r="M8" s="229"/>
      <c r="N8" s="230">
        <f t="shared" ref="N8:N44" si="0">IF(SUM(C8:M8)=0,"",SUM(C8:M8))</f>
        <v>461</v>
      </c>
    </row>
    <row r="9" spans="1:16">
      <c r="A9" s="231" t="s">
        <v>63</v>
      </c>
      <c r="B9" s="232" t="s">
        <v>64</v>
      </c>
      <c r="C9" s="233">
        <v>335</v>
      </c>
      <c r="D9" s="233">
        <v>49</v>
      </c>
      <c r="E9" s="233">
        <v>20</v>
      </c>
      <c r="F9" s="233">
        <v>10</v>
      </c>
      <c r="G9" s="233">
        <v>4</v>
      </c>
      <c r="H9" s="233">
        <v>45</v>
      </c>
      <c r="I9" s="233">
        <v>4</v>
      </c>
      <c r="J9" s="233">
        <v>66</v>
      </c>
      <c r="K9" s="233">
        <v>47</v>
      </c>
      <c r="L9" s="233">
        <v>2</v>
      </c>
      <c r="M9" s="233"/>
      <c r="N9" s="234">
        <f t="shared" si="0"/>
        <v>582</v>
      </c>
    </row>
    <row r="10" spans="1:16">
      <c r="A10" s="227" t="s">
        <v>65</v>
      </c>
      <c r="B10" s="232" t="s">
        <v>66</v>
      </c>
      <c r="C10" s="233">
        <v>24</v>
      </c>
      <c r="D10" s="233">
        <v>1</v>
      </c>
      <c r="E10" s="233"/>
      <c r="F10" s="233"/>
      <c r="G10" s="233"/>
      <c r="H10" s="233"/>
      <c r="I10" s="233"/>
      <c r="J10" s="233">
        <v>3</v>
      </c>
      <c r="K10" s="233">
        <v>1</v>
      </c>
      <c r="L10" s="233"/>
      <c r="M10" s="233"/>
      <c r="N10" s="234">
        <f t="shared" si="0"/>
        <v>29</v>
      </c>
    </row>
    <row r="11" spans="1:16">
      <c r="A11" s="231" t="s">
        <v>67</v>
      </c>
      <c r="B11" s="232" t="s">
        <v>68</v>
      </c>
      <c r="C11" s="233"/>
      <c r="D11" s="233"/>
      <c r="E11" s="233"/>
      <c r="F11" s="233"/>
      <c r="G11" s="233"/>
      <c r="H11" s="233"/>
      <c r="I11" s="233"/>
      <c r="J11" s="233">
        <v>1</v>
      </c>
      <c r="K11" s="233"/>
      <c r="L11" s="233"/>
      <c r="M11" s="233"/>
      <c r="N11" s="234">
        <f t="shared" si="0"/>
        <v>1</v>
      </c>
    </row>
    <row r="12" spans="1:16">
      <c r="A12" s="227" t="s">
        <v>69</v>
      </c>
      <c r="B12" s="232" t="s">
        <v>70</v>
      </c>
      <c r="C12" s="233">
        <v>1</v>
      </c>
      <c r="D12" s="233">
        <v>2</v>
      </c>
      <c r="E12" s="233"/>
      <c r="F12" s="233"/>
      <c r="G12" s="233"/>
      <c r="H12" s="233"/>
      <c r="I12" s="233">
        <v>1</v>
      </c>
      <c r="J12" s="233">
        <v>1</v>
      </c>
      <c r="K12" s="233">
        <v>21</v>
      </c>
      <c r="L12" s="233"/>
      <c r="M12" s="233"/>
      <c r="N12" s="234">
        <f t="shared" si="0"/>
        <v>26</v>
      </c>
    </row>
    <row r="13" spans="1:16">
      <c r="A13" s="231" t="s">
        <v>71</v>
      </c>
      <c r="B13" s="232" t="s">
        <v>72</v>
      </c>
      <c r="C13" s="233">
        <v>1</v>
      </c>
      <c r="D13" s="233"/>
      <c r="E13" s="233"/>
      <c r="F13" s="233"/>
      <c r="G13" s="233"/>
      <c r="H13" s="233"/>
      <c r="I13" s="233">
        <v>1</v>
      </c>
      <c r="J13" s="233"/>
      <c r="K13" s="233"/>
      <c r="L13" s="233"/>
      <c r="M13" s="233"/>
      <c r="N13" s="234">
        <f t="shared" si="0"/>
        <v>2</v>
      </c>
    </row>
    <row r="14" spans="1:16">
      <c r="A14" s="227"/>
      <c r="B14" s="235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4" t="str">
        <f t="shared" si="0"/>
        <v/>
      </c>
    </row>
    <row r="15" spans="1:16">
      <c r="A15" s="231" t="s">
        <v>73</v>
      </c>
      <c r="B15" s="235" t="s">
        <v>74</v>
      </c>
      <c r="C15" s="233">
        <v>5</v>
      </c>
      <c r="D15" s="233">
        <v>4</v>
      </c>
      <c r="E15" s="233"/>
      <c r="F15" s="233">
        <v>3</v>
      </c>
      <c r="G15" s="233"/>
      <c r="H15" s="233">
        <v>1</v>
      </c>
      <c r="I15" s="233">
        <v>1</v>
      </c>
      <c r="J15" s="233"/>
      <c r="K15" s="233">
        <v>1</v>
      </c>
      <c r="L15" s="233">
        <v>1</v>
      </c>
      <c r="M15" s="233"/>
      <c r="N15" s="234">
        <f t="shared" si="0"/>
        <v>16</v>
      </c>
    </row>
    <row r="16" spans="1:16">
      <c r="A16" s="227" t="s">
        <v>75</v>
      </c>
      <c r="B16" s="235" t="s">
        <v>76</v>
      </c>
      <c r="C16" s="233">
        <v>144</v>
      </c>
      <c r="D16" s="233"/>
      <c r="E16" s="233">
        <v>3</v>
      </c>
      <c r="F16" s="233">
        <v>9</v>
      </c>
      <c r="G16" s="233"/>
      <c r="H16" s="233"/>
      <c r="I16" s="233"/>
      <c r="J16" s="233">
        <v>46</v>
      </c>
      <c r="K16" s="233">
        <v>1</v>
      </c>
      <c r="L16" s="233"/>
      <c r="M16" s="233"/>
      <c r="N16" s="234">
        <f t="shared" si="0"/>
        <v>203</v>
      </c>
    </row>
    <row r="17" spans="1:14">
      <c r="A17" s="231" t="s">
        <v>77</v>
      </c>
      <c r="B17" s="235" t="s">
        <v>78</v>
      </c>
      <c r="C17" s="233">
        <v>2</v>
      </c>
      <c r="D17" s="233"/>
      <c r="E17" s="233"/>
      <c r="F17" s="233"/>
      <c r="G17" s="233"/>
      <c r="H17" s="233"/>
      <c r="I17" s="233"/>
      <c r="J17" s="233"/>
      <c r="K17" s="233">
        <v>1</v>
      </c>
      <c r="L17" s="233"/>
      <c r="M17" s="233"/>
      <c r="N17" s="234">
        <f t="shared" si="0"/>
        <v>3</v>
      </c>
    </row>
    <row r="18" spans="1:14">
      <c r="A18" s="227" t="s">
        <v>79</v>
      </c>
      <c r="B18" s="235" t="s">
        <v>80</v>
      </c>
      <c r="C18" s="233">
        <v>2</v>
      </c>
      <c r="D18" s="233">
        <v>1</v>
      </c>
      <c r="E18" s="233"/>
      <c r="F18" s="233">
        <v>6</v>
      </c>
      <c r="G18" s="233"/>
      <c r="H18" s="233">
        <v>2</v>
      </c>
      <c r="I18" s="233">
        <v>4</v>
      </c>
      <c r="J18" s="233"/>
      <c r="K18" s="233">
        <v>1</v>
      </c>
      <c r="L18" s="233"/>
      <c r="M18" s="233"/>
      <c r="N18" s="234">
        <f t="shared" si="0"/>
        <v>16</v>
      </c>
    </row>
    <row r="19" spans="1:14">
      <c r="A19" s="231" t="s">
        <v>81</v>
      </c>
      <c r="B19" s="235" t="s">
        <v>82</v>
      </c>
      <c r="C19" s="233">
        <v>3</v>
      </c>
      <c r="D19" s="233">
        <v>1</v>
      </c>
      <c r="E19" s="233"/>
      <c r="F19" s="233"/>
      <c r="G19" s="233"/>
      <c r="H19" s="233"/>
      <c r="I19" s="233"/>
      <c r="J19" s="233"/>
      <c r="K19" s="233">
        <v>1</v>
      </c>
      <c r="L19" s="233"/>
      <c r="M19" s="233"/>
      <c r="N19" s="234">
        <f t="shared" si="0"/>
        <v>5</v>
      </c>
    </row>
    <row r="20" spans="1:14">
      <c r="A20" s="227" t="s">
        <v>83</v>
      </c>
      <c r="B20" s="235" t="s">
        <v>84</v>
      </c>
      <c r="C20" s="233">
        <v>1</v>
      </c>
      <c r="D20" s="233"/>
      <c r="E20" s="233"/>
      <c r="F20" s="233"/>
      <c r="G20" s="233"/>
      <c r="H20" s="233"/>
      <c r="I20" s="233"/>
      <c r="J20" s="233">
        <v>1</v>
      </c>
      <c r="K20" s="233"/>
      <c r="L20" s="233"/>
      <c r="M20" s="233"/>
      <c r="N20" s="234">
        <f t="shared" si="0"/>
        <v>2</v>
      </c>
    </row>
    <row r="21" spans="1:14">
      <c r="A21" s="231" t="s">
        <v>85</v>
      </c>
      <c r="B21" s="235" t="s">
        <v>86</v>
      </c>
      <c r="C21" s="233">
        <v>1</v>
      </c>
      <c r="D21" s="233"/>
      <c r="E21" s="233"/>
      <c r="F21" s="233"/>
      <c r="G21" s="233"/>
      <c r="H21" s="233"/>
      <c r="I21" s="233"/>
      <c r="J21" s="233">
        <v>3</v>
      </c>
      <c r="K21" s="233"/>
      <c r="L21" s="233"/>
      <c r="M21" s="233"/>
      <c r="N21" s="234">
        <f t="shared" si="0"/>
        <v>4</v>
      </c>
    </row>
    <row r="22" spans="1:14">
      <c r="A22" s="227" t="s">
        <v>87</v>
      </c>
      <c r="B22" s="235" t="s">
        <v>88</v>
      </c>
      <c r="C22" s="233">
        <v>4</v>
      </c>
      <c r="D22" s="233"/>
      <c r="E22" s="233"/>
      <c r="F22" s="233"/>
      <c r="G22" s="233"/>
      <c r="H22" s="233"/>
      <c r="I22" s="233"/>
      <c r="J22" s="233">
        <v>1</v>
      </c>
      <c r="K22" s="233"/>
      <c r="L22" s="233"/>
      <c r="M22" s="233"/>
      <c r="N22" s="234">
        <f t="shared" si="0"/>
        <v>5</v>
      </c>
    </row>
    <row r="23" spans="1:14">
      <c r="A23" s="231" t="s">
        <v>89</v>
      </c>
      <c r="B23" s="235" t="s">
        <v>90</v>
      </c>
      <c r="C23" s="233">
        <v>2</v>
      </c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>
        <f t="shared" si="0"/>
        <v>2</v>
      </c>
    </row>
    <row r="24" spans="1:14">
      <c r="A24" s="227" t="s">
        <v>91</v>
      </c>
      <c r="B24" s="235" t="s">
        <v>92</v>
      </c>
      <c r="C24" s="233">
        <v>71</v>
      </c>
      <c r="D24" s="233"/>
      <c r="E24" s="233">
        <v>1</v>
      </c>
      <c r="F24" s="233">
        <v>3</v>
      </c>
      <c r="G24" s="233"/>
      <c r="H24" s="233"/>
      <c r="I24" s="233"/>
      <c r="J24" s="233">
        <v>18</v>
      </c>
      <c r="K24" s="233"/>
      <c r="L24" s="233"/>
      <c r="M24" s="233"/>
      <c r="N24" s="234">
        <f t="shared" si="0"/>
        <v>93</v>
      </c>
    </row>
    <row r="25" spans="1:14">
      <c r="A25" s="231" t="s">
        <v>93</v>
      </c>
      <c r="B25" s="235" t="s">
        <v>94</v>
      </c>
      <c r="C25" s="233">
        <v>1</v>
      </c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4">
        <f t="shared" si="0"/>
        <v>1</v>
      </c>
    </row>
    <row r="26" spans="1:14">
      <c r="A26" s="227" t="s">
        <v>95</v>
      </c>
      <c r="B26" s="235" t="s">
        <v>96</v>
      </c>
      <c r="C26" s="233">
        <v>3</v>
      </c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4">
        <f t="shared" si="0"/>
        <v>3</v>
      </c>
    </row>
    <row r="27" spans="1:14">
      <c r="A27" s="231" t="s">
        <v>97</v>
      </c>
      <c r="B27" s="235" t="s">
        <v>98</v>
      </c>
      <c r="C27" s="233">
        <v>2</v>
      </c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4">
        <f t="shared" si="0"/>
        <v>2</v>
      </c>
    </row>
    <row r="28" spans="1:14">
      <c r="A28" s="227" t="s">
        <v>99</v>
      </c>
      <c r="B28" s="235" t="s">
        <v>100</v>
      </c>
      <c r="C28" s="233">
        <v>12</v>
      </c>
      <c r="D28" s="233"/>
      <c r="E28" s="233"/>
      <c r="F28" s="233"/>
      <c r="G28" s="233"/>
      <c r="H28" s="233"/>
      <c r="I28" s="233"/>
      <c r="J28" s="233">
        <v>4</v>
      </c>
      <c r="K28" s="233"/>
      <c r="L28" s="233"/>
      <c r="M28" s="233"/>
      <c r="N28" s="234">
        <f t="shared" si="0"/>
        <v>16</v>
      </c>
    </row>
    <row r="29" spans="1:14">
      <c r="A29" s="231" t="s">
        <v>101</v>
      </c>
      <c r="B29" s="235" t="s">
        <v>102</v>
      </c>
      <c r="C29" s="233">
        <v>1</v>
      </c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4">
        <f t="shared" si="0"/>
        <v>1</v>
      </c>
    </row>
    <row r="30" spans="1:14">
      <c r="A30" s="227" t="s">
        <v>103</v>
      </c>
      <c r="B30" s="235" t="s">
        <v>104</v>
      </c>
      <c r="C30" s="233">
        <v>1</v>
      </c>
      <c r="D30" s="233"/>
      <c r="E30" s="233"/>
      <c r="F30" s="233"/>
      <c r="G30" s="233"/>
      <c r="H30" s="233"/>
      <c r="I30" s="233"/>
      <c r="J30" s="233">
        <v>1</v>
      </c>
      <c r="K30" s="233"/>
      <c r="L30" s="233"/>
      <c r="M30" s="233"/>
      <c r="N30" s="234">
        <f t="shared" si="0"/>
        <v>2</v>
      </c>
    </row>
    <row r="31" spans="1:14">
      <c r="A31" s="231"/>
      <c r="B31" s="235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4" t="str">
        <f t="shared" si="0"/>
        <v/>
      </c>
    </row>
    <row r="32" spans="1:14">
      <c r="A32" s="227" t="s">
        <v>105</v>
      </c>
      <c r="B32" s="235" t="s">
        <v>106</v>
      </c>
      <c r="C32" s="233">
        <v>2</v>
      </c>
      <c r="D32" s="233"/>
      <c r="E32" s="233"/>
      <c r="F32" s="233"/>
      <c r="G32" s="233"/>
      <c r="H32" s="233"/>
      <c r="I32" s="233"/>
      <c r="J32" s="233">
        <v>1</v>
      </c>
      <c r="K32" s="233"/>
      <c r="L32" s="233"/>
      <c r="M32" s="233"/>
      <c r="N32" s="234">
        <f t="shared" si="0"/>
        <v>3</v>
      </c>
    </row>
    <row r="33" spans="1:14">
      <c r="A33" s="231" t="s">
        <v>107</v>
      </c>
      <c r="B33" s="235" t="s">
        <v>108</v>
      </c>
      <c r="C33" s="233">
        <v>13</v>
      </c>
      <c r="D33" s="233">
        <v>16</v>
      </c>
      <c r="E33" s="233"/>
      <c r="F33" s="233">
        <v>6</v>
      </c>
      <c r="G33" s="233"/>
      <c r="H33" s="233">
        <v>1</v>
      </c>
      <c r="I33" s="233"/>
      <c r="J33" s="233">
        <v>3</v>
      </c>
      <c r="K33" s="233">
        <v>9</v>
      </c>
      <c r="L33" s="233"/>
      <c r="M33" s="233"/>
      <c r="N33" s="234">
        <f t="shared" si="0"/>
        <v>48</v>
      </c>
    </row>
    <row r="34" spans="1:14">
      <c r="A34" s="227" t="s">
        <v>109</v>
      </c>
      <c r="B34" s="235" t="s">
        <v>110</v>
      </c>
      <c r="C34" s="233"/>
      <c r="D34" s="233">
        <v>3</v>
      </c>
      <c r="E34" s="233"/>
      <c r="F34" s="233">
        <v>2</v>
      </c>
      <c r="G34" s="233"/>
      <c r="H34" s="233"/>
      <c r="I34" s="233"/>
      <c r="J34" s="233"/>
      <c r="K34" s="233">
        <v>1</v>
      </c>
      <c r="L34" s="233"/>
      <c r="M34" s="233"/>
      <c r="N34" s="234">
        <f t="shared" si="0"/>
        <v>6</v>
      </c>
    </row>
    <row r="35" spans="1:14">
      <c r="A35" s="231" t="s">
        <v>111</v>
      </c>
      <c r="B35" s="235" t="s">
        <v>112</v>
      </c>
      <c r="C35" s="233">
        <v>1</v>
      </c>
      <c r="D35" s="233">
        <v>1</v>
      </c>
      <c r="E35" s="233"/>
      <c r="F35" s="233"/>
      <c r="G35" s="233"/>
      <c r="H35" s="233"/>
      <c r="I35" s="233"/>
      <c r="J35" s="233"/>
      <c r="K35" s="233">
        <v>1</v>
      </c>
      <c r="L35" s="233"/>
      <c r="M35" s="233"/>
      <c r="N35" s="234">
        <f t="shared" si="0"/>
        <v>3</v>
      </c>
    </row>
    <row r="36" spans="1:14">
      <c r="A36" s="227" t="s">
        <v>113</v>
      </c>
      <c r="B36" s="235" t="s">
        <v>114</v>
      </c>
      <c r="C36" s="233">
        <v>2</v>
      </c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4">
        <f t="shared" si="0"/>
        <v>2</v>
      </c>
    </row>
    <row r="37" spans="1:14">
      <c r="A37" s="231" t="s">
        <v>115</v>
      </c>
      <c r="B37" s="235" t="s">
        <v>116</v>
      </c>
      <c r="C37" s="233"/>
      <c r="D37" s="233">
        <v>2</v>
      </c>
      <c r="E37" s="233"/>
      <c r="F37" s="233"/>
      <c r="G37" s="233"/>
      <c r="H37" s="233"/>
      <c r="I37" s="233"/>
      <c r="J37" s="233"/>
      <c r="K37" s="233"/>
      <c r="L37" s="233"/>
      <c r="M37" s="233"/>
      <c r="N37" s="234">
        <f t="shared" si="0"/>
        <v>2</v>
      </c>
    </row>
    <row r="38" spans="1:14">
      <c r="A38" s="227" t="s">
        <v>117</v>
      </c>
      <c r="B38" s="235" t="s">
        <v>118</v>
      </c>
      <c r="C38" s="233">
        <v>1</v>
      </c>
      <c r="D38" s="233">
        <v>39</v>
      </c>
      <c r="E38" s="233"/>
      <c r="F38" s="233"/>
      <c r="G38" s="233"/>
      <c r="H38" s="233"/>
      <c r="I38" s="233"/>
      <c r="J38" s="233">
        <v>1</v>
      </c>
      <c r="K38" s="233">
        <v>4</v>
      </c>
      <c r="L38" s="233">
        <v>3</v>
      </c>
      <c r="M38" s="233"/>
      <c r="N38" s="234">
        <f t="shared" si="0"/>
        <v>48</v>
      </c>
    </row>
    <row r="39" spans="1:14">
      <c r="A39" s="231" t="s">
        <v>119</v>
      </c>
      <c r="B39" s="235" t="s">
        <v>120</v>
      </c>
      <c r="C39" s="233"/>
      <c r="D39" s="233">
        <v>4</v>
      </c>
      <c r="E39" s="233"/>
      <c r="F39" s="233"/>
      <c r="G39" s="233"/>
      <c r="H39" s="233"/>
      <c r="I39" s="233"/>
      <c r="J39" s="233"/>
      <c r="K39" s="233">
        <v>2</v>
      </c>
      <c r="L39" s="233"/>
      <c r="M39" s="233"/>
      <c r="N39" s="234">
        <f t="shared" si="0"/>
        <v>6</v>
      </c>
    </row>
    <row r="40" spans="1:14">
      <c r="A40" s="227" t="s">
        <v>121</v>
      </c>
      <c r="B40" s="235" t="s">
        <v>122</v>
      </c>
      <c r="C40" s="233"/>
      <c r="D40" s="233">
        <v>1</v>
      </c>
      <c r="E40" s="233"/>
      <c r="F40" s="233"/>
      <c r="G40" s="233"/>
      <c r="H40" s="233"/>
      <c r="I40" s="233"/>
      <c r="J40" s="233"/>
      <c r="K40" s="233"/>
      <c r="L40" s="233"/>
      <c r="M40" s="233"/>
      <c r="N40" s="234">
        <f t="shared" si="0"/>
        <v>1</v>
      </c>
    </row>
    <row r="41" spans="1:14">
      <c r="A41" s="231" t="s">
        <v>123</v>
      </c>
      <c r="B41" s="235" t="s">
        <v>124</v>
      </c>
      <c r="C41" s="233"/>
      <c r="D41" s="233">
        <v>6</v>
      </c>
      <c r="E41" s="233"/>
      <c r="F41" s="233"/>
      <c r="G41" s="233"/>
      <c r="H41" s="233"/>
      <c r="I41" s="233"/>
      <c r="J41" s="233">
        <v>1</v>
      </c>
      <c r="K41" s="233">
        <v>1</v>
      </c>
      <c r="L41" s="233"/>
      <c r="M41" s="233"/>
      <c r="N41" s="234">
        <f t="shared" si="0"/>
        <v>8</v>
      </c>
    </row>
    <row r="42" spans="1:14">
      <c r="A42" s="227"/>
      <c r="B42" s="235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4" t="str">
        <f t="shared" si="0"/>
        <v/>
      </c>
    </row>
    <row r="43" spans="1:14">
      <c r="A43" s="231" t="s">
        <v>125</v>
      </c>
      <c r="B43" s="235" t="s">
        <v>126</v>
      </c>
      <c r="C43" s="233"/>
      <c r="D43" s="233">
        <v>1</v>
      </c>
      <c r="E43" s="233"/>
      <c r="F43" s="233"/>
      <c r="G43" s="233"/>
      <c r="H43" s="233"/>
      <c r="I43" s="233"/>
      <c r="J43" s="233"/>
      <c r="K43" s="233"/>
      <c r="L43" s="233"/>
      <c r="M43" s="233"/>
      <c r="N43" s="234">
        <f t="shared" si="0"/>
        <v>1</v>
      </c>
    </row>
    <row r="44" spans="1:14" ht="13.5" thickBot="1">
      <c r="A44" s="227" t="s">
        <v>127</v>
      </c>
      <c r="B44" s="235" t="s">
        <v>128</v>
      </c>
      <c r="C44" s="233">
        <v>2</v>
      </c>
      <c r="D44" s="233">
        <v>81</v>
      </c>
      <c r="E44" s="233"/>
      <c r="F44" s="233"/>
      <c r="G44" s="233"/>
      <c r="H44" s="233"/>
      <c r="I44" s="233"/>
      <c r="J44" s="233">
        <v>1</v>
      </c>
      <c r="K44" s="233">
        <v>102</v>
      </c>
      <c r="L44" s="233"/>
      <c r="M44" s="233"/>
      <c r="N44" s="234">
        <f t="shared" si="0"/>
        <v>186</v>
      </c>
    </row>
    <row r="45" spans="1:14" ht="13.5" thickBot="1">
      <c r="A45" s="236"/>
      <c r="B45" s="237" t="s">
        <v>41</v>
      </c>
      <c r="C45" s="238">
        <f t="shared" ref="C45:N45" si="1">SUM(C8:C44)</f>
        <v>1019</v>
      </c>
      <c r="D45" s="238">
        <f t="shared" si="1"/>
        <v>221</v>
      </c>
      <c r="E45" s="238">
        <f t="shared" si="1"/>
        <v>36</v>
      </c>
      <c r="F45" s="238">
        <f t="shared" si="1"/>
        <v>42</v>
      </c>
      <c r="G45" s="238">
        <f t="shared" si="1"/>
        <v>4</v>
      </c>
      <c r="H45" s="238">
        <f t="shared" si="1"/>
        <v>51</v>
      </c>
      <c r="I45" s="238">
        <f t="shared" si="1"/>
        <v>11</v>
      </c>
      <c r="J45" s="238">
        <f t="shared" si="1"/>
        <v>181</v>
      </c>
      <c r="K45" s="238">
        <f t="shared" si="1"/>
        <v>218</v>
      </c>
      <c r="L45" s="238">
        <f t="shared" si="1"/>
        <v>6</v>
      </c>
      <c r="M45" s="238">
        <f t="shared" si="1"/>
        <v>0</v>
      </c>
      <c r="N45" s="239">
        <f t="shared" si="1"/>
        <v>1789</v>
      </c>
    </row>
    <row r="46" spans="1:14"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31DD-9046-4779-BD1A-D9ADFAC88DA0}">
  <sheetPr codeName="Blad3"/>
  <dimension ref="A1:P46"/>
  <sheetViews>
    <sheetView tabSelected="1" workbookViewId="0">
      <selection activeCell="J17" sqref="J17"/>
    </sheetView>
  </sheetViews>
  <sheetFormatPr defaultRowHeight="12.75"/>
  <cols>
    <col min="1" max="1" width="7" style="5" customWidth="1"/>
    <col min="2" max="2" width="24.85546875" style="5" customWidth="1"/>
    <col min="3" max="16" width="6.7109375" style="5" customWidth="1"/>
    <col min="17" max="16384" width="9.140625" style="5"/>
  </cols>
  <sheetData>
    <row r="1" spans="1:16" ht="15.75">
      <c r="A1" s="1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 t="s">
        <v>130</v>
      </c>
    </row>
    <row r="2" spans="1:16" ht="15.7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8" t="s">
        <v>131</v>
      </c>
    </row>
    <row r="3" spans="1:16" ht="15.75">
      <c r="A3" s="241" t="s">
        <v>48</v>
      </c>
      <c r="B3" s="242"/>
      <c r="C3" s="243"/>
      <c r="D3" s="243"/>
      <c r="E3" s="243"/>
      <c r="F3" s="243"/>
      <c r="G3" s="244"/>
      <c r="H3" s="245"/>
      <c r="I3" s="245"/>
      <c r="J3" s="7"/>
      <c r="K3" s="246"/>
      <c r="L3" s="246"/>
      <c r="M3" s="246"/>
      <c r="N3" s="246"/>
      <c r="O3" s="246"/>
      <c r="P3" s="246"/>
    </row>
    <row r="4" spans="1:16" ht="15.75" thickBot="1">
      <c r="A4" s="247"/>
      <c r="B4" s="245"/>
      <c r="C4" s="244"/>
      <c r="D4" s="244"/>
      <c r="E4" s="244"/>
      <c r="F4" s="244"/>
      <c r="G4" s="244"/>
      <c r="H4" s="245"/>
      <c r="I4" s="245"/>
      <c r="J4" s="248"/>
      <c r="K4" s="249"/>
      <c r="L4" s="245"/>
      <c r="M4" s="245"/>
      <c r="N4" s="245"/>
      <c r="O4" s="245"/>
      <c r="P4" s="245"/>
    </row>
    <row r="5" spans="1:16" ht="17.25" customHeight="1" thickBot="1">
      <c r="A5" s="250" t="s">
        <v>49</v>
      </c>
      <c r="B5" s="251" t="s">
        <v>50</v>
      </c>
      <c r="C5" s="252" t="s">
        <v>132</v>
      </c>
      <c r="D5" s="252" t="s">
        <v>133</v>
      </c>
      <c r="E5" s="252" t="s">
        <v>134</v>
      </c>
      <c r="F5" s="252" t="s">
        <v>135</v>
      </c>
      <c r="G5" s="252" t="s">
        <v>136</v>
      </c>
      <c r="H5" s="252" t="s">
        <v>137</v>
      </c>
      <c r="I5" s="252" t="s">
        <v>138</v>
      </c>
      <c r="J5" s="252" t="s">
        <v>139</v>
      </c>
      <c r="K5" s="252" t="s">
        <v>140</v>
      </c>
      <c r="L5" s="252" t="s">
        <v>141</v>
      </c>
      <c r="M5" s="252" t="s">
        <v>142</v>
      </c>
      <c r="N5" s="252" t="s">
        <v>143</v>
      </c>
      <c r="O5" s="253" t="s">
        <v>144</v>
      </c>
      <c r="P5" s="254" t="s">
        <v>41</v>
      </c>
    </row>
    <row r="6" spans="1:16">
      <c r="A6" s="255" t="s">
        <v>61</v>
      </c>
      <c r="B6" s="256" t="s">
        <v>62</v>
      </c>
      <c r="C6" s="257">
        <v>189</v>
      </c>
      <c r="D6" s="257">
        <v>272</v>
      </c>
      <c r="E6" s="257">
        <v>448</v>
      </c>
      <c r="F6" s="257"/>
      <c r="G6" s="257"/>
      <c r="H6" s="257"/>
      <c r="I6" s="257"/>
      <c r="J6" s="257"/>
      <c r="K6" s="257"/>
      <c r="L6" s="257"/>
      <c r="M6" s="257"/>
      <c r="N6" s="257"/>
      <c r="O6" s="258"/>
      <c r="P6" s="259">
        <f>IF(SUM(C6:O6)=0,"",SUM(C6:O6))</f>
        <v>909</v>
      </c>
    </row>
    <row r="7" spans="1:16">
      <c r="A7" s="260" t="s">
        <v>63</v>
      </c>
      <c r="B7" s="261" t="s">
        <v>64</v>
      </c>
      <c r="C7" s="262">
        <v>285</v>
      </c>
      <c r="D7" s="262">
        <v>297</v>
      </c>
      <c r="E7" s="262">
        <v>272</v>
      </c>
      <c r="F7" s="262"/>
      <c r="G7" s="262"/>
      <c r="H7" s="262"/>
      <c r="I7" s="262"/>
      <c r="J7" s="262"/>
      <c r="K7" s="262"/>
      <c r="L7" s="262"/>
      <c r="M7" s="262"/>
      <c r="N7" s="262"/>
      <c r="O7" s="263"/>
      <c r="P7" s="259">
        <f t="shared" ref="P7:P44" si="0">IF(SUM(C7:O7)=0,"",SUM(C7:O7))</f>
        <v>854</v>
      </c>
    </row>
    <row r="8" spans="1:16">
      <c r="A8" s="255" t="s">
        <v>65</v>
      </c>
      <c r="B8" s="261" t="s">
        <v>66</v>
      </c>
      <c r="C8" s="262">
        <v>17</v>
      </c>
      <c r="D8" s="262">
        <v>12</v>
      </c>
      <c r="E8" s="262">
        <v>8</v>
      </c>
      <c r="F8" s="262"/>
      <c r="G8" s="262"/>
      <c r="H8" s="262"/>
      <c r="I8" s="262"/>
      <c r="J8" s="262"/>
      <c r="K8" s="262"/>
      <c r="L8" s="262"/>
      <c r="M8" s="262"/>
      <c r="N8" s="262"/>
      <c r="O8" s="263"/>
      <c r="P8" s="259">
        <f t="shared" si="0"/>
        <v>37</v>
      </c>
    </row>
    <row r="9" spans="1:16">
      <c r="A9" s="260" t="s">
        <v>67</v>
      </c>
      <c r="B9" s="261" t="s">
        <v>68</v>
      </c>
      <c r="C9" s="262">
        <v>1</v>
      </c>
      <c r="D9" s="262"/>
      <c r="E9" s="262">
        <v>2</v>
      </c>
      <c r="F9" s="262"/>
      <c r="G9" s="262"/>
      <c r="H9" s="262"/>
      <c r="I9" s="262"/>
      <c r="J9" s="262"/>
      <c r="K9" s="262"/>
      <c r="L9" s="262"/>
      <c r="M9" s="262"/>
      <c r="N9" s="262"/>
      <c r="O9" s="263"/>
      <c r="P9" s="259">
        <f t="shared" si="0"/>
        <v>3</v>
      </c>
    </row>
    <row r="10" spans="1:16">
      <c r="A10" s="255" t="s">
        <v>69</v>
      </c>
      <c r="B10" s="261" t="s">
        <v>70</v>
      </c>
      <c r="C10" s="262">
        <v>15</v>
      </c>
      <c r="D10" s="262">
        <v>11</v>
      </c>
      <c r="E10" s="262">
        <v>5</v>
      </c>
      <c r="F10" s="262"/>
      <c r="G10" s="262"/>
      <c r="H10" s="262"/>
      <c r="I10" s="262"/>
      <c r="J10" s="262"/>
      <c r="K10" s="262"/>
      <c r="L10" s="262"/>
      <c r="M10" s="262"/>
      <c r="N10" s="262"/>
      <c r="O10" s="263"/>
      <c r="P10" s="259">
        <f t="shared" si="0"/>
        <v>31</v>
      </c>
    </row>
    <row r="11" spans="1:16">
      <c r="A11" s="260" t="s">
        <v>71</v>
      </c>
      <c r="B11" s="261" t="s">
        <v>72</v>
      </c>
      <c r="C11" s="262">
        <v>1</v>
      </c>
      <c r="D11" s="262">
        <v>1</v>
      </c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3"/>
      <c r="P11" s="259">
        <f t="shared" si="0"/>
        <v>2</v>
      </c>
    </row>
    <row r="12" spans="1:16">
      <c r="A12" s="255"/>
      <c r="B12" s="264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3"/>
      <c r="P12" s="259" t="str">
        <f t="shared" si="0"/>
        <v/>
      </c>
    </row>
    <row r="13" spans="1:16">
      <c r="A13" s="260" t="s">
        <v>73</v>
      </c>
      <c r="B13" s="264" t="s">
        <v>74</v>
      </c>
      <c r="C13" s="262">
        <v>10</v>
      </c>
      <c r="D13" s="262">
        <v>6</v>
      </c>
      <c r="E13" s="262">
        <v>28</v>
      </c>
      <c r="F13" s="262"/>
      <c r="G13" s="262"/>
      <c r="H13" s="262"/>
      <c r="I13" s="262"/>
      <c r="J13" s="262"/>
      <c r="K13" s="262"/>
      <c r="L13" s="262"/>
      <c r="M13" s="262"/>
      <c r="N13" s="262"/>
      <c r="O13" s="263"/>
      <c r="P13" s="259">
        <f t="shared" si="0"/>
        <v>44</v>
      </c>
    </row>
    <row r="14" spans="1:16">
      <c r="A14" s="255" t="s">
        <v>75</v>
      </c>
      <c r="B14" s="264" t="s">
        <v>76</v>
      </c>
      <c r="C14" s="262">
        <v>92</v>
      </c>
      <c r="D14" s="262">
        <v>111</v>
      </c>
      <c r="E14" s="262">
        <v>46</v>
      </c>
      <c r="F14" s="262"/>
      <c r="G14" s="262"/>
      <c r="H14" s="262"/>
      <c r="I14" s="262"/>
      <c r="J14" s="262"/>
      <c r="K14" s="262"/>
      <c r="L14" s="262"/>
      <c r="M14" s="262"/>
      <c r="N14" s="262"/>
      <c r="O14" s="263"/>
      <c r="P14" s="259">
        <f t="shared" si="0"/>
        <v>249</v>
      </c>
    </row>
    <row r="15" spans="1:16">
      <c r="A15" s="260" t="s">
        <v>77</v>
      </c>
      <c r="B15" s="264" t="s">
        <v>78</v>
      </c>
      <c r="C15" s="262">
        <v>2</v>
      </c>
      <c r="D15" s="262">
        <v>1</v>
      </c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3"/>
      <c r="P15" s="259">
        <f t="shared" si="0"/>
        <v>3</v>
      </c>
    </row>
    <row r="16" spans="1:16">
      <c r="A16" s="255" t="s">
        <v>79</v>
      </c>
      <c r="B16" s="264" t="s">
        <v>80</v>
      </c>
      <c r="C16" s="262">
        <v>1</v>
      </c>
      <c r="D16" s="262">
        <v>15</v>
      </c>
      <c r="E16" s="262">
        <v>8</v>
      </c>
      <c r="F16" s="262"/>
      <c r="G16" s="262"/>
      <c r="H16" s="262"/>
      <c r="I16" s="262"/>
      <c r="J16" s="262"/>
      <c r="K16" s="262"/>
      <c r="L16" s="262"/>
      <c r="M16" s="262"/>
      <c r="N16" s="262"/>
      <c r="O16" s="263"/>
      <c r="P16" s="259">
        <f t="shared" si="0"/>
        <v>24</v>
      </c>
    </row>
    <row r="17" spans="1:16">
      <c r="A17" s="260" t="s">
        <v>81</v>
      </c>
      <c r="B17" s="264" t="s">
        <v>82</v>
      </c>
      <c r="C17" s="262">
        <v>4</v>
      </c>
      <c r="D17" s="262">
        <v>1</v>
      </c>
      <c r="E17" s="262">
        <v>2</v>
      </c>
      <c r="F17" s="262"/>
      <c r="G17" s="262"/>
      <c r="H17" s="262"/>
      <c r="I17" s="262"/>
      <c r="J17" s="262"/>
      <c r="K17" s="262"/>
      <c r="L17" s="262"/>
      <c r="M17" s="262"/>
      <c r="N17" s="262"/>
      <c r="O17" s="263"/>
      <c r="P17" s="259">
        <f t="shared" si="0"/>
        <v>7</v>
      </c>
    </row>
    <row r="18" spans="1:16">
      <c r="A18" s="255" t="s">
        <v>83</v>
      </c>
      <c r="B18" s="264" t="s">
        <v>84</v>
      </c>
      <c r="C18" s="262"/>
      <c r="D18" s="262">
        <v>2</v>
      </c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3"/>
      <c r="P18" s="259">
        <f t="shared" si="0"/>
        <v>2</v>
      </c>
    </row>
    <row r="19" spans="1:16">
      <c r="A19" s="260" t="s">
        <v>85</v>
      </c>
      <c r="B19" s="264" t="s">
        <v>86</v>
      </c>
      <c r="C19" s="262"/>
      <c r="D19" s="262">
        <v>4</v>
      </c>
      <c r="E19" s="262">
        <v>5</v>
      </c>
      <c r="F19" s="262"/>
      <c r="G19" s="262"/>
      <c r="H19" s="262"/>
      <c r="I19" s="262"/>
      <c r="J19" s="262"/>
      <c r="K19" s="262"/>
      <c r="L19" s="262"/>
      <c r="M19" s="262"/>
      <c r="N19" s="262"/>
      <c r="O19" s="263"/>
      <c r="P19" s="259">
        <f t="shared" si="0"/>
        <v>9</v>
      </c>
    </row>
    <row r="20" spans="1:16">
      <c r="A20" s="255" t="s">
        <v>87</v>
      </c>
      <c r="B20" s="264" t="s">
        <v>88</v>
      </c>
      <c r="C20" s="262"/>
      <c r="D20" s="262">
        <v>5</v>
      </c>
      <c r="E20" s="262">
        <v>1</v>
      </c>
      <c r="F20" s="262"/>
      <c r="G20" s="262"/>
      <c r="H20" s="262"/>
      <c r="I20" s="262"/>
      <c r="J20" s="262"/>
      <c r="K20" s="262"/>
      <c r="L20" s="262"/>
      <c r="M20" s="262"/>
      <c r="N20" s="262"/>
      <c r="O20" s="263"/>
      <c r="P20" s="259">
        <f t="shared" si="0"/>
        <v>6</v>
      </c>
    </row>
    <row r="21" spans="1:16">
      <c r="A21" s="260" t="s">
        <v>89</v>
      </c>
      <c r="B21" s="264" t="s">
        <v>90</v>
      </c>
      <c r="C21" s="262"/>
      <c r="D21" s="262">
        <v>2</v>
      </c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3"/>
      <c r="P21" s="259">
        <f t="shared" si="0"/>
        <v>2</v>
      </c>
    </row>
    <row r="22" spans="1:16">
      <c r="A22" s="255" t="s">
        <v>91</v>
      </c>
      <c r="B22" s="264" t="s">
        <v>92</v>
      </c>
      <c r="C22" s="262">
        <v>33</v>
      </c>
      <c r="D22" s="262">
        <v>60</v>
      </c>
      <c r="E22" s="262">
        <v>60</v>
      </c>
      <c r="F22" s="262"/>
      <c r="G22" s="262"/>
      <c r="H22" s="262"/>
      <c r="I22" s="262"/>
      <c r="J22" s="262"/>
      <c r="K22" s="262"/>
      <c r="L22" s="262"/>
      <c r="M22" s="262"/>
      <c r="N22" s="262"/>
      <c r="O22" s="263"/>
      <c r="P22" s="259">
        <f t="shared" si="0"/>
        <v>153</v>
      </c>
    </row>
    <row r="23" spans="1:16">
      <c r="A23" s="260" t="s">
        <v>93</v>
      </c>
      <c r="B23" s="264" t="s">
        <v>94</v>
      </c>
      <c r="C23" s="262">
        <v>1</v>
      </c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3"/>
      <c r="P23" s="259">
        <f t="shared" si="0"/>
        <v>1</v>
      </c>
    </row>
    <row r="24" spans="1:16">
      <c r="A24" s="255" t="s">
        <v>95</v>
      </c>
      <c r="B24" s="264" t="s">
        <v>96</v>
      </c>
      <c r="C24" s="262">
        <v>1</v>
      </c>
      <c r="D24" s="262">
        <v>2</v>
      </c>
      <c r="E24" s="262">
        <v>5</v>
      </c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P24" s="259">
        <f t="shared" si="0"/>
        <v>8</v>
      </c>
    </row>
    <row r="25" spans="1:16">
      <c r="A25" s="260" t="s">
        <v>97</v>
      </c>
      <c r="B25" s="264" t="s">
        <v>98</v>
      </c>
      <c r="C25" s="262">
        <v>1</v>
      </c>
      <c r="D25" s="262">
        <v>1</v>
      </c>
      <c r="E25" s="262">
        <v>2</v>
      </c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P25" s="259">
        <f t="shared" si="0"/>
        <v>4</v>
      </c>
    </row>
    <row r="26" spans="1:16">
      <c r="A26" s="255" t="s">
        <v>99</v>
      </c>
      <c r="B26" s="264" t="s">
        <v>100</v>
      </c>
      <c r="C26" s="262">
        <v>7</v>
      </c>
      <c r="D26" s="262">
        <v>9</v>
      </c>
      <c r="E26" s="262">
        <v>9</v>
      </c>
      <c r="F26" s="262"/>
      <c r="G26" s="262"/>
      <c r="H26" s="262"/>
      <c r="I26" s="262"/>
      <c r="J26" s="262"/>
      <c r="K26" s="262"/>
      <c r="L26" s="262"/>
      <c r="M26" s="262"/>
      <c r="N26" s="262"/>
      <c r="O26" s="263"/>
      <c r="P26" s="259">
        <f t="shared" si="0"/>
        <v>25</v>
      </c>
    </row>
    <row r="27" spans="1:16">
      <c r="A27" s="260" t="s">
        <v>101</v>
      </c>
      <c r="B27" s="264" t="s">
        <v>102</v>
      </c>
      <c r="C27" s="262">
        <v>1</v>
      </c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3"/>
      <c r="P27" s="259">
        <f t="shared" si="0"/>
        <v>1</v>
      </c>
    </row>
    <row r="28" spans="1:16">
      <c r="A28" s="255" t="s">
        <v>103</v>
      </c>
      <c r="B28" s="264" t="s">
        <v>104</v>
      </c>
      <c r="C28" s="262">
        <v>1</v>
      </c>
      <c r="D28" s="262">
        <v>1</v>
      </c>
      <c r="E28" s="262"/>
      <c r="F28" s="262"/>
      <c r="G28" s="262"/>
      <c r="H28" s="262"/>
      <c r="I28" s="262"/>
      <c r="J28" s="262"/>
      <c r="K28" s="262"/>
      <c r="L28" s="262"/>
      <c r="M28" s="262"/>
      <c r="N28" s="262"/>
      <c r="O28" s="263"/>
      <c r="P28" s="259">
        <f t="shared" si="0"/>
        <v>2</v>
      </c>
    </row>
    <row r="29" spans="1:16">
      <c r="A29" s="260"/>
      <c r="B29" s="264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3"/>
      <c r="P29" s="259" t="str">
        <f t="shared" si="0"/>
        <v/>
      </c>
    </row>
    <row r="30" spans="1:16">
      <c r="A30" s="255" t="s">
        <v>105</v>
      </c>
      <c r="B30" s="264" t="s">
        <v>106</v>
      </c>
      <c r="C30" s="262">
        <v>2</v>
      </c>
      <c r="D30" s="262">
        <v>1</v>
      </c>
      <c r="E30" s="262">
        <v>4</v>
      </c>
      <c r="F30" s="262"/>
      <c r="G30" s="262"/>
      <c r="H30" s="262"/>
      <c r="I30" s="262"/>
      <c r="J30" s="262"/>
      <c r="K30" s="262"/>
      <c r="L30" s="262"/>
      <c r="M30" s="262"/>
      <c r="N30" s="262"/>
      <c r="O30" s="263"/>
      <c r="P30" s="259">
        <f t="shared" si="0"/>
        <v>7</v>
      </c>
    </row>
    <row r="31" spans="1:16">
      <c r="A31" s="260" t="s">
        <v>107</v>
      </c>
      <c r="B31" s="264" t="s">
        <v>108</v>
      </c>
      <c r="C31" s="262">
        <v>13</v>
      </c>
      <c r="D31" s="262">
        <v>35</v>
      </c>
      <c r="E31" s="262">
        <v>78</v>
      </c>
      <c r="F31" s="262"/>
      <c r="G31" s="262"/>
      <c r="H31" s="262"/>
      <c r="I31" s="262"/>
      <c r="J31" s="262"/>
      <c r="K31" s="262"/>
      <c r="L31" s="262"/>
      <c r="M31" s="262"/>
      <c r="N31" s="262"/>
      <c r="O31" s="263"/>
      <c r="P31" s="259">
        <f t="shared" si="0"/>
        <v>126</v>
      </c>
    </row>
    <row r="32" spans="1:16">
      <c r="A32" s="255" t="s">
        <v>109</v>
      </c>
      <c r="B32" s="264" t="s">
        <v>110</v>
      </c>
      <c r="C32" s="262">
        <v>2</v>
      </c>
      <c r="D32" s="262">
        <v>4</v>
      </c>
      <c r="E32" s="262">
        <v>10</v>
      </c>
      <c r="F32" s="262"/>
      <c r="G32" s="262"/>
      <c r="H32" s="262"/>
      <c r="I32" s="262"/>
      <c r="J32" s="262"/>
      <c r="K32" s="262"/>
      <c r="L32" s="262"/>
      <c r="M32" s="262"/>
      <c r="N32" s="262"/>
      <c r="O32" s="263"/>
      <c r="P32" s="259">
        <f t="shared" si="0"/>
        <v>16</v>
      </c>
    </row>
    <row r="33" spans="1:16">
      <c r="A33" s="260" t="s">
        <v>111</v>
      </c>
      <c r="B33" s="264" t="s">
        <v>112</v>
      </c>
      <c r="C33" s="262">
        <v>1</v>
      </c>
      <c r="D33" s="262">
        <v>2</v>
      </c>
      <c r="E33" s="262">
        <v>4</v>
      </c>
      <c r="F33" s="262"/>
      <c r="G33" s="262"/>
      <c r="H33" s="262"/>
      <c r="I33" s="262"/>
      <c r="J33" s="262"/>
      <c r="K33" s="262"/>
      <c r="L33" s="262"/>
      <c r="M33" s="262"/>
      <c r="N33" s="262"/>
      <c r="O33" s="263"/>
      <c r="P33" s="259">
        <f t="shared" si="0"/>
        <v>7</v>
      </c>
    </row>
    <row r="34" spans="1:16">
      <c r="A34" s="255" t="s">
        <v>113</v>
      </c>
      <c r="B34" s="264" t="s">
        <v>114</v>
      </c>
      <c r="C34" s="262">
        <v>2</v>
      </c>
      <c r="D34" s="262"/>
      <c r="E34" s="262">
        <v>2</v>
      </c>
      <c r="F34" s="262"/>
      <c r="G34" s="262"/>
      <c r="H34" s="262"/>
      <c r="I34" s="262"/>
      <c r="J34" s="262"/>
      <c r="K34" s="262"/>
      <c r="L34" s="262"/>
      <c r="M34" s="262"/>
      <c r="N34" s="262"/>
      <c r="O34" s="263"/>
      <c r="P34" s="259">
        <f t="shared" si="0"/>
        <v>4</v>
      </c>
    </row>
    <row r="35" spans="1:16">
      <c r="A35" s="260" t="s">
        <v>115</v>
      </c>
      <c r="B35" s="264" t="s">
        <v>116</v>
      </c>
      <c r="C35" s="262"/>
      <c r="D35" s="262">
        <v>2</v>
      </c>
      <c r="E35" s="262">
        <v>1</v>
      </c>
      <c r="F35" s="262"/>
      <c r="G35" s="262"/>
      <c r="H35" s="262"/>
      <c r="I35" s="262"/>
      <c r="J35" s="262"/>
      <c r="K35" s="262"/>
      <c r="L35" s="262"/>
      <c r="M35" s="262"/>
      <c r="N35" s="262"/>
      <c r="O35" s="263"/>
      <c r="P35" s="259">
        <f t="shared" si="0"/>
        <v>3</v>
      </c>
    </row>
    <row r="36" spans="1:16">
      <c r="A36" s="255" t="s">
        <v>145</v>
      </c>
      <c r="B36" s="264" t="s">
        <v>146</v>
      </c>
      <c r="C36" s="262"/>
      <c r="D36" s="262"/>
      <c r="E36" s="262">
        <v>7</v>
      </c>
      <c r="F36" s="262"/>
      <c r="G36" s="262"/>
      <c r="H36" s="262"/>
      <c r="I36" s="262"/>
      <c r="J36" s="262"/>
      <c r="K36" s="262"/>
      <c r="L36" s="262"/>
      <c r="M36" s="262"/>
      <c r="N36" s="262"/>
      <c r="O36" s="263"/>
      <c r="P36" s="259">
        <f t="shared" si="0"/>
        <v>7</v>
      </c>
    </row>
    <row r="37" spans="1:16">
      <c r="A37" s="260" t="s">
        <v>147</v>
      </c>
      <c r="B37" s="264" t="s">
        <v>148</v>
      </c>
      <c r="C37" s="262"/>
      <c r="D37" s="262"/>
      <c r="E37" s="262">
        <v>3</v>
      </c>
      <c r="F37" s="262"/>
      <c r="G37" s="262"/>
      <c r="H37" s="262"/>
      <c r="I37" s="262"/>
      <c r="J37" s="262"/>
      <c r="K37" s="262"/>
      <c r="L37" s="262"/>
      <c r="M37" s="262"/>
      <c r="N37" s="262"/>
      <c r="O37" s="263"/>
      <c r="P37" s="259">
        <f t="shared" si="0"/>
        <v>3</v>
      </c>
    </row>
    <row r="38" spans="1:16">
      <c r="A38" s="255" t="s">
        <v>117</v>
      </c>
      <c r="B38" s="264" t="s">
        <v>118</v>
      </c>
      <c r="C38" s="262">
        <v>15</v>
      </c>
      <c r="D38" s="262">
        <v>33</v>
      </c>
      <c r="E38" s="262">
        <v>30</v>
      </c>
      <c r="F38" s="262"/>
      <c r="G38" s="262"/>
      <c r="H38" s="262"/>
      <c r="I38" s="262"/>
      <c r="J38" s="262"/>
      <c r="K38" s="262"/>
      <c r="L38" s="262"/>
      <c r="M38" s="262"/>
      <c r="N38" s="262"/>
      <c r="O38" s="263"/>
      <c r="P38" s="259">
        <f t="shared" si="0"/>
        <v>78</v>
      </c>
    </row>
    <row r="39" spans="1:16">
      <c r="A39" s="260" t="s">
        <v>119</v>
      </c>
      <c r="B39" s="264" t="s">
        <v>120</v>
      </c>
      <c r="C39" s="262">
        <v>1</v>
      </c>
      <c r="D39" s="262">
        <v>5</v>
      </c>
      <c r="E39" s="262">
        <v>15</v>
      </c>
      <c r="F39" s="262"/>
      <c r="G39" s="262"/>
      <c r="H39" s="262"/>
      <c r="I39" s="262"/>
      <c r="J39" s="262"/>
      <c r="K39" s="262"/>
      <c r="L39" s="262"/>
      <c r="M39" s="262"/>
      <c r="N39" s="262"/>
      <c r="O39" s="263"/>
      <c r="P39" s="259">
        <f t="shared" si="0"/>
        <v>21</v>
      </c>
    </row>
    <row r="40" spans="1:16">
      <c r="A40" s="255" t="s">
        <v>121</v>
      </c>
      <c r="B40" s="264" t="s">
        <v>122</v>
      </c>
      <c r="C40" s="262">
        <v>1</v>
      </c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3"/>
      <c r="P40" s="259">
        <f t="shared" si="0"/>
        <v>1</v>
      </c>
    </row>
    <row r="41" spans="1:16">
      <c r="A41" s="260" t="s">
        <v>123</v>
      </c>
      <c r="B41" s="264" t="s">
        <v>124</v>
      </c>
      <c r="C41" s="262">
        <v>1</v>
      </c>
      <c r="D41" s="262">
        <v>7</v>
      </c>
      <c r="E41" s="262">
        <v>18</v>
      </c>
      <c r="F41" s="262"/>
      <c r="G41" s="262"/>
      <c r="H41" s="262"/>
      <c r="I41" s="262"/>
      <c r="J41" s="262"/>
      <c r="K41" s="262"/>
      <c r="L41" s="262"/>
      <c r="M41" s="262"/>
      <c r="N41" s="262"/>
      <c r="O41" s="263"/>
      <c r="P41" s="259">
        <f t="shared" si="0"/>
        <v>26</v>
      </c>
    </row>
    <row r="42" spans="1:16">
      <c r="A42" s="255"/>
      <c r="B42" s="264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3"/>
      <c r="P42" s="259" t="str">
        <f t="shared" si="0"/>
        <v/>
      </c>
    </row>
    <row r="43" spans="1:16">
      <c r="A43" s="260" t="s">
        <v>125</v>
      </c>
      <c r="B43" s="264" t="s">
        <v>126</v>
      </c>
      <c r="C43" s="262"/>
      <c r="D43" s="262">
        <v>1</v>
      </c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3"/>
      <c r="P43" s="259">
        <f t="shared" si="0"/>
        <v>1</v>
      </c>
    </row>
    <row r="44" spans="1:16">
      <c r="A44" s="255" t="s">
        <v>127</v>
      </c>
      <c r="B44" s="264" t="s">
        <v>128</v>
      </c>
      <c r="C44" s="262">
        <v>99</v>
      </c>
      <c r="D44" s="262">
        <v>87</v>
      </c>
      <c r="E44" s="262">
        <v>81</v>
      </c>
      <c r="F44" s="262"/>
      <c r="G44" s="262"/>
      <c r="H44" s="262"/>
      <c r="I44" s="262"/>
      <c r="J44" s="262"/>
      <c r="K44" s="262"/>
      <c r="L44" s="262"/>
      <c r="M44" s="262"/>
      <c r="N44" s="262"/>
      <c r="O44" s="263"/>
      <c r="P44" s="259">
        <f t="shared" si="0"/>
        <v>267</v>
      </c>
    </row>
    <row r="45" spans="1:16" ht="13.5" thickBot="1">
      <c r="A45" s="265"/>
      <c r="B45" s="266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8"/>
      <c r="P45" s="269"/>
    </row>
    <row r="46" spans="1:16" ht="13.5" thickBot="1">
      <c r="A46" s="270"/>
      <c r="B46" s="271" t="s">
        <v>41</v>
      </c>
      <c r="C46" s="272">
        <f t="shared" ref="C46:P46" si="1">SUM(C6:C45)</f>
        <v>799</v>
      </c>
      <c r="D46" s="272">
        <f t="shared" si="1"/>
        <v>990</v>
      </c>
      <c r="E46" s="272">
        <f t="shared" si="1"/>
        <v>1154</v>
      </c>
      <c r="F46" s="272">
        <f t="shared" si="1"/>
        <v>0</v>
      </c>
      <c r="G46" s="272">
        <f t="shared" si="1"/>
        <v>0</v>
      </c>
      <c r="H46" s="272">
        <f t="shared" si="1"/>
        <v>0</v>
      </c>
      <c r="I46" s="272">
        <f t="shared" si="1"/>
        <v>0</v>
      </c>
      <c r="J46" s="272">
        <f t="shared" si="1"/>
        <v>0</v>
      </c>
      <c r="K46" s="272">
        <f t="shared" si="1"/>
        <v>0</v>
      </c>
      <c r="L46" s="272">
        <f t="shared" si="1"/>
        <v>0</v>
      </c>
      <c r="M46" s="272">
        <f t="shared" si="1"/>
        <v>0</v>
      </c>
      <c r="N46" s="272">
        <f t="shared" si="1"/>
        <v>0</v>
      </c>
      <c r="O46" s="272">
        <f t="shared" si="1"/>
        <v>0</v>
      </c>
      <c r="P46" s="272">
        <f t="shared" si="1"/>
        <v>2943</v>
      </c>
    </row>
  </sheetData>
  <pageMargins left="0.75" right="0.5" top="0.51" bottom="0.49" header="0.5" footer="0.1"/>
  <pageSetup paperSize="9" orientation="landscape" r:id="rId1"/>
  <headerFooter alignWithMargins="0">
    <oddFooter>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C34E847157D42B1597AF8C2986CB7" ma:contentTypeVersion="" ma:contentTypeDescription="Een nieuw document maken." ma:contentTypeScope="" ma:versionID="d42b8b9d9a13427ce3cda6d4cb6dcc7a">
  <xsd:schema xmlns:xsd="http://www.w3.org/2001/XMLSchema" xmlns:xs="http://www.w3.org/2001/XMLSchema" xmlns:p="http://schemas.microsoft.com/office/2006/metadata/properties" xmlns:ns2="13a9c293-8fd1-453d-91ae-5bcfe6114119" xmlns:ns3="aa65922b-fa39-4b5a-8568-654f19189808" targetNamespace="http://schemas.microsoft.com/office/2006/metadata/properties" ma:root="true" ma:fieldsID="ba818fb33cf51f0d7fb3c29484175bdb" ns2:_="" ns3:_="">
    <xsd:import namespace="13a9c293-8fd1-453d-91ae-5bcfe6114119"/>
    <xsd:import namespace="aa65922b-fa39-4b5a-8568-654f191898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9c293-8fd1-453d-91ae-5bcfe61141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5922b-fa39-4b5a-8568-654f191898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130880-37D3-413E-A394-883CBF2A6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a9c293-8fd1-453d-91ae-5bcfe6114119"/>
    <ds:schemaRef ds:uri="aa65922b-fa39-4b5a-8568-654f191898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60661-7442-4A4E-8E0B-3AD2F1A30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9D7946-1A0A-4698-B21E-DE6FE8F4E65E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aa65922b-fa39-4b5a-8568-654f19189808"/>
    <ds:schemaRef ds:uri="http://schemas.microsoft.com/office/2006/documentManagement/types"/>
    <ds:schemaRef ds:uri="13a9c293-8fd1-453d-91ae-5bcfe6114119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51</vt:i4>
      </vt:variant>
    </vt:vector>
  </HeadingPairs>
  <TitlesOfParts>
    <vt:vector size="56" baseType="lpstr">
      <vt:lpstr>Vangstontwikkeling per organisa</vt:lpstr>
      <vt:lpstr>Absloute vangsten en uren</vt:lpstr>
      <vt:lpstr>Vangsten en uren per periode</vt:lpstr>
      <vt:lpstr>Bijvangsten per vangmiddel</vt:lpstr>
      <vt:lpstr>Bijvangsten per periode</vt:lpstr>
      <vt:lpstr>'Bijvangsten per periode'!Afdruk_Titels</vt:lpstr>
      <vt:lpstr>'Vangstontwikkeling per organisa'!Afdruk_Titels</vt:lpstr>
      <vt:lpstr>Afdruk_Titels</vt:lpstr>
      <vt:lpstr>'Absloute vangsten en uren'!Afdrukbereik</vt:lpstr>
      <vt:lpstr>'Vangsten en uren per periode'!Afdrukbereik</vt:lpstr>
      <vt:lpstr>'Absloute vangsten en uren'!Afdruktitels</vt:lpstr>
      <vt:lpstr>'Bijvangsten per periode'!Afdruktitels</vt:lpstr>
      <vt:lpstr>'Vangsten en uren per periode'!Afdruktitels</vt:lpstr>
      <vt:lpstr>'Vangstontwikkeling per organisa'!Afdruktitels</vt:lpstr>
      <vt:lpstr>'Vangsten en uren per periode'!Diersoort</vt:lpstr>
      <vt:lpstr>'Vangstontwikkeling per organisa'!Diersoort</vt:lpstr>
      <vt:lpstr>Diersoort</vt:lpstr>
      <vt:lpstr>Gebiedsoort</vt:lpstr>
      <vt:lpstr>'Bijvangsten per periode'!Importeren</vt:lpstr>
      <vt:lpstr>'Vangsten en uren per periode'!Importeren</vt:lpstr>
      <vt:lpstr>'Vangstontwikkeling per organisa'!Importeren</vt:lpstr>
      <vt:lpstr>Importeren</vt:lpstr>
      <vt:lpstr>'Bijvangsten per periode'!KopLinks</vt:lpstr>
      <vt:lpstr>'Vangsten en uren per periode'!KopLinks</vt:lpstr>
      <vt:lpstr>'Vangstontwikkeling per organisa'!KopLinks</vt:lpstr>
      <vt:lpstr>KopLinks</vt:lpstr>
      <vt:lpstr>'Bijvangsten per periode'!KopRechts</vt:lpstr>
      <vt:lpstr>'Vangsten en uren per periode'!KopRechts</vt:lpstr>
      <vt:lpstr>'Vangstontwikkeling per organisa'!KopRechts</vt:lpstr>
      <vt:lpstr>KopRechts</vt:lpstr>
      <vt:lpstr>'Bijvangsten per periode'!KopRechts2</vt:lpstr>
      <vt:lpstr>'Vangsten en uren per periode'!KopRechts2</vt:lpstr>
      <vt:lpstr>'Vangstontwikkeling per organisa'!KopRechts2</vt:lpstr>
      <vt:lpstr>KopRechts2</vt:lpstr>
      <vt:lpstr>Periode</vt:lpstr>
      <vt:lpstr>'Vangsten en uren per periode'!PeriodeCummulatief</vt:lpstr>
      <vt:lpstr>'Vangstontwikkeling per organisa'!PeriodeCummulatief</vt:lpstr>
      <vt:lpstr>PeriodeCummulatief</vt:lpstr>
      <vt:lpstr>Periodetitels</vt:lpstr>
      <vt:lpstr>'Vangstontwikkeling per organisa'!PeriodeWeken</vt:lpstr>
      <vt:lpstr>PeriodeWeken</vt:lpstr>
      <vt:lpstr>'Bijvangsten per periode'!Print_Titles</vt:lpstr>
      <vt:lpstr>'Vangsten en uren per periode'!Print_Titles</vt:lpstr>
      <vt:lpstr>'Vangstontwikkeling per organisa'!Print_Titles</vt:lpstr>
      <vt:lpstr>Print_Titles</vt:lpstr>
      <vt:lpstr>'Bijvangsten per periode'!Titel</vt:lpstr>
      <vt:lpstr>'Vangsten en uren per periode'!Titel</vt:lpstr>
      <vt:lpstr>'Vangstontwikkeling per organisa'!Titel</vt:lpstr>
      <vt:lpstr>Titel</vt:lpstr>
      <vt:lpstr>'Vangstontwikkeling per organisa'!TotaalKm</vt:lpstr>
      <vt:lpstr>TotaalKm</vt:lpstr>
      <vt:lpstr>Totalen</vt:lpstr>
      <vt:lpstr>Totalen1</vt:lpstr>
      <vt:lpstr>Totalen2</vt:lpstr>
      <vt:lpstr>Uren</vt:lpstr>
      <vt:lpstr>Watergang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2019-06-24T11:11:47Z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0x01010031AC34E847157D42B1597AF8C2986CB7</vt:lpwstr>
  </property>
</Properties>
</file>