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Werkmaatschappij\HIS\05 BZK\03 EA\201800267.193 - BZK-EA KPS Diginetwerk\02. Beschrijvend document\"/>
    </mc:Choice>
  </mc:AlternateContent>
  <workbookProtection workbookAlgorithmName="SHA-512" workbookHashValue="fLlntAEn/jAwYOjCfd4R8pUFCxeriIohsPVClBWxcIVOauasFEl6CHHPYtuF/kx1z6wMVBwIbEf1uFaLq42BUg==" workbookSaltValue="VSowP7iC5NFSeW29DmFUEg==" workbookSpinCount="100000" lockStructure="1"/>
  <bookViews>
    <workbookView xWindow="0" yWindow="0" windowWidth="19170" windowHeight="7470" activeTab="2"/>
  </bookViews>
  <sheets>
    <sheet name="Voorblad" sheetId="5" r:id="rId1"/>
    <sheet name="Invulinstructie" sheetId="6" r:id="rId2"/>
    <sheet name="Prijsblad" sheetId="2" r:id="rId3"/>
    <sheet name="Exploitatie Korting" sheetId="4" r:id="rId4"/>
    <sheet name="Score" sheetId="3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3" l="1"/>
  <c r="B13" i="3"/>
  <c r="M21" i="2" l="1"/>
  <c r="M20" i="2"/>
  <c r="M19" i="2"/>
  <c r="M18" i="2"/>
  <c r="M17" i="2"/>
  <c r="N21" i="2"/>
  <c r="H21" i="2"/>
  <c r="I21" i="2"/>
  <c r="E6" i="3"/>
  <c r="B6" i="3"/>
  <c r="B4" i="3"/>
  <c r="E8" i="3"/>
  <c r="E4" i="3"/>
  <c r="B8" i="3"/>
  <c r="M22" i="2"/>
  <c r="N18" i="2"/>
  <c r="N19" i="2"/>
  <c r="N20" i="2"/>
  <c r="N17" i="2"/>
  <c r="N22" i="2"/>
  <c r="H3" i="2"/>
  <c r="I29" i="2"/>
  <c r="I30" i="2"/>
  <c r="I28" i="2"/>
  <c r="H17" i="2"/>
  <c r="H18" i="2"/>
  <c r="I18" i="2"/>
  <c r="H19" i="2"/>
  <c r="I19" i="2"/>
  <c r="H20" i="2"/>
  <c r="I20" i="2"/>
  <c r="M4" i="2"/>
  <c r="N4" i="2"/>
  <c r="M5" i="2"/>
  <c r="M6" i="2"/>
  <c r="M7" i="2"/>
  <c r="M8" i="2"/>
  <c r="M9" i="2"/>
  <c r="M10" i="2"/>
  <c r="M11" i="2"/>
  <c r="M3" i="2"/>
  <c r="N3" i="2"/>
  <c r="L5" i="2"/>
  <c r="L6" i="2"/>
  <c r="N6" i="2"/>
  <c r="L7" i="2"/>
  <c r="N7" i="2"/>
  <c r="L8" i="2"/>
  <c r="N8" i="2"/>
  <c r="L9" i="2"/>
  <c r="N9" i="2"/>
  <c r="L10" i="2"/>
  <c r="N10" i="2"/>
  <c r="L11" i="2"/>
  <c r="N11" i="2"/>
  <c r="G4" i="2"/>
  <c r="G5" i="2"/>
  <c r="G6" i="2"/>
  <c r="G7" i="2"/>
  <c r="G8" i="2"/>
  <c r="G9" i="2"/>
  <c r="G10" i="2"/>
  <c r="G11" i="2"/>
  <c r="G3" i="2"/>
  <c r="H4" i="2"/>
  <c r="H5" i="2"/>
  <c r="H6" i="2"/>
  <c r="H7" i="2"/>
  <c r="H8" i="2"/>
  <c r="H9" i="2"/>
  <c r="H10" i="2"/>
  <c r="H11" i="2"/>
  <c r="I5" i="2"/>
  <c r="H12" i="2"/>
  <c r="I31" i="2"/>
  <c r="I3" i="2"/>
  <c r="G12" i="2"/>
  <c r="L12" i="2"/>
  <c r="N5" i="2"/>
  <c r="I8" i="2"/>
  <c r="I4" i="2"/>
  <c r="I10" i="2"/>
  <c r="I6" i="2"/>
  <c r="H22" i="2"/>
  <c r="I17" i="2"/>
  <c r="I22" i="2"/>
  <c r="I9" i="2"/>
  <c r="I7" i="2"/>
  <c r="M12" i="2"/>
  <c r="I11" i="2"/>
  <c r="I12" i="2"/>
  <c r="N12" i="2"/>
  <c r="C7" i="4"/>
  <c r="C9" i="4"/>
  <c r="D9" i="4"/>
  <c r="C8" i="4"/>
  <c r="C6" i="4"/>
  <c r="C14" i="4"/>
  <c r="D14" i="4"/>
  <c r="C16" i="4"/>
  <c r="D16" i="4"/>
  <c r="C18" i="4"/>
  <c r="D18" i="4"/>
  <c r="C15" i="4"/>
  <c r="D15" i="4"/>
  <c r="C17" i="4"/>
  <c r="C13" i="4"/>
  <c r="D13" i="4"/>
  <c r="D17" i="4"/>
  <c r="D6" i="4"/>
  <c r="D8" i="4"/>
  <c r="D7" i="4"/>
  <c r="E19" i="4"/>
  <c r="F13" i="3"/>
  <c r="E10" i="4"/>
  <c r="C13" i="3"/>
  <c r="G13" i="3" s="1"/>
</calcChain>
</file>

<file path=xl/sharedStrings.xml><?xml version="1.0" encoding="utf-8"?>
<sst xmlns="http://schemas.openxmlformats.org/spreadsheetml/2006/main" count="94" uniqueCount="73">
  <si>
    <t>Configuratie</t>
  </si>
  <si>
    <t>Eenmalig</t>
  </si>
  <si>
    <t>Prijs/Maand</t>
  </si>
  <si>
    <t>Prijslijst Advies &amp; Maatwerk</t>
  </si>
  <si>
    <t>Profiel</t>
  </si>
  <si>
    <t>Prijslijst Aansluitingen &amp; Beheer</t>
  </si>
  <si>
    <t>Aansluiting 100Mb/s (enkelvoudig, 1 compartiment)</t>
  </si>
  <si>
    <t>Aansluiting 1Gb/s (enkelvoudig, 1 compartiment)</t>
  </si>
  <si>
    <t>Aansluiting 10Gb/s (enkelvoudig, 1 compartiment)</t>
  </si>
  <si>
    <t>Aansluiting 40Gb/s (enkelvoudig, 1 compartiment)</t>
  </si>
  <si>
    <t>Realisatie extra KPS Compartiment</t>
  </si>
  <si>
    <t>Migratiekosten</t>
  </si>
  <si>
    <t>Aantal</t>
  </si>
  <si>
    <t>Totaal Eenmalig</t>
  </si>
  <si>
    <t>Totaal</t>
  </si>
  <si>
    <t>Totaal maandelijks</t>
  </si>
  <si>
    <t>Aantal uur/maand</t>
  </si>
  <si>
    <t>Projectmanager</t>
  </si>
  <si>
    <t>Uurtarief</t>
  </si>
  <si>
    <t>Adviseur/Architect netwerken</t>
  </si>
  <si>
    <t>Technisch specialist netwerken</t>
  </si>
  <si>
    <t>Software Ontwikkelaar</t>
  </si>
  <si>
    <t>Netwerk engineer</t>
  </si>
  <si>
    <t>Aansluiting 100Gb/s (enkelvoudig, 1 compartiment)</t>
  </si>
  <si>
    <t>Primaire verbinding naar huidige KPS (incl. router- en lijnkosten)</t>
  </si>
  <si>
    <t>Secundaire verbinding naar huidige KPS (incl. router- en lijnkosten)</t>
  </si>
  <si>
    <t>Housing voor klantapparatuur (1HE)</t>
  </si>
  <si>
    <t>Aansluiting op extra KPS Compartiment van een bestaande aansluiting</t>
  </si>
  <si>
    <t>Verbinding naar KPS van andere leverancier (incl. router, excl. lijnkosten)</t>
  </si>
  <si>
    <t>Prijslijst Migratiekosten</t>
  </si>
  <si>
    <t>Migratie</t>
  </si>
  <si>
    <t>Scenario: Minimale Afname. 
Geen garantie.</t>
  </si>
  <si>
    <t>Scenario: Groei en minimale afname.
Geen garantie.</t>
  </si>
  <si>
    <t>Groei uren
Geen uren garantie</t>
  </si>
  <si>
    <t>Uren
Geen uren garantie</t>
  </si>
  <si>
    <t>Totaal punten prijs (max 300)</t>
  </si>
  <si>
    <t>Jaar 1</t>
  </si>
  <si>
    <t>Jaar 2</t>
  </si>
  <si>
    <t>Jaar 3</t>
  </si>
  <si>
    <t>Jaar 4</t>
  </si>
  <si>
    <t>Jaar 5</t>
  </si>
  <si>
    <t>Jaar 6</t>
  </si>
  <si>
    <t>Jaar 7</t>
  </si>
  <si>
    <t>Jaar 8</t>
  </si>
  <si>
    <t>Jaar 9</t>
  </si>
  <si>
    <t>Jaar 10</t>
  </si>
  <si>
    <t>Exploitatie korting</t>
  </si>
  <si>
    <r>
      <rPr>
        <b/>
        <sz val="12"/>
        <rFont val="Arial"/>
        <family val="2"/>
      </rPr>
      <t>TCO exploitatie</t>
    </r>
    <r>
      <rPr>
        <b/>
        <sz val="16"/>
        <rFont val="Arial"/>
        <family val="2"/>
      </rPr>
      <t xml:space="preserve">
</t>
    </r>
    <r>
      <rPr>
        <sz val="11"/>
        <rFont val="Arial"/>
        <family val="2"/>
      </rPr>
      <t xml:space="preserve">(12 maanden) </t>
    </r>
  </si>
  <si>
    <t>Centrale waarde</t>
  </si>
  <si>
    <t>Scoring</t>
  </si>
  <si>
    <t>Max. punten</t>
  </si>
  <si>
    <t>Te beoordelen bedrag 2</t>
  </si>
  <si>
    <t>Te beoordelen bedrag 1</t>
  </si>
  <si>
    <t>Aantal Punten 
(max 200)</t>
  </si>
  <si>
    <t>Aantal Punten
(max 100)</t>
  </si>
  <si>
    <t>TCO-12
 Exploitatie + uren</t>
  </si>
  <si>
    <r>
      <t xml:space="preserve"> TCO-48 incl. korting
</t>
    </r>
    <r>
      <rPr>
        <i/>
        <sz val="12"/>
        <rFont val="Arial"/>
        <family val="2"/>
      </rPr>
      <t>(Te beoordelen bedrag 1)</t>
    </r>
  </si>
  <si>
    <r>
      <t xml:space="preserve">TCO-72  incl. korting
</t>
    </r>
    <r>
      <rPr>
        <i/>
        <sz val="12"/>
        <rFont val="Arial"/>
        <family val="2"/>
      </rPr>
      <t>(Te beoordelen bedrag 2)</t>
    </r>
  </si>
  <si>
    <t>TCO-12
Exploitatie + uren incl. korting</t>
  </si>
  <si>
    <t>Laagste waarde (daaronder uitsluiting)</t>
  </si>
  <si>
    <t>Hoogste waarde (daarboven uitsluiting)</t>
  </si>
  <si>
    <t>Bijlage D</t>
  </si>
  <si>
    <t>Invulformulier tarieven</t>
  </si>
  <si>
    <t>Behorend bij</t>
  </si>
  <si>
    <t>Europese aanbesteding
Koppelnet Publieke Sector (KPS)</t>
  </si>
  <si>
    <t>Datum</t>
  </si>
  <si>
    <t>Kenmerk</t>
  </si>
  <si>
    <t>201800267.193</t>
  </si>
  <si>
    <t>Versie</t>
  </si>
  <si>
    <t>0.7</t>
  </si>
  <si>
    <t>Status</t>
  </si>
  <si>
    <t>Concept</t>
  </si>
  <si>
    <t>11 juni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</si>
</sst>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 * #,##0.0_ ;_ * \-#,##0.0_ ;_ * &quot;-&quot;??_ ;_ @_ "/>
    <numFmt numFmtId="166" formatCode="0.0"/>
    <numFmt numFmtId="167" formatCode="&quot;€&quot;\ #,##0"/>
    <numFmt numFmtId="168" formatCode="&quot;€&quot;\ #,##0.00"/>
    <numFmt numFmtId="169" formatCode="#,##0_ ;\-#,##0\ "/>
    <numFmt numFmtId="170" formatCode="_ * #,##0_ ;_ * \-#,##0_ ;_ * &quot;-&quot;??_ ;_ @_ "/>
  </numFmts>
  <fonts count="20" x14ac:knownFonts="1">
    <font>
      <sz val="10"/>
      <name val="arial"/>
    </font>
    <font>
      <sz val="10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0"/>
      <name val="arial"/>
    </font>
    <font>
      <sz val="10"/>
      <color rgb="FFFF0000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b/>
      <sz val="12"/>
      <color rgb="FFFF0000"/>
      <name val="Arial"/>
      <family val="2"/>
    </font>
    <font>
      <i/>
      <sz val="12"/>
      <name val="Arial"/>
      <family val="2"/>
    </font>
    <font>
      <i/>
      <sz val="10"/>
      <name val="arial"/>
      <family val="2"/>
    </font>
    <font>
      <sz val="11"/>
      <color rgb="FF1F497D"/>
      <name val="Calibri"/>
      <family val="2"/>
    </font>
    <font>
      <b/>
      <sz val="11"/>
      <name val="arial"/>
      <family val="2"/>
    </font>
    <font>
      <b/>
      <sz val="14"/>
      <color theme="1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171">
    <xf numFmtId="0" fontId="0" fillId="0" borderId="0" xfId="0"/>
    <xf numFmtId="0" fontId="0" fillId="0" borderId="0" xfId="0"/>
    <xf numFmtId="0" fontId="1" fillId="0" borderId="0" xfId="0" applyFont="1" applyFill="1" applyBorder="1" applyAlignment="1" applyProtection="1">
      <alignment vertical="top"/>
    </xf>
    <xf numFmtId="164" fontId="1" fillId="2" borderId="5" xfId="1" applyFont="1" applyFill="1" applyBorder="1" applyProtection="1">
      <protection locked="0"/>
    </xf>
    <xf numFmtId="164" fontId="1" fillId="2" borderId="6" xfId="1" applyFont="1" applyFill="1" applyBorder="1" applyProtection="1">
      <protection locked="0"/>
    </xf>
    <xf numFmtId="0" fontId="1" fillId="0" borderId="8" xfId="0" applyFont="1" applyFill="1" applyBorder="1" applyAlignment="1" applyProtection="1">
      <alignment vertical="top"/>
    </xf>
    <xf numFmtId="0" fontId="1" fillId="2" borderId="2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vertical="top"/>
    </xf>
    <xf numFmtId="0" fontId="4" fillId="0" borderId="0" xfId="0" applyFont="1" applyProtection="1"/>
    <xf numFmtId="0" fontId="1" fillId="0" borderId="0" xfId="0" applyFont="1" applyAlignment="1" applyProtection="1">
      <alignment horizontal="right"/>
    </xf>
    <xf numFmtId="0" fontId="0" fillId="0" borderId="12" xfId="0" applyBorder="1" applyProtection="1"/>
    <xf numFmtId="0" fontId="0" fillId="0" borderId="7" xfId="0" applyBorder="1" applyProtection="1"/>
    <xf numFmtId="0" fontId="0" fillId="0" borderId="4" xfId="0" applyBorder="1" applyProtection="1"/>
    <xf numFmtId="0" fontId="5" fillId="0" borderId="0" xfId="0" applyFont="1" applyFill="1" applyBorder="1" applyAlignment="1" applyProtection="1">
      <alignment vertical="top"/>
    </xf>
    <xf numFmtId="0" fontId="5" fillId="0" borderId="0" xfId="0" applyFont="1" applyAlignment="1" applyProtection="1">
      <alignment horizontal="right"/>
    </xf>
    <xf numFmtId="0" fontId="5" fillId="0" borderId="0" xfId="0" applyFont="1" applyProtection="1"/>
    <xf numFmtId="44" fontId="5" fillId="0" borderId="0" xfId="0" applyNumberFormat="1" applyFont="1" applyProtection="1"/>
    <xf numFmtId="0" fontId="0" fillId="0" borderId="0" xfId="0" applyBorder="1" applyProtection="1"/>
    <xf numFmtId="44" fontId="0" fillId="0" borderId="0" xfId="0" applyNumberFormat="1" applyBorder="1" applyProtection="1"/>
    <xf numFmtId="0" fontId="5" fillId="0" borderId="0" xfId="0" applyFont="1" applyBorder="1" applyProtection="1"/>
    <xf numFmtId="44" fontId="5" fillId="0" borderId="0" xfId="0" applyNumberFormat="1" applyFont="1" applyBorder="1" applyProtection="1"/>
    <xf numFmtId="0" fontId="2" fillId="3" borderId="11" xfId="0" applyFont="1" applyFill="1" applyBorder="1" applyAlignment="1" applyProtection="1">
      <alignment horizontal="center" wrapText="1"/>
    </xf>
    <xf numFmtId="0" fontId="2" fillId="3" borderId="2" xfId="0" applyFont="1" applyFill="1" applyBorder="1" applyAlignment="1" applyProtection="1">
      <alignment horizontal="center"/>
    </xf>
    <xf numFmtId="0" fontId="1" fillId="0" borderId="15" xfId="0" applyFont="1" applyFill="1" applyBorder="1" applyAlignment="1" applyProtection="1">
      <alignment vertical="top"/>
    </xf>
    <xf numFmtId="164" fontId="1" fillId="2" borderId="16" xfId="1" applyFont="1" applyFill="1" applyBorder="1" applyProtection="1">
      <protection locked="0"/>
    </xf>
    <xf numFmtId="164" fontId="1" fillId="2" borderId="17" xfId="1" applyFont="1" applyFill="1" applyBorder="1" applyProtection="1">
      <protection locked="0"/>
    </xf>
    <xf numFmtId="0" fontId="2" fillId="3" borderId="2" xfId="0" applyFont="1" applyFill="1" applyBorder="1" applyAlignment="1" applyProtection="1">
      <alignment horizontal="left"/>
    </xf>
    <xf numFmtId="0" fontId="1" fillId="0" borderId="2" xfId="0" applyFon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2" xfId="0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</xf>
    <xf numFmtId="0" fontId="0" fillId="0" borderId="0" xfId="0" applyFill="1" applyBorder="1" applyProtection="1"/>
    <xf numFmtId="44" fontId="0" fillId="0" borderId="0" xfId="0" applyNumberFormat="1" applyFill="1" applyBorder="1" applyProtection="1"/>
    <xf numFmtId="165" fontId="0" fillId="4" borderId="1" xfId="2" applyNumberFormat="1" applyFont="1" applyFill="1" applyBorder="1" applyProtection="1"/>
    <xf numFmtId="165" fontId="0" fillId="4" borderId="3" xfId="2" applyNumberFormat="1" applyFont="1" applyFill="1" applyBorder="1" applyProtection="1"/>
    <xf numFmtId="165" fontId="0" fillId="4" borderId="13" xfId="2" applyNumberFormat="1" applyFont="1" applyFill="1" applyBorder="1" applyProtection="1"/>
    <xf numFmtId="0" fontId="2" fillId="3" borderId="9" xfId="0" applyFont="1" applyFill="1" applyBorder="1" applyAlignment="1" applyProtection="1">
      <alignment horizontal="center"/>
    </xf>
    <xf numFmtId="1" fontId="0" fillId="0" borderId="2" xfId="0" applyNumberFormat="1" applyBorder="1" applyAlignment="1" applyProtection="1">
      <alignment horizontal="center" vertical="center"/>
    </xf>
    <xf numFmtId="1" fontId="5" fillId="0" borderId="0" xfId="0" applyNumberFormat="1" applyFont="1" applyProtection="1"/>
    <xf numFmtId="1" fontId="5" fillId="0" borderId="0" xfId="0" applyNumberFormat="1" applyFont="1" applyBorder="1" applyProtection="1"/>
    <xf numFmtId="1" fontId="0" fillId="0" borderId="0" xfId="0" applyNumberFormat="1" applyBorder="1" applyProtection="1"/>
    <xf numFmtId="1" fontId="4" fillId="0" borderId="0" xfId="0" applyNumberFormat="1" applyFont="1" applyProtection="1"/>
    <xf numFmtId="44" fontId="11" fillId="0" borderId="0" xfId="0" applyNumberFormat="1" applyFont="1" applyProtection="1"/>
    <xf numFmtId="0" fontId="0" fillId="0" borderId="0" xfId="0" applyFill="1"/>
    <xf numFmtId="0" fontId="6" fillId="0" borderId="0" xfId="0" applyFont="1" applyFill="1"/>
    <xf numFmtId="0" fontId="1" fillId="0" borderId="0" xfId="0" applyFont="1" applyFill="1"/>
    <xf numFmtId="168" fontId="1" fillId="7" borderId="0" xfId="0" applyNumberFormat="1" applyFont="1" applyFill="1"/>
    <xf numFmtId="0" fontId="0" fillId="7" borderId="0" xfId="0" applyFill="1"/>
    <xf numFmtId="168" fontId="9" fillId="7" borderId="0" xfId="0" applyNumberFormat="1" applyFont="1" applyFill="1"/>
    <xf numFmtId="1" fontId="1" fillId="7" borderId="0" xfId="0" applyNumberFormat="1" applyFont="1" applyFill="1"/>
    <xf numFmtId="44" fontId="14" fillId="0" borderId="0" xfId="0" applyNumberFormat="1" applyFont="1" applyBorder="1" applyProtection="1"/>
    <xf numFmtId="44" fontId="14" fillId="0" borderId="0" xfId="0" applyNumberFormat="1" applyFont="1" applyProtection="1"/>
    <xf numFmtId="170" fontId="1" fillId="7" borderId="0" xfId="3" applyNumberFormat="1" applyFont="1" applyFill="1"/>
    <xf numFmtId="168" fontId="5" fillId="7" borderId="0" xfId="0" applyNumberFormat="1" applyFont="1" applyFill="1"/>
    <xf numFmtId="0" fontId="0" fillId="0" borderId="0" xfId="0" applyAlignment="1">
      <alignment vertical="top"/>
    </xf>
    <xf numFmtId="0" fontId="5" fillId="7" borderId="0" xfId="0" applyFont="1" applyFill="1" applyAlignment="1">
      <alignment vertical="top"/>
    </xf>
    <xf numFmtId="169" fontId="1" fillId="7" borderId="0" xfId="3" applyNumberFormat="1" applyFont="1" applyFill="1" applyAlignment="1">
      <alignment horizontal="center"/>
    </xf>
    <xf numFmtId="167" fontId="0" fillId="7" borderId="0" xfId="0" applyNumberFormat="1" applyFill="1" applyAlignment="1">
      <alignment horizontal="center"/>
    </xf>
    <xf numFmtId="0" fontId="15" fillId="7" borderId="0" xfId="0" applyFont="1" applyFill="1" applyAlignment="1">
      <alignment horizontal="center"/>
    </xf>
    <xf numFmtId="169" fontId="5" fillId="7" borderId="0" xfId="3" applyNumberFormat="1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167" fontId="10" fillId="7" borderId="0" xfId="0" applyNumberFormat="1" applyFont="1" applyFill="1" applyAlignment="1">
      <alignment horizontal="center"/>
    </xf>
    <xf numFmtId="0" fontId="0" fillId="7" borderId="0" xfId="0" applyFill="1" applyAlignment="1">
      <alignment horizontal="center"/>
    </xf>
    <xf numFmtId="0" fontId="5" fillId="7" borderId="0" xfId="0" applyFont="1" applyFill="1" applyAlignment="1">
      <alignment horizontal="center" vertical="top" wrapText="1"/>
    </xf>
    <xf numFmtId="0" fontId="0" fillId="4" borderId="18" xfId="0" applyFill="1" applyBorder="1" applyProtection="1"/>
    <xf numFmtId="0" fontId="0" fillId="4" borderId="19" xfId="0" applyFill="1" applyBorder="1" applyProtection="1"/>
    <xf numFmtId="44" fontId="0" fillId="0" borderId="20" xfId="0" applyNumberFormat="1" applyBorder="1" applyProtection="1"/>
    <xf numFmtId="0" fontId="0" fillId="4" borderId="21" xfId="0" applyFill="1" applyBorder="1" applyProtection="1"/>
    <xf numFmtId="0" fontId="0" fillId="0" borderId="10" xfId="0" applyBorder="1" applyAlignment="1" applyProtection="1">
      <alignment horizontal="center" vertical="center"/>
    </xf>
    <xf numFmtId="44" fontId="0" fillId="0" borderId="8" xfId="0" applyNumberFormat="1" applyBorder="1" applyProtection="1"/>
    <xf numFmtId="44" fontId="0" fillId="0" borderId="15" xfId="0" applyNumberFormat="1" applyBorder="1" applyProtection="1"/>
    <xf numFmtId="0" fontId="0" fillId="4" borderId="22" xfId="0" applyFill="1" applyBorder="1" applyProtection="1"/>
    <xf numFmtId="44" fontId="0" fillId="0" borderId="5" xfId="0" applyNumberFormat="1" applyBorder="1" applyProtection="1"/>
    <xf numFmtId="0" fontId="1" fillId="0" borderId="2" xfId="0" applyFont="1" applyFill="1" applyBorder="1" applyAlignment="1" applyProtection="1">
      <alignment horizontal="center" vertical="center"/>
    </xf>
    <xf numFmtId="166" fontId="1" fillId="4" borderId="23" xfId="2" applyNumberFormat="1" applyFont="1" applyFill="1" applyBorder="1" applyProtection="1"/>
    <xf numFmtId="166" fontId="0" fillId="4" borderId="24" xfId="2" applyNumberFormat="1" applyFont="1" applyFill="1" applyBorder="1" applyProtection="1"/>
    <xf numFmtId="1" fontId="1" fillId="0" borderId="10" xfId="0" applyNumberFormat="1" applyFont="1" applyBorder="1" applyAlignment="1" applyProtection="1">
      <alignment horizontal="center" vertical="center"/>
    </xf>
    <xf numFmtId="166" fontId="0" fillId="4" borderId="25" xfId="2" applyNumberFormat="1" applyFont="1" applyFill="1" applyBorder="1" applyProtection="1"/>
    <xf numFmtId="44" fontId="0" fillId="0" borderId="17" xfId="0" applyNumberFormat="1" applyBorder="1" applyProtection="1"/>
    <xf numFmtId="0" fontId="0" fillId="0" borderId="9" xfId="0" applyFont="1" applyFill="1" applyBorder="1" applyAlignment="1" applyProtection="1">
      <alignment horizontal="center" vertical="center"/>
    </xf>
    <xf numFmtId="44" fontId="0" fillId="0" borderId="26" xfId="0" applyNumberFormat="1" applyBorder="1" applyProtection="1"/>
    <xf numFmtId="0" fontId="0" fillId="0" borderId="10" xfId="0" applyFont="1" applyFill="1" applyBorder="1" applyAlignment="1" applyProtection="1">
      <alignment horizontal="center" vertical="center"/>
    </xf>
    <xf numFmtId="1" fontId="0" fillId="0" borderId="7" xfId="0" applyNumberFormat="1" applyBorder="1" applyProtection="1"/>
    <xf numFmtId="44" fontId="0" fillId="0" borderId="27" xfId="0" applyNumberFormat="1" applyBorder="1" applyProtection="1"/>
    <xf numFmtId="1" fontId="0" fillId="0" borderId="4" xfId="0" applyNumberFormat="1" applyBorder="1" applyProtection="1"/>
    <xf numFmtId="44" fontId="0" fillId="0" borderId="28" xfId="0" applyNumberFormat="1" applyBorder="1" applyProtection="1"/>
    <xf numFmtId="1" fontId="0" fillId="0" borderId="29" xfId="0" applyNumberFormat="1" applyBorder="1" applyProtection="1"/>
    <xf numFmtId="1" fontId="0" fillId="0" borderId="10" xfId="0" applyNumberFormat="1" applyBorder="1" applyAlignment="1" applyProtection="1">
      <alignment horizontal="center" vertical="center"/>
    </xf>
    <xf numFmtId="0" fontId="1" fillId="6" borderId="2" xfId="0" applyFont="1" applyFill="1" applyBorder="1" applyAlignment="1" applyProtection="1">
      <alignment horizontal="center" vertical="center" wrapText="1"/>
    </xf>
    <xf numFmtId="0" fontId="0" fillId="0" borderId="0" xfId="0" applyBorder="1"/>
    <xf numFmtId="44" fontId="0" fillId="0" borderId="0" xfId="0" applyNumberFormat="1" applyBorder="1"/>
    <xf numFmtId="44" fontId="16" fillId="0" borderId="0" xfId="0" applyNumberFormat="1" applyFont="1" applyBorder="1"/>
    <xf numFmtId="9" fontId="0" fillId="0" borderId="0" xfId="4" applyFont="1" applyFill="1" applyBorder="1"/>
    <xf numFmtId="0" fontId="6" fillId="3" borderId="2" xfId="0" applyFont="1" applyFill="1" applyBorder="1" applyAlignment="1" applyProtection="1">
      <alignment horizontal="center" vertical="top" wrapText="1"/>
    </xf>
    <xf numFmtId="0" fontId="1" fillId="0" borderId="8" xfId="0" applyFont="1" applyBorder="1"/>
    <xf numFmtId="0" fontId="6" fillId="3" borderId="2" xfId="0" applyFont="1" applyFill="1" applyBorder="1" applyAlignment="1" applyProtection="1">
      <alignment horizontal="left" vertical="top" wrapText="1"/>
    </xf>
    <xf numFmtId="44" fontId="0" fillId="0" borderId="8" xfId="0" applyNumberFormat="1" applyBorder="1"/>
    <xf numFmtId="0" fontId="1" fillId="0" borderId="5" xfId="0" applyFont="1" applyBorder="1"/>
    <xf numFmtId="44" fontId="0" fillId="0" borderId="5" xfId="0" applyNumberFormat="1" applyBorder="1"/>
    <xf numFmtId="44" fontId="0" fillId="0" borderId="5" xfId="0" applyNumberFormat="1" applyBorder="1" applyAlignment="1">
      <alignment horizontal="left"/>
    </xf>
    <xf numFmtId="0" fontId="0" fillId="0" borderId="30" xfId="0" applyBorder="1"/>
    <xf numFmtId="44" fontId="16" fillId="0" borderId="2" xfId="0" applyNumberFormat="1" applyFont="1" applyBorder="1"/>
    <xf numFmtId="44" fontId="6" fillId="3" borderId="2" xfId="0" applyNumberFormat="1" applyFont="1" applyFill="1" applyBorder="1" applyAlignment="1" applyProtection="1">
      <alignment horizontal="center" vertical="top" wrapText="1"/>
    </xf>
    <xf numFmtId="44" fontId="16" fillId="0" borderId="17" xfId="0" applyNumberFormat="1" applyFont="1" applyBorder="1"/>
    <xf numFmtId="9" fontId="1" fillId="2" borderId="5" xfId="4" applyFont="1" applyFill="1" applyBorder="1" applyProtection="1">
      <protection locked="0"/>
    </xf>
    <xf numFmtId="9" fontId="1" fillId="2" borderId="26" xfId="4" applyFont="1" applyFill="1" applyBorder="1" applyProtection="1">
      <protection locked="0"/>
    </xf>
    <xf numFmtId="44" fontId="0" fillId="0" borderId="31" xfId="0" applyNumberFormat="1" applyBorder="1" applyProtection="1"/>
    <xf numFmtId="0" fontId="19" fillId="0" borderId="17" xfId="0" applyFont="1" applyBorder="1" applyAlignment="1">
      <alignment vertical="center" wrapText="1"/>
    </xf>
    <xf numFmtId="15" fontId="19" fillId="0" borderId="16" xfId="0" quotePrefix="1" applyNumberFormat="1" applyFont="1" applyBorder="1" applyAlignment="1">
      <alignment vertical="center" wrapText="1"/>
    </xf>
    <xf numFmtId="0" fontId="19" fillId="0" borderId="16" xfId="0" applyFont="1" applyBorder="1" applyAlignment="1">
      <alignment vertical="center" wrapText="1"/>
    </xf>
    <xf numFmtId="0" fontId="19" fillId="0" borderId="0" xfId="0" applyFont="1"/>
    <xf numFmtId="0" fontId="2" fillId="3" borderId="10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/>
    </xf>
    <xf numFmtId="0" fontId="0" fillId="0" borderId="0" xfId="0" applyProtection="1"/>
    <xf numFmtId="164" fontId="5" fillId="0" borderId="0" xfId="1" applyFont="1" applyFill="1" applyBorder="1" applyProtection="1"/>
    <xf numFmtId="164" fontId="1" fillId="0" borderId="0" xfId="1" applyFont="1" applyFill="1" applyBorder="1" applyProtection="1"/>
    <xf numFmtId="1" fontId="0" fillId="0" borderId="0" xfId="0" applyNumberFormat="1" applyProtection="1"/>
    <xf numFmtId="164" fontId="1" fillId="0" borderId="6" xfId="1" applyFont="1" applyFill="1" applyBorder="1" applyProtection="1"/>
    <xf numFmtId="164" fontId="1" fillId="0" borderId="16" xfId="1" applyFont="1" applyFill="1" applyBorder="1" applyProtection="1"/>
    <xf numFmtId="164" fontId="1" fillId="0" borderId="5" xfId="1" applyFont="1" applyFill="1" applyBorder="1" applyProtection="1"/>
    <xf numFmtId="164" fontId="1" fillId="0" borderId="17" xfId="1" applyFont="1" applyFill="1" applyBorder="1" applyProtection="1"/>
    <xf numFmtId="0" fontId="2" fillId="0" borderId="0" xfId="0" applyFont="1" applyProtection="1"/>
    <xf numFmtId="49" fontId="11" fillId="0" borderId="0" xfId="0" applyNumberFormat="1" applyFont="1" applyProtection="1"/>
    <xf numFmtId="44" fontId="6" fillId="0" borderId="0" xfId="0" applyNumberFormat="1" applyFont="1" applyProtection="1"/>
    <xf numFmtId="49" fontId="11" fillId="0" borderId="0" xfId="0" applyNumberFormat="1" applyFont="1" applyAlignment="1" applyProtection="1">
      <alignment vertical="center" wrapText="1"/>
    </xf>
    <xf numFmtId="49" fontId="0" fillId="0" borderId="0" xfId="0" applyNumberFormat="1" applyProtection="1"/>
    <xf numFmtId="44" fontId="12" fillId="0" borderId="0" xfId="0" applyNumberFormat="1" applyFont="1" applyProtection="1"/>
    <xf numFmtId="0" fontId="6" fillId="0" borderId="0" xfId="0" applyFont="1" applyProtection="1"/>
    <xf numFmtId="49" fontId="6" fillId="0" borderId="0" xfId="0" applyNumberFormat="1" applyFont="1" applyAlignment="1" applyProtection="1"/>
    <xf numFmtId="49" fontId="0" fillId="0" borderId="0" xfId="0" applyNumberFormat="1" applyAlignment="1" applyProtection="1"/>
    <xf numFmtId="1" fontId="1" fillId="0" borderId="0" xfId="0" applyNumberFormat="1" applyFont="1" applyProtection="1"/>
    <xf numFmtId="0" fontId="1" fillId="0" borderId="0" xfId="0" applyFont="1" applyProtection="1"/>
    <xf numFmtId="167" fontId="0" fillId="0" borderId="0" xfId="0" applyNumberFormat="1" applyProtection="1"/>
    <xf numFmtId="9" fontId="0" fillId="0" borderId="0" xfId="0" applyNumberFormat="1" applyProtection="1"/>
    <xf numFmtId="167" fontId="9" fillId="0" borderId="0" xfId="0" applyNumberFormat="1" applyFont="1" applyProtection="1"/>
    <xf numFmtId="167" fontId="10" fillId="0" borderId="0" xfId="0" applyNumberFormat="1" applyFont="1" applyProtection="1"/>
    <xf numFmtId="0" fontId="0" fillId="5" borderId="0" xfId="0" applyFill="1" applyProtection="1"/>
    <xf numFmtId="1" fontId="0" fillId="5" borderId="0" xfId="0" applyNumberFormat="1" applyFill="1" applyProtection="1"/>
    <xf numFmtId="0" fontId="17" fillId="0" borderId="11" xfId="0" applyFont="1" applyBorder="1" applyAlignment="1">
      <alignment horizontal="center" wrapText="1"/>
    </xf>
    <xf numFmtId="0" fontId="17" fillId="0" borderId="32" xfId="0" applyFont="1" applyBorder="1" applyAlignment="1">
      <alignment horizontal="center" wrapText="1"/>
    </xf>
    <xf numFmtId="0" fontId="17" fillId="0" borderId="33" xfId="0" applyFont="1" applyBorder="1" applyAlignment="1">
      <alignment horizontal="center" wrapText="1"/>
    </xf>
    <xf numFmtId="0" fontId="17" fillId="0" borderId="34" xfId="0" applyFont="1" applyBorder="1" applyAlignment="1">
      <alignment horizontal="center" wrapText="1"/>
    </xf>
    <xf numFmtId="0" fontId="18" fillId="0" borderId="33" xfId="0" applyFont="1" applyBorder="1" applyAlignment="1">
      <alignment horizontal="center" wrapText="1"/>
    </xf>
    <xf numFmtId="0" fontId="18" fillId="0" borderId="34" xfId="0" applyFont="1" applyBorder="1" applyAlignment="1">
      <alignment horizontal="center" wrapText="1"/>
    </xf>
    <xf numFmtId="0" fontId="18" fillId="0" borderId="35" xfId="0" applyFont="1" applyBorder="1" applyAlignment="1">
      <alignment horizontal="center" wrapText="1"/>
    </xf>
    <xf numFmtId="0" fontId="18" fillId="0" borderId="16" xfId="0" applyFont="1" applyBorder="1" applyAlignment="1">
      <alignment horizont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3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1" fillId="0" borderId="0" xfId="0" applyFont="1" applyAlignment="1" applyProtection="1">
      <alignment wrapText="1"/>
    </xf>
    <xf numFmtId="49" fontId="6" fillId="0" borderId="0" xfId="0" applyNumberFormat="1" applyFont="1" applyAlignment="1" applyProtection="1">
      <alignment wrapText="1"/>
    </xf>
    <xf numFmtId="49" fontId="0" fillId="0" borderId="0" xfId="0" applyNumberFormat="1" applyAlignment="1" applyProtection="1">
      <alignment wrapText="1"/>
    </xf>
    <xf numFmtId="0" fontId="6" fillId="3" borderId="10" xfId="0" applyFont="1" applyFill="1" applyBorder="1" applyAlignment="1" applyProtection="1">
      <alignment horizontal="left" vertical="center" wrapText="1"/>
    </xf>
    <xf numFmtId="0" fontId="6" fillId="3" borderId="14" xfId="0" applyFont="1" applyFill="1" applyBorder="1" applyAlignment="1" applyProtection="1">
      <alignment horizontal="left" vertical="center" wrapText="1"/>
    </xf>
    <xf numFmtId="0" fontId="6" fillId="3" borderId="9" xfId="0" applyFont="1" applyFill="1" applyBorder="1" applyAlignment="1" applyProtection="1">
      <alignment horizontal="left" vertical="center" wrapText="1"/>
    </xf>
    <xf numFmtId="0" fontId="5" fillId="3" borderId="10" xfId="0" applyFont="1" applyFill="1" applyBorder="1" applyAlignment="1" applyProtection="1">
      <alignment horizontal="left" wrapText="1"/>
    </xf>
    <xf numFmtId="0" fontId="2" fillId="3" borderId="14" xfId="0" applyFont="1" applyFill="1" applyBorder="1" applyAlignment="1" applyProtection="1">
      <alignment horizontal="left"/>
    </xf>
    <xf numFmtId="0" fontId="2" fillId="3" borderId="9" xfId="0" applyFont="1" applyFill="1" applyBorder="1" applyAlignment="1" applyProtection="1">
      <alignment horizontal="left"/>
    </xf>
    <xf numFmtId="0" fontId="2" fillId="3" borderId="10" xfId="0" applyFont="1" applyFill="1" applyBorder="1" applyAlignment="1" applyProtection="1">
      <alignment horizontal="center"/>
    </xf>
    <xf numFmtId="0" fontId="2" fillId="3" borderId="14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/>
    </xf>
    <xf numFmtId="49" fontId="6" fillId="7" borderId="0" xfId="0" applyNumberFormat="1" applyFont="1" applyFill="1" applyAlignment="1">
      <alignment wrapText="1"/>
    </xf>
    <xf numFmtId="49" fontId="0" fillId="7" borderId="0" xfId="0" applyNumberFormat="1" applyFill="1" applyAlignment="1">
      <alignment wrapText="1"/>
    </xf>
  </cellXfs>
  <cellStyles count="5">
    <cellStyle name="Komma" xfId="3" builtinId="3"/>
    <cellStyle name="Komma 2" xfId="2"/>
    <cellStyle name="Procent" xfId="4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</xdr:colOff>
      <xdr:row>0</xdr:row>
      <xdr:rowOff>2381</xdr:rowOff>
    </xdr:from>
    <xdr:to>
      <xdr:col>4</xdr:col>
      <xdr:colOff>508001</xdr:colOff>
      <xdr:row>27</xdr:row>
      <xdr:rowOff>145256</xdr:rowOff>
    </xdr:to>
    <xdr:grpSp>
      <xdr:nvGrpSpPr>
        <xdr:cNvPr id="2" name="Group 1"/>
        <xdr:cNvGrpSpPr>
          <a:grpSpLocks noChangeAspect="1"/>
        </xdr:cNvGrpSpPr>
      </xdr:nvGrpSpPr>
      <xdr:grpSpPr bwMode="auto">
        <a:xfrm>
          <a:off x="3" y="2381"/>
          <a:ext cx="7708898" cy="5286375"/>
          <a:chOff x="0" y="0"/>
          <a:chExt cx="14204" cy="8331"/>
        </a:xfrm>
      </xdr:grpSpPr>
      <xdr:sp macro="" textlink="">
        <xdr:nvSpPr>
          <xdr:cNvPr id="3" name="AutoShape 2"/>
          <xdr:cNvSpPr>
            <a:spLocks noChangeAspect="1" noChangeArrowheads="1" noTextEdit="1"/>
          </xdr:cNvSpPr>
        </xdr:nvSpPr>
        <xdr:spPr bwMode="auto">
          <a:xfrm>
            <a:off x="0" y="0"/>
            <a:ext cx="14204" cy="8331"/>
          </a:xfrm>
          <a:prstGeom prst="rect">
            <a:avLst/>
          </a:prstGeom>
          <a:solidFill>
            <a:srgbClr val="E36C0A"/>
          </a:solidFill>
        </xdr:spPr>
      </xdr:sp>
      <xdr:sp macro="" textlink="">
        <xdr:nvSpPr>
          <xdr:cNvPr id="4" name="Text Box 3"/>
          <xdr:cNvSpPr txBox="1">
            <a:spLocks noChangeArrowheads="1"/>
          </xdr:cNvSpPr>
        </xdr:nvSpPr>
        <xdr:spPr bwMode="auto">
          <a:xfrm>
            <a:off x="6496" y="3661"/>
            <a:ext cx="3404" cy="35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400" b="0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Prijslijsten</a:t>
            </a:r>
            <a:endParaRPr lang="nl-NL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nl-NL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nl-NL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r>
              <a:rPr lang="nl-NL" sz="750" b="0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UBR|HIS</a:t>
            </a:r>
          </a:p>
          <a:p>
            <a:pPr algn="l" rtl="0">
              <a:defRPr sz="1000"/>
            </a:pPr>
            <a:endParaRPr lang="nl-NL" sz="75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r>
              <a:rPr lang="nl-NL" sz="75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Bezoekadres</a:t>
            </a:r>
            <a:endParaRPr lang="nl-NL" sz="75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r>
              <a:rPr lang="nl-NL" sz="750" b="0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Rijkskantoor Beatrixpark </a:t>
            </a:r>
          </a:p>
          <a:p>
            <a:pPr algn="l" rtl="0">
              <a:defRPr sz="1000"/>
            </a:pPr>
            <a:r>
              <a:rPr lang="nl-NL" sz="750" b="0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Wilhelmina van Pruisenweg 52</a:t>
            </a:r>
          </a:p>
          <a:p>
            <a:pPr algn="l" rtl="0">
              <a:defRPr sz="1000"/>
            </a:pPr>
            <a:r>
              <a:rPr lang="nl-NL" sz="750" b="0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2595 AN  Den Haag</a:t>
            </a:r>
          </a:p>
          <a:p>
            <a:pPr algn="l" rtl="0">
              <a:defRPr sz="1000"/>
            </a:pPr>
            <a:endParaRPr lang="nl-NL" sz="750" b="0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>
            <a:pPr algn="l" rtl="0">
              <a:defRPr sz="1000"/>
            </a:pPr>
            <a:r>
              <a:rPr lang="nl-NL" sz="750" b="0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Postbus 20011</a:t>
            </a:r>
          </a:p>
          <a:p>
            <a:pPr algn="l" rtl="0">
              <a:defRPr sz="1000"/>
            </a:pPr>
            <a:r>
              <a:rPr lang="nl-NL" sz="750" b="0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2500 EA  Den Haag</a:t>
            </a:r>
            <a:endParaRPr lang="nl-NL" sz="75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nl-NL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nl-NL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5" name="Picture 4" descr="RO_BZK_UBR_Logo_1_RGB_diap_nl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3045" y="0"/>
            <a:ext cx="8504" cy="2951"/>
          </a:xfrm>
          <a:prstGeom prst="rect">
            <a:avLst/>
          </a:prstGeom>
          <a:noFill/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28575</xdr:rowOff>
    </xdr:from>
    <xdr:to>
      <xdr:col>5</xdr:col>
      <xdr:colOff>9525</xdr:colOff>
      <xdr:row>13</xdr:row>
      <xdr:rowOff>0</xdr:rowOff>
    </xdr:to>
    <xdr:sp macro="" textlink="">
      <xdr:nvSpPr>
        <xdr:cNvPr id="2" name="Tekstvak 1"/>
        <xdr:cNvSpPr txBox="1"/>
      </xdr:nvSpPr>
      <xdr:spPr>
        <a:xfrm>
          <a:off x="0" y="28575"/>
          <a:ext cx="5981700" cy="1828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nl-NL" sz="1100" b="1"/>
            <a:t>Invulinstructie</a:t>
          </a: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…………………………………………………………………………………………………………………</a:t>
          </a:r>
          <a:endParaRPr lang="nl-NL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nl-NL" sz="1100"/>
        </a:p>
        <a:p>
          <a:pPr rtl="0"/>
          <a:r>
            <a:rPr lang="nl-NL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Voor de financiële aanbieding van de aanbesteding Koppelnet Publieke Sector dient u de geel gemarkeerder velden in de werkbladen 'Prijsblad' en 'Exploitaite Korting' van dit Excel bestand juist en volledig in te vullen en als onderdeel van de Inschrijving te retourneren. </a:t>
          </a:r>
        </a:p>
        <a:p>
          <a:pPr rtl="0"/>
          <a:endParaRPr lang="nl-NL" sz="1100" b="0" i="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rtl="0"/>
          <a:r>
            <a:rPr lang="nl-NL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Het gedeelte B1 - D30 van het werkblad 'Prijsblad' en het gedeelte A5 - B18 van het werkblad </a:t>
          </a:r>
          <a:r>
            <a:rPr lang="nl-NL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'Exploitaite Korting'</a:t>
          </a:r>
          <a:r>
            <a:rPr lang="nl-NL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 wordt, als onderdeel van de Overeenkomst, </a:t>
          </a:r>
          <a:r>
            <a:rPr lang="nl-NL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opgenomen in het Dossier Financiële Afspraken (DFA)</a:t>
          </a:r>
          <a:r>
            <a:rPr lang="nl-NL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.</a:t>
          </a:r>
        </a:p>
        <a:p>
          <a:pPr rtl="0"/>
          <a:endParaRPr lang="nl-NL" sz="1100" b="0" i="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rtl="0" fontAlgn="base"/>
          <a:endParaRPr lang="nl-NL" sz="1100" b="0" i="0" baseline="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458932</xdr:colOff>
      <xdr:row>13</xdr:row>
      <xdr:rowOff>147204</xdr:rowOff>
    </xdr:from>
    <xdr:to>
      <xdr:col>2</xdr:col>
      <xdr:colOff>1323026</xdr:colOff>
      <xdr:row>27</xdr:row>
      <xdr:rowOff>160919</xdr:rowOff>
    </xdr:to>
    <xdr:pic>
      <xdr:nvPicPr>
        <xdr:cNvPr id="7" name="Afbeelding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8932" y="2589068"/>
          <a:ext cx="4639458" cy="2377646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8</xdr:col>
      <xdr:colOff>161552</xdr:colOff>
      <xdr:row>28</xdr:row>
      <xdr:rowOff>7618</xdr:rowOff>
    </xdr:to>
    <xdr:pic>
      <xdr:nvPicPr>
        <xdr:cNvPr id="10" name="Afbeelding 9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25045" y="2606386"/>
          <a:ext cx="4889416" cy="2371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39"/>
  <sheetViews>
    <sheetView topLeftCell="A16" zoomScaleNormal="100" workbookViewId="0">
      <selection activeCell="G40" sqref="G40"/>
    </sheetView>
  </sheetViews>
  <sheetFormatPr defaultRowHeight="12.75" x14ac:dyDescent="0.2"/>
  <cols>
    <col min="1" max="1" width="8.28515625" style="1" customWidth="1"/>
    <col min="2" max="2" width="11.85546875" style="1" customWidth="1"/>
    <col min="3" max="3" width="78.7109375" style="1" customWidth="1"/>
    <col min="4" max="16384" width="9.140625" style="1"/>
  </cols>
  <sheetData>
    <row r="1" ht="15" customHeight="1" x14ac:dyDescent="0.2"/>
    <row r="2" ht="15" customHeight="1" x14ac:dyDescent="0.2"/>
    <row r="3" ht="15" customHeight="1" x14ac:dyDescent="0.2"/>
    <row r="4" ht="15" customHeight="1" x14ac:dyDescent="0.2"/>
    <row r="5" ht="15" customHeight="1" x14ac:dyDescent="0.2"/>
    <row r="6" ht="15" customHeight="1" x14ac:dyDescent="0.2"/>
    <row r="7" ht="15" customHeight="1" x14ac:dyDescent="0.2"/>
    <row r="8" ht="15" customHeight="1" x14ac:dyDescent="0.2"/>
    <row r="9" ht="15" customHeight="1" x14ac:dyDescent="0.2"/>
    <row r="10" ht="15" customHeight="1" x14ac:dyDescent="0.2"/>
    <row r="11" ht="15" customHeight="1" x14ac:dyDescent="0.2"/>
    <row r="12" ht="15" customHeight="1" x14ac:dyDescent="0.2"/>
    <row r="13" ht="15" customHeight="1" x14ac:dyDescent="0.2"/>
    <row r="14" ht="15" customHeight="1" x14ac:dyDescent="0.2"/>
    <row r="15" ht="15" customHeight="1" x14ac:dyDescent="0.2"/>
    <row r="16" ht="15" customHeight="1" x14ac:dyDescent="0.2"/>
    <row r="17" spans="2:3" ht="15" customHeight="1" x14ac:dyDescent="0.2"/>
    <row r="18" spans="2:3" ht="15" customHeight="1" x14ac:dyDescent="0.2"/>
    <row r="19" spans="2:3" ht="15" customHeight="1" x14ac:dyDescent="0.2"/>
    <row r="20" spans="2:3" ht="15" customHeight="1" x14ac:dyDescent="0.2"/>
    <row r="21" spans="2:3" ht="15" customHeight="1" x14ac:dyDescent="0.2"/>
    <row r="22" spans="2:3" ht="15" customHeight="1" x14ac:dyDescent="0.2"/>
    <row r="23" spans="2:3" ht="15" customHeight="1" x14ac:dyDescent="0.2"/>
    <row r="24" spans="2:3" ht="15" customHeight="1" x14ac:dyDescent="0.2"/>
    <row r="25" spans="2:3" ht="15" customHeight="1" x14ac:dyDescent="0.2"/>
    <row r="26" spans="2:3" ht="15" customHeight="1" x14ac:dyDescent="0.2"/>
    <row r="27" spans="2:3" ht="15" customHeight="1" x14ac:dyDescent="0.2"/>
    <row r="28" spans="2:3" ht="15" customHeight="1" x14ac:dyDescent="0.2"/>
    <row r="29" spans="2:3" ht="16.5" customHeight="1" thickBot="1" x14ac:dyDescent="0.25"/>
    <row r="30" spans="2:3" ht="18" x14ac:dyDescent="0.25">
      <c r="B30" s="145" t="s">
        <v>61</v>
      </c>
      <c r="C30" s="146"/>
    </row>
    <row r="31" spans="2:3" ht="18" x14ac:dyDescent="0.25">
      <c r="B31" s="147" t="s">
        <v>62</v>
      </c>
      <c r="C31" s="148"/>
    </row>
    <row r="32" spans="2:3" ht="15" customHeight="1" x14ac:dyDescent="0.2">
      <c r="B32" s="149"/>
      <c r="C32" s="150"/>
    </row>
    <row r="33" spans="2:3" ht="15" customHeight="1" thickBot="1" x14ac:dyDescent="0.25">
      <c r="B33" s="151" t="s">
        <v>63</v>
      </c>
      <c r="C33" s="152"/>
    </row>
    <row r="34" spans="2:3" ht="74.25" customHeight="1" x14ac:dyDescent="0.2">
      <c r="B34" s="153" t="s">
        <v>64</v>
      </c>
      <c r="C34" s="154"/>
    </row>
    <row r="35" spans="2:3" ht="15.75" customHeight="1" thickBot="1" x14ac:dyDescent="0.25">
      <c r="B35" s="155"/>
      <c r="C35" s="156"/>
    </row>
    <row r="36" spans="2:3" ht="15.75" customHeight="1" thickBot="1" x14ac:dyDescent="0.25">
      <c r="B36" s="114" t="s">
        <v>65</v>
      </c>
      <c r="C36" s="115" t="s">
        <v>72</v>
      </c>
    </row>
    <row r="37" spans="2:3" ht="15.75" customHeight="1" thickBot="1" x14ac:dyDescent="0.25">
      <c r="B37" s="114" t="s">
        <v>66</v>
      </c>
      <c r="C37" s="115" t="s">
        <v>67</v>
      </c>
    </row>
    <row r="38" spans="2:3" ht="15.75" customHeight="1" thickBot="1" x14ac:dyDescent="0.25">
      <c r="B38" s="114" t="s">
        <v>68</v>
      </c>
      <c r="C38" s="116" t="s">
        <v>69</v>
      </c>
    </row>
    <row r="39" spans="2:3" ht="15.75" customHeight="1" thickBot="1" x14ac:dyDescent="0.25">
      <c r="B39" s="114" t="s">
        <v>70</v>
      </c>
      <c r="C39" s="116" t="s">
        <v>71</v>
      </c>
    </row>
  </sheetData>
  <sheetProtection algorithmName="SHA-512" hashValue="G00RIccK46h262JoC+iRUFGZTWtLHj/T0uGSKaBjnO1olvUKTX7kSgpHQAqyPMuqpROuiLeM2YHQq7pw5KwxVw==" saltValue="BUEEvjwZMwqzNjH4ZzmLlg==" spinCount="100000" sheet="1" objects="1" scenarios="1" selectLockedCells="1"/>
  <mergeCells count="5">
    <mergeCell ref="B30:C30"/>
    <mergeCell ref="B31:C31"/>
    <mergeCell ref="B32:C32"/>
    <mergeCell ref="B33:C33"/>
    <mergeCell ref="B34:C3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1.25" x14ac:dyDescent="0.15"/>
  <cols>
    <col min="1" max="1" width="26.28515625" style="117" bestFit="1" customWidth="1"/>
    <col min="2" max="2" width="13.85546875" style="117" customWidth="1"/>
    <col min="3" max="3" width="9.140625" style="117"/>
    <col min="4" max="4" width="26.42578125" style="117" customWidth="1"/>
    <col min="5" max="5" width="13.85546875" style="117" customWidth="1"/>
    <col min="6" max="6" width="9.140625" style="117"/>
    <col min="7" max="7" width="10.85546875" style="117" customWidth="1"/>
    <col min="8" max="8" width="14.28515625" style="117" bestFit="1" customWidth="1"/>
    <col min="9" max="10" width="16" style="117" bestFit="1" customWidth="1"/>
    <col min="11" max="11" width="14.28515625" style="117" bestFit="1" customWidth="1"/>
    <col min="12" max="12" width="16" style="117" customWidth="1"/>
    <col min="13" max="16384" width="9.140625" style="117"/>
  </cols>
  <sheetData/>
  <sheetProtection algorithmName="SHA-512" hashValue="ej5p51AmE/Qf5+Sq7nBcljAn4rJ6PzQTKjcBOZZdjMNN7/7LP/lfdjxGAic1lA4+eQeKFssJNlwWW2k5ph2k1g==" saltValue="0Re3I0PPr9dHG+9Knl0Y4Q==" spinCount="100000" sheet="1" objects="1" scenarios="1" selectLockedCells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31"/>
  <sheetViews>
    <sheetView tabSelected="1" zoomScaleNormal="100" zoomScaleSheetLayoutView="80" workbookViewId="0">
      <selection activeCell="C4" sqref="C4"/>
    </sheetView>
  </sheetViews>
  <sheetFormatPr defaultRowHeight="12.75" x14ac:dyDescent="0.2"/>
  <cols>
    <col min="1" max="1" width="9.140625" style="120"/>
    <col min="2" max="2" width="59.7109375" style="120" bestFit="1" customWidth="1"/>
    <col min="3" max="3" width="16.85546875" style="120" customWidth="1"/>
    <col min="4" max="4" width="13.42578125" style="120" customWidth="1"/>
    <col min="5" max="5" width="11.28515625" style="120" customWidth="1"/>
    <col min="6" max="6" width="9.28515625" style="120" bestFit="1" customWidth="1"/>
    <col min="7" max="7" width="16.42578125" style="123" customWidth="1"/>
    <col min="8" max="8" width="16.28515625" style="120" bestFit="1" customWidth="1"/>
    <col min="9" max="9" width="22" style="120" customWidth="1"/>
    <col min="10" max="10" width="14.140625" style="120" bestFit="1" customWidth="1"/>
    <col min="11" max="11" width="13.42578125" style="120" customWidth="1"/>
    <col min="12" max="12" width="13" style="120" customWidth="1"/>
    <col min="13" max="13" width="17.28515625" style="120" customWidth="1"/>
    <col min="14" max="14" width="22" style="120" bestFit="1" customWidth="1"/>
    <col min="15" max="15" width="25" style="120" customWidth="1"/>
    <col min="16" max="16384" width="9.140625" style="120"/>
  </cols>
  <sheetData>
    <row r="1" spans="2:14" ht="47.45" customHeight="1" thickBot="1" x14ac:dyDescent="0.35">
      <c r="B1" s="8" t="s">
        <v>5</v>
      </c>
      <c r="C1" s="8"/>
      <c r="D1" s="28"/>
      <c r="F1" s="160" t="s">
        <v>31</v>
      </c>
      <c r="G1" s="161"/>
      <c r="H1" s="162"/>
      <c r="I1" s="23" t="s">
        <v>47</v>
      </c>
      <c r="K1" s="160" t="s">
        <v>32</v>
      </c>
      <c r="L1" s="161"/>
      <c r="M1" s="162"/>
      <c r="N1" s="23" t="s">
        <v>47</v>
      </c>
    </row>
    <row r="2" spans="2:14" ht="13.5" thickBot="1" x14ac:dyDescent="0.25">
      <c r="B2" s="7" t="s">
        <v>0</v>
      </c>
      <c r="C2" s="6" t="s">
        <v>1</v>
      </c>
      <c r="D2" s="6" t="s">
        <v>2</v>
      </c>
      <c r="E2" s="31"/>
      <c r="F2" s="75" t="s">
        <v>12</v>
      </c>
      <c r="G2" s="43" t="s">
        <v>13</v>
      </c>
      <c r="H2" s="32" t="s">
        <v>15</v>
      </c>
      <c r="I2" s="80">
        <v>12</v>
      </c>
      <c r="J2" s="31"/>
      <c r="K2" s="75" t="s">
        <v>12</v>
      </c>
      <c r="L2" s="30" t="s">
        <v>13</v>
      </c>
      <c r="M2" s="32" t="s">
        <v>15</v>
      </c>
      <c r="N2" s="80">
        <v>12</v>
      </c>
    </row>
    <row r="3" spans="2:14" x14ac:dyDescent="0.2">
      <c r="B3" s="5" t="s">
        <v>6</v>
      </c>
      <c r="C3" s="4"/>
      <c r="D3" s="3"/>
      <c r="F3" s="78">
        <v>4</v>
      </c>
      <c r="G3" s="79">
        <f>C3*F3</f>
        <v>0</v>
      </c>
      <c r="H3" s="79">
        <f>D3*F3</f>
        <v>0</v>
      </c>
      <c r="I3" s="79">
        <f>$I$2*H3+G3</f>
        <v>0</v>
      </c>
      <c r="K3" s="71">
        <v>0</v>
      </c>
      <c r="L3" s="87">
        <v>0</v>
      </c>
      <c r="M3" s="79">
        <f>K3*D3</f>
        <v>0</v>
      </c>
      <c r="N3" s="79">
        <f>M3+L3*N$2</f>
        <v>0</v>
      </c>
    </row>
    <row r="4" spans="2:14" x14ac:dyDescent="0.2">
      <c r="B4" s="5" t="s">
        <v>7</v>
      </c>
      <c r="C4" s="4"/>
      <c r="D4" s="3"/>
      <c r="F4" s="72">
        <v>14</v>
      </c>
      <c r="G4" s="76">
        <f t="shared" ref="G4:G11" si="0">C4*F4</f>
        <v>0</v>
      </c>
      <c r="H4" s="76">
        <f t="shared" ref="H4:H11" si="1">D4*F4</f>
        <v>0</v>
      </c>
      <c r="I4" s="76">
        <f t="shared" ref="I4:I11" si="2">$I$2*H4+G4</f>
        <v>0</v>
      </c>
      <c r="K4" s="72">
        <v>12</v>
      </c>
      <c r="L4" s="76"/>
      <c r="M4" s="76">
        <f t="shared" ref="M4:M11" si="3">K4*D4</f>
        <v>0</v>
      </c>
      <c r="N4" s="76">
        <f>L4+M4*N$2</f>
        <v>0</v>
      </c>
    </row>
    <row r="5" spans="2:14" x14ac:dyDescent="0.2">
      <c r="B5" s="5" t="s">
        <v>8</v>
      </c>
      <c r="C5" s="4"/>
      <c r="D5" s="3"/>
      <c r="F5" s="72">
        <v>2</v>
      </c>
      <c r="G5" s="76">
        <f t="shared" si="0"/>
        <v>0</v>
      </c>
      <c r="H5" s="76">
        <f t="shared" si="1"/>
        <v>0</v>
      </c>
      <c r="I5" s="76">
        <f t="shared" si="2"/>
        <v>0</v>
      </c>
      <c r="K5" s="72">
        <v>12</v>
      </c>
      <c r="L5" s="76">
        <f t="shared" ref="L5:L11" si="4">K5*C5</f>
        <v>0</v>
      </c>
      <c r="M5" s="76">
        <f t="shared" si="3"/>
        <v>0</v>
      </c>
      <c r="N5" s="76">
        <f t="shared" ref="N5:N11" si="5">L5+M5*N$2</f>
        <v>0</v>
      </c>
    </row>
    <row r="6" spans="2:14" x14ac:dyDescent="0.2">
      <c r="B6" s="5" t="s">
        <v>9</v>
      </c>
      <c r="C6" s="4"/>
      <c r="D6" s="3"/>
      <c r="F6" s="72">
        <v>0</v>
      </c>
      <c r="G6" s="76">
        <f t="shared" si="0"/>
        <v>0</v>
      </c>
      <c r="H6" s="76">
        <f t="shared" si="1"/>
        <v>0</v>
      </c>
      <c r="I6" s="76">
        <f t="shared" si="2"/>
        <v>0</v>
      </c>
      <c r="K6" s="72">
        <v>2</v>
      </c>
      <c r="L6" s="76">
        <f t="shared" si="4"/>
        <v>0</v>
      </c>
      <c r="M6" s="76">
        <f t="shared" si="3"/>
        <v>0</v>
      </c>
      <c r="N6" s="76">
        <f t="shared" si="5"/>
        <v>0</v>
      </c>
    </row>
    <row r="7" spans="2:14" x14ac:dyDescent="0.2">
      <c r="B7" s="5" t="s">
        <v>23</v>
      </c>
      <c r="C7" s="4"/>
      <c r="D7" s="3"/>
      <c r="F7" s="72">
        <v>0</v>
      </c>
      <c r="G7" s="76">
        <f t="shared" si="0"/>
        <v>0</v>
      </c>
      <c r="H7" s="76">
        <f t="shared" si="1"/>
        <v>0</v>
      </c>
      <c r="I7" s="76">
        <f t="shared" si="2"/>
        <v>0</v>
      </c>
      <c r="K7" s="72">
        <v>2</v>
      </c>
      <c r="L7" s="76">
        <f t="shared" si="4"/>
        <v>0</v>
      </c>
      <c r="M7" s="76">
        <f t="shared" si="3"/>
        <v>0</v>
      </c>
      <c r="N7" s="76">
        <f t="shared" si="5"/>
        <v>0</v>
      </c>
    </row>
    <row r="8" spans="2:14" x14ac:dyDescent="0.2">
      <c r="B8" s="5" t="s">
        <v>26</v>
      </c>
      <c r="C8" s="4"/>
      <c r="D8" s="3"/>
      <c r="F8" s="72">
        <v>40</v>
      </c>
      <c r="G8" s="76">
        <f t="shared" si="0"/>
        <v>0</v>
      </c>
      <c r="H8" s="76">
        <f t="shared" si="1"/>
        <v>0</v>
      </c>
      <c r="I8" s="76">
        <f t="shared" si="2"/>
        <v>0</v>
      </c>
      <c r="K8" s="72">
        <v>160</v>
      </c>
      <c r="L8" s="76">
        <f t="shared" si="4"/>
        <v>0</v>
      </c>
      <c r="M8" s="76">
        <f t="shared" si="3"/>
        <v>0</v>
      </c>
      <c r="N8" s="76">
        <f t="shared" si="5"/>
        <v>0</v>
      </c>
    </row>
    <row r="9" spans="2:14" x14ac:dyDescent="0.2">
      <c r="B9" s="5" t="s">
        <v>10</v>
      </c>
      <c r="C9" s="4"/>
      <c r="D9" s="3"/>
      <c r="F9" s="72">
        <v>1</v>
      </c>
      <c r="G9" s="76">
        <f t="shared" si="0"/>
        <v>0</v>
      </c>
      <c r="H9" s="76">
        <f t="shared" si="1"/>
        <v>0</v>
      </c>
      <c r="I9" s="76">
        <f t="shared" si="2"/>
        <v>0</v>
      </c>
      <c r="K9" s="72">
        <v>2</v>
      </c>
      <c r="L9" s="76">
        <f t="shared" si="4"/>
        <v>0</v>
      </c>
      <c r="M9" s="76">
        <f t="shared" si="3"/>
        <v>0</v>
      </c>
      <c r="N9" s="76">
        <f t="shared" si="5"/>
        <v>0</v>
      </c>
    </row>
    <row r="10" spans="2:14" x14ac:dyDescent="0.2">
      <c r="B10" s="5" t="s">
        <v>27</v>
      </c>
      <c r="C10" s="4"/>
      <c r="D10" s="3"/>
      <c r="F10" s="72">
        <v>1</v>
      </c>
      <c r="G10" s="76">
        <f t="shared" si="0"/>
        <v>0</v>
      </c>
      <c r="H10" s="76">
        <f t="shared" si="1"/>
        <v>0</v>
      </c>
      <c r="I10" s="76">
        <f t="shared" si="2"/>
        <v>0</v>
      </c>
      <c r="K10" s="72">
        <v>2</v>
      </c>
      <c r="L10" s="76">
        <f t="shared" si="4"/>
        <v>0</v>
      </c>
      <c r="M10" s="76">
        <f t="shared" si="3"/>
        <v>0</v>
      </c>
      <c r="N10" s="76">
        <f t="shared" si="5"/>
        <v>0</v>
      </c>
    </row>
    <row r="11" spans="2:14" ht="13.5" thickBot="1" x14ac:dyDescent="0.25">
      <c r="B11" s="25" t="s">
        <v>28</v>
      </c>
      <c r="C11" s="26"/>
      <c r="D11" s="27"/>
      <c r="F11" s="74">
        <v>1</v>
      </c>
      <c r="G11" s="77">
        <f t="shared" si="0"/>
        <v>0</v>
      </c>
      <c r="H11" s="77">
        <f t="shared" si="1"/>
        <v>0</v>
      </c>
      <c r="I11" s="77">
        <f t="shared" si="2"/>
        <v>0</v>
      </c>
      <c r="K11" s="74">
        <v>2</v>
      </c>
      <c r="L11" s="77">
        <f t="shared" si="4"/>
        <v>0</v>
      </c>
      <c r="M11" s="85">
        <f t="shared" si="3"/>
        <v>0</v>
      </c>
      <c r="N11" s="85">
        <f t="shared" si="5"/>
        <v>0</v>
      </c>
    </row>
    <row r="12" spans="2:14" x14ac:dyDescent="0.2">
      <c r="B12" s="15"/>
      <c r="C12" s="121"/>
      <c r="D12" s="121"/>
      <c r="E12" s="16" t="s">
        <v>14</v>
      </c>
      <c r="F12" s="17"/>
      <c r="G12" s="18">
        <f>SUM(G3:G11)</f>
        <v>0</v>
      </c>
      <c r="H12" s="18">
        <f>SUM(H3:H11)</f>
        <v>0</v>
      </c>
      <c r="I12" s="18">
        <f>SUM(I3:I11)</f>
        <v>0</v>
      </c>
      <c r="J12" s="16" t="s">
        <v>14</v>
      </c>
      <c r="K12" s="17"/>
      <c r="L12" s="18">
        <f>SUM(L3:L11)</f>
        <v>0</v>
      </c>
      <c r="M12" s="18">
        <f>SUM(M3:M11)</f>
        <v>0</v>
      </c>
      <c r="N12" s="18">
        <f>SUM(N3:N11)</f>
        <v>0</v>
      </c>
    </row>
    <row r="13" spans="2:14" x14ac:dyDescent="0.2">
      <c r="B13" s="15"/>
      <c r="C13" s="121"/>
      <c r="D13" s="121"/>
      <c r="E13" s="16"/>
      <c r="F13" s="17"/>
      <c r="G13" s="18"/>
      <c r="H13" s="57"/>
      <c r="I13" s="18"/>
      <c r="J13" s="16"/>
      <c r="K13" s="17"/>
      <c r="L13" s="18"/>
      <c r="M13" s="57"/>
      <c r="N13" s="18"/>
    </row>
    <row r="14" spans="2:14" ht="13.5" thickBot="1" x14ac:dyDescent="0.25">
      <c r="B14" s="2"/>
      <c r="C14" s="122"/>
      <c r="D14" s="122"/>
    </row>
    <row r="15" spans="2:14" ht="32.450000000000003" customHeight="1" thickBot="1" x14ac:dyDescent="0.35">
      <c r="B15" s="118" t="s">
        <v>3</v>
      </c>
      <c r="C15" s="118"/>
      <c r="D15" s="24"/>
      <c r="F15" s="163" t="s">
        <v>34</v>
      </c>
      <c r="G15" s="164"/>
      <c r="H15" s="165"/>
      <c r="I15" s="24"/>
      <c r="K15" s="163" t="s">
        <v>33</v>
      </c>
      <c r="L15" s="164"/>
      <c r="M15" s="165"/>
      <c r="N15" s="24"/>
    </row>
    <row r="16" spans="2:14" ht="13.5" thickBot="1" x14ac:dyDescent="0.25">
      <c r="B16" s="7" t="s">
        <v>4</v>
      </c>
      <c r="C16" s="29"/>
      <c r="D16" s="6" t="s">
        <v>18</v>
      </c>
      <c r="E16" s="31"/>
      <c r="F16" s="30"/>
      <c r="G16" s="83" t="s">
        <v>16</v>
      </c>
      <c r="H16" s="32" t="s">
        <v>15</v>
      </c>
      <c r="I16" s="80">
        <v>12</v>
      </c>
      <c r="J16" s="31"/>
      <c r="K16" s="30"/>
      <c r="L16" s="33" t="s">
        <v>16</v>
      </c>
      <c r="M16" s="88" t="s">
        <v>15</v>
      </c>
      <c r="N16" s="80">
        <v>12</v>
      </c>
    </row>
    <row r="17" spans="2:14" x14ac:dyDescent="0.2">
      <c r="B17" s="5" t="s">
        <v>17</v>
      </c>
      <c r="C17" s="124"/>
      <c r="D17" s="3"/>
      <c r="F17" s="12"/>
      <c r="G17" s="81">
        <v>0.1</v>
      </c>
      <c r="H17" s="79">
        <f>G17*D17</f>
        <v>0</v>
      </c>
      <c r="I17" s="79">
        <f>H17*I$16</f>
        <v>0</v>
      </c>
      <c r="K17" s="12"/>
      <c r="L17" s="41">
        <v>1</v>
      </c>
      <c r="M17" s="113">
        <f>L17*D17</f>
        <v>0</v>
      </c>
      <c r="N17" s="79">
        <f>M17*$N$16</f>
        <v>0</v>
      </c>
    </row>
    <row r="18" spans="2:14" x14ac:dyDescent="0.2">
      <c r="B18" s="5" t="s">
        <v>19</v>
      </c>
      <c r="C18" s="124"/>
      <c r="D18" s="3"/>
      <c r="F18" s="13"/>
      <c r="G18" s="82">
        <v>1</v>
      </c>
      <c r="H18" s="76">
        <f t="shared" ref="H18:H20" si="6">G18*D18</f>
        <v>0</v>
      </c>
      <c r="I18" s="76">
        <f t="shared" ref="I18:I20" si="7">H18*I$16</f>
        <v>0</v>
      </c>
      <c r="K18" s="13"/>
      <c r="L18" s="39">
        <v>3</v>
      </c>
      <c r="M18" s="90">
        <f t="shared" ref="M18:M21" si="8">L18*D18</f>
        <v>0</v>
      </c>
      <c r="N18" s="76">
        <f t="shared" ref="N18:N20" si="9">M18*$N$16</f>
        <v>0</v>
      </c>
    </row>
    <row r="19" spans="2:14" x14ac:dyDescent="0.2">
      <c r="B19" s="5" t="s">
        <v>20</v>
      </c>
      <c r="C19" s="124"/>
      <c r="D19" s="3"/>
      <c r="F19" s="13"/>
      <c r="G19" s="82">
        <v>2</v>
      </c>
      <c r="H19" s="76">
        <f t="shared" si="6"/>
        <v>0</v>
      </c>
      <c r="I19" s="76">
        <f t="shared" si="7"/>
        <v>0</v>
      </c>
      <c r="K19" s="13"/>
      <c r="L19" s="39">
        <v>6</v>
      </c>
      <c r="M19" s="90">
        <f t="shared" si="8"/>
        <v>0</v>
      </c>
      <c r="N19" s="76">
        <f t="shared" si="9"/>
        <v>0</v>
      </c>
    </row>
    <row r="20" spans="2:14" x14ac:dyDescent="0.2">
      <c r="B20" s="5" t="s">
        <v>21</v>
      </c>
      <c r="C20" s="124"/>
      <c r="D20" s="3"/>
      <c r="F20" s="13"/>
      <c r="G20" s="82">
        <v>2</v>
      </c>
      <c r="H20" s="76">
        <f t="shared" si="6"/>
        <v>0</v>
      </c>
      <c r="I20" s="76">
        <f t="shared" si="7"/>
        <v>0</v>
      </c>
      <c r="K20" s="13"/>
      <c r="L20" s="39">
        <v>6</v>
      </c>
      <c r="M20" s="90">
        <f t="shared" si="8"/>
        <v>0</v>
      </c>
      <c r="N20" s="76">
        <f t="shared" si="9"/>
        <v>0</v>
      </c>
    </row>
    <row r="21" spans="2:14" ht="13.5" thickBot="1" x14ac:dyDescent="0.25">
      <c r="B21" s="25" t="s">
        <v>22</v>
      </c>
      <c r="C21" s="125"/>
      <c r="D21" s="27"/>
      <c r="F21" s="14"/>
      <c r="G21" s="84">
        <v>2</v>
      </c>
      <c r="H21" s="85">
        <f t="shared" ref="H21" si="10">G21*D21</f>
        <v>0</v>
      </c>
      <c r="I21" s="85">
        <f t="shared" ref="I21" si="11">H21*I$16</f>
        <v>0</v>
      </c>
      <c r="K21" s="14"/>
      <c r="L21" s="40">
        <v>6</v>
      </c>
      <c r="M21" s="92">
        <f t="shared" si="8"/>
        <v>0</v>
      </c>
      <c r="N21" s="85">
        <f t="shared" ref="N21" si="12">M21*$N$16</f>
        <v>0</v>
      </c>
    </row>
    <row r="22" spans="2:14" x14ac:dyDescent="0.2">
      <c r="B22" s="17"/>
      <c r="C22" s="17"/>
      <c r="D22" s="17"/>
      <c r="E22" s="16" t="s">
        <v>14</v>
      </c>
      <c r="F22" s="21"/>
      <c r="G22" s="45"/>
      <c r="H22" s="18">
        <f>SUM(H17:H21)</f>
        <v>0</v>
      </c>
      <c r="I22" s="18">
        <f>SUM(I17:I21)</f>
        <v>0</v>
      </c>
      <c r="J22" s="16" t="s">
        <v>14</v>
      </c>
      <c r="K22" s="21"/>
      <c r="L22" s="22"/>
      <c r="M22" s="18">
        <f>SUM(M17:M21)</f>
        <v>0</v>
      </c>
      <c r="N22" s="18">
        <f>SUM(N17:N21)</f>
        <v>0</v>
      </c>
    </row>
    <row r="23" spans="2:14" x14ac:dyDescent="0.2">
      <c r="E23" s="11"/>
      <c r="F23" s="19"/>
      <c r="G23" s="46"/>
      <c r="H23" s="56"/>
      <c r="I23" s="20"/>
      <c r="J23" s="11"/>
      <c r="K23" s="19"/>
      <c r="L23" s="20"/>
      <c r="M23" s="56"/>
      <c r="N23" s="20"/>
    </row>
    <row r="24" spans="2:14" x14ac:dyDescent="0.2">
      <c r="E24" s="11"/>
      <c r="F24" s="17"/>
      <c r="G24" s="44"/>
      <c r="J24" s="11"/>
      <c r="K24" s="17"/>
      <c r="L24" s="17"/>
    </row>
    <row r="25" spans="2:14" ht="13.5" thickBot="1" x14ac:dyDescent="0.25"/>
    <row r="26" spans="2:14" ht="21" thickBot="1" x14ac:dyDescent="0.35">
      <c r="B26" s="118" t="s">
        <v>29</v>
      </c>
      <c r="C26" s="118"/>
      <c r="D26" s="24"/>
      <c r="F26" s="166" t="s">
        <v>30</v>
      </c>
      <c r="G26" s="167"/>
      <c r="H26" s="167"/>
      <c r="I26" s="42"/>
      <c r="K26" s="168"/>
      <c r="L26" s="168"/>
      <c r="M26" s="168"/>
      <c r="N26" s="119"/>
    </row>
    <row r="27" spans="2:14" ht="13.5" thickBot="1" x14ac:dyDescent="0.25">
      <c r="B27" s="7"/>
      <c r="C27" s="6" t="s">
        <v>1</v>
      </c>
      <c r="D27" s="29"/>
      <c r="E27" s="31"/>
      <c r="F27" s="75" t="s">
        <v>12</v>
      </c>
      <c r="G27" s="94"/>
      <c r="H27" s="86"/>
      <c r="I27" s="95" t="s">
        <v>1</v>
      </c>
      <c r="J27" s="31"/>
      <c r="K27" s="34"/>
      <c r="L27" s="34"/>
      <c r="M27" s="35"/>
      <c r="N27" s="36"/>
    </row>
    <row r="28" spans="2:14" x14ac:dyDescent="0.2">
      <c r="B28" s="5" t="s">
        <v>11</v>
      </c>
      <c r="C28" s="4"/>
      <c r="D28" s="126"/>
      <c r="F28" s="71">
        <v>1</v>
      </c>
      <c r="G28" s="93"/>
      <c r="H28" s="73"/>
      <c r="I28" s="79">
        <f>C28</f>
        <v>0</v>
      </c>
      <c r="K28" s="37"/>
      <c r="L28" s="38"/>
      <c r="M28" s="38"/>
      <c r="N28" s="38"/>
    </row>
    <row r="29" spans="2:14" x14ac:dyDescent="0.2">
      <c r="B29" s="5" t="s">
        <v>24</v>
      </c>
      <c r="C29" s="4"/>
      <c r="D29" s="126"/>
      <c r="F29" s="72">
        <v>1</v>
      </c>
      <c r="G29" s="89"/>
      <c r="H29" s="90"/>
      <c r="I29" s="76">
        <f t="shared" ref="I29:I30" si="13">C29</f>
        <v>0</v>
      </c>
      <c r="K29" s="37"/>
      <c r="L29" s="38"/>
      <c r="M29" s="38"/>
      <c r="N29" s="38"/>
    </row>
    <row r="30" spans="2:14" ht="13.5" thickBot="1" x14ac:dyDescent="0.25">
      <c r="B30" s="25" t="s">
        <v>25</v>
      </c>
      <c r="C30" s="26"/>
      <c r="D30" s="127"/>
      <c r="F30" s="74">
        <v>1</v>
      </c>
      <c r="G30" s="91"/>
      <c r="H30" s="92"/>
      <c r="I30" s="77">
        <f t="shared" si="13"/>
        <v>0</v>
      </c>
      <c r="K30" s="37"/>
      <c r="L30" s="38"/>
      <c r="M30" s="38"/>
      <c r="N30" s="38"/>
    </row>
    <row r="31" spans="2:14" x14ac:dyDescent="0.2">
      <c r="B31" s="15"/>
      <c r="C31" s="121"/>
      <c r="D31" s="121"/>
      <c r="E31" s="16" t="s">
        <v>14</v>
      </c>
      <c r="F31" s="17"/>
      <c r="G31" s="44"/>
      <c r="H31" s="18"/>
      <c r="I31" s="18">
        <f>SUM(I28:I30)</f>
        <v>0</v>
      </c>
      <c r="J31" s="16"/>
      <c r="K31" s="17"/>
      <c r="L31" s="17"/>
      <c r="M31" s="18"/>
      <c r="N31" s="18"/>
    </row>
    <row r="32" spans="2:14" ht="20.25" x14ac:dyDescent="0.3">
      <c r="J32" s="128"/>
      <c r="K32" s="128"/>
      <c r="L32" s="128"/>
      <c r="M32" s="128"/>
    </row>
    <row r="33" spans="2:19" ht="18" x14ac:dyDescent="0.25">
      <c r="B33" s="9"/>
      <c r="C33" s="10"/>
      <c r="D33" s="10"/>
      <c r="E33" s="10"/>
      <c r="F33" s="10"/>
      <c r="G33" s="47"/>
      <c r="H33" s="10"/>
      <c r="J33" s="10"/>
      <c r="K33" s="10"/>
      <c r="L33" s="10"/>
      <c r="M33" s="10"/>
    </row>
    <row r="34" spans="2:19" ht="15" x14ac:dyDescent="0.2">
      <c r="N34" s="129"/>
      <c r="O34" s="48"/>
    </row>
    <row r="35" spans="2:19" ht="15" x14ac:dyDescent="0.2">
      <c r="N35" s="129"/>
      <c r="O35" s="48"/>
    </row>
    <row r="36" spans="2:19" ht="15" x14ac:dyDescent="0.2">
      <c r="N36" s="129"/>
      <c r="O36" s="48"/>
    </row>
    <row r="37" spans="2:19" ht="15" x14ac:dyDescent="0.2">
      <c r="G37" s="120"/>
      <c r="N37" s="129"/>
      <c r="O37" s="48"/>
    </row>
    <row r="38" spans="2:19" ht="15" x14ac:dyDescent="0.2">
      <c r="N38" s="129"/>
      <c r="O38" s="48"/>
    </row>
    <row r="39" spans="2:19" ht="15.75" x14ac:dyDescent="0.25">
      <c r="N39" s="129"/>
      <c r="O39" s="130"/>
    </row>
    <row r="40" spans="2:19" ht="15.75" x14ac:dyDescent="0.25">
      <c r="G40" s="120"/>
      <c r="N40" s="129"/>
      <c r="O40" s="130"/>
    </row>
    <row r="41" spans="2:19" ht="15" x14ac:dyDescent="0.2">
      <c r="N41" s="131"/>
      <c r="O41" s="48"/>
      <c r="P41" s="157"/>
      <c r="Q41" s="157"/>
      <c r="R41" s="157"/>
      <c r="S41" s="157"/>
    </row>
    <row r="42" spans="2:19" x14ac:dyDescent="0.2">
      <c r="N42" s="132"/>
    </row>
    <row r="43" spans="2:19" ht="15.75" x14ac:dyDescent="0.25">
      <c r="N43" s="131"/>
      <c r="O43" s="133"/>
    </row>
    <row r="44" spans="2:19" x14ac:dyDescent="0.2">
      <c r="G44" s="120"/>
      <c r="N44" s="132"/>
    </row>
    <row r="45" spans="2:19" ht="15.75" x14ac:dyDescent="0.25">
      <c r="C45" s="134"/>
      <c r="G45" s="120"/>
      <c r="N45" s="132"/>
    </row>
    <row r="46" spans="2:19" ht="15.75" x14ac:dyDescent="0.25">
      <c r="C46" s="135"/>
      <c r="D46" s="136"/>
      <c r="E46" s="136"/>
      <c r="G46" s="120"/>
      <c r="N46" s="129"/>
      <c r="O46" s="133"/>
    </row>
    <row r="48" spans="2:19" x14ac:dyDescent="0.2">
      <c r="G48" s="137"/>
    </row>
    <row r="49" spans="2:11" x14ac:dyDescent="0.2">
      <c r="C49" s="138"/>
      <c r="D49" s="139"/>
      <c r="E49" s="139"/>
      <c r="H49" s="140"/>
    </row>
    <row r="50" spans="2:11" x14ac:dyDescent="0.2">
      <c r="C50" s="138"/>
      <c r="D50" s="139"/>
      <c r="E50" s="139"/>
      <c r="H50" s="140"/>
    </row>
    <row r="51" spans="2:11" x14ac:dyDescent="0.2">
      <c r="C51" s="138"/>
      <c r="D51" s="139"/>
      <c r="E51" s="139"/>
      <c r="H51" s="140"/>
    </row>
    <row r="52" spans="2:11" x14ac:dyDescent="0.2">
      <c r="C52" s="138"/>
      <c r="D52" s="139"/>
      <c r="E52" s="139"/>
      <c r="H52" s="140"/>
    </row>
    <row r="53" spans="2:11" x14ac:dyDescent="0.2">
      <c r="C53" s="138"/>
      <c r="D53" s="139"/>
      <c r="E53" s="139"/>
      <c r="H53" s="140"/>
    </row>
    <row r="54" spans="2:11" x14ac:dyDescent="0.2">
      <c r="B54" s="139"/>
      <c r="C54" s="138"/>
      <c r="D54" s="139"/>
      <c r="E54" s="139"/>
      <c r="H54" s="140"/>
    </row>
    <row r="55" spans="2:11" ht="15.75" customHeight="1" x14ac:dyDescent="0.2">
      <c r="C55" s="138"/>
      <c r="D55" s="139"/>
      <c r="E55" s="139"/>
      <c r="H55" s="140"/>
    </row>
    <row r="56" spans="2:11" x14ac:dyDescent="0.2">
      <c r="C56" s="138"/>
      <c r="D56" s="139"/>
      <c r="E56" s="139"/>
      <c r="H56" s="140"/>
    </row>
    <row r="57" spans="2:11" x14ac:dyDescent="0.2">
      <c r="C57" s="138"/>
      <c r="D57" s="139"/>
      <c r="E57" s="139"/>
      <c r="H57" s="140"/>
    </row>
    <row r="58" spans="2:11" x14ac:dyDescent="0.2">
      <c r="C58" s="138"/>
      <c r="D58" s="139"/>
      <c r="E58" s="139"/>
      <c r="H58" s="140"/>
    </row>
    <row r="59" spans="2:11" x14ac:dyDescent="0.2">
      <c r="C59" s="138"/>
      <c r="D59" s="141"/>
      <c r="E59" s="139"/>
      <c r="H59" s="140"/>
    </row>
    <row r="60" spans="2:11" x14ac:dyDescent="0.2">
      <c r="C60" s="139"/>
      <c r="D60" s="139"/>
      <c r="E60" s="139"/>
      <c r="F60" s="139"/>
      <c r="G60" s="139"/>
      <c r="H60" s="139"/>
      <c r="I60" s="139"/>
      <c r="J60" s="139"/>
      <c r="K60" s="139"/>
    </row>
    <row r="61" spans="2:11" x14ac:dyDescent="0.2">
      <c r="C61" s="139"/>
      <c r="D61" s="139"/>
      <c r="E61" s="139"/>
      <c r="F61" s="139"/>
      <c r="G61" s="139"/>
      <c r="H61" s="139"/>
      <c r="I61" s="139"/>
      <c r="J61" s="139"/>
      <c r="K61" s="139"/>
    </row>
    <row r="62" spans="2:11" x14ac:dyDescent="0.2">
      <c r="C62" s="139"/>
      <c r="D62" s="139"/>
      <c r="E62" s="139"/>
      <c r="F62" s="139"/>
      <c r="G62" s="139"/>
      <c r="H62" s="139"/>
      <c r="I62" s="139"/>
      <c r="J62" s="139"/>
      <c r="K62" s="139"/>
    </row>
    <row r="63" spans="2:11" x14ac:dyDescent="0.2">
      <c r="C63" s="139"/>
      <c r="D63" s="139"/>
      <c r="E63" s="139"/>
      <c r="F63" s="139"/>
      <c r="G63" s="139"/>
      <c r="H63" s="139"/>
      <c r="I63" s="139"/>
      <c r="J63" s="139"/>
      <c r="K63" s="139"/>
    </row>
    <row r="64" spans="2:11" x14ac:dyDescent="0.2">
      <c r="C64" s="139"/>
      <c r="D64" s="139"/>
      <c r="E64" s="139"/>
      <c r="F64" s="139"/>
      <c r="G64" s="139"/>
      <c r="H64" s="139"/>
      <c r="I64" s="139"/>
      <c r="J64" s="139"/>
      <c r="K64" s="139"/>
    </row>
    <row r="65" spans="3:11" x14ac:dyDescent="0.2">
      <c r="C65" s="139"/>
      <c r="D65" s="139"/>
      <c r="E65" s="139"/>
      <c r="F65" s="139"/>
      <c r="G65" s="139"/>
      <c r="H65" s="139"/>
      <c r="I65" s="139"/>
      <c r="J65" s="139"/>
      <c r="K65" s="139"/>
    </row>
    <row r="66" spans="3:11" x14ac:dyDescent="0.2">
      <c r="C66" s="139"/>
      <c r="D66" s="139"/>
      <c r="E66" s="139"/>
      <c r="F66" s="139"/>
      <c r="G66" s="139"/>
      <c r="H66" s="139"/>
      <c r="I66" s="139"/>
      <c r="J66" s="139"/>
      <c r="K66" s="139"/>
    </row>
    <row r="67" spans="3:11" x14ac:dyDescent="0.2">
      <c r="C67" s="139"/>
      <c r="D67" s="139"/>
      <c r="E67" s="139"/>
      <c r="F67" s="139"/>
      <c r="G67" s="139"/>
      <c r="H67" s="139"/>
      <c r="I67" s="139"/>
      <c r="J67" s="139"/>
      <c r="K67" s="139"/>
    </row>
    <row r="68" spans="3:11" x14ac:dyDescent="0.2">
      <c r="D68" s="139"/>
      <c r="E68" s="139"/>
      <c r="H68" s="140"/>
    </row>
    <row r="69" spans="3:11" x14ac:dyDescent="0.2">
      <c r="D69" s="139"/>
      <c r="E69" s="139"/>
      <c r="H69" s="140"/>
    </row>
    <row r="70" spans="3:11" ht="11.45" customHeight="1" x14ac:dyDescent="0.2">
      <c r="D70" s="139"/>
      <c r="E70" s="139"/>
      <c r="H70" s="140"/>
    </row>
    <row r="71" spans="3:11" x14ac:dyDescent="0.2">
      <c r="D71" s="139"/>
      <c r="E71" s="139"/>
      <c r="H71" s="140"/>
    </row>
    <row r="72" spans="3:11" x14ac:dyDescent="0.2">
      <c r="D72" s="139"/>
      <c r="E72" s="139"/>
      <c r="H72" s="140"/>
    </row>
    <row r="73" spans="3:11" x14ac:dyDescent="0.2">
      <c r="C73" s="138"/>
      <c r="D73" s="139"/>
      <c r="E73" s="139"/>
      <c r="H73" s="140"/>
    </row>
    <row r="74" spans="3:11" x14ac:dyDescent="0.2">
      <c r="C74" s="138"/>
      <c r="D74" s="139"/>
      <c r="E74" s="139"/>
      <c r="H74" s="140"/>
    </row>
    <row r="75" spans="3:11" x14ac:dyDescent="0.2">
      <c r="C75" s="138"/>
      <c r="D75" s="139"/>
      <c r="E75" s="139"/>
      <c r="H75" s="140"/>
    </row>
    <row r="76" spans="3:11" x14ac:dyDescent="0.2">
      <c r="C76" s="138"/>
      <c r="D76" s="139"/>
      <c r="E76" s="139"/>
      <c r="H76" s="140"/>
    </row>
    <row r="77" spans="3:11" x14ac:dyDescent="0.2">
      <c r="C77" s="138"/>
      <c r="D77" s="139"/>
      <c r="E77" s="139"/>
      <c r="H77" s="140"/>
    </row>
    <row r="78" spans="3:11" x14ac:dyDescent="0.2">
      <c r="C78" s="138"/>
      <c r="D78" s="141"/>
      <c r="E78" s="139"/>
      <c r="H78" s="140"/>
    </row>
    <row r="81" spans="3:8" ht="15.75" x14ac:dyDescent="0.25">
      <c r="C81" s="158"/>
      <c r="D81" s="159"/>
      <c r="E81" s="159"/>
      <c r="F81" s="159"/>
      <c r="G81" s="142"/>
    </row>
    <row r="82" spans="3:8" x14ac:dyDescent="0.2">
      <c r="G82" s="137"/>
    </row>
    <row r="83" spans="3:8" x14ac:dyDescent="0.2">
      <c r="D83" s="139"/>
      <c r="E83" s="139"/>
      <c r="H83" s="140"/>
    </row>
    <row r="84" spans="3:8" x14ac:dyDescent="0.2">
      <c r="D84" s="139"/>
      <c r="E84" s="139"/>
      <c r="H84" s="140"/>
    </row>
    <row r="85" spans="3:8" x14ac:dyDescent="0.2">
      <c r="D85" s="139"/>
      <c r="E85" s="139"/>
      <c r="H85" s="140"/>
    </row>
    <row r="86" spans="3:8" x14ac:dyDescent="0.2">
      <c r="D86" s="139"/>
      <c r="E86" s="139"/>
      <c r="H86" s="140"/>
    </row>
    <row r="87" spans="3:8" x14ac:dyDescent="0.2">
      <c r="D87" s="139"/>
      <c r="E87" s="139"/>
      <c r="H87" s="140"/>
    </row>
    <row r="88" spans="3:8" x14ac:dyDescent="0.2">
      <c r="D88" s="139"/>
      <c r="E88" s="139"/>
      <c r="H88" s="140"/>
    </row>
    <row r="89" spans="3:8" x14ac:dyDescent="0.2">
      <c r="D89" s="139"/>
      <c r="E89" s="139"/>
      <c r="H89" s="140"/>
    </row>
    <row r="90" spans="3:8" x14ac:dyDescent="0.2">
      <c r="D90" s="139"/>
      <c r="E90" s="139"/>
      <c r="H90" s="140"/>
    </row>
    <row r="91" spans="3:8" x14ac:dyDescent="0.2">
      <c r="D91" s="139"/>
      <c r="E91" s="139"/>
      <c r="H91" s="140"/>
    </row>
    <row r="92" spans="3:8" x14ac:dyDescent="0.2">
      <c r="D92" s="139"/>
      <c r="E92" s="139"/>
      <c r="H92" s="140"/>
    </row>
    <row r="93" spans="3:8" x14ac:dyDescent="0.2">
      <c r="D93" s="139"/>
      <c r="E93" s="139"/>
      <c r="H93" s="140"/>
    </row>
    <row r="94" spans="3:8" x14ac:dyDescent="0.2">
      <c r="C94" s="138"/>
      <c r="D94" s="139"/>
      <c r="E94" s="139"/>
      <c r="H94" s="140"/>
    </row>
    <row r="95" spans="3:8" x14ac:dyDescent="0.2">
      <c r="C95" s="138"/>
      <c r="D95" s="139"/>
      <c r="E95" s="139"/>
      <c r="H95" s="140"/>
    </row>
    <row r="96" spans="3:8" x14ac:dyDescent="0.2">
      <c r="C96" s="138"/>
      <c r="D96" s="139"/>
      <c r="E96" s="139"/>
      <c r="H96" s="140"/>
    </row>
    <row r="97" spans="3:8" x14ac:dyDescent="0.2">
      <c r="C97" s="138"/>
      <c r="D97" s="139"/>
      <c r="E97" s="139"/>
      <c r="H97" s="140"/>
    </row>
    <row r="98" spans="3:8" x14ac:dyDescent="0.2">
      <c r="C98" s="138"/>
      <c r="D98" s="139"/>
      <c r="E98" s="139"/>
      <c r="H98" s="140"/>
    </row>
    <row r="99" spans="3:8" x14ac:dyDescent="0.2">
      <c r="C99" s="138"/>
      <c r="D99" s="141"/>
      <c r="E99" s="139"/>
      <c r="H99" s="140"/>
    </row>
    <row r="104" spans="3:8" ht="15.75" x14ac:dyDescent="0.25">
      <c r="C104" s="134"/>
    </row>
    <row r="106" spans="3:8" x14ac:dyDescent="0.2">
      <c r="G106" s="137"/>
    </row>
    <row r="107" spans="3:8" x14ac:dyDescent="0.2">
      <c r="C107" s="138"/>
    </row>
    <row r="108" spans="3:8" x14ac:dyDescent="0.2">
      <c r="C108" s="138"/>
    </row>
    <row r="109" spans="3:8" x14ac:dyDescent="0.2">
      <c r="C109" s="138"/>
    </row>
    <row r="110" spans="3:8" x14ac:dyDescent="0.2">
      <c r="C110" s="138"/>
    </row>
    <row r="111" spans="3:8" x14ac:dyDescent="0.2">
      <c r="C111" s="138"/>
    </row>
    <row r="112" spans="3:8" x14ac:dyDescent="0.2">
      <c r="C112" s="138"/>
    </row>
    <row r="114" spans="3:8" ht="11.45" customHeight="1" x14ac:dyDescent="0.2"/>
    <row r="115" spans="3:8" x14ac:dyDescent="0.2">
      <c r="C115" s="143"/>
      <c r="D115" s="143"/>
      <c r="E115" s="143"/>
      <c r="F115" s="143"/>
      <c r="G115" s="144"/>
      <c r="H115" s="143"/>
    </row>
    <row r="116" spans="3:8" x14ac:dyDescent="0.2">
      <c r="G116" s="137"/>
    </row>
    <row r="117" spans="3:8" x14ac:dyDescent="0.2">
      <c r="C117" s="138"/>
    </row>
    <row r="118" spans="3:8" x14ac:dyDescent="0.2">
      <c r="C118" s="138"/>
    </row>
    <row r="119" spans="3:8" x14ac:dyDescent="0.2">
      <c r="C119" s="138"/>
    </row>
    <row r="120" spans="3:8" x14ac:dyDescent="0.2">
      <c r="C120" s="138"/>
    </row>
    <row r="121" spans="3:8" x14ac:dyDescent="0.2">
      <c r="C121" s="138"/>
    </row>
    <row r="122" spans="3:8" x14ac:dyDescent="0.2">
      <c r="C122" s="138"/>
    </row>
    <row r="125" spans="3:8" x14ac:dyDescent="0.2">
      <c r="G125" s="137"/>
    </row>
    <row r="126" spans="3:8" x14ac:dyDescent="0.2">
      <c r="C126" s="138"/>
    </row>
    <row r="127" spans="3:8" x14ac:dyDescent="0.2">
      <c r="C127" s="138"/>
    </row>
    <row r="128" spans="3:8" x14ac:dyDescent="0.2">
      <c r="C128" s="138"/>
    </row>
    <row r="129" spans="3:3" x14ac:dyDescent="0.2">
      <c r="C129" s="138"/>
    </row>
    <row r="130" spans="3:3" x14ac:dyDescent="0.2">
      <c r="C130" s="138"/>
    </row>
    <row r="131" spans="3:3" x14ac:dyDescent="0.2">
      <c r="C131" s="138"/>
    </row>
  </sheetData>
  <sheetProtection algorithmName="SHA-512" hashValue="LPw2j1RuQjO9BjsM9hc4XamxADImKznNw95Y47EP4aTPE44Eiv6O7NvjeH7oF60bs5G0Ik2tbilXZgb86hGyGA==" saltValue="4uwXfqei62BK6TU0E5DuqA==" spinCount="100000" sheet="1" objects="1" scenarios="1" selectLockedCells="1"/>
  <mergeCells count="8">
    <mergeCell ref="P41:S41"/>
    <mergeCell ref="C81:F81"/>
    <mergeCell ref="F1:H1"/>
    <mergeCell ref="F15:H15"/>
    <mergeCell ref="F26:H26"/>
    <mergeCell ref="K1:M1"/>
    <mergeCell ref="K15:M15"/>
    <mergeCell ref="K26:M26"/>
  </mergeCell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19"/>
  <sheetViews>
    <sheetView workbookViewId="0">
      <selection activeCell="B14" sqref="B14"/>
    </sheetView>
  </sheetViews>
  <sheetFormatPr defaultRowHeight="12.75" x14ac:dyDescent="0.2"/>
  <cols>
    <col min="1" max="1" width="18.28515625" customWidth="1"/>
    <col min="2" max="2" width="17.5703125" customWidth="1"/>
    <col min="3" max="3" width="22.42578125" customWidth="1"/>
    <col min="4" max="4" width="22.28515625" customWidth="1"/>
    <col min="5" max="5" width="30.42578125" customWidth="1"/>
  </cols>
  <sheetData>
    <row r="4" spans="1:5" ht="13.5" thickBot="1" x14ac:dyDescent="0.25"/>
    <row r="5" spans="1:5" s="60" customFormat="1" ht="48" thickBot="1" x14ac:dyDescent="0.25">
      <c r="A5" s="100"/>
      <c r="B5" s="109" t="s">
        <v>46</v>
      </c>
      <c r="C5" s="102" t="s">
        <v>55</v>
      </c>
      <c r="D5" s="102" t="s">
        <v>58</v>
      </c>
      <c r="E5" s="100" t="s">
        <v>56</v>
      </c>
    </row>
    <row r="6" spans="1:5" x14ac:dyDescent="0.2">
      <c r="A6" s="104" t="s">
        <v>36</v>
      </c>
      <c r="B6" s="111"/>
      <c r="C6" s="105">
        <f>Prijsblad!$I$12+Prijsblad!$I$22</f>
        <v>0</v>
      </c>
      <c r="D6" s="106">
        <f>C6-(C6*B6)</f>
        <v>0</v>
      </c>
      <c r="E6" s="107"/>
    </row>
    <row r="7" spans="1:5" x14ac:dyDescent="0.2">
      <c r="A7" s="101" t="s">
        <v>37</v>
      </c>
      <c r="B7" s="111"/>
      <c r="C7" s="103">
        <f>Prijsblad!$I$12+Prijsblad!$I$22</f>
        <v>0</v>
      </c>
      <c r="D7" s="103">
        <f>C7-(C7*B7)</f>
        <v>0</v>
      </c>
      <c r="E7" s="107"/>
    </row>
    <row r="8" spans="1:5" x14ac:dyDescent="0.2">
      <c r="A8" s="101" t="s">
        <v>38</v>
      </c>
      <c r="B8" s="111"/>
      <c r="C8" s="103">
        <f>Prijsblad!$I$12+Prijsblad!$I$22</f>
        <v>0</v>
      </c>
      <c r="D8" s="103">
        <f>C8-(C8*B8)</f>
        <v>0</v>
      </c>
      <c r="E8" s="107"/>
    </row>
    <row r="9" spans="1:5" ht="13.5" thickBot="1" x14ac:dyDescent="0.25">
      <c r="A9" s="101" t="s">
        <v>39</v>
      </c>
      <c r="B9" s="111"/>
      <c r="C9" s="103">
        <f>Prijsblad!$I$12+Prijsblad!$I$22</f>
        <v>0</v>
      </c>
      <c r="D9" s="103">
        <f>C9-(C9*B9)</f>
        <v>0</v>
      </c>
      <c r="E9" s="107"/>
    </row>
    <row r="10" spans="1:5" s="1" customFormat="1" ht="15.75" thickBot="1" x14ac:dyDescent="0.3">
      <c r="A10" s="96"/>
      <c r="B10" s="99"/>
      <c r="C10" s="97"/>
      <c r="D10" s="97"/>
      <c r="E10" s="108">
        <f>SUM(D6:D9)</f>
        <v>0</v>
      </c>
    </row>
    <row r="11" spans="1:5" s="96" customFormat="1" ht="15.75" thickBot="1" x14ac:dyDescent="0.3">
      <c r="B11" s="99"/>
      <c r="C11" s="97"/>
      <c r="D11" s="97"/>
      <c r="E11" s="98"/>
    </row>
    <row r="12" spans="1:5" s="60" customFormat="1" ht="48" thickBot="1" x14ac:dyDescent="0.25">
      <c r="A12" s="100"/>
      <c r="B12" s="109" t="s">
        <v>46</v>
      </c>
      <c r="C12" s="102" t="s">
        <v>55</v>
      </c>
      <c r="D12" s="102" t="s">
        <v>58</v>
      </c>
      <c r="E12" s="100" t="s">
        <v>57</v>
      </c>
    </row>
    <row r="13" spans="1:5" x14ac:dyDescent="0.2">
      <c r="A13" s="104" t="s">
        <v>40</v>
      </c>
      <c r="B13" s="112"/>
      <c r="C13" s="105">
        <f>Prijsblad!$N$12+Prijsblad!$N$22</f>
        <v>0</v>
      </c>
      <c r="D13" s="105">
        <f t="shared" ref="D13:D18" si="0">C13-(C13*B13)</f>
        <v>0</v>
      </c>
      <c r="E13" s="107"/>
    </row>
    <row r="14" spans="1:5" x14ac:dyDescent="0.2">
      <c r="A14" s="101" t="s">
        <v>41</v>
      </c>
      <c r="B14" s="111"/>
      <c r="C14" s="103">
        <f>Prijsblad!$N$12+Prijsblad!$N$22</f>
        <v>0</v>
      </c>
      <c r="D14" s="103">
        <f t="shared" si="0"/>
        <v>0</v>
      </c>
      <c r="E14" s="107"/>
    </row>
    <row r="15" spans="1:5" x14ac:dyDescent="0.2">
      <c r="A15" s="101" t="s">
        <v>42</v>
      </c>
      <c r="B15" s="111"/>
      <c r="C15" s="103">
        <f>Prijsblad!$N$12+Prijsblad!$N$22</f>
        <v>0</v>
      </c>
      <c r="D15" s="103">
        <f t="shared" si="0"/>
        <v>0</v>
      </c>
      <c r="E15" s="107"/>
    </row>
    <row r="16" spans="1:5" x14ac:dyDescent="0.2">
      <c r="A16" s="101" t="s">
        <v>43</v>
      </c>
      <c r="B16" s="111"/>
      <c r="C16" s="103">
        <f>Prijsblad!$N$12+Prijsblad!$N$22</f>
        <v>0</v>
      </c>
      <c r="D16" s="103">
        <f t="shared" si="0"/>
        <v>0</v>
      </c>
      <c r="E16" s="107"/>
    </row>
    <row r="17" spans="1:5" x14ac:dyDescent="0.2">
      <c r="A17" s="101" t="s">
        <v>44</v>
      </c>
      <c r="B17" s="111"/>
      <c r="C17" s="103">
        <f>Prijsblad!$N$12+Prijsblad!$N$22</f>
        <v>0</v>
      </c>
      <c r="D17" s="103">
        <f t="shared" si="0"/>
        <v>0</v>
      </c>
      <c r="E17" s="107"/>
    </row>
    <row r="18" spans="1:5" x14ac:dyDescent="0.2">
      <c r="A18" s="101" t="s">
        <v>45</v>
      </c>
      <c r="B18" s="111"/>
      <c r="C18" s="103">
        <f>Prijsblad!$N$12+Prijsblad!$N$22</f>
        <v>0</v>
      </c>
      <c r="D18" s="103">
        <f t="shared" si="0"/>
        <v>0</v>
      </c>
      <c r="E18" s="107"/>
    </row>
    <row r="19" spans="1:5" ht="15.75" thickBot="1" x14ac:dyDescent="0.3">
      <c r="E19" s="110">
        <f>SUM(D13:D18)</f>
        <v>0</v>
      </c>
    </row>
  </sheetData>
  <sheetProtection algorithmName="SHA-512" hashValue="mMhCeDI/fEx3xBt3czQXwxcsB80rvPUdmouLS1v8AXNwN3tPrha4RNODpBfHLIdyatp+cK9LpsphxXCwR7KYDg==" saltValue="fHGNlwIBU2WX7NLrkYThz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zoomScale="110" zoomScaleNormal="110" workbookViewId="0">
      <selection activeCell="E14" sqref="E14"/>
    </sheetView>
  </sheetViews>
  <sheetFormatPr defaultRowHeight="12.75" x14ac:dyDescent="0.2"/>
  <cols>
    <col min="1" max="1" width="29.85546875" customWidth="1"/>
    <col min="2" max="2" width="26.7109375" customWidth="1"/>
    <col min="3" max="4" width="19.85546875" style="66" customWidth="1"/>
    <col min="5" max="5" width="24.140625" customWidth="1"/>
    <col min="6" max="6" width="16.140625" style="66" customWidth="1"/>
    <col min="7" max="7" width="15.42578125" style="66" customWidth="1"/>
    <col min="8" max="8" width="15.140625" customWidth="1"/>
    <col min="9" max="9" width="14.5703125" customWidth="1"/>
    <col min="11" max="11" width="13.42578125" bestFit="1" customWidth="1"/>
    <col min="14" max="14" width="11.7109375" customWidth="1"/>
    <col min="15" max="15" width="15.140625" customWidth="1"/>
    <col min="16" max="16" width="14.7109375" customWidth="1"/>
    <col min="17" max="17" width="11.85546875" customWidth="1"/>
    <col min="18" max="18" width="19.85546875" customWidth="1"/>
    <col min="19" max="19" width="18.140625" bestFit="1" customWidth="1"/>
    <col min="20" max="20" width="15" customWidth="1"/>
    <col min="21" max="21" width="15.140625" customWidth="1"/>
    <col min="22" max="22" width="14.28515625" customWidth="1"/>
    <col min="23" max="23" width="13.7109375" customWidth="1"/>
    <col min="25" max="25" width="13.42578125" bestFit="1" customWidth="1"/>
  </cols>
  <sheetData>
    <row r="1" spans="1:7" s="1" customFormat="1" ht="15.75" x14ac:dyDescent="0.25">
      <c r="B1" s="169" t="s">
        <v>49</v>
      </c>
      <c r="C1" s="170"/>
      <c r="D1" s="170"/>
      <c r="E1" s="170"/>
      <c r="F1" s="68"/>
      <c r="G1" s="68"/>
    </row>
    <row r="2" spans="1:7" x14ac:dyDescent="0.2">
      <c r="A2" s="1"/>
      <c r="B2" s="54"/>
      <c r="C2" s="62"/>
      <c r="D2" s="62"/>
      <c r="E2" s="54"/>
      <c r="F2" s="62"/>
      <c r="G2" s="65"/>
    </row>
    <row r="3" spans="1:7" x14ac:dyDescent="0.2">
      <c r="A3" s="1"/>
      <c r="B3" s="52" t="s">
        <v>59</v>
      </c>
      <c r="C3" s="63"/>
      <c r="D3" s="63"/>
      <c r="E3" s="52" t="s">
        <v>59</v>
      </c>
      <c r="F3" s="69"/>
      <c r="G3" s="62"/>
    </row>
    <row r="4" spans="1:7" x14ac:dyDescent="0.2">
      <c r="A4" s="1"/>
      <c r="B4" s="52">
        <f>B6/2</f>
        <v>500000</v>
      </c>
      <c r="C4" s="63"/>
      <c r="D4" s="63"/>
      <c r="E4" s="52">
        <f>E6/2</f>
        <v>2700000</v>
      </c>
      <c r="F4" s="69"/>
      <c r="G4" s="69"/>
    </row>
    <row r="5" spans="1:7" x14ac:dyDescent="0.2">
      <c r="A5" s="1"/>
      <c r="B5" s="52" t="s">
        <v>48</v>
      </c>
      <c r="C5" s="63"/>
      <c r="D5" s="63"/>
      <c r="E5" s="52" t="s">
        <v>48</v>
      </c>
      <c r="F5" s="69"/>
      <c r="G5" s="69"/>
    </row>
    <row r="6" spans="1:7" x14ac:dyDescent="0.2">
      <c r="A6" s="1"/>
      <c r="B6" s="52">
        <f>250000*4</f>
        <v>1000000</v>
      </c>
      <c r="C6" s="63"/>
      <c r="D6" s="63"/>
      <c r="E6" s="52">
        <f>900000*6</f>
        <v>5400000</v>
      </c>
      <c r="F6" s="69"/>
      <c r="G6" s="69"/>
    </row>
    <row r="7" spans="1:7" x14ac:dyDescent="0.2">
      <c r="A7" s="1"/>
      <c r="B7" s="52" t="s">
        <v>60</v>
      </c>
      <c r="C7" s="63"/>
      <c r="D7" s="63"/>
      <c r="E7" s="52" t="s">
        <v>60</v>
      </c>
      <c r="F7" s="69"/>
      <c r="G7" s="69"/>
    </row>
    <row r="8" spans="1:7" x14ac:dyDescent="0.2">
      <c r="A8" s="1"/>
      <c r="B8" s="52">
        <f>B6*2</f>
        <v>2000000</v>
      </c>
      <c r="C8" s="63"/>
      <c r="D8" s="63"/>
      <c r="E8" s="52">
        <f>E6*2</f>
        <v>10800000</v>
      </c>
      <c r="F8" s="69"/>
      <c r="G8" s="69"/>
    </row>
    <row r="9" spans="1:7" ht="15" x14ac:dyDescent="0.25">
      <c r="A9" s="1"/>
      <c r="B9" s="55" t="s">
        <v>50</v>
      </c>
      <c r="C9" s="64"/>
      <c r="D9" s="64"/>
      <c r="E9" s="55" t="s">
        <v>50</v>
      </c>
      <c r="F9" s="69"/>
      <c r="G9" s="69"/>
    </row>
    <row r="10" spans="1:7" x14ac:dyDescent="0.2">
      <c r="A10" s="1"/>
      <c r="B10" s="58">
        <v>200</v>
      </c>
      <c r="C10" s="63"/>
      <c r="D10" s="63"/>
      <c r="E10" s="53">
        <v>100</v>
      </c>
      <c r="F10" s="69"/>
      <c r="G10" s="69"/>
    </row>
    <row r="11" spans="1:7" s="1" customFormat="1" x14ac:dyDescent="0.2">
      <c r="B11" s="58"/>
      <c r="C11" s="63"/>
      <c r="D11" s="63"/>
      <c r="E11" s="53"/>
      <c r="F11" s="69"/>
      <c r="G11" s="69"/>
    </row>
    <row r="12" spans="1:7" s="60" customFormat="1" ht="28.5" customHeight="1" x14ac:dyDescent="0.2">
      <c r="B12" s="61" t="s">
        <v>52</v>
      </c>
      <c r="C12" s="70" t="s">
        <v>53</v>
      </c>
      <c r="D12" s="70"/>
      <c r="E12" s="61" t="s">
        <v>51</v>
      </c>
      <c r="F12" s="70" t="s">
        <v>54</v>
      </c>
      <c r="G12" s="70" t="s">
        <v>35</v>
      </c>
    </row>
    <row r="13" spans="1:7" s="1" customFormat="1" ht="16.5" customHeight="1" x14ac:dyDescent="0.2">
      <c r="B13" s="59">
        <f>'Exploitatie Korting'!E10+Prijsblad!I31+Prijsblad!I22</f>
        <v>0</v>
      </c>
      <c r="C13" s="65" t="str">
        <f>IF(B13&lt;$B$4,"uitsluiting",IF(B13&gt;$B$8,"uitsluiting",$B$10*(1-(B13-$B$4)/($B$8-$B$4))))</f>
        <v>uitsluiting</v>
      </c>
      <c r="D13" s="65"/>
      <c r="E13" s="59">
        <f>'Exploitatie Korting'!E19+Prijsblad!N22</f>
        <v>0</v>
      </c>
      <c r="F13" s="65" t="str">
        <f>IF(E13&lt;$E$4,"uitsluiting",IF(E13&gt;$E$8,"uitsluiting",$E$10*(1-(E13-$E$4)/($E$8-$E$4))))</f>
        <v>uitsluiting</v>
      </c>
      <c r="G13" s="65" t="str">
        <f>IF(OR(C13="uitsluiting",F13="uitsluiting"),"uitsluiting",F13+C13)</f>
        <v>uitsluiting</v>
      </c>
    </row>
    <row r="14" spans="1:7" x14ac:dyDescent="0.2">
      <c r="B14" s="1"/>
      <c r="E14" s="1"/>
    </row>
    <row r="16" spans="1:7" x14ac:dyDescent="0.2">
      <c r="B16" s="1"/>
      <c r="E16" s="1"/>
    </row>
    <row r="17" spans="2:5" x14ac:dyDescent="0.2">
      <c r="B17" s="1"/>
      <c r="E17" s="1"/>
    </row>
    <row r="18" spans="2:5" ht="15.75" x14ac:dyDescent="0.25">
      <c r="B18" s="50"/>
      <c r="C18" s="67"/>
      <c r="D18" s="67"/>
      <c r="E18" s="49"/>
    </row>
    <row r="19" spans="2:5" ht="15.6" customHeight="1" x14ac:dyDescent="0.2">
      <c r="B19" s="49"/>
      <c r="C19" s="67"/>
      <c r="D19" s="67"/>
      <c r="E19" s="49"/>
    </row>
    <row r="20" spans="2:5" x14ac:dyDescent="0.2">
      <c r="B20" s="49"/>
      <c r="C20" s="67"/>
      <c r="D20" s="67"/>
      <c r="E20" s="49"/>
    </row>
    <row r="21" spans="2:5" x14ac:dyDescent="0.2">
      <c r="B21" s="51"/>
      <c r="C21" s="67"/>
      <c r="D21" s="67"/>
      <c r="E21" s="49"/>
    </row>
    <row r="22" spans="2:5" x14ac:dyDescent="0.2">
      <c r="B22" s="51"/>
      <c r="C22" s="67"/>
      <c r="D22" s="67"/>
      <c r="E22" s="49"/>
    </row>
    <row r="23" spans="2:5" x14ac:dyDescent="0.2">
      <c r="B23" s="51"/>
      <c r="C23" s="67"/>
      <c r="D23" s="67"/>
      <c r="E23" s="49"/>
    </row>
    <row r="24" spans="2:5" x14ac:dyDescent="0.2">
      <c r="B24" s="51"/>
      <c r="C24" s="67"/>
      <c r="D24" s="67"/>
      <c r="E24" s="49"/>
    </row>
    <row r="25" spans="2:5" x14ac:dyDescent="0.2">
      <c r="B25" s="51"/>
      <c r="C25" s="67"/>
      <c r="D25" s="67"/>
      <c r="E25" s="49"/>
    </row>
    <row r="26" spans="2:5" x14ac:dyDescent="0.2">
      <c r="B26" s="51"/>
      <c r="C26" s="67"/>
      <c r="D26" s="67"/>
      <c r="E26" s="49"/>
    </row>
    <row r="27" spans="2:5" x14ac:dyDescent="0.2">
      <c r="B27" s="49"/>
      <c r="C27" s="67"/>
      <c r="D27" s="67"/>
      <c r="E27" s="49"/>
    </row>
    <row r="28" spans="2:5" x14ac:dyDescent="0.2">
      <c r="B28" s="49"/>
      <c r="C28" s="67"/>
      <c r="D28" s="67"/>
      <c r="E28" s="49"/>
    </row>
    <row r="29" spans="2:5" x14ac:dyDescent="0.2">
      <c r="B29" s="49"/>
      <c r="C29" s="67"/>
      <c r="D29" s="67"/>
      <c r="E29" s="49"/>
    </row>
    <row r="30" spans="2:5" x14ac:dyDescent="0.2">
      <c r="B30" s="49"/>
      <c r="C30" s="67"/>
      <c r="D30" s="67"/>
      <c r="E30" s="49"/>
    </row>
    <row r="31" spans="2:5" x14ac:dyDescent="0.2">
      <c r="B31" s="51"/>
      <c r="C31" s="67"/>
      <c r="D31" s="67"/>
      <c r="E31" s="49"/>
    </row>
    <row r="32" spans="2:5" x14ac:dyDescent="0.2">
      <c r="B32" s="51"/>
      <c r="C32" s="67"/>
      <c r="D32" s="67"/>
      <c r="E32" s="49"/>
    </row>
    <row r="33" spans="2:5" x14ac:dyDescent="0.2">
      <c r="B33" s="51"/>
      <c r="C33" s="67"/>
      <c r="D33" s="67"/>
      <c r="E33" s="49"/>
    </row>
    <row r="34" spans="2:5" x14ac:dyDescent="0.2">
      <c r="B34" s="51"/>
      <c r="C34" s="67"/>
      <c r="D34" s="67"/>
      <c r="E34" s="49"/>
    </row>
    <row r="35" spans="2:5" x14ac:dyDescent="0.2">
      <c r="B35" s="51"/>
      <c r="C35" s="67"/>
      <c r="D35" s="67"/>
      <c r="E35" s="49"/>
    </row>
    <row r="36" spans="2:5" x14ac:dyDescent="0.2">
      <c r="B36" s="51"/>
      <c r="C36" s="67"/>
      <c r="D36" s="67"/>
      <c r="E36" s="49"/>
    </row>
    <row r="37" spans="2:5" x14ac:dyDescent="0.2">
      <c r="B37" s="49"/>
      <c r="C37" s="67"/>
      <c r="D37" s="67"/>
      <c r="E37" s="49"/>
    </row>
    <row r="38" spans="2:5" x14ac:dyDescent="0.2">
      <c r="B38" s="49"/>
      <c r="C38" s="67"/>
      <c r="D38" s="67"/>
      <c r="E38" s="49"/>
    </row>
    <row r="39" spans="2:5" x14ac:dyDescent="0.2">
      <c r="B39" s="49"/>
      <c r="C39" s="67"/>
      <c r="D39" s="67"/>
      <c r="E39" s="49"/>
    </row>
    <row r="40" spans="2:5" x14ac:dyDescent="0.2">
      <c r="B40" s="51"/>
      <c r="C40" s="67"/>
      <c r="D40" s="67"/>
      <c r="E40" s="49"/>
    </row>
    <row r="41" spans="2:5" x14ac:dyDescent="0.2">
      <c r="B41" s="51"/>
      <c r="C41" s="67"/>
      <c r="D41" s="67"/>
      <c r="E41" s="49"/>
    </row>
    <row r="42" spans="2:5" x14ac:dyDescent="0.2">
      <c r="B42" s="51"/>
      <c r="C42" s="67"/>
      <c r="D42" s="67"/>
      <c r="E42" s="49"/>
    </row>
    <row r="43" spans="2:5" x14ac:dyDescent="0.2">
      <c r="B43" s="51"/>
      <c r="C43" s="67"/>
      <c r="D43" s="67"/>
      <c r="E43" s="49"/>
    </row>
    <row r="44" spans="2:5" x14ac:dyDescent="0.2">
      <c r="B44" s="51"/>
      <c r="C44" s="67"/>
      <c r="D44" s="67"/>
      <c r="E44" s="49"/>
    </row>
    <row r="45" spans="2:5" x14ac:dyDescent="0.2">
      <c r="B45" s="51"/>
      <c r="C45" s="67"/>
      <c r="D45" s="67"/>
      <c r="E45" s="49"/>
    </row>
    <row r="46" spans="2:5" x14ac:dyDescent="0.2">
      <c r="B46" s="49"/>
      <c r="C46" s="67"/>
      <c r="D46" s="67"/>
      <c r="E46" s="49"/>
    </row>
    <row r="47" spans="2:5" x14ac:dyDescent="0.2">
      <c r="B47" s="49"/>
      <c r="C47" s="67"/>
      <c r="D47" s="67"/>
      <c r="E47" s="49"/>
    </row>
    <row r="48" spans="2:5" x14ac:dyDescent="0.2">
      <c r="B48" s="49"/>
      <c r="C48" s="67"/>
      <c r="D48" s="67"/>
      <c r="E48" s="49"/>
    </row>
    <row r="49" spans="2:5" x14ac:dyDescent="0.2">
      <c r="B49" s="49"/>
      <c r="C49" s="67"/>
      <c r="D49" s="67"/>
      <c r="E49" s="49"/>
    </row>
    <row r="50" spans="2:5" x14ac:dyDescent="0.2">
      <c r="B50" s="49"/>
      <c r="C50" s="67"/>
      <c r="D50" s="67"/>
      <c r="E50" s="49"/>
    </row>
    <row r="51" spans="2:5" x14ac:dyDescent="0.2">
      <c r="B51" s="49"/>
      <c r="C51" s="67"/>
      <c r="D51" s="67"/>
      <c r="E51" s="49"/>
    </row>
    <row r="52" spans="2:5" x14ac:dyDescent="0.2">
      <c r="B52" s="49"/>
      <c r="C52" s="67"/>
      <c r="D52" s="67"/>
      <c r="E52" s="49"/>
    </row>
    <row r="53" spans="2:5" x14ac:dyDescent="0.2">
      <c r="B53" s="49"/>
      <c r="C53" s="67"/>
      <c r="D53" s="67"/>
      <c r="E53" s="49"/>
    </row>
    <row r="54" spans="2:5" x14ac:dyDescent="0.2">
      <c r="B54" s="49"/>
      <c r="C54" s="67"/>
      <c r="D54" s="67"/>
      <c r="E54" s="49"/>
    </row>
    <row r="55" spans="2:5" x14ac:dyDescent="0.2">
      <c r="B55" s="49"/>
      <c r="C55" s="67"/>
      <c r="D55" s="67"/>
      <c r="E55" s="49"/>
    </row>
    <row r="56" spans="2:5" x14ac:dyDescent="0.2">
      <c r="B56" s="49"/>
      <c r="C56" s="67"/>
      <c r="D56" s="67"/>
      <c r="E56" s="49"/>
    </row>
  </sheetData>
  <sheetProtection algorithmName="SHA-512" hashValue="hViY/AfjGTbv/cjAQV9OKmcQOo2Qjwpn2xg7kRwoM9watK6Lboi/GCYBX1+xeBH8JamTcTzmmPX0r4EpbC6l+w==" saltValue="lVT5SeWkLk7yc077DV4B1Q==" spinCount="100000" sheet="1" objects="1" scenarios="1" selectLockedCells="1"/>
  <mergeCells count="1">
    <mergeCell ref="B1:E1"/>
  </mergeCells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A6BF55961E3E40A546806800342B0C" ma:contentTypeVersion="0" ma:contentTypeDescription="Een nieuw document maken." ma:contentTypeScope="" ma:versionID="bf9afe7da3a61460f83d154cb7e919e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3D9DA35-E7A6-4A44-8F4C-7DABB207A9D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1741C8E-025E-44E6-9C90-CDEBF2D4CD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8ECAFC8-79F0-4983-8633-2E73F9CDBA1D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Voorblad</vt:lpstr>
      <vt:lpstr>Invulinstructie</vt:lpstr>
      <vt:lpstr>Prijsblad</vt:lpstr>
      <vt:lpstr>Exploitatie Korting</vt:lpstr>
      <vt:lpstr>Score</vt:lpstr>
    </vt:vector>
  </TitlesOfParts>
  <Company>Forterra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Kort</dc:creator>
  <cp:lastModifiedBy>Feunekes, Henk</cp:lastModifiedBy>
  <dcterms:created xsi:type="dcterms:W3CDTF">2019-04-11T14:15:21Z</dcterms:created>
  <dcterms:modified xsi:type="dcterms:W3CDTF">2019-07-29T08:04:34Z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0x010100DEA6BF55961E3E40A546806800342B0C</vt:lpwstr>
  </property>
</Properties>
</file>