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lmigchels\Dropbox (Y-con)\SY-nergy Projecten\Provincie NB\A9.2503.1 Provincie NB, aanbesteding E&amp;W onderhoud\Rapportage\Origineel\Beschrijvend document\Te publiceren\"/>
    </mc:Choice>
  </mc:AlternateContent>
  <xr:revisionPtr revIDLastSave="0" documentId="13_ncr:1_{2FEEF39B-3361-4B52-87DD-85D86C122057}" xr6:coauthVersionLast="41" xr6:coauthVersionMax="41" xr10:uidLastSave="{00000000-0000-0000-0000-000000000000}"/>
  <workbookProtection workbookAlgorithmName="SHA-512" workbookHashValue="Y0w8wZpgd++pwZ294IWJL0CFE4SbZUKashW3cnPo/OOLChtut6Vk4WCExwqpXmHrde/aSwd8bOCC1Kofg9pNig==" workbookSaltValue="nSkpY+VuxrC0m13XEs9arw==" workbookSpinCount="100000" lockStructure="1"/>
  <bookViews>
    <workbookView xWindow="-120" yWindow="-120" windowWidth="29040" windowHeight="15840" tabRatio="832" xr2:uid="{00000000-000D-0000-FFFF-FFFF00000000}"/>
  </bookViews>
  <sheets>
    <sheet name="Inschrijfbiljet" sheetId="16" r:id="rId1"/>
    <sheet name="Verzamelblad per gebouw" sheetId="12" r:id="rId2"/>
    <sheet name="A Inventaris" sheetId="22" r:id="rId3"/>
    <sheet name="B calc schema" sheetId="5" r:id="rId4"/>
    <sheet name="C calc schema proj" sheetId="4" r:id="rId5"/>
    <sheet name="D voorst subco" sheetId="20" r:id="rId6"/>
    <sheet name="Rekenblad" sheetId="18" state="hidden" r:id="rId7"/>
  </sheets>
  <definedNames>
    <definedName name="_xlnm._FilterDatabase" localSheetId="2" hidden="1">'A Inventaris'!$A$2:$AB$308</definedName>
    <definedName name="_xlnm._FilterDatabase" localSheetId="1" hidden="1">'Verzamelblad per gebouw'!$A$5:$E$7</definedName>
    <definedName name="_xlnm.Print_Area" localSheetId="2">'A Inventaris'!$A$1:$W$312</definedName>
    <definedName name="_xlnm.Print_Area" localSheetId="3">'B calc schema'!$A$1:$J$57</definedName>
    <definedName name="_xlnm.Print_Area" localSheetId="4">'C calc schema proj'!$A$1:$J$55</definedName>
    <definedName name="_xlnm.Print_Area" localSheetId="5">'D voorst subco'!$A$1:$L$49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5" i="12" l="1"/>
  <c r="H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W310" i="22"/>
  <c r="V310" i="22"/>
  <c r="Z11" i="12" l="1"/>
  <c r="H17" i="16" s="1"/>
  <c r="AA11" i="12"/>
  <c r="H18" i="16" s="1"/>
  <c r="G11" i="12"/>
  <c r="U11" i="12"/>
  <c r="V11" i="12"/>
  <c r="W11" i="12"/>
  <c r="X11" i="12"/>
  <c r="Y6" i="12"/>
  <c r="Y7" i="12"/>
  <c r="B1" i="4"/>
  <c r="B1" i="5"/>
  <c r="B3" i="20"/>
  <c r="CC41" i="4"/>
  <c r="CC40" i="4"/>
  <c r="CC39" i="4"/>
  <c r="CC38" i="4"/>
  <c r="CB43" i="5"/>
  <c r="CB42" i="5"/>
  <c r="CB41" i="5"/>
  <c r="CB37" i="5"/>
  <c r="CB38" i="5"/>
  <c r="CB36" i="5"/>
  <c r="CB35" i="5"/>
  <c r="B1" i="12"/>
  <c r="Y14" i="12"/>
  <c r="C16" i="12"/>
  <c r="C14" i="12"/>
  <c r="G49" i="5"/>
  <c r="G47" i="4"/>
  <c r="C39" i="20"/>
  <c r="D47" i="4"/>
  <c r="C41" i="20"/>
  <c r="H39" i="20"/>
  <c r="D7" i="20"/>
  <c r="D50" i="4"/>
  <c r="E6" i="4"/>
  <c r="D51" i="5"/>
  <c r="D49" i="5"/>
  <c r="E6" i="5"/>
  <c r="CB40" i="5"/>
  <c r="CC30" i="4"/>
  <c r="CD29" i="4"/>
  <c r="CC29" i="4"/>
  <c r="CD28" i="4"/>
  <c r="CD27" i="4"/>
  <c r="CC18" i="4"/>
  <c r="CC15" i="4"/>
  <c r="CC14" i="4"/>
  <c r="CB19" i="5"/>
  <c r="CB16" i="5"/>
  <c r="CB15" i="5"/>
  <c r="CD30" i="4" l="1"/>
  <c r="CE30" i="4" s="1"/>
  <c r="CC24" i="4"/>
  <c r="CB23" i="5"/>
  <c r="Y11" i="12"/>
  <c r="H16" i="16" s="1"/>
  <c r="H19" i="16" s="1"/>
  <c r="CD24" i="4" l="1"/>
  <c r="D3" i="18"/>
  <c r="D4" i="18" s="1"/>
  <c r="F3" i="18" l="1"/>
  <c r="D5" i="18"/>
  <c r="F5" i="18" s="1"/>
  <c r="H21" i="16"/>
  <c r="F4" i="18"/>
  <c r="H22" i="16" l="1"/>
  <c r="D7" i="18"/>
  <c r="H23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 van der Linden</author>
  </authors>
  <commentList>
    <comment ref="Z5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Hier dient Gegadigde het totaal voor deze locatie over te nemen van het totaal per locatie onder tabblad A inventaris kolom W
</t>
        </r>
      </text>
    </comment>
    <comment ref="AA5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Hier dient Gegadigde de kosten voor beheer per locatie in te vullen
</t>
        </r>
      </text>
    </comment>
  </commentList>
</comments>
</file>

<file path=xl/sharedStrings.xml><?xml version="1.0" encoding="utf-8"?>
<sst xmlns="http://schemas.openxmlformats.org/spreadsheetml/2006/main" count="4575" uniqueCount="1150">
  <si>
    <t xml:space="preserve">De hierna te noemen inschrijver         </t>
  </si>
  <si>
    <t xml:space="preserve">gevestigd te </t>
  </si>
  <si>
    <t>•</t>
  </si>
  <si>
    <t>a)</t>
  </si>
  <si>
    <t>Voorts verklaart de inschrijver dat de door hem ingevulde en onderstaand vermelde bijlagen</t>
  </si>
  <si>
    <t>deel uitmaken van dit inschrijvingsbiljet:</t>
  </si>
  <si>
    <t>Gedaan te</t>
  </si>
  <si>
    <t>datum:</t>
  </si>
  <si>
    <t>De inschrijver,</t>
  </si>
  <si>
    <t>Handtekening:</t>
  </si>
  <si>
    <t>Firmastempel:</t>
  </si>
  <si>
    <t>Inschrijver:</t>
  </si>
  <si>
    <t>Onderaannemer</t>
  </si>
  <si>
    <t>Naam</t>
  </si>
  <si>
    <t>Calculatieschema en uurtarieven voor onderhoud</t>
  </si>
  <si>
    <t>1)</t>
  </si>
  <si>
    <t>Calculatieschema</t>
  </si>
  <si>
    <t>€</t>
  </si>
  <si>
    <t>A</t>
  </si>
  <si>
    <t>B</t>
  </si>
  <si>
    <t>Netto materiaalprijs</t>
  </si>
  <si>
    <t>%                €</t>
  </si>
  <si>
    <t>X</t>
  </si>
  <si>
    <t>Werk derden:</t>
  </si>
  <si>
    <t>Toeslag op werk derden:</t>
  </si>
  <si>
    <t>Y</t>
  </si>
  <si>
    <t>X + Y + Z</t>
  </si>
  <si>
    <t>Voor de calculatie van manuren zal waar mogelijk worden uitgegaan van de UNETO-normen, resp. Gustav Ende</t>
  </si>
  <si>
    <t>met de volgende correctiefactoren:</t>
  </si>
  <si>
    <t>• UNETO   x</t>
  </si>
  <si>
    <t>2)</t>
  </si>
  <si>
    <t>Manuurtarieven voor onderhoud:</t>
  </si>
  <si>
    <t>MANUURTARIEVEN</t>
  </si>
  <si>
    <t>Werkdagen</t>
  </si>
  <si>
    <t>Zon- en</t>
  </si>
  <si>
    <t>8.00 - 17.00</t>
  </si>
  <si>
    <t>'s nachts +</t>
  </si>
  <si>
    <t>feest-</t>
  </si>
  <si>
    <t>uur</t>
  </si>
  <si>
    <t>zaterdagen</t>
  </si>
  <si>
    <t>dagen</t>
  </si>
  <si>
    <t>Voorrijkosten, reisuren en reiskosten zijn niet verrekenbaar, doch in de tarieven inbegrepen.</t>
  </si>
  <si>
    <t>F</t>
  </si>
  <si>
    <t>X+Y+Z+F</t>
  </si>
  <si>
    <t xml:space="preserve">Voor de calculatie van manuren zal waar mogelijk </t>
  </si>
  <si>
    <t xml:space="preserve">worden uitgegaan van de UNETO-normen, </t>
  </si>
  <si>
    <t>%</t>
  </si>
  <si>
    <t>resp. Gustav Ende met de volgende correctiefactoren:</t>
  </si>
  <si>
    <t>Manuurtarieven voor projecten e.d.:</t>
  </si>
  <si>
    <t>Component omschrijving</t>
  </si>
  <si>
    <t>Component fabrikant</t>
  </si>
  <si>
    <t xml:space="preserve">Component type </t>
  </si>
  <si>
    <t>Component aantal</t>
  </si>
  <si>
    <t>kosten prev OH</t>
  </si>
  <si>
    <t>Postcode</t>
  </si>
  <si>
    <t>Stad</t>
  </si>
  <si>
    <t>Totaal preventief onderhoud</t>
  </si>
  <si>
    <t>Totalen</t>
  </si>
  <si>
    <t>7.00 - 19.00</t>
  </si>
  <si>
    <t>19.00 - 24:00</t>
  </si>
  <si>
    <t>17.00 - 24.00</t>
  </si>
  <si>
    <t>Plaats</t>
  </si>
  <si>
    <t>Bouwlaag / Component locatie</t>
  </si>
  <si>
    <t>Component capaciteit</t>
  </si>
  <si>
    <t>Aanvullende info.</t>
  </si>
  <si>
    <t xml:space="preserve">kosten gemaximaliseerde afkoop </t>
  </si>
  <si>
    <t>Conditie</t>
  </si>
  <si>
    <t>Conditie gewenst</t>
  </si>
  <si>
    <t>Conditie score kaart aanwezig</t>
  </si>
  <si>
    <t>in het beschrijvend document te zullen uitvoeren op basis van onderstaand calculatieschema en uurtarieven:</t>
  </si>
  <si>
    <t xml:space="preserve">                €</t>
  </si>
  <si>
    <t>Z</t>
  </si>
  <si>
    <t>Subtotaal exclusief eventuele engineering</t>
  </si>
  <si>
    <t>Totaalbedrag incl. projectleiding, werkvoorbereiding, calculatie, revisietek en winst &amp; risico</t>
  </si>
  <si>
    <t>Totaalbedrag incl. projectleiding, werkvoorbereiding, calculatie, engineering, aanleveren revisiegegevens en winst &amp; risico</t>
  </si>
  <si>
    <t>Lonen: Manuren a) x manuurtarief 2):</t>
  </si>
  <si>
    <t>A1</t>
  </si>
  <si>
    <t>A2</t>
  </si>
  <si>
    <t>A1 + A2 =</t>
  </si>
  <si>
    <t>C</t>
  </si>
  <si>
    <t>B + C =</t>
  </si>
  <si>
    <t>=</t>
  </si>
  <si>
    <t>Tarief + 25%</t>
  </si>
  <si>
    <t>Tarief + 50%</t>
  </si>
  <si>
    <t>Tarief + 75%</t>
  </si>
  <si>
    <t>Kosten preventief OH</t>
  </si>
  <si>
    <t>Kosten beheer</t>
  </si>
  <si>
    <t>Inschrijving (op basis van berekening vanuit calculatieschema proj. C)</t>
  </si>
  <si>
    <t>Weging</t>
  </si>
  <si>
    <t>Kosten vanuit verzamelblad per gebouw (Totaal)</t>
  </si>
  <si>
    <t>Inschrijving (op basis van berekening calculatieschema proj. C)</t>
  </si>
  <si>
    <t>in inventaris</t>
  </si>
  <si>
    <t>Voorstel onderaannemers</t>
  </si>
  <si>
    <t>Installatie / Installatiedeel</t>
  </si>
  <si>
    <t>Circa (m2), BVO</t>
  </si>
  <si>
    <t>• G.E.      x</t>
  </si>
  <si>
    <t>Totaal inschrijving</t>
  </si>
  <si>
    <t>Inschrijving (op basis van berekening vanuit calculatieschema B)</t>
  </si>
  <si>
    <t>Totaal 'gewogen' inschrijving incl. B&amp;C</t>
  </si>
  <si>
    <t>0,5</t>
  </si>
  <si>
    <t>Inschrijving (op basis van berekening calculatieschema B)</t>
  </si>
  <si>
    <t>Totaal 'gewogen' inschrijving</t>
  </si>
  <si>
    <t>Alle bedragen zijn exclusief BTW.</t>
  </si>
  <si>
    <t>• G.E.       x</t>
  </si>
  <si>
    <r>
      <t>Toeslag op groot materiaal:  &gt;</t>
    </r>
    <r>
      <rPr>
        <b/>
        <sz val="9"/>
        <rFont val="Verdana"/>
        <family val="2"/>
      </rPr>
      <t xml:space="preserve"> € 1.000,00</t>
    </r>
  </si>
  <si>
    <r>
      <t>Toeslag op klein materiaal:   &lt;</t>
    </r>
    <r>
      <rPr>
        <b/>
        <sz val="9"/>
        <rFont val="Verdana"/>
        <family val="2"/>
      </rPr>
      <t xml:space="preserve"> € 1.000,00</t>
    </r>
  </si>
  <si>
    <t>Ja</t>
  </si>
  <si>
    <t>Totaal</t>
  </si>
  <si>
    <t>Conditie aanvang contract 2015</t>
  </si>
  <si>
    <t>Kosten gemaximaliseerde afkoop (tot € 750,- per melding)</t>
  </si>
  <si>
    <t>- bijlage A Inventaris</t>
  </si>
  <si>
    <t>- bijlage D voorst. subco.</t>
  </si>
  <si>
    <t>- bijlage B cac. schema</t>
  </si>
  <si>
    <t>- bijlage C calc. schema proj</t>
  </si>
  <si>
    <t>Gemaximaliseerde afkoop (tot € 750,- per melding)</t>
  </si>
  <si>
    <t xml:space="preserve">Voor verrekenbaar correctief onderhoud en regie werkzaamheden op afroep </t>
  </si>
  <si>
    <t>De inschrijver verklaart de verrekenbare correctieve onderhoudswerkzaamheden</t>
  </si>
  <si>
    <t xml:space="preserve">en regie werkzaamheden op afroep ten behoeve van de te onderhouden installaties, conform de bepalingen </t>
  </si>
  <si>
    <t>Monteur / technicus E</t>
  </si>
  <si>
    <t>Monteur / technicus W</t>
  </si>
  <si>
    <t>Servicemonteur / technicus W</t>
  </si>
  <si>
    <t>Calculatieschema en uurtarieven voor projecten e.d. tot € 50.000</t>
  </si>
  <si>
    <t xml:space="preserve">Voor projecten, uitbreidingen, vervangingen en wijzigingen </t>
  </si>
  <si>
    <t>0,4</t>
  </si>
  <si>
    <t xml:space="preserve">aan te zullen bieden op basis van onderstaand calculatieschema en uurtarieven. Zij verklaart dit schema en uurtarieven </t>
  </si>
  <si>
    <t xml:space="preserve">     Bij volledig uitgewerkte uitvraag</t>
  </si>
  <si>
    <t xml:space="preserve">     Bij volledige engineering door inschrijver</t>
  </si>
  <si>
    <t>Brabantlaan1</t>
  </si>
  <si>
    <t>Straat naam + nr.</t>
  </si>
  <si>
    <t>5216TV</t>
  </si>
  <si>
    <t>'s-Hertogenbosch</t>
  </si>
  <si>
    <t>Inschrijfformulieren Provinciehuis (Provincie Noord-Brabant)</t>
  </si>
  <si>
    <t>Brabantlaan 1</t>
  </si>
  <si>
    <t>Grundfos</t>
  </si>
  <si>
    <t>Beheer (zoals omschreven in paragraaf 3.3 en 3.4 van het onderhoudsbestek)</t>
  </si>
  <si>
    <t>in het 1e contractjaar (2020) aan te nemen voor de volgende bedragen en verrekenprijzen:</t>
  </si>
  <si>
    <t>De bedragen zijn exclusief BTW met prijspeil 2020</t>
  </si>
  <si>
    <t>Buitenwandopeningen</t>
  </si>
  <si>
    <t>Servicespecialist</t>
  </si>
  <si>
    <r>
      <t xml:space="preserve">Lonen: uren a) x </t>
    </r>
    <r>
      <rPr>
        <b/>
        <sz val="9"/>
        <rFont val="Verdana"/>
        <family val="2"/>
      </rPr>
      <t>tarief betreffende monteur / technicus en of specialist</t>
    </r>
  </si>
  <si>
    <r>
      <rPr>
        <b/>
        <sz val="9"/>
        <rFont val="Verdana"/>
        <family val="2"/>
      </rPr>
      <t>b)</t>
    </r>
    <r>
      <rPr>
        <sz val="9"/>
        <rFont val="Verdana"/>
        <family val="2"/>
      </rPr>
      <t xml:space="preserve"> toeslag voor engineering / ontwerp:</t>
    </r>
  </si>
  <si>
    <t>Toeslag voor engineering / ontwerp  b)</t>
  </si>
  <si>
    <t xml:space="preserve">     Bij een uitvraag obv richtlijnen</t>
  </si>
  <si>
    <t xml:space="preserve">De inschrijver verklaart klussen, projecten, omdificaties, enz. welke op basis van offerte met open begroting zullen worden gegund, </t>
  </si>
  <si>
    <t xml:space="preserve">bovendien als maximum te zullen hanteren bij aanbestedingen boven € 50.000. </t>
  </si>
  <si>
    <t>en overeenkomstig de Nota('s) van inlichtingen, resp. Staten van Aanvulling en  Wijzigingen.</t>
  </si>
  <si>
    <t>Inspanningsgericht onderhoud E&amp;W-installaties</t>
  </si>
  <si>
    <t>Warmteopwekking</t>
  </si>
  <si>
    <t>Afvoeren</t>
  </si>
  <si>
    <t>Gassen</t>
  </si>
  <si>
    <t>Water</t>
  </si>
  <si>
    <t>Koude-opwekking en distributie</t>
  </si>
  <si>
    <t>Warmtedistributie</t>
  </si>
  <si>
    <t>Luchtbehandeling</t>
  </si>
  <si>
    <t>Centrale elektrotechnische voorzieningen</t>
  </si>
  <si>
    <t>Krachtstroom</t>
  </si>
  <si>
    <t>Verlichting</t>
  </si>
  <si>
    <t>Communicatie</t>
  </si>
  <si>
    <t>Beveiliging (Blusmiddelen)</t>
  </si>
  <si>
    <t>Gebouwbeheervoorzieningen (veldapparatuur)</t>
  </si>
  <si>
    <t>Servicemonteur / technicus E</t>
  </si>
  <si>
    <t>– Stookinstallaties</t>
  </si>
  <si>
    <t>– Koeltechniek</t>
  </si>
  <si>
    <t>– Meet en regeltechniek</t>
  </si>
  <si>
    <t>Installatieverantwoordelijke</t>
  </si>
  <si>
    <t>Specialist  E technische installaties</t>
  </si>
  <si>
    <t>Specialist W technische installaties</t>
  </si>
  <si>
    <t>ID</t>
  </si>
  <si>
    <t>Type vastgoed</t>
  </si>
  <si>
    <t>Gebouwnaam</t>
  </si>
  <si>
    <t>Adres</t>
  </si>
  <si>
    <t>Discipline</t>
  </si>
  <si>
    <t>Hoofdelementomschrijving</t>
  </si>
  <si>
    <t>Hoofdelement-
code</t>
  </si>
  <si>
    <t>Subelement-
code</t>
  </si>
  <si>
    <t>Subelementomschrijving</t>
  </si>
  <si>
    <t>Component 
bouwjaar</t>
  </si>
  <si>
    <t>Vigerende regelgeving</t>
  </si>
  <si>
    <t>Kantoor</t>
  </si>
  <si>
    <t>Proviciehuis</t>
  </si>
  <si>
    <t>Brabantlaan 1, 7 &amp; 8</t>
  </si>
  <si>
    <t>s-Hertogenbosch</t>
  </si>
  <si>
    <t>Gehele complex</t>
  </si>
  <si>
    <t>E&amp;W</t>
  </si>
  <si>
    <t>Gebouwbeheervoorzieningen</t>
  </si>
  <si>
    <t>67.10</t>
  </si>
  <si>
    <t>gebouwbeheervoorzieningen, bediening en signalering, algemeen (verzamelniveau)</t>
  </si>
  <si>
    <t>Regeltechniek Veldapparatuur</t>
  </si>
  <si>
    <t>div.</t>
  </si>
  <si>
    <t>post</t>
  </si>
  <si>
    <t>Beveiliging</t>
  </si>
  <si>
    <t>65.13</t>
  </si>
  <si>
    <t>beveiliging, brand, brandbestrijding</t>
  </si>
  <si>
    <t>Blusmiddelen</t>
  </si>
  <si>
    <t>st</t>
  </si>
  <si>
    <t>51.11.11.001</t>
  </si>
  <si>
    <t>PH-01-K-K.005 (Ketelhuis)</t>
  </si>
  <si>
    <t>51.11</t>
  </si>
  <si>
    <t>warmte-opwekking, lokaal</t>
  </si>
  <si>
    <t>CV ketel 1</t>
  </si>
  <si>
    <t>Novum Oss</t>
  </si>
  <si>
    <t>Novutherm HRC 1602A</t>
  </si>
  <si>
    <t>2000 Kw</t>
  </si>
  <si>
    <t>SCIOS</t>
  </si>
  <si>
    <t>51.11.11.003</t>
  </si>
  <si>
    <t>CV-ketel 2</t>
  </si>
  <si>
    <t>51.11.11.005</t>
  </si>
  <si>
    <t>CV-ketel 3</t>
  </si>
  <si>
    <t>Novutherm VR 1602A</t>
  </si>
  <si>
    <t>1900 Kw</t>
  </si>
  <si>
    <t>51.12.20.001</t>
  </si>
  <si>
    <t>51.12</t>
  </si>
  <si>
    <t>Olie toevoerleiding CV-ketel 3 (scope 7c)</t>
  </si>
  <si>
    <t>SCIOS Scope 7C</t>
  </si>
  <si>
    <t>51.51.11.001</t>
  </si>
  <si>
    <t>51.51</t>
  </si>
  <si>
    <t>warmte-opwekking, bijzonder, warmtepomp</t>
  </si>
  <si>
    <t>Warmtepomp WKO systeem</t>
  </si>
  <si>
    <t>Carrier</t>
  </si>
  <si>
    <t>30RW-245-A0191-PE</t>
  </si>
  <si>
    <t>F-gassen besluit, F-gassen richtlijn EU, EPBD-richtlijn EU, Regeling Energieprestatie, Besluit Energieprestatie.</t>
  </si>
  <si>
    <t>2 x 19 kg 407C</t>
  </si>
  <si>
    <t>52.32.10.001</t>
  </si>
  <si>
    <t>PH-03--1-P Oost (Parkeerterrein Oost)</t>
  </si>
  <si>
    <t>52.32</t>
  </si>
  <si>
    <t>afvoeren, afvalwater, bedrijfsafval</t>
  </si>
  <si>
    <t>Vetput afvoer warme keuken en spoelkeuken</t>
  </si>
  <si>
    <t>Activiteitenbesluit 3.131, NEN1825-1/2</t>
  </si>
  <si>
    <t>52.36.11.001</t>
  </si>
  <si>
    <t>PH-02-0-72 (Garage)</t>
  </si>
  <si>
    <t>52.36</t>
  </si>
  <si>
    <t>afvoeren, afvalwater, pompsysteem</t>
  </si>
  <si>
    <t>Vuilwaterpomp in put milieugarage</t>
  </si>
  <si>
    <t>RW2 DRV630-2 VL NW80X3</t>
  </si>
  <si>
    <t>52.36.11.002</t>
  </si>
  <si>
    <t>PH-03-0-T Noord (Tuin Noord)</t>
  </si>
  <si>
    <t>Vuilwaterpomp in put bij oud ijzer ruimte</t>
  </si>
  <si>
    <t>RW2DRK1215-2NW100X4</t>
  </si>
  <si>
    <t>52.36.11.003</t>
  </si>
  <si>
    <t>PH-03--1-P Noord (Parkeerterrein Noord)</t>
  </si>
  <si>
    <t>Vuilwaterpomp in put garage dienstauto's</t>
  </si>
  <si>
    <t>RW1 DRV1026-2 NW100X3</t>
  </si>
  <si>
    <t>52.36.11.004</t>
  </si>
  <si>
    <t>PH-01-K-K.012b (Magazijn)</t>
  </si>
  <si>
    <t>Vuilwaterpomp in put meubelopslag</t>
  </si>
  <si>
    <t>RW1 DRV66-2 100 2"</t>
  </si>
  <si>
    <t>52.36.11.005</t>
  </si>
  <si>
    <t>PH-03--1-P West (Parkeerterrein West)</t>
  </si>
  <si>
    <t>Vuilwaterpomp in straatkolk</t>
  </si>
  <si>
    <t>VW1 DRV611-2 W 130</t>
  </si>
  <si>
    <t>52.36.11.006</t>
  </si>
  <si>
    <t>PH-01-PCC</t>
  </si>
  <si>
    <t>Vuilwaterpomp in put Bunker</t>
  </si>
  <si>
    <t>VW1 DRV 68-2 110</t>
  </si>
  <si>
    <t>52.36.11.007</t>
  </si>
  <si>
    <t>Vuilwaterpomp in put ketelhuis</t>
  </si>
  <si>
    <t>VW2 VRD17.5-508</t>
  </si>
  <si>
    <t>52.51.10.001</t>
  </si>
  <si>
    <t>52.51</t>
  </si>
  <si>
    <t>afvoeren, speciaal, chemisch verontreinigd afvalwater</t>
  </si>
  <si>
    <t>Benzine-afscheider 1</t>
  </si>
  <si>
    <t>Activiteitenbesluit, Milieubeheer 2013, NEN-EN 858</t>
  </si>
  <si>
    <t>52.51.10.002</t>
  </si>
  <si>
    <t>Benzine afscheider 2</t>
  </si>
  <si>
    <t>52.51.10.003</t>
  </si>
  <si>
    <t>Benzine afscheider 3</t>
  </si>
  <si>
    <t>53.11.10.001</t>
  </si>
  <si>
    <t>53.11</t>
  </si>
  <si>
    <t>water, drinkwater, netaansluiting</t>
  </si>
  <si>
    <t>Netaansluiting Brabant water</t>
  </si>
  <si>
    <t>Waterleidingwet, Waterleidingbesluit, Arbowet, ISSO 55.1</t>
  </si>
  <si>
    <t>53.11.11.001</t>
  </si>
  <si>
    <t>PH-01-Alg.</t>
  </si>
  <si>
    <t>Drinkwaterinstallatie tappunten hoofdgebouw</t>
  </si>
  <si>
    <t>Datum keuringsrapport 15-02 -2018</t>
  </si>
  <si>
    <t>53.11.11.002</t>
  </si>
  <si>
    <t>PH-02-0-FLEX (Flexwerkplek)</t>
  </si>
  <si>
    <t>Drinkwater installatie tappunten Nieuwbouw</t>
  </si>
  <si>
    <t>53.11.20.001</t>
  </si>
  <si>
    <t>Keerkleppen Provinciehuis volgens logblad 3</t>
  </si>
  <si>
    <t>53.12.10.001</t>
  </si>
  <si>
    <t>53.12</t>
  </si>
  <si>
    <t>water, drinkwater, bronaansluiting</t>
  </si>
  <si>
    <t>WKO provinciehuis hoofdgebouw</t>
  </si>
  <si>
    <t>Wijzigingsbesluit bodemenergiesystemen</t>
  </si>
  <si>
    <t>53.12.10.002</t>
  </si>
  <si>
    <t>WKO provinciehuis nieuwbouw</t>
  </si>
  <si>
    <t>53.14.11.001</t>
  </si>
  <si>
    <t>PH-01-P-P.005 (Ketelhuis)</t>
  </si>
  <si>
    <t>53.14</t>
  </si>
  <si>
    <t>water, drinkwater, drukverhoging</t>
  </si>
  <si>
    <t>Hydrofoor 1</t>
  </si>
  <si>
    <t>Duijvelaar</t>
  </si>
  <si>
    <t>model d41507308</t>
  </si>
  <si>
    <t>3 x pomp CRe4-180</t>
  </si>
  <si>
    <t>53.14.11.002</t>
  </si>
  <si>
    <t>Hydrofoor 2</t>
  </si>
  <si>
    <t>HU 2 DPVE10/10B</t>
  </si>
  <si>
    <t>2 x pomp</t>
  </si>
  <si>
    <t>53.14.11.003</t>
  </si>
  <si>
    <t>Hydrofoor 3</t>
  </si>
  <si>
    <t>model d41567312</t>
  </si>
  <si>
    <t>3 x pomp CR4-120</t>
  </si>
  <si>
    <t>53.14.11.004</t>
  </si>
  <si>
    <t>Hydrofoor 4</t>
  </si>
  <si>
    <t>3 x pomp CRe5-20</t>
  </si>
  <si>
    <t>53.14.11.005</t>
  </si>
  <si>
    <t>Hydrofoor Nieuwbouw</t>
  </si>
  <si>
    <t>HU 3 DPL 4 -20N1x42</t>
  </si>
  <si>
    <t>3 x pomp</t>
  </si>
  <si>
    <t>53.21.11.001</t>
  </si>
  <si>
    <t>PH-01-23-23.094 (Roosterruimte)</t>
  </si>
  <si>
    <t>53.21</t>
  </si>
  <si>
    <t>water, verwarmd tapwater, direct verwarmd met voorraad</t>
  </si>
  <si>
    <t>Close-up Boiler verdieping 23</t>
  </si>
  <si>
    <t>Itho Daalderop</t>
  </si>
  <si>
    <t>15 liter</t>
  </si>
  <si>
    <t>53.21.11.002</t>
  </si>
  <si>
    <t>PH-01-20-20.004 (Pantry)</t>
  </si>
  <si>
    <t>Close-in Boiler in facilitaire unit verdieping 20</t>
  </si>
  <si>
    <t>53.21.11.003</t>
  </si>
  <si>
    <t>PH-01-17-17.004 (Pantry)</t>
  </si>
  <si>
    <t>Close-in Boiler in facilitaire unit verdieping 17</t>
  </si>
  <si>
    <t>53.21.11.004</t>
  </si>
  <si>
    <t>PH-01-14-14.004 (Pantry)</t>
  </si>
  <si>
    <t>Close-in Boiler in facilitaire unit verdieping 14</t>
  </si>
  <si>
    <t>53.21.11.005</t>
  </si>
  <si>
    <t>PH-01-11-11.004 (Pantry)</t>
  </si>
  <si>
    <t>Close-in Boiler in facilitaire unit verdieping 11</t>
  </si>
  <si>
    <t>53.21.11.006</t>
  </si>
  <si>
    <t>PH-01-8-08.004 (Pantry)</t>
  </si>
  <si>
    <t>Close-in Boiler in facilitaire unit verdieping 8</t>
  </si>
  <si>
    <t>53.21.11.007</t>
  </si>
  <si>
    <t>PH-01-5-05.004 (Pantry)</t>
  </si>
  <si>
    <t>Close-in Boiler in facilitaire unit verdieping 5</t>
  </si>
  <si>
    <t>53.21.11.008</t>
  </si>
  <si>
    <t>PH-01-1-1.107 (Schoonmaak)</t>
  </si>
  <si>
    <t>Close-up Boiler 1e verdieping in werkkast t.o. ruimte 1.028</t>
  </si>
  <si>
    <t>53.21.11.009</t>
  </si>
  <si>
    <t>PH-01-1-1.102 (Kolfkamer)</t>
  </si>
  <si>
    <t>Close-up Boiler in kolfkamer 1e verdieping</t>
  </si>
  <si>
    <t>53.21.11.010</t>
  </si>
  <si>
    <t>PH-01-B-B.056 (Spoelkeuken)</t>
  </si>
  <si>
    <t>Boiler 1 spoelkeuken</t>
  </si>
  <si>
    <t>150 liter</t>
  </si>
  <si>
    <t>53.21.11.011</t>
  </si>
  <si>
    <t>Boiler 2 spoelkeuken</t>
  </si>
  <si>
    <t>53.21.11.012</t>
  </si>
  <si>
    <t>PH-01-B-B.107 (EHBO)</t>
  </si>
  <si>
    <t>Close-up boiler EHBO ruimte</t>
  </si>
  <si>
    <t>53.21.11.015</t>
  </si>
  <si>
    <t>PH-01-B-B.042 (Catering)</t>
  </si>
  <si>
    <t>Close-in boiler in cateringruimte culturele kavel</t>
  </si>
  <si>
    <t>53.21.11.016</t>
  </si>
  <si>
    <t>PH-01-1-1.054 (Koffiebar)</t>
  </si>
  <si>
    <t>Close-in boiler koffiebar statenveld</t>
  </si>
  <si>
    <t>53.21.11.017</t>
  </si>
  <si>
    <t>PH-01-B-B.116 (Koffiebar)</t>
  </si>
  <si>
    <t>Close-in boiler 1 koffiebar hal</t>
  </si>
  <si>
    <t>53.21.11.018</t>
  </si>
  <si>
    <t>Close-in boiler 2 koffiebar hal</t>
  </si>
  <si>
    <t>53.21.11.019</t>
  </si>
  <si>
    <t>PH-01-P-P.157a (Werkplaats fietsen)</t>
  </si>
  <si>
    <t>Boiler fietsenwerkplaats</t>
  </si>
  <si>
    <t>50 liter</t>
  </si>
  <si>
    <t>53.21.11.020</t>
  </si>
  <si>
    <t>PH-01-P-P.156a (Technische ruimte)</t>
  </si>
  <si>
    <t>Close-up boiler 1 Glazen ruimte</t>
  </si>
  <si>
    <t>53.21.11.021</t>
  </si>
  <si>
    <t>Close-up boiler 2 Glazen ruimte</t>
  </si>
  <si>
    <t>53.21.11.022</t>
  </si>
  <si>
    <t>PH-01-P-P.040 (Werkkast fitness)</t>
  </si>
  <si>
    <t>Close-up boiler 1 Fitness</t>
  </si>
  <si>
    <t>53.21.11.023</t>
  </si>
  <si>
    <t>Close-up boiler 2 Fitness</t>
  </si>
  <si>
    <t>53.21.11.024</t>
  </si>
  <si>
    <t>PH-01-P-P.036 (Dienstenplein)</t>
  </si>
  <si>
    <t>Close-in boiler dienstenplein</t>
  </si>
  <si>
    <t>53.21.11.025</t>
  </si>
  <si>
    <t>PH-01-P-P.011 (Expeditie)</t>
  </si>
  <si>
    <t>Close-up boiler naast damestoilet bij dienstenplein</t>
  </si>
  <si>
    <t>53.21.11.026</t>
  </si>
  <si>
    <t>PH-01-P-P.034 (Kantoor DPC)</t>
  </si>
  <si>
    <t>Close-up boiler 1 DPC</t>
  </si>
  <si>
    <t>53.21.11.027</t>
  </si>
  <si>
    <t>Close-up boiler 2 DPC</t>
  </si>
  <si>
    <t>53.21.11.028</t>
  </si>
  <si>
    <t>Boiler ketelhuis</t>
  </si>
  <si>
    <t>53.21.11.029</t>
  </si>
  <si>
    <t>PH-01-P</t>
  </si>
  <si>
    <t>Close-in boiler in keuken omroep Brabant</t>
  </si>
  <si>
    <t>10 liter</t>
  </si>
  <si>
    <t>53.21.11.030</t>
  </si>
  <si>
    <t>PH-01-P-P.045 (Instructielokaal BHV)</t>
  </si>
  <si>
    <t>Close-in boiler in keuken BHV-ruimte</t>
  </si>
  <si>
    <t>53.21.11.031</t>
  </si>
  <si>
    <t>PH-02-0-67 (Invalidentoilet)</t>
  </si>
  <si>
    <t>Boiler invalidentoilet en douches BG (boven plafond)</t>
  </si>
  <si>
    <t>53.21.11.032</t>
  </si>
  <si>
    <t>PH-02-0-49 (Koffiekamer)</t>
  </si>
  <si>
    <t>Close-in boiler in pantry koffiekamer</t>
  </si>
  <si>
    <t>53.21.11.033</t>
  </si>
  <si>
    <t>PH-02-0-46 (Berging)</t>
  </si>
  <si>
    <t>Boiler in werkkast berging</t>
  </si>
  <si>
    <t>53.21.11.034</t>
  </si>
  <si>
    <t>PH-02-0-14 (Calibratie ruimte)</t>
  </si>
  <si>
    <t>Boiler in Calibratieruimte BG</t>
  </si>
  <si>
    <t>53.21.11.035</t>
  </si>
  <si>
    <t>PH-02-0-79 (Spuitcabine)</t>
  </si>
  <si>
    <t>Close-up boiler spuitcabine</t>
  </si>
  <si>
    <t>53.21.11.036</t>
  </si>
  <si>
    <t>PH-02-0-27 (Voorbereiding Bodem en Lucht)</t>
  </si>
  <si>
    <t>Boiler 1 in LAB 0.27 BG</t>
  </si>
  <si>
    <t>53.21.11.037</t>
  </si>
  <si>
    <t>Boiler 2 in LAB 0.27 BG (afgekoppeld)</t>
  </si>
  <si>
    <t>53.21.11.038</t>
  </si>
  <si>
    <t>PH-02-1-65 (Pantry)</t>
  </si>
  <si>
    <t>Close-in boiler in pantry 1e verdieping</t>
  </si>
  <si>
    <t>53.21.11.039</t>
  </si>
  <si>
    <t>PH-02-2-64 (Pantry)</t>
  </si>
  <si>
    <t>Close-in boiler in pantry 2e verdieping</t>
  </si>
  <si>
    <t>53.21.11.040</t>
  </si>
  <si>
    <t>PH-02-3-64 (Pantry)</t>
  </si>
  <si>
    <t>Close-in boiler in pantry 3e verdieping</t>
  </si>
  <si>
    <t>53.21.11.041</t>
  </si>
  <si>
    <t>PH-02-4-65 (Pantry)</t>
  </si>
  <si>
    <t>Close-in boiler in pantry 4e verdeiping</t>
  </si>
  <si>
    <t>53.27.10.001</t>
  </si>
  <si>
    <t>53.27</t>
  </si>
  <si>
    <t>water, verwarmd tapwater, doorstroom, indirect verwarmd</t>
  </si>
  <si>
    <t>Koudwater installatie</t>
  </si>
  <si>
    <t>53.27.20.001</t>
  </si>
  <si>
    <t>Meng- en aftap-kranen volgens logblad 1</t>
  </si>
  <si>
    <t>53.35.10.001</t>
  </si>
  <si>
    <t>53.35</t>
  </si>
  <si>
    <t>water, bedrijfswater, zwembad-watersysteem</t>
  </si>
  <si>
    <t>Grijswater installatie</t>
  </si>
  <si>
    <t>Lubron</t>
  </si>
  <si>
    <t>es2050</t>
  </si>
  <si>
    <t>incl. 4 buffervaten van 1000L (1x stookruimte, 3x miva-toilet op de 23e verdieping.)</t>
  </si>
  <si>
    <t>53.50.11.001</t>
  </si>
  <si>
    <t>53.50</t>
  </si>
  <si>
    <t>water, waterbehandeling, algemeen (verzamelniveau)</t>
  </si>
  <si>
    <t>Waterontharder Hydrofoor 2</t>
  </si>
  <si>
    <t>53.50.11.002</t>
  </si>
  <si>
    <t>Waterontharder Hydrofoor 3</t>
  </si>
  <si>
    <t>54.11.11.001</t>
  </si>
  <si>
    <t>54.11</t>
  </si>
  <si>
    <t>gassen, brandstof, aardgasvoorziening</t>
  </si>
  <si>
    <t>Gasleiding CV-ketels (scope 7a)</t>
  </si>
  <si>
    <t>100 meter DN100</t>
  </si>
  <si>
    <t>SCIOS Scope 7a/7b</t>
  </si>
  <si>
    <t>54.27.11.001</t>
  </si>
  <si>
    <t>54.27</t>
  </si>
  <si>
    <t>gassen, perslucht en vacuüm, vacuümvoorziening</t>
  </si>
  <si>
    <t>Compressor 1 Ketelhuis</t>
  </si>
  <si>
    <t>Grassair</t>
  </si>
  <si>
    <t>BL55A / 250 YD</t>
  </si>
  <si>
    <t>30M3/uur 10 Bar</t>
  </si>
  <si>
    <t>54.27.11.002</t>
  </si>
  <si>
    <t>Compressor 2 Ketelhuis</t>
  </si>
  <si>
    <t>55.12.11.001</t>
  </si>
  <si>
    <t>PH-01-P-P.001a (Archief)</t>
  </si>
  <si>
    <t>55.12</t>
  </si>
  <si>
    <t>koude-opwekking, lokaal, splitsystemen</t>
  </si>
  <si>
    <t>DX-koeling luchtbehandelingskast Archief</t>
  </si>
  <si>
    <t>Mitsubishi</t>
  </si>
  <si>
    <t>3,5 kW</t>
  </si>
  <si>
    <t>55.12.11.002</t>
  </si>
  <si>
    <t>PH-01-23-23.001 (Ruimte verdieping 23)</t>
  </si>
  <si>
    <t>Koeling 23e verdieping hoogbouw</t>
  </si>
  <si>
    <t>Daikin</t>
  </si>
  <si>
    <t>VRV RXYQ8 T9</t>
  </si>
  <si>
    <t>22,4 kW</t>
  </si>
  <si>
    <t>55.12.11.003</t>
  </si>
  <si>
    <t>PH-01-1-1.040 (Kamer CdK)</t>
  </si>
  <si>
    <t>Koeling kamer CdK, wachtruimte GS en GS-kamer</t>
  </si>
  <si>
    <t>Daikin multisplit</t>
  </si>
  <si>
    <t>RXYSQ4P8Y 1B</t>
  </si>
  <si>
    <t>11,2 kW</t>
  </si>
  <si>
    <t>55.12.11.004</t>
  </si>
  <si>
    <t>PH-01-1-1.038 (Kamerbewaarder)</t>
  </si>
  <si>
    <t>Koeling kamer kamerbewaarder en keuken GS</t>
  </si>
  <si>
    <t>3MXS 52E4VIB2 (buiten); FDXS 25F2VEB (binnen 2x)</t>
  </si>
  <si>
    <t>5 kW</t>
  </si>
  <si>
    <t>55.12.11.005</t>
  </si>
  <si>
    <t>PH-01-B-B.143 (Technische ruimte noordpijler)</t>
  </si>
  <si>
    <t>Koeling Techniek Ruimte noordpijler</t>
  </si>
  <si>
    <t>RX71GV1B (buitendeel); FTX71GV1B (binnendeel)</t>
  </si>
  <si>
    <t>7,1 kW</t>
  </si>
  <si>
    <t>55.12.11.006</t>
  </si>
  <si>
    <t>PH-01-P-P.010a (Observatiepost)</t>
  </si>
  <si>
    <t>Koeling observatieruimte parkeerkuilniveau</t>
  </si>
  <si>
    <t>2MXM50M (buiten) en FFA25A (binnen 2X)</t>
  </si>
  <si>
    <t>55.12.11.007</t>
  </si>
  <si>
    <t>PH-01-K</t>
  </si>
  <si>
    <t>DX koelunit in luchtbehandelingskast bunker</t>
  </si>
  <si>
    <t>8 kW</t>
  </si>
  <si>
    <t>55.12.11.008</t>
  </si>
  <si>
    <t>PH-01-B-B.132 (Toezichtsruimte - Beveligingsl)</t>
  </si>
  <si>
    <t>Koeling toezichtsruimte BG</t>
  </si>
  <si>
    <t>38GLP036G9</t>
  </si>
  <si>
    <t>13,6 kW</t>
  </si>
  <si>
    <t>55.12.11.009</t>
  </si>
  <si>
    <t>PH-01-B-B.156 (Satelietkeuken)</t>
  </si>
  <si>
    <t>Koeling keuken</t>
  </si>
  <si>
    <t>PKA-RP50 HAL (binnen); SUZ-KA50VA 4E (buiten)</t>
  </si>
  <si>
    <t>5,5 kW</t>
  </si>
  <si>
    <t>55.12.11.010</t>
  </si>
  <si>
    <t>PH-02-4-HJZ (Hertog Janzaal)</t>
  </si>
  <si>
    <t>DX-koeling hertog Jan zaal</t>
  </si>
  <si>
    <t>55.12.11.011</t>
  </si>
  <si>
    <t>PH-02-2-47 (Kantoor)</t>
  </si>
  <si>
    <t>DX-koeling 1 Serverruimte Nieuwbouw</t>
  </si>
  <si>
    <t>Toshiba</t>
  </si>
  <si>
    <t>RAV-SP562AT-E (buiten); OAV-SM562CT-E (binnen)</t>
  </si>
  <si>
    <t>5,3 kW</t>
  </si>
  <si>
    <t>55.12.11.012</t>
  </si>
  <si>
    <t>DX-koeling 2 Serverruimte Nieuwbouw</t>
  </si>
  <si>
    <t>55.21.11.001</t>
  </si>
  <si>
    <t>PH-01-2-02.000 (Technische ruimte)</t>
  </si>
  <si>
    <t>55.21</t>
  </si>
  <si>
    <t>koude-opwekking, centraal, compressorensystemen</t>
  </si>
  <si>
    <t>Koelmachine 1 (restaurant, patio, keuken, LS-ruimte en back-up Datacenter)</t>
  </si>
  <si>
    <t>Western</t>
  </si>
  <si>
    <t>ZETA REV 16.2 LN</t>
  </si>
  <si>
    <t>154,6 kW</t>
  </si>
  <si>
    <t>55.21.11.002</t>
  </si>
  <si>
    <t>Koelmachine 2 (restaurant, patio, keuken, LS-ruimte en back-up Datacenter)</t>
  </si>
  <si>
    <t>55.21.11.003</t>
  </si>
  <si>
    <t>koelmachine 3 (restaurant, patio, keuken, LS-ruimte en back-up Datacenter)</t>
  </si>
  <si>
    <t>ZETA REV 5.2 LN</t>
  </si>
  <si>
    <t>51,4 kW</t>
  </si>
  <si>
    <t>55.21.11.004</t>
  </si>
  <si>
    <t>Koelmachine 2 Datacenter</t>
  </si>
  <si>
    <t>APAC-Uniflair</t>
  </si>
  <si>
    <t>ISAF 0621A</t>
  </si>
  <si>
    <t>62 kW</t>
  </si>
  <si>
    <t>55.21.11.005</t>
  </si>
  <si>
    <t>Koelmachine 1 Datacenter</t>
  </si>
  <si>
    <t>55.31.11.001</t>
  </si>
  <si>
    <t>55.31</t>
  </si>
  <si>
    <t>koude-opwekking, distributie, distributiesystemen</t>
  </si>
  <si>
    <t>Buffervat GKW</t>
  </si>
  <si>
    <t>7000 liter</t>
  </si>
  <si>
    <t>55.31.11.002</t>
  </si>
  <si>
    <t>1000 liter</t>
  </si>
  <si>
    <t>55.31.11.003</t>
  </si>
  <si>
    <t>PH-01-22-22.001 (Technische ruimte)</t>
  </si>
  <si>
    <t>Verdeler GKW 22e verdieping</t>
  </si>
  <si>
    <t>5 groepen</t>
  </si>
  <si>
    <t>55.31.11.004</t>
  </si>
  <si>
    <t>Verdeler GKW 2e verdieping</t>
  </si>
  <si>
    <t>7 groepen</t>
  </si>
  <si>
    <t>55.31.11.005</t>
  </si>
  <si>
    <t>Verdeler GKW glazen ruimte parkeerkuilniveau</t>
  </si>
  <si>
    <t>6 groepen</t>
  </si>
  <si>
    <t>55.31.11.006</t>
  </si>
  <si>
    <t>Transportpompen GKW</t>
  </si>
  <si>
    <t>MGE 100 LB2</t>
  </si>
  <si>
    <t>55.31.11.007</t>
  </si>
  <si>
    <t>GKW Vul-Expansieautomaat 22e verdieping</t>
  </si>
  <si>
    <t>Flamco</t>
  </si>
  <si>
    <t>Flamcomat M02 G3</t>
  </si>
  <si>
    <t>2017</t>
  </si>
  <si>
    <t>incl. voorraadvat</t>
  </si>
  <si>
    <t>55.31.11.008</t>
  </si>
  <si>
    <t>PH-02-3-48 (Technische ruimte)</t>
  </si>
  <si>
    <t>GKW-verdeler Nieuwbouw</t>
  </si>
  <si>
    <t>grundfos</t>
  </si>
  <si>
    <t>3 groepen</t>
  </si>
  <si>
    <t>Regelafsluiter met servomotor wko</t>
  </si>
  <si>
    <t>56.11.21.001</t>
  </si>
  <si>
    <t>56.11</t>
  </si>
  <si>
    <t>warmtedistributie, water, radiatorsystemen</t>
  </si>
  <si>
    <t xml:space="preserve">luchtverhitters ketelhuis </t>
  </si>
  <si>
    <t>downflow</t>
  </si>
  <si>
    <t>Downflow luchtverhitters</t>
  </si>
  <si>
    <t>3 weg-regelafsluiter met servomotor cv</t>
  </si>
  <si>
    <t>Inregelafsluiter met meetnippel cv</t>
  </si>
  <si>
    <t>56.18.11.001</t>
  </si>
  <si>
    <t>56.18</t>
  </si>
  <si>
    <t>warmtedistributie, water, vloerverwarmingssystemen</t>
  </si>
  <si>
    <t>Buffervat CV</t>
  </si>
  <si>
    <t>1000 ltr.</t>
  </si>
  <si>
    <t>TSA kelder</t>
  </si>
  <si>
    <t>DN125 / 16.73 l/s</t>
  </si>
  <si>
    <t>TSA parkeer/vloerverwarming</t>
  </si>
  <si>
    <t>DN80 / DN150</t>
  </si>
  <si>
    <t>TSA 1e verdieping / vloerverwamrming ontvangst</t>
  </si>
  <si>
    <t>DN40 / DN65</t>
  </si>
  <si>
    <t>56.18.11.004</t>
  </si>
  <si>
    <t>CV-verdeler 1 glazen ruimte parkeerkuilniveau</t>
  </si>
  <si>
    <t>4 groepen</t>
  </si>
  <si>
    <t>4 stuks pompen</t>
  </si>
  <si>
    <t>56.18.11.005</t>
  </si>
  <si>
    <t>CV-verdeler 2 glazen ruimte parkeerkuilniveau</t>
  </si>
  <si>
    <t>8 groepen</t>
  </si>
  <si>
    <t>8 stuks pompen</t>
  </si>
  <si>
    <t>56.18.11.006</t>
  </si>
  <si>
    <t>CV-verdeler 1 ketelhuis</t>
  </si>
  <si>
    <t>6 stuks pompen</t>
  </si>
  <si>
    <t>56.18.11.007</t>
  </si>
  <si>
    <t>CV-verdeler 2 ketelhuis</t>
  </si>
  <si>
    <t>11 groepen</t>
  </si>
  <si>
    <t>11 stuks pompen</t>
  </si>
  <si>
    <t>56.18.11.008</t>
  </si>
  <si>
    <t>PH-01-1-1.163 (Technische ruimte)</t>
  </si>
  <si>
    <t>CV-verdeler 1e verdieping</t>
  </si>
  <si>
    <t>5 stuks pompen</t>
  </si>
  <si>
    <t>56.18.11.009</t>
  </si>
  <si>
    <t>CV-verdeler 1, 2e verdieping</t>
  </si>
  <si>
    <t>56.18.11.010</t>
  </si>
  <si>
    <t>CV-verdeler 2, 2e verdieping</t>
  </si>
  <si>
    <t>56.18.11.011</t>
  </si>
  <si>
    <t>PH-01-3-03.000 (Technische ruimte)</t>
  </si>
  <si>
    <t>CV-verdeler, 3e verdieping</t>
  </si>
  <si>
    <t>56.18.11.012</t>
  </si>
  <si>
    <t>PH-01-9-09.092a (Technische ruimte)</t>
  </si>
  <si>
    <t>CV-verdeler, 9e verdieping</t>
  </si>
  <si>
    <t>56.18.11.013</t>
  </si>
  <si>
    <t>PH-01-16-16.092a (Technische ruimte)</t>
  </si>
  <si>
    <t>CV-verdeler, 16e verdieping</t>
  </si>
  <si>
    <t>56.18.11.014</t>
  </si>
  <si>
    <t>CV-verdeler, 22e verdieping</t>
  </si>
  <si>
    <t>56.18.11.015</t>
  </si>
  <si>
    <t>CV Vul-Expansieautomaat 22e verdieping</t>
  </si>
  <si>
    <t>expansievaten</t>
  </si>
  <si>
    <t>56.18.11.016</t>
  </si>
  <si>
    <t>CV Vul-Expansieautomaat ketelhuis</t>
  </si>
  <si>
    <t>Flamcomat D10 G3</t>
  </si>
  <si>
    <t>56.18.11.017</t>
  </si>
  <si>
    <t>CV Transportpompen</t>
  </si>
  <si>
    <t>Stork</t>
  </si>
  <si>
    <t>Fundatiepomp CN 80-160G1M1L1</t>
  </si>
  <si>
    <t>5 keer set van twee</t>
  </si>
  <si>
    <t>56.18.11.018</t>
  </si>
  <si>
    <t>CV-verdeler Nieuwbouw</t>
  </si>
  <si>
    <t>56.18.11.019</t>
  </si>
  <si>
    <t>TSA WKO hoofdgebouw</t>
  </si>
  <si>
    <t>1238 kW</t>
  </si>
  <si>
    <t>56.18.11.020</t>
  </si>
  <si>
    <t>TSA WKO Nieuwbouw</t>
  </si>
  <si>
    <t>978 kW</t>
  </si>
  <si>
    <t>57.21.11.001</t>
  </si>
  <si>
    <t>57.21</t>
  </si>
  <si>
    <t>luchtbehandeling, lokale mechanische afzuiging, afzuiginstallatie</t>
  </si>
  <si>
    <t>Afzuigventilatoren</t>
  </si>
  <si>
    <t>57.21.11.002</t>
  </si>
  <si>
    <t>Toevoer ventilator</t>
  </si>
  <si>
    <t>57.21.11.004</t>
  </si>
  <si>
    <t>Afzuigventilator toiletgroepen</t>
  </si>
  <si>
    <t>57.71.11.001</t>
  </si>
  <si>
    <t>57.71</t>
  </si>
  <si>
    <t>luchtbehandeling, centraal, luchtbehandelingsinstallatie</t>
  </si>
  <si>
    <t>Luchtbehandelingskast noord toevoer verdieping 13 t/m 21</t>
  </si>
  <si>
    <t>Holland Heating</t>
  </si>
  <si>
    <t>9000 m3/hr</t>
  </si>
  <si>
    <t>Gereviseerd in 2014</t>
  </si>
  <si>
    <t>57.71.11.002</t>
  </si>
  <si>
    <t>Luchtbehandelingskast noord afvoer verdieping 13 t/m 21</t>
  </si>
  <si>
    <t>8100 m3/hr</t>
  </si>
  <si>
    <t>57.71.11.003</t>
  </si>
  <si>
    <t>Luchtbehandelingskast zuid toevoer verdieping 13 t/m 21</t>
  </si>
  <si>
    <t>57.71.11.004</t>
  </si>
  <si>
    <t>Luchtbehandelingskast zuid afvoer verdieping 13 t/m 21</t>
  </si>
  <si>
    <t>57.71.11.005</t>
  </si>
  <si>
    <t>Luchtbehandelingskast oost toevoer verdieping 13 t/m 21</t>
  </si>
  <si>
    <t>10000 m3/hr</t>
  </si>
  <si>
    <t>57.71.11.006</t>
  </si>
  <si>
    <t>Luchtbehandelingskast oost afvoer verdieping 13 t/m 21</t>
  </si>
  <si>
    <t>9800 m3/hr</t>
  </si>
  <si>
    <t>57.71.11.007</t>
  </si>
  <si>
    <t>Luchtbehandelingskast west toevoer verdieping 13 t/m 21</t>
  </si>
  <si>
    <t>57.71.11.008</t>
  </si>
  <si>
    <t>Luchtbehandelingskast west afvoer verdieping 13 t/m 21</t>
  </si>
  <si>
    <t>57.71.11.009</t>
  </si>
  <si>
    <t>PH-01-3-03.001 (Technische ruimte)</t>
  </si>
  <si>
    <t>Luchtbehandelingskast oost toevoer verdieping 4 t/m 12</t>
  </si>
  <si>
    <t>57.71.11.010</t>
  </si>
  <si>
    <t>Luchtbehandelingskast oost afvoer verdieping 4 t/m 12</t>
  </si>
  <si>
    <t>57.71.11.011</t>
  </si>
  <si>
    <t>Luchtbehandelingskast west toevoer verdieping 4 t/m 12</t>
  </si>
  <si>
    <t>57.71.11.012</t>
  </si>
  <si>
    <t>Luchtbehandelingskast west afvoer verdieping 4 t/m 12</t>
  </si>
  <si>
    <t>57.71.11.013</t>
  </si>
  <si>
    <t>Luchtbehandelingskast noord toevoer verdieping 4 t/m 12</t>
  </si>
  <si>
    <t>57.71.11.014</t>
  </si>
  <si>
    <t>Luchtbehandelingskast noord afvoer verdieping 4 t/m 12</t>
  </si>
  <si>
    <t>57.71.11.015</t>
  </si>
  <si>
    <t>Luchtbehandelingskast zuid toevoer verdieping 4 t/m 12</t>
  </si>
  <si>
    <t>57.71.11.016</t>
  </si>
  <si>
    <t>Luchtbehandelingskast zuid afvoer verdieping 4 t/m 12</t>
  </si>
  <si>
    <t>57.71.11.017</t>
  </si>
  <si>
    <t>PH-01-P-P.039 (Fitnessruimte)</t>
  </si>
  <si>
    <t>Luchtbehandelingskast toevoer fitnessruimte verdieping -1</t>
  </si>
  <si>
    <t>1000 m3/hr</t>
  </si>
  <si>
    <t>57.71.11.018</t>
  </si>
  <si>
    <t>Luchtbehandelingskast afvoer fitnessruimte verdieping -1</t>
  </si>
  <si>
    <t>57.71.11.019</t>
  </si>
  <si>
    <t>PH-01-P-P.055 (Techniek)</t>
  </si>
  <si>
    <t>Luchtbehandelingskast toevoer drukkerij verdieping -1</t>
  </si>
  <si>
    <t>6500 m3/hr; incl. bevochtiging</t>
  </si>
  <si>
    <t>57.71.11.020</t>
  </si>
  <si>
    <t>Luchtbehandelingskast afvoer drukkerij verdieping -1</t>
  </si>
  <si>
    <t>6500 m3/hr</t>
  </si>
  <si>
    <t>57.71.11.021</t>
  </si>
  <si>
    <t>Luchtbehandelingskast personeelsingang (voorm. archief)</t>
  </si>
  <si>
    <t>57.71.11.022</t>
  </si>
  <si>
    <t>Luchtbehandelingskast archief</t>
  </si>
  <si>
    <t>612 m3/hr; incl. bevochtiging</t>
  </si>
  <si>
    <t>57.71.11.023</t>
  </si>
  <si>
    <t>Luchtbehandelingskast noordzijde laagbouw</t>
  </si>
  <si>
    <t>57.71.11.024</t>
  </si>
  <si>
    <t>Luchtbehandelingskast zuidzijde laagbouw</t>
  </si>
  <si>
    <t>14500 m3/hr</t>
  </si>
  <si>
    <t>57.71.11.025</t>
  </si>
  <si>
    <t>Luchtbehandelingskast vergaderruimtes laagbouw</t>
  </si>
  <si>
    <t>57.71.11.026</t>
  </si>
  <si>
    <t>Luchtbehandelingskast Bois le Duc laagbouw</t>
  </si>
  <si>
    <t>57.71.11.027</t>
  </si>
  <si>
    <t>Luchtbehandelingskast Statenzaal</t>
  </si>
  <si>
    <t>57.71.11.028</t>
  </si>
  <si>
    <t>PH-01-1-1.001 (Rookruimte)</t>
  </si>
  <si>
    <t>Luchtbehandelingskast koffiekamer 1e verdieping</t>
  </si>
  <si>
    <t>3600 m3/hr</t>
  </si>
  <si>
    <t>57.71.11.029</t>
  </si>
  <si>
    <t>Luchtbehandelingskast patio glas 1e verdieping</t>
  </si>
  <si>
    <t>57.71.11.030</t>
  </si>
  <si>
    <t>Luchtbehandelingskast restaurant BG</t>
  </si>
  <si>
    <t>57.71.11.031</t>
  </si>
  <si>
    <t>Luchtbehandelingskast patio's 1e verdieping</t>
  </si>
  <si>
    <t>6000 m3/hr</t>
  </si>
  <si>
    <t>57.71.11.032</t>
  </si>
  <si>
    <t>Luchtbehandelingskast personeelsingang</t>
  </si>
  <si>
    <t>57.71.11.033</t>
  </si>
  <si>
    <t>Luchtbehandelingskast kelder -2</t>
  </si>
  <si>
    <t>4000 m3/hr</t>
  </si>
  <si>
    <t>57.71.11.034</t>
  </si>
  <si>
    <t>Luchtbehandelingskast keuken -1</t>
  </si>
  <si>
    <t>8200 m3/hr</t>
  </si>
  <si>
    <t>57.71.11.035</t>
  </si>
  <si>
    <t>Luchtbehandelingskast toevoer verdieping 23</t>
  </si>
  <si>
    <t>4200 m3/hr</t>
  </si>
  <si>
    <t>57.71.11.036</t>
  </si>
  <si>
    <t>Luchtbehandelingskast afvoer verdieping 23</t>
  </si>
  <si>
    <t>3800 m3/hr</t>
  </si>
  <si>
    <t>57.71.11.037</t>
  </si>
  <si>
    <t>Luchtbehandelingskast Oostgevel toevoer</t>
  </si>
  <si>
    <t>17800 m3/hr</t>
  </si>
  <si>
    <t>57.71.11.038</t>
  </si>
  <si>
    <t>Luchtbehandelingskast Westgevel toevoer</t>
  </si>
  <si>
    <t>57.71.11.039</t>
  </si>
  <si>
    <t>Luchtafvoerkast Oostgevel</t>
  </si>
  <si>
    <t>18800 m3/hr</t>
  </si>
  <si>
    <t>57.71.11.040</t>
  </si>
  <si>
    <t>Luchtafvoerkast Westgevel</t>
  </si>
  <si>
    <t>13500 m3/hr</t>
  </si>
  <si>
    <t>57.71.11.041</t>
  </si>
  <si>
    <t>Luchtbehandelingskast bunker</t>
  </si>
  <si>
    <t>Naaykens</t>
  </si>
  <si>
    <t>57.71.11.042</t>
  </si>
  <si>
    <t>Luchtbehandelingskast Garage</t>
  </si>
  <si>
    <t>GEA Happel</t>
  </si>
  <si>
    <t>3350 m3/hr</t>
  </si>
  <si>
    <t>Incl. verwarmingssectie</t>
  </si>
  <si>
    <t>61.11.10.001</t>
  </si>
  <si>
    <t>PH-01-P-FLEX (Flexwerkplek)</t>
  </si>
  <si>
    <t>61.11</t>
  </si>
  <si>
    <t>centrale elektrotechnische voorz., energie, noodstroom, eigen energieopwekking</t>
  </si>
  <si>
    <t>Aggregaat 10KV</t>
  </si>
  <si>
    <t>FG Wilson</t>
  </si>
  <si>
    <t>P2000X</t>
  </si>
  <si>
    <t>Activiteitenbesluit SCIOS scope 4</t>
  </si>
  <si>
    <t>61.11.10.002</t>
  </si>
  <si>
    <t>Aggregaat 400V bunker</t>
  </si>
  <si>
    <t>Aggregaat is uit bedrijf genomen en geconserveerd met ingang van 15 januari 2018</t>
  </si>
  <si>
    <t>61.11.12.001</t>
  </si>
  <si>
    <t>Dieseltank t.b.v. 10KV NSA</t>
  </si>
  <si>
    <t>Diesel 10.000 liter</t>
  </si>
  <si>
    <t>Activiteitenbesluit Milieubeheer 2013, KIWA certificaat. Publicatiereeks Gevaarlijke Stoffen 30 (PGS 30, voorheen CPR 9-6).</t>
  </si>
  <si>
    <t>61.11.12.002</t>
  </si>
  <si>
    <t>Dieseltank t.b.v. 400V aggregaat bunker (leeg)</t>
  </si>
  <si>
    <t>Tank is niet meer in gebruik; M219518 gemaakt om tank te laten reinigen en conserveren.</t>
  </si>
  <si>
    <t>61.11.13.001</t>
  </si>
  <si>
    <t>PH-01-K-K.013 (UPS ruimte)</t>
  </si>
  <si>
    <t>STS-A Datacentrum</t>
  </si>
  <si>
    <t>Schneider</t>
  </si>
  <si>
    <t>Galaxy STS 250A</t>
  </si>
  <si>
    <t>61.11.13.002</t>
  </si>
  <si>
    <t>STS-B Datacentrum</t>
  </si>
  <si>
    <t>61.11.41.001</t>
  </si>
  <si>
    <t>UPS-A Datacentrum</t>
  </si>
  <si>
    <t>APC</t>
  </si>
  <si>
    <t>Symmetra PX 160</t>
  </si>
  <si>
    <t>61.11.41.002</t>
  </si>
  <si>
    <t>UPS-B Datacentrum</t>
  </si>
  <si>
    <t>61.11.42.001</t>
  </si>
  <si>
    <t>PH-01-P-P.063 (Laagspanning)</t>
  </si>
  <si>
    <t>UPS laagspanningsruimte</t>
  </si>
  <si>
    <t>Eaton</t>
  </si>
  <si>
    <t>9PX8KiPM</t>
  </si>
  <si>
    <t>O.a. apparatuur beveiligingsloge</t>
  </si>
  <si>
    <t>61.11.42.002</t>
  </si>
  <si>
    <t>UPS Noordpijler</t>
  </si>
  <si>
    <t>9PX5Ki</t>
  </si>
  <si>
    <t>T.b.v. installaties toezichtruimte; AV-rack en switch ICT</t>
  </si>
  <si>
    <t>61.11.42.003</t>
  </si>
  <si>
    <t>PH-01-P-P.009 (Kantoor Huisvesting)</t>
  </si>
  <si>
    <t>UPS GBS client ruimte P.009</t>
  </si>
  <si>
    <t>Evolution 1550</t>
  </si>
  <si>
    <t>Contractor onderhoud is Eaton</t>
  </si>
  <si>
    <t>61.11.42.004</t>
  </si>
  <si>
    <t>UPS 1 serverruimte Nieuwbouw</t>
  </si>
  <si>
    <t>EX 11 RT-SR 5802906</t>
  </si>
  <si>
    <t>61.11.42.005</t>
  </si>
  <si>
    <t>UPS 2 serverruimte Nieuwbouw</t>
  </si>
  <si>
    <t>61.11.42.006</t>
  </si>
  <si>
    <t>UPS GBS client ketelhuis</t>
  </si>
  <si>
    <t>5P1150j</t>
  </si>
  <si>
    <t>61.11.42.007</t>
  </si>
  <si>
    <t>UPS 1 rolpoorten parkeerterrein</t>
  </si>
  <si>
    <t>5P1150i</t>
  </si>
  <si>
    <t>61.11.42.008</t>
  </si>
  <si>
    <t>UPS 2 rolpoorten parkeerterrein</t>
  </si>
  <si>
    <t>vervangen</t>
  </si>
  <si>
    <t>61.11.42.009</t>
  </si>
  <si>
    <t>UPS regelkast 2RK2</t>
  </si>
  <si>
    <t>Smart-UPS 750</t>
  </si>
  <si>
    <t>61.21.11.001</t>
  </si>
  <si>
    <t>PH-01-Alg.-01 (Intern overig)</t>
  </si>
  <si>
    <t>61.21</t>
  </si>
  <si>
    <t>centrale elektrotechnische voorz., aarding, veiligheidsaarding</t>
  </si>
  <si>
    <t>Aardingsinstallatie hoofdgebouw</t>
  </si>
  <si>
    <t>NEN-EN-IEC 62305-1:</t>
  </si>
  <si>
    <t>61.21.11.002</t>
  </si>
  <si>
    <t>Aardingsinstallatie Nieuwbouw</t>
  </si>
  <si>
    <t>61.41.11.001</t>
  </si>
  <si>
    <t>61.41</t>
  </si>
  <si>
    <t>centrale elektrotechnische voorz., energie, hoogspanning, 1 kV en hoger</t>
  </si>
  <si>
    <t>Schakelinrichting 10 KV-installatie</t>
  </si>
  <si>
    <t>Magnefix MD4</t>
  </si>
  <si>
    <t>61.70.10.001</t>
  </si>
  <si>
    <t>61.70</t>
  </si>
  <si>
    <t>centrale elektrotechnische voorz., bliksemafleiding, algemeen</t>
  </si>
  <si>
    <t>Bliksemafleidingsinstallatie Hoofdgebouw</t>
  </si>
  <si>
    <t>Eis vanuit verzekering; NEN-EN-IEC 62305-1:</t>
  </si>
  <si>
    <t>62.21.10.006</t>
  </si>
  <si>
    <t>PH-01-K-K.001 (Laagspanning/ werkplaats HV)</t>
  </si>
  <si>
    <t>62.21</t>
  </si>
  <si>
    <t>krachtstroom, laagspanning, onbewaakt, 220/230 V - 380 V</t>
  </si>
  <si>
    <t>Lichtverdeler kelder K-L1</t>
  </si>
  <si>
    <t>GE Power Controls</t>
  </si>
  <si>
    <t>NEN 1010/NEN 3140</t>
  </si>
  <si>
    <t>62.21.10.007</t>
  </si>
  <si>
    <t>Besturingskast goederenlift (K-K1)</t>
  </si>
  <si>
    <t>Lödige</t>
  </si>
  <si>
    <t>Lödige tekening in kast</t>
  </si>
  <si>
    <t>62.21.10.008</t>
  </si>
  <si>
    <t>Krachtverdeler kelder K-K2</t>
  </si>
  <si>
    <t>62.21.10.009</t>
  </si>
  <si>
    <t>Krachtverdeler kelder K-K3</t>
  </si>
  <si>
    <t>62.21.10.010</t>
  </si>
  <si>
    <t>Lichtverdeler algemeen parkeerkuil PK-L1</t>
  </si>
  <si>
    <t>62.21.10.011</t>
  </si>
  <si>
    <t>Lichtverdeler beveiliging parkeerkuil PK-L2</t>
  </si>
  <si>
    <t>62.21.10.012</t>
  </si>
  <si>
    <t>Krachtverdeler keuken parkeerkuil PK-K1</t>
  </si>
  <si>
    <t>62.21.10.013</t>
  </si>
  <si>
    <t>Krachtverdeler garage parkeerkuil PK-K2</t>
  </si>
  <si>
    <t>62.21.10.014</t>
  </si>
  <si>
    <t>Krachtverdeler drukkerij parkeerkuil PK-K3</t>
  </si>
  <si>
    <t>62.21.10.015</t>
  </si>
  <si>
    <t>Krachtverdeler BHV parkeerkuil PK-K5</t>
  </si>
  <si>
    <t>62.21.10.016</t>
  </si>
  <si>
    <t>Krachtverdeler Berging parkeerkuil PK-K6</t>
  </si>
  <si>
    <t>62.21.10.017</t>
  </si>
  <si>
    <t>Krachtverdeler Ketelhuis parkeerkuil PK-K7</t>
  </si>
  <si>
    <t>62.21.10.018</t>
  </si>
  <si>
    <t>Krachtverdeler waterbehandeling Ketelhuis parkeerkuil PK-K7a</t>
  </si>
  <si>
    <t>62.21.10.019</t>
  </si>
  <si>
    <t>Lichtverdeler Omroep Brabant PK-L3</t>
  </si>
  <si>
    <t>62.21.10.020</t>
  </si>
  <si>
    <t>PH-01-P-P.130 (Kluis zuidpijler)</t>
  </si>
  <si>
    <t>Lichtverdeler liften parkeerkuil PK-L11</t>
  </si>
  <si>
    <t>62.21.10.021</t>
  </si>
  <si>
    <t>Sectiekast Licht parkeerkelder PK-SKL-1</t>
  </si>
  <si>
    <t>62.21.10.022</t>
  </si>
  <si>
    <t>Sectiekast Kracht parkeerkelder PK-SKK1</t>
  </si>
  <si>
    <t>62.21.10.023</t>
  </si>
  <si>
    <t>Voeding lift CdK PK-K12</t>
  </si>
  <si>
    <t>62.21.10.024</t>
  </si>
  <si>
    <t>Krachtverdeler algemeen parkeerkuil PK-K13</t>
  </si>
  <si>
    <t>62.21.10.025</t>
  </si>
  <si>
    <t>PH-01-P-P.141 (Technische ruimte)</t>
  </si>
  <si>
    <t>Sectiekast Licht parkeerkelder PK-SKL-2</t>
  </si>
  <si>
    <t>62.21.10.026</t>
  </si>
  <si>
    <t>Sectiekast Kracht parkeerkelder PK-SKK2</t>
  </si>
  <si>
    <t>62.21.10.027</t>
  </si>
  <si>
    <t>Lichtverdeler algemeen parkeerkuil PK-L21</t>
  </si>
  <si>
    <t>62.21.10.028</t>
  </si>
  <si>
    <t>Lichtverdeler terrein parkeerkuil PK-L22</t>
  </si>
  <si>
    <t>62.21.10.029</t>
  </si>
  <si>
    <t>Krachtverdeler NO-Break parkeerkuil PK-K21</t>
  </si>
  <si>
    <t>62.21.10.030</t>
  </si>
  <si>
    <t>Lichtverdeler algemeen begane grond BG-L1</t>
  </si>
  <si>
    <t>62.21.10.031</t>
  </si>
  <si>
    <t>PH-01-B-B.055 (Technische ruimte)</t>
  </si>
  <si>
    <t>Verdeler Restaurant begane grond BG-K1-L2 REST</t>
  </si>
  <si>
    <t>Gecombineerde licht- kracht verdeler</t>
  </si>
  <si>
    <t>62.21.10.033</t>
  </si>
  <si>
    <t>Krachtverdeler 2 Spoelkeuken begane grond BG-K2</t>
  </si>
  <si>
    <t>62.21.10.034</t>
  </si>
  <si>
    <t>Elektravoeding Spoelkeuken begane grond BG-K3</t>
  </si>
  <si>
    <t>Nulspanningsbeveiliging in lampenhok P.094</t>
  </si>
  <si>
    <t>62.21.10.035</t>
  </si>
  <si>
    <t>PH-01-B-B.147 (Technische ruimte Zuidpeiler)</t>
  </si>
  <si>
    <t>Lichtverdeler algemeen begane grond zuid-pijler BG-L11</t>
  </si>
  <si>
    <t>62.21.10.036</t>
  </si>
  <si>
    <t>Lichtverdeler Bois le Duc zaal zuid-pijler BG-L12</t>
  </si>
  <si>
    <t>62.21.10.037</t>
  </si>
  <si>
    <t>PH-01-B-FLEX (Flexwerkplek)</t>
  </si>
  <si>
    <t>Krachtverdeler evenementen begane grond zuid-pijler BG-K11</t>
  </si>
  <si>
    <t>62.21.10.038</t>
  </si>
  <si>
    <t>Lichtverdeler algemeen begane grond noord-pijler BG-L21</t>
  </si>
  <si>
    <t>62.21.10.039</t>
  </si>
  <si>
    <t>Lichtverdeler beveiliging begane grond noord-pijler BG-L22</t>
  </si>
  <si>
    <t>62.21.10.040</t>
  </si>
  <si>
    <t>Krachtverdeler evenementen begane grond noord-pijler BG-K21</t>
  </si>
  <si>
    <t>62.21.10.041</t>
  </si>
  <si>
    <t>Krachtverdeler receptie begane grond noord-pijler BG-K22</t>
  </si>
  <si>
    <t>62.21.10.042</t>
  </si>
  <si>
    <t>PH-01-1-1.113 (Technische ruimte)</t>
  </si>
  <si>
    <t>Lichtverdeler algemeen 1e verdieping 1-L1</t>
  </si>
  <si>
    <t>62.21.10.043</t>
  </si>
  <si>
    <t>Krachtverdeler algemeen 1e verdieping 1-K1</t>
  </si>
  <si>
    <t>62.21.10.044</t>
  </si>
  <si>
    <t>PH-01-1-FLEX (Flexwerkplek)</t>
  </si>
  <si>
    <t>Lichtverdeler algemeen zuid-pijler 1e verdieping 1-L11</t>
  </si>
  <si>
    <t>62.21.10.045</t>
  </si>
  <si>
    <t>Krachtverdeler algemeen zuid-pijler 1e verdieping 1-K11</t>
  </si>
  <si>
    <t>62.21.10.046</t>
  </si>
  <si>
    <t>Lichtverdeler algemeen noord-pijler 1e verdieping 1-L21</t>
  </si>
  <si>
    <t>62.21.10.047</t>
  </si>
  <si>
    <t>Lichtverdeler PS-zaal noord-pijler 1e verdieping 1-L22</t>
  </si>
  <si>
    <t>62.21.10.048</t>
  </si>
  <si>
    <t>Krachtverdeler algemeen noord-pijler 1e verdieping 1-K21</t>
  </si>
  <si>
    <t>62.21.10.049</t>
  </si>
  <si>
    <t>Lichtverdeler algemeen 2e verdieping 2-L1</t>
  </si>
  <si>
    <t>62.21.10.050</t>
  </si>
  <si>
    <t>Krachtverdeler algemeen 2e verdieping 2-K1</t>
  </si>
  <si>
    <t>62.21.10.051</t>
  </si>
  <si>
    <t>Krachtverdeler Koelmachines 2e verdieping 2-K2</t>
  </si>
  <si>
    <t>62.21.10.052</t>
  </si>
  <si>
    <t>Voeding gebouwverlichting toren 2e verdieping 2-L2</t>
  </si>
  <si>
    <t>is dit nog operationeel? er zitten geen mespatronen in veld 7 van 2-SKL (codering 2-L2 wel aanwezig)</t>
  </si>
  <si>
    <t>62.21.10.053</t>
  </si>
  <si>
    <t>Lichtverdeler algemeen 3e verdieping 3-L1</t>
  </si>
  <si>
    <t>62.21.10.054</t>
  </si>
  <si>
    <t>Krachtverdeler algemeen 3e verdieping 3-K1</t>
  </si>
  <si>
    <t>62.21.10.055</t>
  </si>
  <si>
    <t>Verdeler voormalige computerruimte 3e verdieping 3-L2</t>
  </si>
  <si>
    <t>Redundante voeding via UPS-en STS-en</t>
  </si>
  <si>
    <t>62.21.10.056</t>
  </si>
  <si>
    <t>Krachtverdeler voorm. testruimte 3e verdieping 3-K2</t>
  </si>
  <si>
    <t>62.21.10.057</t>
  </si>
  <si>
    <t>PH-01-4-04.113 (Technische ruimte)</t>
  </si>
  <si>
    <t>Verdeler 4e verdieping 4-L1</t>
  </si>
  <si>
    <t>62.21.10.058</t>
  </si>
  <si>
    <t>PH-01-5-05.113 (Technische ruimte)</t>
  </si>
  <si>
    <t>Verdeler 5e verdieping 5-L1</t>
  </si>
  <si>
    <t>62.21.10.059</t>
  </si>
  <si>
    <t>PH-01-6-06.113 (Technische ruimte)</t>
  </si>
  <si>
    <t>Verdeler 6e verdieping 6-L1</t>
  </si>
  <si>
    <t>62.21.10.060</t>
  </si>
  <si>
    <t>PH-01-7-07.113 (Technische ruimte)</t>
  </si>
  <si>
    <t>Verdeler 7e verdieping 7-L1</t>
  </si>
  <si>
    <t>62.21.10.061</t>
  </si>
  <si>
    <t>PH-01-8-08.113 (Technische ruimte)</t>
  </si>
  <si>
    <t>Verdeler 8e verdieping 8-L1</t>
  </si>
  <si>
    <t>62.21.10.062</t>
  </si>
  <si>
    <t>PH-01-9-09.113 (Technische ruimte)</t>
  </si>
  <si>
    <t>Verdeler 9e verdieping 9-L1</t>
  </si>
  <si>
    <t>62.21.10.063</t>
  </si>
  <si>
    <t>PH-01-10-10.113 (Technische ruimte)</t>
  </si>
  <si>
    <t>Verdeler 10e verdieping 10-L1</t>
  </si>
  <si>
    <t>62.21.10.064</t>
  </si>
  <si>
    <t>PH-01-11-11.113 (Technische ruimte)</t>
  </si>
  <si>
    <t>Verdeler 11e verdieping 11-L1</t>
  </si>
  <si>
    <t>62.21.10.065</t>
  </si>
  <si>
    <t>PH-01-12-12.113 (Technische ruimte)</t>
  </si>
  <si>
    <t>Verdeler 12e verdieping 12-L1</t>
  </si>
  <si>
    <t>62.21.10.066</t>
  </si>
  <si>
    <t>PH-01-13-13.113 (Technische ruimte)</t>
  </si>
  <si>
    <t>Verdeler 13e verdieping 13-L1</t>
  </si>
  <si>
    <t>62.21.10.067</t>
  </si>
  <si>
    <t>PH-01-14-14.113 (Technische ruimte)</t>
  </si>
  <si>
    <t>Verdeler 14e verdieping 14-L1</t>
  </si>
  <si>
    <t>62.21.10.068</t>
  </si>
  <si>
    <t>PH-01-15-15.113 (Technische ruimte)</t>
  </si>
  <si>
    <t>Verdeler 15e verdieping 15-L1</t>
  </si>
  <si>
    <t>62.21.10.069</t>
  </si>
  <si>
    <t>PH-01-16-16.113 (Technische ruimte)</t>
  </si>
  <si>
    <t>Verdeler 16e verdieping 16-L1</t>
  </si>
  <si>
    <t>62.21.10.070</t>
  </si>
  <si>
    <t>PH-01-17-17.113 (Technische ruimte)</t>
  </si>
  <si>
    <t>Verdeler 17e verdieping 17-L1</t>
  </si>
  <si>
    <t>62.21.10.071</t>
  </si>
  <si>
    <t>PH-01-18-18.113 (Technische ruimte)</t>
  </si>
  <si>
    <t>Verdeler 18e verdieping 18-L1</t>
  </si>
  <si>
    <t>62.21.10.072</t>
  </si>
  <si>
    <t>PH-01-19-19.113 (Technische ruimte)</t>
  </si>
  <si>
    <t>Verdeler 19e verdieping 19-L1</t>
  </si>
  <si>
    <t>62.21.10.073</t>
  </si>
  <si>
    <t>PH-01-20-20.113 (Technische ruimte)</t>
  </si>
  <si>
    <t>Verdeler 20e verdieping 20-L1</t>
  </si>
  <si>
    <t>62.21.10.074</t>
  </si>
  <si>
    <t>PH-01-21-21.113 (Technische ruimte)</t>
  </si>
  <si>
    <t>Verdeler 21e verdieping 21-L1</t>
  </si>
  <si>
    <t>62.21.10.075</t>
  </si>
  <si>
    <t>Lichtverdeler algemeen 22e verdieping 22-L1</t>
  </si>
  <si>
    <t>62.21.10.076</t>
  </si>
  <si>
    <t>PH-01-22-22.008 (Gang)</t>
  </si>
  <si>
    <t>Verdeler 22e verdieping 22-L2A en 22-L2B</t>
  </si>
  <si>
    <t>O.a. voedingen KPN en Politie</t>
  </si>
  <si>
    <t>62.21.10.077</t>
  </si>
  <si>
    <t>Krachtverdeler algemeen 22e verdieping 22-K1</t>
  </si>
  <si>
    <t>62.21.10.078</t>
  </si>
  <si>
    <t>PH-01-23-23.114 (Roosterruimte)</t>
  </si>
  <si>
    <t>Verdeler 23e verdieping 23-L1</t>
  </si>
  <si>
    <t>62.21.10.079</t>
  </si>
  <si>
    <t>PH-01-24-24.001 (Dakopbouw)</t>
  </si>
  <si>
    <t>Verdeler 24e verdieping 24-L1</t>
  </si>
  <si>
    <t>62.21.10.080</t>
  </si>
  <si>
    <t>PH-01-24-24.002 (Liftmachinekamer)</t>
  </si>
  <si>
    <t>Voeding lift A 24-K1</t>
  </si>
  <si>
    <t>62.21.10.081</t>
  </si>
  <si>
    <t>Voeding lift B 24-K2</t>
  </si>
  <si>
    <t>62.21.10.082</t>
  </si>
  <si>
    <t>Voeding lift C 24-K3</t>
  </si>
  <si>
    <t>62.21.10.083</t>
  </si>
  <si>
    <t>Verdeler lift D 24-K4</t>
  </si>
  <si>
    <t>62.21.10.084</t>
  </si>
  <si>
    <t>Voeding lift P 24-K5</t>
  </si>
  <si>
    <t>62.21.10.085</t>
  </si>
  <si>
    <t>Hoofdverdeelinrichting Nieuwbouw HVK</t>
  </si>
  <si>
    <t>Hoppenbrouwers</t>
  </si>
  <si>
    <t>Halyester</t>
  </si>
  <si>
    <t>62.21.10.086</t>
  </si>
  <si>
    <t>PH-02-0-10 (Kantoor)</t>
  </si>
  <si>
    <t>Verdeler A begane grond</t>
  </si>
  <si>
    <t>62.21.10.087</t>
  </si>
  <si>
    <t>Verdeler B begane grond</t>
  </si>
  <si>
    <t>62.21.10.088</t>
  </si>
  <si>
    <t>Verdeler koude opslag begane grond</t>
  </si>
  <si>
    <t>62.21.10.089</t>
  </si>
  <si>
    <t>PH-02-1-17 (Kantoor)</t>
  </si>
  <si>
    <t>Verdeler A 1e verdieping</t>
  </si>
  <si>
    <t>62.21.10.090</t>
  </si>
  <si>
    <t>PH-02-1-19 (Kantoor)</t>
  </si>
  <si>
    <t>Verdeler B 1e verdieping</t>
  </si>
  <si>
    <t>62.21.10.091</t>
  </si>
  <si>
    <t>PH-02-2-19 (Kantoor)</t>
  </si>
  <si>
    <t>Verdeler A 2e verdieping</t>
  </si>
  <si>
    <t>62.21.10.092</t>
  </si>
  <si>
    <t>Verdeler B 2e verdieping</t>
  </si>
  <si>
    <t>62.21.10.093</t>
  </si>
  <si>
    <t>PH-02-2-54 (Lift F en G)</t>
  </si>
  <si>
    <t>Verdeler LC 2e verdieping</t>
  </si>
  <si>
    <t>62.21.10.094</t>
  </si>
  <si>
    <t>PH-02-2-18 (Kantoor)</t>
  </si>
  <si>
    <t>Verdeler Lift H 2e verdieping</t>
  </si>
  <si>
    <t>62.21.10.095</t>
  </si>
  <si>
    <t>PH-02-3-19 (Kantoor)</t>
  </si>
  <si>
    <t>Verdeler A 3e verdieping</t>
  </si>
  <si>
    <t>62.21.10.096</t>
  </si>
  <si>
    <t>PH-02-3-42 (Gang/hal)</t>
  </si>
  <si>
    <t>Verdeler B 3e verdieping</t>
  </si>
  <si>
    <t>62.21.10.097</t>
  </si>
  <si>
    <t>Verdeler lift F 3e verdieping</t>
  </si>
  <si>
    <t>62.21.10.098</t>
  </si>
  <si>
    <t>Verdeler lift G 3e verdieping</t>
  </si>
  <si>
    <t>62.21.10.099</t>
  </si>
  <si>
    <t>PH-02-4-68 (Installatiekast)</t>
  </si>
  <si>
    <t>Verdeler A 4e verdieping</t>
  </si>
  <si>
    <t>62.21.10.100</t>
  </si>
  <si>
    <t>Krachtkast bluswaterpompen Ketelhuis parkeerkuil PK-K8</t>
  </si>
  <si>
    <t>Grundfoss</t>
  </si>
  <si>
    <t>62.21.20.001</t>
  </si>
  <si>
    <t>PH-01-P-P.004 (Middenspanningsruimte)</t>
  </si>
  <si>
    <t>Hoofdverdeler PK-HLK</t>
  </si>
  <si>
    <t>62.21.20.002</t>
  </si>
  <si>
    <t>Sectiekast Licht parkeerkelder PK-SKL-3</t>
  </si>
  <si>
    <t>62.21.20.003</t>
  </si>
  <si>
    <t>Sectiekast Kracht parkeerkelder PK-SKK3</t>
  </si>
  <si>
    <t>62.21.20.004</t>
  </si>
  <si>
    <t>Sectiekast Licht 2e verdieping 2-SKL</t>
  </si>
  <si>
    <t>62.21.20.005</t>
  </si>
  <si>
    <t>Sectiekast Kracht 2e verdieping 2-SKK</t>
  </si>
  <si>
    <t>63.10.20.001</t>
  </si>
  <si>
    <t>63.10</t>
  </si>
  <si>
    <t>verlichting, standaard, onbewaakt, algemeen (verzamelniveau)</t>
  </si>
  <si>
    <t>Verlichtingsarmaturen hoogbouw algemeen</t>
  </si>
  <si>
    <t xml:space="preserve">208x TL, 377x PL, 630x LED, 87x overig </t>
  </si>
  <si>
    <t>63.10.20.002</t>
  </si>
  <si>
    <t>Verlichtingsarmaturen laagbouw algemeen</t>
  </si>
  <si>
    <t>732x TL, 270x PL, 1745x LED, 232x overig</t>
  </si>
  <si>
    <t>63.10.20.003</t>
  </si>
  <si>
    <t>PH-02-2</t>
  </si>
  <si>
    <t>Verlichtingsarmaturen nieuwbouw algemeen</t>
  </si>
  <si>
    <t>429x TL, 495x PL, 8x LED, 71x overig</t>
  </si>
  <si>
    <t>Buiten</t>
  </si>
  <si>
    <t>Verlichtingsarmaturen buiten algemeen</t>
  </si>
  <si>
    <t>Lantarenpalen</t>
  </si>
  <si>
    <t>63.20.10.001</t>
  </si>
  <si>
    <t>63.20</t>
  </si>
  <si>
    <t>verlichting, calamiteiten, decentraal gevoed, algemeen (verzamelniveau)</t>
  </si>
  <si>
    <t>Noodverlichtingarmaturen</t>
  </si>
  <si>
    <t>Isso 79 (Bouwbesluit stelt alleen functionele eis).</t>
  </si>
  <si>
    <t>63.20.10.002</t>
  </si>
  <si>
    <t>Vluchtroute signalering</t>
  </si>
  <si>
    <t>63.20.10.003</t>
  </si>
  <si>
    <t>63.50</t>
  </si>
  <si>
    <t>verlichting, calamiteiten, centraal gevoed, algemeen (verzamelniveau)</t>
  </si>
  <si>
    <t>63.20.10.004</t>
  </si>
  <si>
    <t>Noodverlichting, Spots</t>
  </si>
  <si>
    <t>63.30.10.001</t>
  </si>
  <si>
    <t>PH-01-2</t>
  </si>
  <si>
    <t>63.30</t>
  </si>
  <si>
    <t>verlichting, bijzonder, onbewaakt, algemeen (verzamelniveau)</t>
  </si>
  <si>
    <t>Aanstraal verlichting toren (op dak laagbouw)</t>
  </si>
  <si>
    <t>Philips</t>
  </si>
  <si>
    <t>MHD</t>
  </si>
  <si>
    <t>1800W, 400V</t>
  </si>
  <si>
    <t>Nieuwbouw</t>
  </si>
  <si>
    <t>31.30</t>
  </si>
  <si>
    <t>buitenwandopeningen, gevuld met deuren, algemeen (verzamelniveau)</t>
  </si>
  <si>
    <t>Electrische deurdranger en vastzetinrichting</t>
  </si>
  <si>
    <t>31.34</t>
  </si>
  <si>
    <t>buitenwandopeningen, gevuld met deuren, tourniquets</t>
  </si>
  <si>
    <t>Tourniquet</t>
  </si>
  <si>
    <t>64.60.10.001</t>
  </si>
  <si>
    <t>64.60</t>
  </si>
  <si>
    <t>communicatie, antenne-inrichtingen, algemeen</t>
  </si>
  <si>
    <t>CAI-installatie provinciehuis</t>
  </si>
  <si>
    <t>Hirschmann</t>
  </si>
  <si>
    <t>Provinciehuis complex (hoofdgebouw, nieuwbouw en atoombunker)</t>
  </si>
  <si>
    <r>
      <t xml:space="preserve">verklaart zich door ondertekening van dit inschrijvingsbiljet bereid tot het inspanningsgericht onderhoud E&amp;W-installaties van het Provinciehuis van Provincie Noord-Brabant te 's-Hertogenbosch conform Beschrijvend document met casenummer: </t>
    </r>
    <r>
      <rPr>
        <b/>
        <sz val="9"/>
        <rFont val="Verdana"/>
        <family val="2"/>
      </rPr>
      <t>C2240644</t>
    </r>
    <r>
      <rPr>
        <sz val="9"/>
        <color rgb="FFFF0000"/>
        <rFont val="Verdana"/>
        <family val="2"/>
      </rPr>
      <t xml:space="preserve"> </t>
    </r>
  </si>
  <si>
    <t>NEN 2559 (blussers) NEN EN 671-3 (brandslanghaspels)</t>
  </si>
  <si>
    <t>100 st. brandslanghaspels, 214 st. handblussers 4x bluswagen (50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</si>
</sst>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-&quot;fl&quot;\ * #,##0.00_-;_-&quot;fl&quot;\ * #,##0.00\-;_-&quot;fl&quot;\ * &quot;-&quot;??_-;_-@_-"/>
    <numFmt numFmtId="167" formatCode="_-[$€-2]\ * #,##0.00_-;_-[$€-2]\ * #,##0.00\-;_-[$€-2]\ * &quot;-&quot;??_-;_-@_-"/>
    <numFmt numFmtId="168" formatCode="_-\ƒ\ * #,##0.00_-;_-\ƒ\ * #,##0.00\-;_-\ƒ\ * &quot;-&quot;??_-;_-@_-"/>
    <numFmt numFmtId="169" formatCode="_-[$€-2]\ * #,##0_-;_-[$€-2]\ * #,##0\-;_-[$€-2]\ * &quot;-&quot;??_-;_-@_-"/>
    <numFmt numFmtId="170" formatCode="[$-413]d\ mmmm\ yyyy;@"/>
    <numFmt numFmtId="171" formatCode="_ [$€-2]\ * #,##0.00_ ;_ [$€-2]\ * \-#,##0.00_ ;_ [$€-2]\ * &quot;-&quot;??_ ;_ @_ "/>
    <numFmt numFmtId="172" formatCode="0.0"/>
    <numFmt numFmtId="173" formatCode="0.00_ ;[Red]\-0.00\ 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  <font>
      <sz val="9"/>
      <color indexed="10"/>
      <name val="Verdana"/>
      <family val="2"/>
    </font>
    <font>
      <b/>
      <sz val="11"/>
      <name val="Verdana"/>
      <family val="2"/>
    </font>
    <font>
      <sz val="8"/>
      <name val="Verdana"/>
      <family val="2"/>
    </font>
    <font>
      <sz val="11"/>
      <name val="Verdana"/>
      <family val="2"/>
    </font>
    <font>
      <b/>
      <i/>
      <sz val="9"/>
      <name val="Verdana"/>
      <family val="2"/>
    </font>
    <font>
      <b/>
      <vertAlign val="superscript"/>
      <sz val="9"/>
      <name val="Verdana"/>
      <family val="2"/>
    </font>
    <font>
      <vertAlign val="superscript"/>
      <sz val="9"/>
      <name val="Verdana"/>
      <family val="2"/>
    </font>
    <font>
      <sz val="9"/>
      <color indexed="81"/>
      <name val="Tahom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</fills>
  <borders count="11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</borders>
  <cellStyleXfs count="111">
    <xf numFmtId="0" fontId="0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1" fillId="28" borderId="54" applyNumberFormat="0" applyAlignment="0" applyProtection="0"/>
    <xf numFmtId="164" fontId="4" fillId="0" borderId="0" applyFont="0" applyFill="0" applyBorder="0" applyAlignment="0" applyProtection="0"/>
    <xf numFmtId="0" fontId="22" fillId="29" borderId="55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3" fillId="0" borderId="56" applyNumberFormat="0" applyFill="0" applyAlignment="0" applyProtection="0"/>
    <xf numFmtId="0" fontId="24" fillId="30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5" fillId="31" borderId="54" applyNumberFormat="0" applyAlignment="0" applyProtection="0"/>
    <xf numFmtId="0" fontId="26" fillId="0" borderId="57" applyNumberFormat="0" applyFill="0" applyAlignment="0" applyProtection="0"/>
    <xf numFmtId="0" fontId="27" fillId="0" borderId="58" applyNumberFormat="0" applyFill="0" applyAlignment="0" applyProtection="0"/>
    <xf numFmtId="0" fontId="28" fillId="0" borderId="59" applyNumberFormat="0" applyFill="0" applyAlignment="0" applyProtection="0"/>
    <xf numFmtId="0" fontId="28" fillId="0" borderId="59" applyNumberFormat="0" applyFill="0" applyAlignment="0" applyProtection="0"/>
    <xf numFmtId="0" fontId="28" fillId="0" borderId="0" applyNumberFormat="0" applyFill="0" applyBorder="0" applyAlignment="0" applyProtection="0"/>
    <xf numFmtId="0" fontId="29" fillId="32" borderId="0" applyNumberFormat="0" applyBorder="0" applyAlignment="0" applyProtection="0"/>
    <xf numFmtId="0" fontId="11" fillId="0" borderId="0"/>
    <xf numFmtId="0" fontId="4" fillId="0" borderId="0" applyProtection="0"/>
    <xf numFmtId="0" fontId="18" fillId="33" borderId="60" applyNumberFormat="0" applyFont="0" applyAlignment="0" applyProtection="0"/>
    <xf numFmtId="0" fontId="30" fillId="34" borderId="0" applyNumberFormat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1" fillId="0" borderId="0"/>
    <xf numFmtId="0" fontId="14" fillId="0" borderId="0"/>
    <xf numFmtId="0" fontId="10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>
      <alignment vertical="top"/>
    </xf>
    <xf numFmtId="0" fontId="4" fillId="0" borderId="0"/>
    <xf numFmtId="0" fontId="15" fillId="0" borderId="0">
      <alignment vertical="top"/>
    </xf>
    <xf numFmtId="0" fontId="12" fillId="0" borderId="0">
      <alignment vertical="top"/>
    </xf>
    <xf numFmtId="0" fontId="4" fillId="0" borderId="0"/>
    <xf numFmtId="0" fontId="1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31" fillId="0" borderId="0" applyNumberFormat="0" applyFill="0" applyBorder="0" applyAlignment="0" applyProtection="0"/>
    <xf numFmtId="0" fontId="32" fillId="0" borderId="61" applyNumberFormat="0" applyFill="0" applyAlignment="0" applyProtection="0"/>
    <xf numFmtId="0" fontId="33" fillId="28" borderId="6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1" fillId="0" borderId="0"/>
    <xf numFmtId="0" fontId="52" fillId="0" borderId="0"/>
  </cellStyleXfs>
  <cellXfs count="333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35" borderId="0" xfId="0" applyFont="1" applyFill="1"/>
    <xf numFmtId="9" fontId="4" fillId="0" borderId="0" xfId="52" applyNumberFormat="1"/>
    <xf numFmtId="0" fontId="4" fillId="0" borderId="0" xfId="52"/>
    <xf numFmtId="8" fontId="4" fillId="0" borderId="0" xfId="52" applyNumberFormat="1"/>
    <xf numFmtId="49" fontId="4" fillId="0" borderId="0" xfId="52" applyNumberFormat="1"/>
    <xf numFmtId="49" fontId="4" fillId="0" borderId="0" xfId="52" applyNumberFormat="1" applyAlignment="1">
      <alignment horizontal="right" vertical="center"/>
    </xf>
    <xf numFmtId="0" fontId="8" fillId="0" borderId="0" xfId="52" applyFont="1"/>
    <xf numFmtId="6" fontId="4" fillId="0" borderId="71" xfId="52" applyNumberFormat="1" applyBorder="1"/>
    <xf numFmtId="0" fontId="4" fillId="0" borderId="0" xfId="52" quotePrefix="1"/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4" fillId="0" borderId="0" xfId="52" applyFont="1"/>
    <xf numFmtId="0" fontId="14" fillId="2" borderId="0" xfId="52" applyFont="1" applyFill="1"/>
    <xf numFmtId="0" fontId="14" fillId="2" borderId="0" xfId="52" applyFont="1" applyFill="1" applyAlignment="1">
      <alignment horizontal="center"/>
    </xf>
    <xf numFmtId="0" fontId="39" fillId="2" borderId="0" xfId="52" applyFont="1" applyFill="1" applyAlignment="1">
      <alignment horizontal="centerContinuous"/>
    </xf>
    <xf numFmtId="0" fontId="40" fillId="2" borderId="0" xfId="52" applyFont="1" applyFill="1"/>
    <xf numFmtId="0" fontId="39" fillId="0" borderId="0" xfId="52" applyFont="1"/>
    <xf numFmtId="0" fontId="40" fillId="2" borderId="0" xfId="0" applyFont="1" applyFill="1" applyAlignment="1">
      <alignment horizontal="centerContinuous"/>
    </xf>
    <xf numFmtId="0" fontId="39" fillId="2" borderId="0" xfId="52" applyFont="1" applyFill="1"/>
    <xf numFmtId="0" fontId="42" fillId="2" borderId="0" xfId="52" applyFont="1" applyFill="1"/>
    <xf numFmtId="0" fontId="39" fillId="2" borderId="0" xfId="52" applyFont="1" applyFill="1" applyAlignment="1">
      <alignment horizontal="right"/>
    </xf>
    <xf numFmtId="169" fontId="40" fillId="35" borderId="5" xfId="52" applyNumberFormat="1" applyFont="1" applyFill="1" applyBorder="1"/>
    <xf numFmtId="169" fontId="40" fillId="35" borderId="72" xfId="52" applyNumberFormat="1" applyFont="1" applyFill="1" applyBorder="1"/>
    <xf numFmtId="169" fontId="40" fillId="35" borderId="71" xfId="52" applyNumberFormat="1" applyFont="1" applyFill="1" applyBorder="1"/>
    <xf numFmtId="169" fontId="40" fillId="35" borderId="0" xfId="52" applyNumberFormat="1" applyFont="1" applyFill="1"/>
    <xf numFmtId="49" fontId="40" fillId="2" borderId="0" xfId="52" applyNumberFormat="1" applyFont="1" applyFill="1"/>
    <xf numFmtId="49" fontId="42" fillId="2" borderId="0" xfId="52" applyNumberFormat="1" applyFont="1" applyFill="1"/>
    <xf numFmtId="0" fontId="39" fillId="2" borderId="0" xfId="52" applyFont="1" applyFill="1" applyAlignment="1">
      <alignment horizontal="center"/>
    </xf>
    <xf numFmtId="0" fontId="39" fillId="2" borderId="4" xfId="52" applyFont="1" applyFill="1" applyBorder="1"/>
    <xf numFmtId="0" fontId="43" fillId="2" borderId="0" xfId="52" applyFont="1" applyFill="1"/>
    <xf numFmtId="0" fontId="14" fillId="0" borderId="73" xfId="52" applyFont="1" applyBorder="1" applyAlignment="1">
      <alignment vertical="center"/>
    </xf>
    <xf numFmtId="0" fontId="14" fillId="0" borderId="39" xfId="52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52" xfId="0" applyFont="1" applyBorder="1" applyAlignment="1">
      <alignment vertical="center"/>
    </xf>
    <xf numFmtId="166" fontId="14" fillId="2" borderId="0" xfId="52" applyNumberFormat="1" applyFont="1" applyFill="1"/>
    <xf numFmtId="0" fontId="14" fillId="0" borderId="74" xfId="52" applyFont="1" applyBorder="1" applyAlignment="1">
      <alignment vertical="center"/>
    </xf>
    <xf numFmtId="0" fontId="14" fillId="0" borderId="40" xfId="52" applyFont="1" applyBorder="1" applyAlignment="1">
      <alignment vertical="center"/>
    </xf>
    <xf numFmtId="0" fontId="14" fillId="0" borderId="40" xfId="52" applyFont="1" applyBorder="1" applyAlignment="1">
      <alignment vertical="center" wrapText="1"/>
    </xf>
    <xf numFmtId="0" fontId="14" fillId="0" borderId="40" xfId="0" applyFont="1" applyBorder="1" applyAlignment="1">
      <alignment horizontal="center" textRotation="90"/>
    </xf>
    <xf numFmtId="0" fontId="14" fillId="0" borderId="40" xfId="0" applyFont="1" applyBorder="1" applyAlignment="1">
      <alignment horizontal="center" textRotation="90" wrapText="1"/>
    </xf>
    <xf numFmtId="0" fontId="14" fillId="0" borderId="53" xfId="0" applyFont="1" applyBorder="1" applyAlignment="1">
      <alignment horizontal="center" textRotation="90" wrapText="1"/>
    </xf>
    <xf numFmtId="0" fontId="14" fillId="0" borderId="41" xfId="52" applyFont="1" applyBorder="1" applyAlignment="1">
      <alignment vertical="center"/>
    </xf>
    <xf numFmtId="0" fontId="14" fillId="0" borderId="42" xfId="0" applyFont="1" applyBorder="1" applyAlignment="1">
      <alignment vertical="center"/>
    </xf>
    <xf numFmtId="0" fontId="14" fillId="0" borderId="42" xfId="0" quotePrefix="1" applyFont="1" applyBorder="1" applyAlignment="1">
      <alignment vertical="center"/>
    </xf>
    <xf numFmtId="0" fontId="14" fillId="0" borderId="75" xfId="52" applyFont="1" applyBorder="1" applyAlignment="1">
      <alignment vertical="center"/>
    </xf>
    <xf numFmtId="0" fontId="14" fillId="0" borderId="42" xfId="52" applyFont="1" applyBorder="1" applyAlignment="1">
      <alignment vertical="center"/>
    </xf>
    <xf numFmtId="3" fontId="14" fillId="0" borderId="42" xfId="52" applyNumberFormat="1" applyFont="1" applyBorder="1" applyAlignment="1">
      <alignment vertical="center"/>
    </xf>
    <xf numFmtId="0" fontId="14" fillId="0" borderId="76" xfId="52" applyFont="1" applyBorder="1" applyAlignment="1">
      <alignment vertical="center"/>
    </xf>
    <xf numFmtId="0" fontId="14" fillId="0" borderId="77" xfId="52" applyFont="1" applyBorder="1" applyAlignment="1">
      <alignment vertical="center"/>
    </xf>
    <xf numFmtId="0" fontId="14" fillId="0" borderId="53" xfId="52" applyFont="1" applyBorder="1" applyAlignment="1">
      <alignment vertical="center"/>
    </xf>
    <xf numFmtId="0" fontId="38" fillId="0" borderId="44" xfId="52" applyFont="1" applyBorder="1" applyAlignment="1">
      <alignment vertical="center"/>
    </xf>
    <xf numFmtId="0" fontId="38" fillId="0" borderId="79" xfId="52" applyFont="1" applyBorder="1" applyAlignment="1">
      <alignment vertical="center"/>
    </xf>
    <xf numFmtId="166" fontId="14" fillId="35" borderId="0" xfId="52" applyNumberFormat="1" applyFont="1" applyFill="1"/>
    <xf numFmtId="0" fontId="44" fillId="0" borderId="0" xfId="52" applyFont="1"/>
    <xf numFmtId="0" fontId="45" fillId="0" borderId="0" xfId="52" applyFont="1"/>
    <xf numFmtId="0" fontId="14" fillId="35" borderId="0" xfId="52" applyFont="1" applyFill="1"/>
    <xf numFmtId="0" fontId="45" fillId="35" borderId="0" xfId="52" applyFont="1" applyFill="1"/>
    <xf numFmtId="49" fontId="14" fillId="2" borderId="0" xfId="52" applyNumberFormat="1" applyFont="1" applyFill="1"/>
    <xf numFmtId="0" fontId="45" fillId="2" borderId="0" xfId="52" applyFont="1" applyFill="1"/>
    <xf numFmtId="0" fontId="44" fillId="2" borderId="0" xfId="52" applyFont="1" applyFill="1"/>
    <xf numFmtId="166" fontId="44" fillId="2" borderId="0" xfId="52" applyNumberFormat="1" applyFont="1" applyFill="1"/>
    <xf numFmtId="0" fontId="39" fillId="2" borderId="0" xfId="0" applyFont="1" applyFill="1"/>
    <xf numFmtId="0" fontId="40" fillId="2" borderId="0" xfId="0" applyFont="1" applyFill="1"/>
    <xf numFmtId="0" fontId="39" fillId="0" borderId="0" xfId="0" applyFont="1"/>
    <xf numFmtId="0" fontId="39" fillId="2" borderId="0" xfId="0" applyFont="1" applyFill="1" applyAlignment="1">
      <alignment vertical="center"/>
    </xf>
    <xf numFmtId="0" fontId="46" fillId="2" borderId="0" xfId="0" applyFont="1" applyFill="1" applyAlignment="1">
      <alignment horizontal="centerContinuous" vertical="center"/>
    </xf>
    <xf numFmtId="0" fontId="39" fillId="0" borderId="0" xfId="0" applyFont="1" applyAlignment="1">
      <alignment vertical="center"/>
    </xf>
    <xf numFmtId="166" fontId="39" fillId="2" borderId="0" xfId="0" applyNumberFormat="1" applyFont="1" applyFill="1" applyAlignment="1">
      <alignment horizontal="centerContinuous" vertical="center"/>
    </xf>
    <xf numFmtId="0" fontId="39" fillId="2" borderId="6" xfId="0" applyFont="1" applyFill="1" applyBorder="1"/>
    <xf numFmtId="0" fontId="39" fillId="2" borderId="7" xfId="0" applyFont="1" applyFill="1" applyBorder="1"/>
    <xf numFmtId="49" fontId="39" fillId="2" borderId="7" xfId="0" applyNumberFormat="1" applyFont="1" applyFill="1" applyBorder="1" applyAlignment="1">
      <alignment horizontal="right"/>
    </xf>
    <xf numFmtId="4" fontId="39" fillId="2" borderId="8" xfId="0" applyNumberFormat="1" applyFont="1" applyFill="1" applyBorder="1" applyAlignment="1">
      <alignment horizontal="right"/>
    </xf>
    <xf numFmtId="0" fontId="39" fillId="2" borderId="9" xfId="0" applyFont="1" applyFill="1" applyBorder="1"/>
    <xf numFmtId="0" fontId="39" fillId="2" borderId="10" xfId="0" applyFont="1" applyFill="1" applyBorder="1"/>
    <xf numFmtId="0" fontId="39" fillId="35" borderId="11" xfId="0" applyFont="1" applyFill="1" applyBorder="1"/>
    <xf numFmtId="49" fontId="39" fillId="2" borderId="11" xfId="0" applyNumberFormat="1" applyFont="1" applyFill="1" applyBorder="1" applyAlignment="1">
      <alignment horizontal="right"/>
    </xf>
    <xf numFmtId="4" fontId="39" fillId="2" borderId="14" xfId="0" applyNumberFormat="1" applyFont="1" applyFill="1" applyBorder="1" applyAlignment="1">
      <alignment horizontal="right"/>
    </xf>
    <xf numFmtId="0" fontId="39" fillId="2" borderId="13" xfId="0" applyFont="1" applyFill="1" applyBorder="1"/>
    <xf numFmtId="4" fontId="39" fillId="2" borderId="12" xfId="0" applyNumberFormat="1" applyFont="1" applyFill="1" applyBorder="1" applyAlignment="1">
      <alignment horizontal="right"/>
    </xf>
    <xf numFmtId="0" fontId="39" fillId="35" borderId="10" xfId="0" applyFont="1" applyFill="1" applyBorder="1"/>
    <xf numFmtId="49" fontId="39" fillId="35" borderId="11" xfId="0" applyNumberFormat="1" applyFont="1" applyFill="1" applyBorder="1" applyAlignment="1">
      <alignment horizontal="right"/>
    </xf>
    <xf numFmtId="4" fontId="39" fillId="2" borderId="64" xfId="0" applyNumberFormat="1" applyFont="1" applyFill="1" applyBorder="1" applyAlignment="1">
      <alignment horizontal="right"/>
    </xf>
    <xf numFmtId="0" fontId="40" fillId="2" borderId="13" xfId="0" applyFont="1" applyFill="1" applyBorder="1" applyAlignment="1">
      <alignment horizontal="right"/>
    </xf>
    <xf numFmtId="0" fontId="39" fillId="2" borderId="11" xfId="0" applyFont="1" applyFill="1" applyBorder="1"/>
    <xf numFmtId="0" fontId="39" fillId="2" borderId="13" xfId="0" applyFont="1" applyFill="1" applyBorder="1" applyAlignment="1">
      <alignment horizontal="right"/>
    </xf>
    <xf numFmtId="168" fontId="40" fillId="2" borderId="19" xfId="0" applyNumberFormat="1" applyFont="1" applyFill="1" applyBorder="1" applyAlignment="1">
      <alignment horizontal="right"/>
    </xf>
    <xf numFmtId="0" fontId="39" fillId="0" borderId="71" xfId="0" applyFont="1" applyBorder="1"/>
    <xf numFmtId="0" fontId="39" fillId="2" borderId="20" xfId="0" applyFont="1" applyFill="1" applyBorder="1" applyAlignment="1">
      <alignment horizontal="centerContinuous"/>
    </xf>
    <xf numFmtId="0" fontId="39" fillId="2" borderId="21" xfId="0" applyFont="1" applyFill="1" applyBorder="1" applyAlignment="1">
      <alignment horizontal="centerContinuous"/>
    </xf>
    <xf numFmtId="0" fontId="39" fillId="2" borderId="23" xfId="0" applyFont="1" applyFill="1" applyBorder="1" applyAlignment="1">
      <alignment vertical="top" wrapText="1"/>
    </xf>
    <xf numFmtId="0" fontId="39" fillId="2" borderId="24" xfId="0" applyFont="1" applyFill="1" applyBorder="1" applyAlignment="1">
      <alignment vertical="top" wrapText="1"/>
    </xf>
    <xf numFmtId="0" fontId="39" fillId="2" borderId="25" xfId="0" applyFont="1" applyFill="1" applyBorder="1" applyAlignment="1">
      <alignment vertical="top" wrapText="1"/>
    </xf>
    <xf numFmtId="0" fontId="39" fillId="2" borderId="26" xfId="0" applyFont="1" applyFill="1" applyBorder="1" applyAlignment="1">
      <alignment vertical="top" wrapText="1"/>
    </xf>
    <xf numFmtId="0" fontId="39" fillId="2" borderId="0" xfId="0" applyFont="1" applyFill="1" applyAlignment="1">
      <alignment vertical="top" wrapText="1"/>
    </xf>
    <xf numFmtId="0" fontId="39" fillId="0" borderId="0" xfId="0" applyFont="1" applyAlignment="1">
      <alignment vertical="top" wrapText="1"/>
    </xf>
    <xf numFmtId="0" fontId="39" fillId="2" borderId="27" xfId="0" applyFont="1" applyFill="1" applyBorder="1" applyAlignment="1">
      <alignment wrapText="1"/>
    </xf>
    <xf numFmtId="0" fontId="39" fillId="2" borderId="0" xfId="0" applyFont="1" applyFill="1" applyAlignment="1">
      <alignment wrapText="1"/>
    </xf>
    <xf numFmtId="0" fontId="39" fillId="2" borderId="28" xfId="0" applyFont="1" applyFill="1" applyBorder="1" applyAlignment="1">
      <alignment wrapText="1"/>
    </xf>
    <xf numFmtId="0" fontId="39" fillId="2" borderId="28" xfId="0" quotePrefix="1" applyFont="1" applyFill="1" applyBorder="1" applyAlignment="1">
      <alignment wrapText="1"/>
    </xf>
    <xf numFmtId="0" fontId="39" fillId="2" borderId="29" xfId="0" applyFont="1" applyFill="1" applyBorder="1" applyAlignment="1">
      <alignment wrapText="1"/>
    </xf>
    <xf numFmtId="0" fontId="39" fillId="0" borderId="0" xfId="0" applyFont="1" applyAlignment="1">
      <alignment wrapText="1"/>
    </xf>
    <xf numFmtId="171" fontId="39" fillId="0" borderId="0" xfId="0" applyNumberFormat="1" applyFont="1"/>
    <xf numFmtId="0" fontId="39" fillId="2" borderId="15" xfId="0" applyFont="1" applyFill="1" applyBorder="1"/>
    <xf numFmtId="0" fontId="39" fillId="2" borderId="17" xfId="0" applyFont="1" applyFill="1" applyBorder="1"/>
    <xf numFmtId="0" fontId="39" fillId="2" borderId="18" xfId="0" applyFont="1" applyFill="1" applyBorder="1"/>
    <xf numFmtId="0" fontId="39" fillId="2" borderId="0" xfId="0" applyFont="1" applyFill="1" applyAlignment="1">
      <alignment horizontal="center"/>
    </xf>
    <xf numFmtId="0" fontId="40" fillId="0" borderId="0" xfId="0" applyFont="1"/>
    <xf numFmtId="0" fontId="39" fillId="2" borderId="32" xfId="0" applyFont="1" applyFill="1" applyBorder="1" applyAlignment="1">
      <alignment vertical="center"/>
    </xf>
    <xf numFmtId="4" fontId="39" fillId="2" borderId="33" xfId="0" applyNumberFormat="1" applyFont="1" applyFill="1" applyBorder="1" applyAlignment="1">
      <alignment horizontal="right"/>
    </xf>
    <xf numFmtId="168" fontId="40" fillId="2" borderId="69" xfId="0" applyNumberFormat="1" applyFont="1" applyFill="1" applyBorder="1" applyAlignment="1">
      <alignment horizontal="right"/>
    </xf>
    <xf numFmtId="168" fontId="40" fillId="2" borderId="35" xfId="0" applyNumberFormat="1" applyFont="1" applyFill="1" applyBorder="1" applyAlignment="1">
      <alignment horizontal="right"/>
    </xf>
    <xf numFmtId="0" fontId="39" fillId="2" borderId="34" xfId="0" applyFont="1" applyFill="1" applyBorder="1"/>
    <xf numFmtId="168" fontId="39" fillId="2" borderId="16" xfId="0" applyNumberFormat="1" applyFont="1" applyFill="1" applyBorder="1" applyAlignment="1">
      <alignment horizontal="right"/>
    </xf>
    <xf numFmtId="168" fontId="39" fillId="2" borderId="19" xfId="0" applyNumberFormat="1" applyFont="1" applyFill="1" applyBorder="1" applyAlignment="1">
      <alignment horizontal="right"/>
    </xf>
    <xf numFmtId="0" fontId="48" fillId="2" borderId="0" xfId="0" applyFont="1" applyFill="1"/>
    <xf numFmtId="0" fontId="39" fillId="0" borderId="67" xfId="0" applyFont="1" applyBorder="1"/>
    <xf numFmtId="17" fontId="40" fillId="2" borderId="0" xfId="0" applyNumberFormat="1" applyFont="1" applyFill="1"/>
    <xf numFmtId="0" fontId="39" fillId="2" borderId="22" xfId="0" applyFont="1" applyFill="1" applyBorder="1" applyAlignment="1">
      <alignment horizontal="centerContinuous"/>
    </xf>
    <xf numFmtId="170" fontId="39" fillId="38" borderId="5" xfId="52" applyNumberFormat="1" applyFont="1" applyFill="1" applyBorder="1" applyProtection="1">
      <protection locked="0"/>
    </xf>
    <xf numFmtId="8" fontId="4" fillId="0" borderId="71" xfId="52" applyNumberFormat="1" applyBorder="1"/>
    <xf numFmtId="49" fontId="4" fillId="0" borderId="0" xfId="52" quotePrefix="1" applyNumberFormat="1"/>
    <xf numFmtId="8" fontId="4" fillId="0" borderId="0" xfId="52" applyNumberFormat="1" applyAlignment="1">
      <alignment horizontal="right"/>
    </xf>
    <xf numFmtId="0" fontId="40" fillId="2" borderId="0" xfId="52" applyFont="1" applyFill="1" applyAlignment="1">
      <alignment horizontal="centerContinuous"/>
    </xf>
    <xf numFmtId="0" fontId="40" fillId="38" borderId="5" xfId="0" applyFont="1" applyFill="1" applyBorder="1" applyAlignment="1" applyProtection="1">
      <alignment horizontal="right"/>
      <protection locked="0"/>
    </xf>
    <xf numFmtId="0" fontId="40" fillId="38" borderId="5" xfId="0" applyFont="1" applyFill="1" applyBorder="1" applyProtection="1">
      <protection locked="0"/>
    </xf>
    <xf numFmtId="0" fontId="40" fillId="38" borderId="5" xfId="0" applyFont="1" applyFill="1" applyBorder="1" applyAlignment="1" applyProtection="1">
      <alignment horizontal="center"/>
      <protection locked="0"/>
    </xf>
    <xf numFmtId="167" fontId="39" fillId="38" borderId="36" xfId="0" applyNumberFormat="1" applyFont="1" applyFill="1" applyBorder="1" applyProtection="1">
      <protection locked="0"/>
    </xf>
    <xf numFmtId="0" fontId="14" fillId="0" borderId="42" xfId="52" applyFont="1" applyBorder="1" applyAlignment="1">
      <alignment horizontal="center" vertical="center"/>
    </xf>
    <xf numFmtId="0" fontId="14" fillId="0" borderId="0" xfId="52" applyFont="1" applyAlignment="1">
      <alignment horizontal="center"/>
    </xf>
    <xf numFmtId="0" fontId="14" fillId="0" borderId="0" xfId="52" applyFont="1" applyAlignment="1">
      <alignment textRotation="90"/>
    </xf>
    <xf numFmtId="0" fontId="38" fillId="0" borderId="78" xfId="52" applyFont="1" applyBorder="1"/>
    <xf numFmtId="0" fontId="38" fillId="0" borderId="43" xfId="52" applyFont="1" applyBorder="1"/>
    <xf numFmtId="0" fontId="14" fillId="35" borderId="0" xfId="52" applyFont="1" applyFill="1" applyAlignment="1">
      <alignment horizontal="center"/>
    </xf>
    <xf numFmtId="0" fontId="40" fillId="35" borderId="0" xfId="0" applyFont="1" applyFill="1" applyAlignment="1">
      <alignment horizontal="right"/>
    </xf>
    <xf numFmtId="167" fontId="39" fillId="35" borderId="36" xfId="0" applyNumberFormat="1" applyFont="1" applyFill="1" applyBorder="1"/>
    <xf numFmtId="167" fontId="39" fillId="35" borderId="37" xfId="0" applyNumberFormat="1" applyFont="1" applyFill="1" applyBorder="1"/>
    <xf numFmtId="0" fontId="0" fillId="35" borderId="0" xfId="0" applyFill="1"/>
    <xf numFmtId="0" fontId="0" fillId="35" borderId="4" xfId="0" applyFill="1" applyBorder="1"/>
    <xf numFmtId="0" fontId="0" fillId="35" borderId="4" xfId="0" applyFill="1" applyBorder="1" applyAlignment="1">
      <alignment horizontal="left"/>
    </xf>
    <xf numFmtId="0" fontId="39" fillId="2" borderId="65" xfId="0" applyFont="1" applyFill="1" applyBorder="1" applyAlignment="1">
      <alignment horizontal="right"/>
    </xf>
    <xf numFmtId="0" fontId="47" fillId="2" borderId="0" xfId="0" applyFont="1" applyFill="1"/>
    <xf numFmtId="172" fontId="40" fillId="35" borderId="5" xfId="0" applyNumberFormat="1" applyFont="1" applyFill="1" applyBorder="1" applyAlignment="1">
      <alignment horizontal="center"/>
    </xf>
    <xf numFmtId="0" fontId="39" fillId="0" borderId="21" xfId="0" applyFont="1" applyBorder="1" applyAlignment="1">
      <alignment horizontal="centerContinuous"/>
    </xf>
    <xf numFmtId="0" fontId="39" fillId="0" borderId="22" xfId="0" applyFont="1" applyBorder="1" applyAlignment="1">
      <alignment horizontal="centerContinuous"/>
    </xf>
    <xf numFmtId="0" fontId="39" fillId="2" borderId="49" xfId="0" applyFont="1" applyFill="1" applyBorder="1"/>
    <xf numFmtId="0" fontId="39" fillId="2" borderId="50" xfId="0" applyFont="1" applyFill="1" applyBorder="1"/>
    <xf numFmtId="0" fontId="39" fillId="2" borderId="51" xfId="0" applyFont="1" applyFill="1" applyBorder="1"/>
    <xf numFmtId="167" fontId="39" fillId="35" borderId="46" xfId="0" applyNumberFormat="1" applyFont="1" applyFill="1" applyBorder="1"/>
    <xf numFmtId="167" fontId="39" fillId="35" borderId="47" xfId="0" applyNumberFormat="1" applyFont="1" applyFill="1" applyBorder="1"/>
    <xf numFmtId="0" fontId="39" fillId="2" borderId="27" xfId="0" applyFont="1" applyFill="1" applyBorder="1"/>
    <xf numFmtId="0" fontId="39" fillId="2" borderId="32" xfId="0" applyFont="1" applyFill="1" applyBorder="1"/>
    <xf numFmtId="167" fontId="39" fillId="35" borderId="45" xfId="0" applyNumberFormat="1" applyFont="1" applyFill="1" applyBorder="1"/>
    <xf numFmtId="167" fontId="39" fillId="35" borderId="48" xfId="0" applyNumberFormat="1" applyFont="1" applyFill="1" applyBorder="1"/>
    <xf numFmtId="0" fontId="39" fillId="35" borderId="0" xfId="0" applyFont="1" applyFill="1"/>
    <xf numFmtId="167" fontId="39" fillId="38" borderId="7" xfId="0" applyNumberFormat="1" applyFont="1" applyFill="1" applyBorder="1" applyProtection="1">
      <protection locked="0"/>
    </xf>
    <xf numFmtId="167" fontId="39" fillId="38" borderId="2" xfId="0" applyNumberFormat="1" applyFont="1" applyFill="1" applyBorder="1" applyProtection="1">
      <protection locked="0"/>
    </xf>
    <xf numFmtId="167" fontId="39" fillId="38" borderId="18" xfId="0" applyNumberFormat="1" applyFont="1" applyFill="1" applyBorder="1" applyProtection="1">
      <protection locked="0"/>
    </xf>
    <xf numFmtId="0" fontId="14" fillId="0" borderId="0" xfId="52" applyFont="1" applyAlignment="1">
      <alignment horizontal="center" vertical="center"/>
    </xf>
    <xf numFmtId="0" fontId="14" fillId="35" borderId="0" xfId="52" applyFont="1" applyFill="1" applyAlignment="1">
      <alignment horizontal="center" vertical="center"/>
    </xf>
    <xf numFmtId="166" fontId="14" fillId="35" borderId="0" xfId="52" applyNumberFormat="1" applyFont="1" applyFill="1" applyAlignment="1">
      <alignment vertical="center"/>
    </xf>
    <xf numFmtId="0" fontId="45" fillId="35" borderId="0" xfId="52" applyFont="1" applyFill="1" applyAlignment="1">
      <alignment vertical="center"/>
    </xf>
    <xf numFmtId="0" fontId="14" fillId="35" borderId="0" xfId="52" applyFont="1" applyFill="1" applyAlignment="1">
      <alignment vertical="center"/>
    </xf>
    <xf numFmtId="166" fontId="44" fillId="2" borderId="0" xfId="52" applyNumberFormat="1" applyFont="1" applyFill="1" applyAlignment="1">
      <alignment vertical="center"/>
    </xf>
    <xf numFmtId="0" fontId="14" fillId="0" borderId="39" xfId="0" applyFont="1" applyBorder="1" applyAlignment="1">
      <alignment horizontal="right" vertical="center"/>
    </xf>
    <xf numFmtId="0" fontId="14" fillId="0" borderId="39" xfId="0" applyFont="1" applyBorder="1" applyAlignment="1">
      <alignment horizontal="center" vertical="center"/>
    </xf>
    <xf numFmtId="0" fontId="39" fillId="38" borderId="39" xfId="52" applyFont="1" applyFill="1" applyBorder="1" applyAlignment="1" applyProtection="1">
      <alignment vertical="center"/>
      <protection locked="0"/>
    </xf>
    <xf numFmtId="0" fontId="39" fillId="38" borderId="52" xfId="52" applyFont="1" applyFill="1" applyBorder="1" applyAlignment="1" applyProtection="1">
      <alignment vertical="center"/>
      <protection locked="0"/>
    </xf>
    <xf numFmtId="3" fontId="14" fillId="0" borderId="75" xfId="0" applyNumberFormat="1" applyFont="1" applyBorder="1" applyAlignment="1">
      <alignment vertical="center"/>
    </xf>
    <xf numFmtId="0" fontId="39" fillId="2" borderId="0" xfId="52" quotePrefix="1" applyFont="1" applyFill="1"/>
    <xf numFmtId="0" fontId="14" fillId="35" borderId="41" xfId="52" applyFont="1" applyFill="1" applyBorder="1" applyAlignment="1">
      <alignment vertical="center"/>
    </xf>
    <xf numFmtId="0" fontId="14" fillId="35" borderId="42" xfId="52" applyFont="1" applyFill="1" applyBorder="1" applyAlignment="1">
      <alignment vertical="center"/>
    </xf>
    <xf numFmtId="0" fontId="14" fillId="35" borderId="76" xfId="52" applyFont="1" applyFill="1" applyBorder="1" applyAlignment="1">
      <alignment vertical="center"/>
    </xf>
    <xf numFmtId="3" fontId="14" fillId="0" borderId="73" xfId="0" quotePrefix="1" applyNumberFormat="1" applyFont="1" applyBorder="1" applyAlignment="1">
      <alignment vertical="center"/>
    </xf>
    <xf numFmtId="3" fontId="14" fillId="0" borderId="39" xfId="0" quotePrefix="1" applyNumberFormat="1" applyFont="1" applyBorder="1" applyAlignment="1">
      <alignment vertical="center"/>
    </xf>
    <xf numFmtId="1" fontId="14" fillId="35" borderId="39" xfId="0" applyNumberFormat="1" applyFont="1" applyFill="1" applyBorder="1" applyAlignment="1">
      <alignment vertical="center"/>
    </xf>
    <xf numFmtId="0" fontId="39" fillId="2" borderId="0" xfId="0" applyFont="1" applyFill="1" applyBorder="1"/>
    <xf numFmtId="0" fontId="39" fillId="2" borderId="67" xfId="0" applyFont="1" applyFill="1" applyBorder="1"/>
    <xf numFmtId="0" fontId="39" fillId="2" borderId="63" xfId="0" applyFont="1" applyFill="1" applyBorder="1"/>
    <xf numFmtId="167" fontId="39" fillId="38" borderId="99" xfId="0" applyNumberFormat="1" applyFont="1" applyFill="1" applyBorder="1" applyProtection="1">
      <protection locked="0"/>
    </xf>
    <xf numFmtId="167" fontId="39" fillId="35" borderId="100" xfId="0" applyNumberFormat="1" applyFont="1" applyFill="1" applyBorder="1"/>
    <xf numFmtId="167" fontId="39" fillId="35" borderId="101" xfId="0" applyNumberFormat="1" applyFont="1" applyFill="1" applyBorder="1"/>
    <xf numFmtId="0" fontId="39" fillId="2" borderId="2" xfId="0" applyFont="1" applyFill="1" applyBorder="1"/>
    <xf numFmtId="0" fontId="39" fillId="2" borderId="3" xfId="0" applyFont="1" applyFill="1" applyBorder="1"/>
    <xf numFmtId="0" fontId="39" fillId="2" borderId="102" xfId="0" applyFont="1" applyFill="1" applyBorder="1"/>
    <xf numFmtId="167" fontId="39" fillId="38" borderId="67" xfId="0" applyNumberFormat="1" applyFont="1" applyFill="1" applyBorder="1" applyProtection="1">
      <protection locked="0"/>
    </xf>
    <xf numFmtId="167" fontId="39" fillId="35" borderId="103" xfId="0" applyNumberFormat="1" applyFont="1" applyFill="1" applyBorder="1"/>
    <xf numFmtId="167" fontId="39" fillId="35" borderId="104" xfId="0" applyNumberFormat="1" applyFont="1" applyFill="1" applyBorder="1"/>
    <xf numFmtId="0" fontId="39" fillId="2" borderId="105" xfId="0" applyFont="1" applyFill="1" applyBorder="1"/>
    <xf numFmtId="0" fontId="39" fillId="2" borderId="106" xfId="0" applyFont="1" applyFill="1" applyBorder="1"/>
    <xf numFmtId="167" fontId="39" fillId="38" borderId="106" xfId="0" applyNumberFormat="1" applyFont="1" applyFill="1" applyBorder="1" applyProtection="1">
      <protection locked="0"/>
    </xf>
    <xf numFmtId="167" fontId="39" fillId="35" borderId="107" xfId="0" applyNumberFormat="1" applyFont="1" applyFill="1" applyBorder="1"/>
    <xf numFmtId="167" fontId="39" fillId="35" borderId="108" xfId="0" applyNumberFormat="1" applyFont="1" applyFill="1" applyBorder="1"/>
    <xf numFmtId="0" fontId="39" fillId="2" borderId="109" xfId="0" applyFont="1" applyFill="1" applyBorder="1"/>
    <xf numFmtId="167" fontId="39" fillId="38" borderId="88" xfId="0" applyNumberFormat="1" applyFont="1" applyFill="1" applyBorder="1" applyProtection="1">
      <protection locked="0"/>
    </xf>
    <xf numFmtId="167" fontId="39" fillId="35" borderId="110" xfId="0" applyNumberFormat="1" applyFont="1" applyFill="1" applyBorder="1"/>
    <xf numFmtId="167" fontId="39" fillId="35" borderId="111" xfId="0" applyNumberFormat="1" applyFont="1" applyFill="1" applyBorder="1"/>
    <xf numFmtId="167" fontId="39" fillId="35" borderId="50" xfId="0" applyNumberFormat="1" applyFont="1" applyFill="1" applyBorder="1"/>
    <xf numFmtId="0" fontId="39" fillId="2" borderId="97" xfId="0" applyFont="1" applyFill="1" applyBorder="1"/>
    <xf numFmtId="0" fontId="39" fillId="2" borderId="89" xfId="0" applyFont="1" applyFill="1" applyBorder="1"/>
    <xf numFmtId="0" fontId="39" fillId="2" borderId="90" xfId="0" applyFont="1" applyFill="1" applyBorder="1"/>
    <xf numFmtId="167" fontId="39" fillId="38" borderId="89" xfId="0" applyNumberFormat="1" applyFont="1" applyFill="1" applyBorder="1" applyProtection="1">
      <protection locked="0"/>
    </xf>
    <xf numFmtId="0" fontId="39" fillId="2" borderId="20" xfId="0" applyFont="1" applyFill="1" applyBorder="1"/>
    <xf numFmtId="0" fontId="39" fillId="2" borderId="21" xfId="0" applyFont="1" applyFill="1" applyBorder="1"/>
    <xf numFmtId="0" fontId="39" fillId="2" borderId="112" xfId="0" applyFont="1" applyFill="1" applyBorder="1"/>
    <xf numFmtId="167" fontId="39" fillId="38" borderId="21" xfId="0" applyNumberFormat="1" applyFont="1" applyFill="1" applyBorder="1" applyProtection="1">
      <protection locked="0"/>
    </xf>
    <xf numFmtId="167" fontId="39" fillId="35" borderId="113" xfId="0" applyNumberFormat="1" applyFont="1" applyFill="1" applyBorder="1"/>
    <xf numFmtId="167" fontId="39" fillId="35" borderId="43" xfId="0" applyNumberFormat="1" applyFont="1" applyFill="1" applyBorder="1"/>
    <xf numFmtId="167" fontId="39" fillId="35" borderId="114" xfId="0" applyNumberFormat="1" applyFont="1" applyFill="1" applyBorder="1"/>
    <xf numFmtId="0" fontId="39" fillId="2" borderId="115" xfId="0" applyFont="1" applyFill="1" applyBorder="1"/>
    <xf numFmtId="0" fontId="39" fillId="2" borderId="116" xfId="0" applyFont="1" applyFill="1" applyBorder="1"/>
    <xf numFmtId="0" fontId="39" fillId="0" borderId="117" xfId="0" applyFont="1" applyBorder="1"/>
    <xf numFmtId="167" fontId="39" fillId="38" borderId="46" xfId="0" applyNumberFormat="1" applyFont="1" applyFill="1" applyBorder="1" applyProtection="1">
      <protection locked="0"/>
    </xf>
    <xf numFmtId="0" fontId="50" fillId="3" borderId="38" xfId="109" applyFont="1" applyFill="1" applyBorder="1" applyAlignment="1" applyProtection="1">
      <alignment wrapText="1"/>
    </xf>
    <xf numFmtId="0" fontId="50" fillId="3" borderId="38" xfId="109" applyFont="1" applyFill="1" applyBorder="1" applyAlignment="1" applyProtection="1">
      <alignment horizontal="right" wrapText="1"/>
    </xf>
    <xf numFmtId="0" fontId="50" fillId="3" borderId="38" xfId="109" applyFont="1" applyFill="1" applyBorder="1" applyAlignment="1" applyProtection="1">
      <alignment horizontal="left" wrapText="1"/>
    </xf>
    <xf numFmtId="0" fontId="14" fillId="35" borderId="38" xfId="52" applyFont="1" applyFill="1" applyBorder="1" applyProtection="1"/>
    <xf numFmtId="173" fontId="51" fillId="39" borderId="38" xfId="52" applyNumberFormat="1" applyFont="1" applyFill="1" applyBorder="1" applyAlignment="1" applyProtection="1">
      <alignment horizontal="center" vertical="center" wrapText="1"/>
    </xf>
    <xf numFmtId="0" fontId="14" fillId="35" borderId="0" xfId="52" applyFont="1" applyFill="1" applyProtection="1"/>
    <xf numFmtId="49" fontId="14" fillId="36" borderId="38" xfId="52" applyNumberFormat="1" applyFont="1" applyFill="1" applyBorder="1" applyAlignment="1" applyProtection="1">
      <alignment horizontal="left" wrapText="1"/>
    </xf>
    <xf numFmtId="0" fontId="14" fillId="0" borderId="0" xfId="52" applyFont="1" applyProtection="1"/>
    <xf numFmtId="0" fontId="14" fillId="40" borderId="38" xfId="52" applyFont="1" applyFill="1" applyBorder="1" applyProtection="1"/>
    <xf numFmtId="0" fontId="14" fillId="40" borderId="38" xfId="52" applyFont="1" applyFill="1" applyBorder="1" applyAlignment="1" applyProtection="1">
      <alignment horizontal="left"/>
    </xf>
    <xf numFmtId="0" fontId="14" fillId="40" borderId="38" xfId="52" applyFont="1" applyFill="1" applyBorder="1" applyAlignment="1" applyProtection="1">
      <alignment horizontal="right"/>
    </xf>
    <xf numFmtId="0" fontId="14" fillId="0" borderId="38" xfId="52" applyFont="1" applyBorder="1" applyProtection="1"/>
    <xf numFmtId="173" fontId="14" fillId="38" borderId="38" xfId="52" applyNumberFormat="1" applyFont="1" applyFill="1" applyBorder="1" applyProtection="1"/>
    <xf numFmtId="49" fontId="14" fillId="37" borderId="38" xfId="52" applyNumberFormat="1" applyFont="1" applyFill="1" applyBorder="1" applyAlignment="1" applyProtection="1">
      <alignment horizontal="left"/>
    </xf>
    <xf numFmtId="0" fontId="4" fillId="0" borderId="38" xfId="0" quotePrefix="1" applyFont="1" applyBorder="1" applyAlignment="1" applyProtection="1">
      <alignment vertical="top" wrapText="1"/>
    </xf>
    <xf numFmtId="0" fontId="0" fillId="0" borderId="38" xfId="0" applyBorder="1" applyAlignment="1" applyProtection="1">
      <alignment vertical="top" wrapText="1"/>
    </xf>
    <xf numFmtId="0" fontId="0" fillId="0" borderId="38" xfId="0" applyBorder="1" applyAlignment="1" applyProtection="1">
      <alignment vertical="top"/>
    </xf>
    <xf numFmtId="0" fontId="0" fillId="0" borderId="38" xfId="0" applyBorder="1" applyAlignment="1" applyProtection="1">
      <alignment horizontal="right" vertical="top"/>
    </xf>
    <xf numFmtId="0" fontId="0" fillId="35" borderId="38" xfId="0" applyFill="1" applyBorder="1" applyAlignment="1" applyProtection="1">
      <alignment vertical="top" wrapText="1"/>
    </xf>
    <xf numFmtId="0" fontId="14" fillId="37" borderId="38" xfId="52" applyFont="1" applyFill="1" applyBorder="1" applyProtection="1"/>
    <xf numFmtId="0" fontId="14" fillId="0" borderId="38" xfId="52" applyFont="1" applyBorder="1" applyAlignment="1" applyProtection="1">
      <alignment horizontal="left"/>
    </xf>
    <xf numFmtId="0" fontId="14" fillId="0" borderId="38" xfId="52" applyFont="1" applyBorder="1" applyAlignment="1" applyProtection="1">
      <alignment horizontal="right"/>
    </xf>
    <xf numFmtId="0" fontId="14" fillId="0" borderId="98" xfId="52" applyFont="1" applyBorder="1" applyProtection="1"/>
    <xf numFmtId="173" fontId="14" fillId="0" borderId="98" xfId="52" applyNumberFormat="1" applyFont="1" applyBorder="1" applyProtection="1"/>
    <xf numFmtId="49" fontId="14" fillId="0" borderId="38" xfId="52" applyNumberFormat="1" applyFont="1" applyBorder="1" applyAlignment="1" applyProtection="1">
      <alignment horizontal="left"/>
    </xf>
    <xf numFmtId="0" fontId="14" fillId="0" borderId="80" xfId="52" applyFont="1" applyBorder="1" applyProtection="1"/>
    <xf numFmtId="0" fontId="38" fillId="0" borderId="78" xfId="52" applyFont="1" applyBorder="1" applyProtection="1"/>
    <xf numFmtId="0" fontId="14" fillId="0" borderId="87" xfId="52" applyFont="1" applyBorder="1" applyProtection="1"/>
    <xf numFmtId="173" fontId="14" fillId="0" borderId="87" xfId="52" applyNumberFormat="1" applyFont="1" applyBorder="1" applyProtection="1"/>
    <xf numFmtId="173" fontId="14" fillId="0" borderId="38" xfId="52" applyNumberFormat="1" applyFont="1" applyBorder="1" applyProtection="1"/>
    <xf numFmtId="8" fontId="14" fillId="38" borderId="38" xfId="52" applyNumberFormat="1" applyFont="1" applyFill="1" applyBorder="1" applyProtection="1">
      <protection locked="0"/>
    </xf>
    <xf numFmtId="8" fontId="14" fillId="0" borderId="43" xfId="52" applyNumberFormat="1" applyFont="1" applyBorder="1" applyProtection="1"/>
    <xf numFmtId="0" fontId="41" fillId="38" borderId="1" xfId="52" applyFont="1" applyFill="1" applyBorder="1" applyAlignment="1" applyProtection="1">
      <alignment horizontal="center"/>
      <protection locked="0"/>
    </xf>
    <xf numFmtId="0" fontId="41" fillId="38" borderId="2" xfId="52" applyFont="1" applyFill="1" applyBorder="1" applyAlignment="1" applyProtection="1">
      <alignment horizontal="center"/>
      <protection locked="0"/>
    </xf>
    <xf numFmtId="0" fontId="41" fillId="38" borderId="3" xfId="52" applyFont="1" applyFill="1" applyBorder="1" applyAlignment="1" applyProtection="1">
      <alignment horizontal="center"/>
      <protection locked="0"/>
    </xf>
    <xf numFmtId="0" fontId="40" fillId="38" borderId="1" xfId="52" applyFont="1" applyFill="1" applyBorder="1" applyAlignment="1" applyProtection="1">
      <alignment horizontal="center"/>
      <protection locked="0"/>
    </xf>
    <xf numFmtId="0" fontId="40" fillId="38" borderId="2" xfId="52" applyFont="1" applyFill="1" applyBorder="1" applyAlignment="1" applyProtection="1">
      <alignment horizontal="center"/>
      <protection locked="0"/>
    </xf>
    <xf numFmtId="0" fontId="40" fillId="38" borderId="3" xfId="52" applyFont="1" applyFill="1" applyBorder="1" applyAlignment="1" applyProtection="1">
      <alignment horizontal="center"/>
      <protection locked="0"/>
    </xf>
    <xf numFmtId="0" fontId="39" fillId="38" borderId="1" xfId="52" applyFont="1" applyFill="1" applyBorder="1" applyAlignment="1" applyProtection="1">
      <alignment horizontal="left"/>
      <protection locked="0"/>
    </xf>
    <xf numFmtId="0" fontId="39" fillId="38" borderId="2" xfId="52" applyFont="1" applyFill="1" applyBorder="1" applyAlignment="1" applyProtection="1">
      <alignment horizontal="left"/>
      <protection locked="0"/>
    </xf>
    <xf numFmtId="0" fontId="39" fillId="38" borderId="3" xfId="52" applyFont="1" applyFill="1" applyBorder="1" applyAlignment="1" applyProtection="1">
      <alignment horizontal="left"/>
      <protection locked="0"/>
    </xf>
    <xf numFmtId="0" fontId="40" fillId="38" borderId="1" xfId="52" applyFont="1" applyFill="1" applyBorder="1" applyAlignment="1" applyProtection="1">
      <alignment horizontal="left"/>
      <protection locked="0"/>
    </xf>
    <xf numFmtId="0" fontId="40" fillId="38" borderId="2" xfId="52" applyFont="1" applyFill="1" applyBorder="1" applyAlignment="1" applyProtection="1">
      <alignment horizontal="left"/>
      <protection locked="0"/>
    </xf>
    <xf numFmtId="0" fontId="40" fillId="38" borderId="3" xfId="52" applyFont="1" applyFill="1" applyBorder="1" applyAlignment="1" applyProtection="1">
      <alignment horizontal="left"/>
      <protection locked="0"/>
    </xf>
    <xf numFmtId="0" fontId="39" fillId="2" borderId="0" xfId="52" applyFont="1" applyFill="1" applyAlignment="1">
      <alignment horizontal="center" vertical="center" wrapText="1"/>
    </xf>
    <xf numFmtId="0" fontId="39" fillId="2" borderId="0" xfId="52" applyFont="1" applyFill="1" applyAlignment="1">
      <alignment horizontal="center"/>
    </xf>
    <xf numFmtId="0" fontId="40" fillId="2" borderId="0" xfId="52" applyFont="1" applyFill="1" applyAlignment="1">
      <alignment horizontal="center"/>
    </xf>
    <xf numFmtId="0" fontId="45" fillId="35" borderId="1" xfId="52" applyFont="1" applyFill="1" applyBorder="1" applyAlignment="1">
      <alignment horizontal="left"/>
    </xf>
    <xf numFmtId="0" fontId="45" fillId="35" borderId="3" xfId="52" applyFont="1" applyFill="1" applyBorder="1" applyAlignment="1">
      <alignment horizontal="left"/>
    </xf>
    <xf numFmtId="0" fontId="43" fillId="35" borderId="1" xfId="52" applyFont="1" applyFill="1" applyBorder="1" applyAlignment="1">
      <alignment horizontal="left"/>
    </xf>
    <xf numFmtId="0" fontId="43" fillId="35" borderId="2" xfId="52" applyFont="1" applyFill="1" applyBorder="1" applyAlignment="1">
      <alignment horizontal="left"/>
    </xf>
    <xf numFmtId="0" fontId="43" fillId="35" borderId="3" xfId="52" applyFont="1" applyFill="1" applyBorder="1" applyAlignment="1">
      <alignment horizontal="left"/>
    </xf>
    <xf numFmtId="170" fontId="14" fillId="35" borderId="1" xfId="52" applyNumberFormat="1" applyFont="1" applyFill="1" applyBorder="1" applyAlignment="1">
      <alignment horizontal="right"/>
    </xf>
    <xf numFmtId="170" fontId="14" fillId="35" borderId="3" xfId="52" applyNumberFormat="1" applyFont="1" applyFill="1" applyBorder="1" applyAlignment="1">
      <alignment horizontal="right"/>
    </xf>
    <xf numFmtId="0" fontId="40" fillId="2" borderId="1" xfId="0" applyFont="1" applyFill="1" applyBorder="1" applyAlignment="1">
      <alignment horizontal="left"/>
    </xf>
    <xf numFmtId="0" fontId="40" fillId="2" borderId="2" xfId="0" applyFont="1" applyFill="1" applyBorder="1" applyAlignment="1">
      <alignment horizontal="left"/>
    </xf>
    <xf numFmtId="0" fontId="40" fillId="2" borderId="3" xfId="0" applyFont="1" applyFill="1" applyBorder="1" applyAlignment="1">
      <alignment horizontal="left"/>
    </xf>
    <xf numFmtId="0" fontId="40" fillId="2" borderId="0" xfId="0" applyFont="1" applyFill="1" applyAlignment="1">
      <alignment horizontal="center"/>
    </xf>
    <xf numFmtId="170" fontId="39" fillId="2" borderId="1" xfId="0" quotePrefix="1" applyNumberFormat="1" applyFont="1" applyFill="1" applyBorder="1" applyAlignment="1">
      <alignment horizontal="right"/>
    </xf>
    <xf numFmtId="170" fontId="39" fillId="2" borderId="3" xfId="0" quotePrefix="1" applyNumberFormat="1" applyFont="1" applyFill="1" applyBorder="1" applyAlignment="1">
      <alignment horizontal="right"/>
    </xf>
    <xf numFmtId="0" fontId="40" fillId="2" borderId="27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66" xfId="0" applyFont="1" applyFill="1" applyBorder="1" applyAlignment="1">
      <alignment horizontal="center" vertical="center" wrapText="1"/>
    </xf>
    <xf numFmtId="0" fontId="40" fillId="2" borderId="63" xfId="0" applyFont="1" applyFill="1" applyBorder="1" applyAlignment="1">
      <alignment horizontal="center" vertical="center" wrapText="1"/>
    </xf>
    <xf numFmtId="0" fontId="40" fillId="2" borderId="67" xfId="0" applyFont="1" applyFill="1" applyBorder="1" applyAlignment="1">
      <alignment horizontal="center" vertical="center" wrapText="1"/>
    </xf>
    <xf numFmtId="0" fontId="40" fillId="2" borderId="68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left"/>
    </xf>
    <xf numFmtId="0" fontId="39" fillId="2" borderId="3" xfId="0" applyFont="1" applyFill="1" applyBorder="1" applyAlignment="1">
      <alignment horizontal="left"/>
    </xf>
    <xf numFmtId="0" fontId="39" fillId="2" borderId="0" xfId="0" applyFont="1" applyFill="1" applyAlignment="1">
      <alignment horizontal="center"/>
    </xf>
    <xf numFmtId="170" fontId="39" fillId="0" borderId="1" xfId="0" applyNumberFormat="1" applyFont="1" applyBorder="1" applyAlignment="1">
      <alignment horizontal="right"/>
    </xf>
    <xf numFmtId="170" fontId="39" fillId="0" borderId="3" xfId="0" applyNumberFormat="1" applyFont="1" applyBorder="1" applyAlignment="1">
      <alignment horizontal="right"/>
    </xf>
    <xf numFmtId="0" fontId="40" fillId="2" borderId="17" xfId="0" applyFont="1" applyFill="1" applyBorder="1" applyAlignment="1">
      <alignment horizontal="center" vertical="center" wrapText="1"/>
    </xf>
    <xf numFmtId="0" fontId="40" fillId="2" borderId="18" xfId="0" applyFont="1" applyFill="1" applyBorder="1" applyAlignment="1">
      <alignment horizontal="center" vertical="center" wrapText="1"/>
    </xf>
    <xf numFmtId="0" fontId="40" fillId="2" borderId="70" xfId="0" applyFont="1" applyFill="1" applyBorder="1" applyAlignment="1">
      <alignment horizontal="center" vertical="center" wrapText="1"/>
    </xf>
    <xf numFmtId="0" fontId="0" fillId="38" borderId="82" xfId="0" applyFill="1" applyBorder="1" applyAlignment="1" applyProtection="1">
      <alignment horizontal="center"/>
      <protection locked="0"/>
    </xf>
    <xf numFmtId="0" fontId="0" fillId="38" borderId="38" xfId="0" applyFill="1" applyBorder="1" applyAlignment="1" applyProtection="1">
      <alignment horizontal="center"/>
      <protection locked="0"/>
    </xf>
    <xf numFmtId="0" fontId="0" fillId="38" borderId="83" xfId="0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6" fillId="35" borderId="23" xfId="0" applyFont="1" applyFill="1" applyBorder="1" applyAlignment="1">
      <alignment horizontal="center" vertical="center"/>
    </xf>
    <xf numFmtId="0" fontId="36" fillId="35" borderId="24" xfId="0" applyFont="1" applyFill="1" applyBorder="1" applyAlignment="1">
      <alignment horizontal="center" vertical="center"/>
    </xf>
    <xf numFmtId="0" fontId="36" fillId="35" borderId="92" xfId="0" applyFont="1" applyFill="1" applyBorder="1" applyAlignment="1">
      <alignment horizontal="center" vertical="center"/>
    </xf>
    <xf numFmtId="0" fontId="36" fillId="35" borderId="63" xfId="0" applyFont="1" applyFill="1" applyBorder="1" applyAlignment="1">
      <alignment horizontal="center" vertical="center"/>
    </xf>
    <xf numFmtId="0" fontId="36" fillId="35" borderId="67" xfId="0" applyFont="1" applyFill="1" applyBorder="1" applyAlignment="1">
      <alignment horizontal="center" vertical="center"/>
    </xf>
    <xf numFmtId="0" fontId="36" fillId="35" borderId="93" xfId="0" applyFont="1" applyFill="1" applyBorder="1" applyAlignment="1">
      <alignment horizontal="center" vertical="center"/>
    </xf>
    <xf numFmtId="0" fontId="37" fillId="35" borderId="97" xfId="0" applyFont="1" applyFill="1" applyBorder="1" applyAlignment="1">
      <alignment horizontal="center"/>
    </xf>
    <xf numFmtId="0" fontId="37" fillId="35" borderId="89" xfId="0" applyFont="1" applyFill="1" applyBorder="1" applyAlignment="1">
      <alignment horizontal="center"/>
    </xf>
    <xf numFmtId="0" fontId="37" fillId="35" borderId="90" xfId="0" applyFont="1" applyFill="1" applyBorder="1" applyAlignment="1">
      <alignment horizontal="center"/>
    </xf>
    <xf numFmtId="0" fontId="0" fillId="38" borderId="94" xfId="0" applyFill="1" applyBorder="1" applyAlignment="1" applyProtection="1">
      <alignment horizontal="center"/>
      <protection locked="0"/>
    </xf>
    <xf numFmtId="0" fontId="0" fillId="38" borderId="95" xfId="0" applyFill="1" applyBorder="1" applyAlignment="1" applyProtection="1">
      <alignment horizontal="center"/>
      <protection locked="0"/>
    </xf>
    <xf numFmtId="0" fontId="36" fillId="35" borderId="49" xfId="0" applyFont="1" applyFill="1" applyBorder="1" applyAlignment="1">
      <alignment horizontal="center"/>
    </xf>
    <xf numFmtId="0" fontId="36" fillId="35" borderId="50" xfId="0" applyFont="1" applyFill="1" applyBorder="1" applyAlignment="1">
      <alignment horizontal="center"/>
    </xf>
    <xf numFmtId="0" fontId="36" fillId="35" borderId="81" xfId="0" applyFont="1" applyFill="1" applyBorder="1" applyAlignment="1">
      <alignment horizontal="center"/>
    </xf>
    <xf numFmtId="0" fontId="37" fillId="35" borderId="88" xfId="0" applyFont="1" applyFill="1" applyBorder="1" applyAlignment="1">
      <alignment horizontal="center"/>
    </xf>
    <xf numFmtId="0" fontId="37" fillId="35" borderId="91" xfId="0" applyFont="1" applyFill="1" applyBorder="1" applyAlignment="1">
      <alignment horizontal="center"/>
    </xf>
    <xf numFmtId="0" fontId="0" fillId="38" borderId="87" xfId="0" applyFill="1" applyBorder="1" applyAlignment="1" applyProtection="1">
      <alignment horizontal="center"/>
      <protection locked="0"/>
    </xf>
    <xf numFmtId="0" fontId="0" fillId="38" borderId="31" xfId="0" applyFill="1" applyBorder="1" applyAlignment="1" applyProtection="1">
      <alignment horizontal="center"/>
      <protection locked="0"/>
    </xf>
    <xf numFmtId="0" fontId="0" fillId="38" borderId="80" xfId="0" applyFill="1" applyBorder="1" applyAlignment="1" applyProtection="1">
      <alignment horizontal="center"/>
      <protection locked="0"/>
    </xf>
    <xf numFmtId="170" fontId="3" fillId="2" borderId="1" xfId="0" applyNumberFormat="1" applyFont="1" applyFill="1" applyBorder="1" applyAlignment="1">
      <alignment horizontal="right"/>
    </xf>
    <xf numFmtId="170" fontId="3" fillId="2" borderId="3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38" borderId="85" xfId="0" applyFill="1" applyBorder="1" applyAlignment="1" applyProtection="1">
      <alignment horizontal="center"/>
      <protection locked="0"/>
    </xf>
    <xf numFmtId="0" fontId="0" fillId="38" borderId="96" xfId="0" applyFill="1" applyBorder="1" applyAlignment="1" applyProtection="1">
      <alignment horizontal="center"/>
      <protection locked="0"/>
    </xf>
    <xf numFmtId="0" fontId="0" fillId="38" borderId="84" xfId="0" applyFill="1" applyBorder="1" applyAlignment="1" applyProtection="1">
      <alignment horizontal="center"/>
      <protection locked="0"/>
    </xf>
    <xf numFmtId="0" fontId="0" fillId="38" borderId="86" xfId="0" applyFill="1" applyBorder="1" applyAlignment="1" applyProtection="1">
      <alignment horizontal="center"/>
      <protection locked="0"/>
    </xf>
    <xf numFmtId="0" fontId="0" fillId="38" borderId="30" xfId="0" applyFill="1" applyBorder="1" applyAlignment="1" applyProtection="1">
      <alignment horizontal="center"/>
      <protection locked="0"/>
    </xf>
  </cellXfs>
  <cellStyles count="11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mma_3D.Portfolio Summary-Lot 1" xfId="26" xr:uid="{00000000-0005-0000-0000-000019000000}"/>
    <cellStyle name="Controlecel" xfId="27" builtinId="23" customBuiltin="1"/>
    <cellStyle name="Currency 2" xfId="28" xr:uid="{00000000-0005-0000-0000-00001B000000}"/>
    <cellStyle name="Currency 2 2" xfId="29" xr:uid="{00000000-0005-0000-0000-00001C000000}"/>
    <cellStyle name="Euro" xfId="30" xr:uid="{00000000-0005-0000-0000-00001D000000}"/>
    <cellStyle name="Gekoppelde cel" xfId="31" builtinId="24" customBuiltin="1"/>
    <cellStyle name="Goed" xfId="32" builtinId="26" customBuiltin="1"/>
    <cellStyle name="Hyperlink 2" xfId="33" xr:uid="{00000000-0005-0000-0000-000020000000}"/>
    <cellStyle name="Hyperlink 2 2" xfId="34" xr:uid="{00000000-0005-0000-0000-000021000000}"/>
    <cellStyle name="Hyperlink 3" xfId="35" xr:uid="{00000000-0005-0000-0000-000022000000}"/>
    <cellStyle name="Invoer" xfId="36" builtinId="20" customBuiltin="1"/>
    <cellStyle name="Kop 1" xfId="37" builtinId="16" customBuiltin="1"/>
    <cellStyle name="Kop 2" xfId="38" builtinId="17" customBuiltin="1"/>
    <cellStyle name="Kop 3" xfId="39" builtinId="18" customBuiltin="1"/>
    <cellStyle name="Kop 3 2" xfId="40" xr:uid="{00000000-0005-0000-0000-000027000000}"/>
    <cellStyle name="Kop 4" xfId="41" builtinId="19" customBuiltin="1"/>
    <cellStyle name="Neutraal" xfId="42" builtinId="28" customBuiltin="1"/>
    <cellStyle name="Normal 2" xfId="43" xr:uid="{00000000-0005-0000-0000-00002A000000}"/>
    <cellStyle name="Normal_Annex 4 Location Portfolio Overview RD v3" xfId="44" xr:uid="{00000000-0005-0000-0000-00002B000000}"/>
    <cellStyle name="Notitie 2" xfId="45" xr:uid="{00000000-0005-0000-0000-00002C000000}"/>
    <cellStyle name="Ongeldig" xfId="46" builtinId="27" customBuiltin="1"/>
    <cellStyle name="Procent 2" xfId="47" xr:uid="{00000000-0005-0000-0000-00002E000000}"/>
    <cellStyle name="Procent 2 2" xfId="48" xr:uid="{00000000-0005-0000-0000-00002F000000}"/>
    <cellStyle name="Procent 2 3" xfId="49" xr:uid="{00000000-0005-0000-0000-000030000000}"/>
    <cellStyle name="Procent 3" xfId="50" xr:uid="{00000000-0005-0000-0000-000031000000}"/>
    <cellStyle name="Procent 3 2" xfId="51" xr:uid="{00000000-0005-0000-0000-000032000000}"/>
    <cellStyle name="Standaard" xfId="0" builtinId="0"/>
    <cellStyle name="Standaard 11" xfId="52" xr:uid="{00000000-0005-0000-0000-000034000000}"/>
    <cellStyle name="Standaard 13" xfId="53" xr:uid="{00000000-0005-0000-0000-000035000000}"/>
    <cellStyle name="Standaard 15" xfId="54" xr:uid="{00000000-0005-0000-0000-000036000000}"/>
    <cellStyle name="Standaard 16" xfId="55" xr:uid="{00000000-0005-0000-0000-000037000000}"/>
    <cellStyle name="Standaard 18" xfId="56" xr:uid="{00000000-0005-0000-0000-000038000000}"/>
    <cellStyle name="Standaard 19" xfId="57" xr:uid="{00000000-0005-0000-0000-000039000000}"/>
    <cellStyle name="Standaard 2" xfId="58" xr:uid="{00000000-0005-0000-0000-00003A000000}"/>
    <cellStyle name="Standaard 2 2" xfId="59" xr:uid="{00000000-0005-0000-0000-00003B000000}"/>
    <cellStyle name="Standaard 2 3" xfId="60" xr:uid="{00000000-0005-0000-0000-00003C000000}"/>
    <cellStyle name="Standaard 20" xfId="61" xr:uid="{00000000-0005-0000-0000-00003D000000}"/>
    <cellStyle name="Standaard 21" xfId="62" xr:uid="{00000000-0005-0000-0000-00003E000000}"/>
    <cellStyle name="Standaard 24" xfId="63" xr:uid="{00000000-0005-0000-0000-00003F000000}"/>
    <cellStyle name="Standaard 25" xfId="64" xr:uid="{00000000-0005-0000-0000-000040000000}"/>
    <cellStyle name="Standaard 26" xfId="65" xr:uid="{00000000-0005-0000-0000-000041000000}"/>
    <cellStyle name="Standaard 27" xfId="66" xr:uid="{00000000-0005-0000-0000-000042000000}"/>
    <cellStyle name="Standaard 28" xfId="67" xr:uid="{00000000-0005-0000-0000-000043000000}"/>
    <cellStyle name="Standaard 29" xfId="68" xr:uid="{00000000-0005-0000-0000-000044000000}"/>
    <cellStyle name="Standaard 3" xfId="69" xr:uid="{00000000-0005-0000-0000-000045000000}"/>
    <cellStyle name="Standaard 3 2" xfId="70" xr:uid="{00000000-0005-0000-0000-000046000000}"/>
    <cellStyle name="Standaard 3 2 2" xfId="71" xr:uid="{00000000-0005-0000-0000-000047000000}"/>
    <cellStyle name="Standaard 31" xfId="72" xr:uid="{00000000-0005-0000-0000-000048000000}"/>
    <cellStyle name="Standaard 32" xfId="73" xr:uid="{00000000-0005-0000-0000-000049000000}"/>
    <cellStyle name="Standaard 33" xfId="74" xr:uid="{00000000-0005-0000-0000-00004A000000}"/>
    <cellStyle name="Standaard 39" xfId="75" xr:uid="{00000000-0005-0000-0000-00004B000000}"/>
    <cellStyle name="Standaard 4" xfId="76" xr:uid="{00000000-0005-0000-0000-00004C000000}"/>
    <cellStyle name="Standaard 4 2" xfId="77" xr:uid="{00000000-0005-0000-0000-00004D000000}"/>
    <cellStyle name="Standaard 4 2 2" xfId="78" xr:uid="{00000000-0005-0000-0000-00004E000000}"/>
    <cellStyle name="Standaard 4 3" xfId="79" xr:uid="{00000000-0005-0000-0000-00004F000000}"/>
    <cellStyle name="Standaard 4 4" xfId="80" xr:uid="{00000000-0005-0000-0000-000050000000}"/>
    <cellStyle name="Standaard 40" xfId="81" xr:uid="{00000000-0005-0000-0000-000051000000}"/>
    <cellStyle name="Standaard 41" xfId="82" xr:uid="{00000000-0005-0000-0000-000052000000}"/>
    <cellStyle name="Standaard 42" xfId="83" xr:uid="{00000000-0005-0000-0000-000053000000}"/>
    <cellStyle name="Standaard 43" xfId="84" xr:uid="{00000000-0005-0000-0000-000054000000}"/>
    <cellStyle name="Standaard 44" xfId="85" xr:uid="{00000000-0005-0000-0000-000055000000}"/>
    <cellStyle name="Standaard 45" xfId="86" xr:uid="{00000000-0005-0000-0000-000056000000}"/>
    <cellStyle name="Standaard 46" xfId="87" xr:uid="{00000000-0005-0000-0000-000057000000}"/>
    <cellStyle name="Standaard 47" xfId="88" xr:uid="{00000000-0005-0000-0000-000058000000}"/>
    <cellStyle name="Standaard 48" xfId="89" xr:uid="{00000000-0005-0000-0000-000059000000}"/>
    <cellStyle name="Standaard 49" xfId="90" xr:uid="{00000000-0005-0000-0000-00005A000000}"/>
    <cellStyle name="Standaard 5" xfId="91" xr:uid="{00000000-0005-0000-0000-00005B000000}"/>
    <cellStyle name="Standaard 5 2" xfId="92" xr:uid="{00000000-0005-0000-0000-00005C000000}"/>
    <cellStyle name="Standaard 5 3" xfId="93" xr:uid="{00000000-0005-0000-0000-00005D000000}"/>
    <cellStyle name="Standaard 5 3 2" xfId="94" xr:uid="{00000000-0005-0000-0000-00005E000000}"/>
    <cellStyle name="Standaard 5 4" xfId="95" xr:uid="{00000000-0005-0000-0000-00005F000000}"/>
    <cellStyle name="Standaard 5 5" xfId="96" xr:uid="{00000000-0005-0000-0000-000060000000}"/>
    <cellStyle name="Standaard 50" xfId="97" xr:uid="{00000000-0005-0000-0000-000061000000}"/>
    <cellStyle name="Standaard 51" xfId="98" xr:uid="{00000000-0005-0000-0000-000062000000}"/>
    <cellStyle name="Standaard 52" xfId="99" xr:uid="{00000000-0005-0000-0000-000063000000}"/>
    <cellStyle name="Standaard 6" xfId="100" xr:uid="{00000000-0005-0000-0000-000064000000}"/>
    <cellStyle name="Standaard 7" xfId="101" xr:uid="{00000000-0005-0000-0000-000065000000}"/>
    <cellStyle name="Standaard 7 2" xfId="108" xr:uid="{00000000-0005-0000-0000-000066000000}"/>
    <cellStyle name="Standaard 7 2 2" xfId="109" xr:uid="{00000000-0005-0000-0000-000067000000}"/>
    <cellStyle name="Standaard 8" xfId="110" xr:uid="{00000000-0005-0000-0000-000068000000}"/>
    <cellStyle name="Standaard 9" xfId="102" xr:uid="{00000000-0005-0000-0000-000069000000}"/>
    <cellStyle name="Titel" xfId="103" builtinId="15" customBuiltin="1"/>
    <cellStyle name="Totaal" xfId="104" builtinId="25" customBuiltin="1"/>
    <cellStyle name="Uitvoer" xfId="105" builtinId="21" customBuiltin="1"/>
    <cellStyle name="Verklarende tekst" xfId="106" builtinId="53" customBuiltin="1"/>
    <cellStyle name="Waarschuwingstekst" xfId="107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Complankleure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98D1"/>
      </a:accent1>
      <a:accent2>
        <a:srgbClr val="E32119"/>
      </a:accent2>
      <a:accent3>
        <a:srgbClr val="D5E14D"/>
      </a:accent3>
      <a:accent4>
        <a:srgbClr val="8064A2"/>
      </a:accent4>
      <a:accent5>
        <a:srgbClr val="F79646"/>
      </a:accent5>
      <a:accent6>
        <a:srgbClr val="0000FF"/>
      </a:accent6>
      <a:hlink>
        <a:srgbClr val="0098D1"/>
      </a:hlink>
      <a:folHlink>
        <a:srgbClr val="E32119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I44"/>
  <sheetViews>
    <sheetView showGridLines="0" showRowColHeaders="0" showZeros="0" tabSelected="1" view="pageBreakPreview" zoomScale="110" zoomScaleNormal="115" zoomScaleSheetLayoutView="110" zoomScalePageLayoutView="115" workbookViewId="0">
      <selection activeCell="D36" sqref="D36:F36"/>
    </sheetView>
  </sheetViews>
  <sheetFormatPr defaultColWidth="8.85546875" defaultRowHeight="11.25" x14ac:dyDescent="0.15"/>
  <cols>
    <col min="1" max="1" width="2.7109375" style="21" customWidth="1"/>
    <col min="2" max="2" width="8.85546875" style="21"/>
    <col min="3" max="3" width="10" style="21" customWidth="1"/>
    <col min="4" max="4" width="8.85546875" style="21"/>
    <col min="5" max="5" width="9.28515625" style="21" customWidth="1"/>
    <col min="6" max="6" width="15.140625" style="21" customWidth="1"/>
    <col min="7" max="7" width="16.85546875" style="21" customWidth="1"/>
    <col min="8" max="8" width="21.42578125" style="21" customWidth="1"/>
    <col min="9" max="9" width="10.28515625" style="21" bestFit="1" customWidth="1"/>
    <col min="10" max="16384" width="8.85546875" style="21"/>
  </cols>
  <sheetData>
    <row r="1" spans="1:9" x14ac:dyDescent="0.15">
      <c r="A1" s="127" t="s">
        <v>131</v>
      </c>
      <c r="B1" s="19"/>
      <c r="C1" s="19"/>
      <c r="D1" s="19"/>
      <c r="E1" s="19"/>
      <c r="F1" s="19"/>
      <c r="G1" s="19"/>
      <c r="H1" s="19"/>
      <c r="I1" s="20"/>
    </row>
    <row r="2" spans="1:9" x14ac:dyDescent="0.15">
      <c r="A2" s="22" t="s">
        <v>146</v>
      </c>
      <c r="B2" s="19"/>
      <c r="C2" s="19"/>
      <c r="D2" s="19"/>
      <c r="E2" s="19"/>
      <c r="F2" s="19"/>
      <c r="G2" s="19"/>
      <c r="H2" s="19"/>
      <c r="I2" s="23"/>
    </row>
    <row r="3" spans="1:9" x14ac:dyDescent="0.15">
      <c r="A3" s="23"/>
      <c r="B3" s="23"/>
      <c r="C3" s="23"/>
      <c r="D3" s="23"/>
      <c r="E3" s="23"/>
      <c r="F3" s="23"/>
      <c r="G3" s="23"/>
      <c r="H3" s="23"/>
      <c r="I3" s="23"/>
    </row>
    <row r="4" spans="1:9" x14ac:dyDescent="0.15">
      <c r="A4" s="21" t="s">
        <v>0</v>
      </c>
      <c r="E4" s="249"/>
      <c r="F4" s="250"/>
      <c r="G4" s="250"/>
      <c r="H4" s="251"/>
      <c r="I4" s="23"/>
    </row>
    <row r="5" spans="1:9" x14ac:dyDescent="0.15">
      <c r="A5" s="23" t="s">
        <v>1</v>
      </c>
      <c r="B5" s="23"/>
      <c r="C5" s="23"/>
      <c r="D5" s="23"/>
      <c r="E5" s="252"/>
      <c r="F5" s="253"/>
      <c r="G5" s="253"/>
      <c r="H5" s="254"/>
      <c r="I5" s="23"/>
    </row>
    <row r="6" spans="1:9" x14ac:dyDescent="0.15">
      <c r="A6" s="23"/>
      <c r="B6" s="23"/>
      <c r="C6" s="23"/>
      <c r="D6" s="23"/>
      <c r="E6" s="23"/>
      <c r="F6" s="23"/>
      <c r="G6" s="23"/>
      <c r="H6" s="23"/>
      <c r="I6" s="23"/>
    </row>
    <row r="7" spans="1:9" x14ac:dyDescent="0.15">
      <c r="A7" s="23"/>
      <c r="B7" s="261" t="s">
        <v>1147</v>
      </c>
      <c r="C7" s="261"/>
      <c r="D7" s="261"/>
      <c r="E7" s="261"/>
      <c r="F7" s="261"/>
      <c r="G7" s="261"/>
      <c r="H7" s="261"/>
      <c r="I7" s="23"/>
    </row>
    <row r="8" spans="1:9" x14ac:dyDescent="0.15">
      <c r="A8" s="23"/>
      <c r="B8" s="261"/>
      <c r="C8" s="261"/>
      <c r="D8" s="261"/>
      <c r="E8" s="261"/>
      <c r="F8" s="261"/>
      <c r="G8" s="261"/>
      <c r="H8" s="261"/>
      <c r="I8" s="23"/>
    </row>
    <row r="9" spans="1:9" x14ac:dyDescent="0.15">
      <c r="A9" s="23"/>
      <c r="B9" s="261"/>
      <c r="C9" s="261"/>
      <c r="D9" s="261"/>
      <c r="E9" s="261"/>
      <c r="F9" s="261"/>
      <c r="G9" s="261"/>
      <c r="H9" s="261"/>
      <c r="I9" s="23"/>
    </row>
    <row r="10" spans="1:9" x14ac:dyDescent="0.15">
      <c r="A10" s="23"/>
      <c r="B10" s="24"/>
      <c r="C10" s="23"/>
      <c r="D10" s="23"/>
      <c r="E10" s="23"/>
      <c r="F10" s="23"/>
      <c r="G10" s="23"/>
      <c r="H10" s="23"/>
      <c r="I10" s="23"/>
    </row>
    <row r="11" spans="1:9" x14ac:dyDescent="0.15">
      <c r="B11" s="23" t="s">
        <v>145</v>
      </c>
      <c r="C11" s="23"/>
      <c r="D11" s="23"/>
      <c r="E11" s="23"/>
      <c r="F11" s="23"/>
      <c r="G11" s="23"/>
      <c r="H11" s="23"/>
      <c r="I11" s="23"/>
    </row>
    <row r="12" spans="1:9" x14ac:dyDescent="0.15">
      <c r="A12" s="23"/>
      <c r="B12" s="23"/>
      <c r="C12" s="23"/>
      <c r="D12" s="23"/>
      <c r="E12" s="23"/>
      <c r="F12" s="23"/>
      <c r="G12" s="23"/>
      <c r="H12" s="23"/>
      <c r="I12" s="23"/>
    </row>
    <row r="13" spans="1:9" x14ac:dyDescent="0.15">
      <c r="A13" s="23"/>
      <c r="B13" s="23"/>
      <c r="C13" s="23"/>
      <c r="D13" s="23"/>
      <c r="F13" s="25"/>
      <c r="G13" s="23"/>
      <c r="H13" s="23"/>
      <c r="I13" s="23"/>
    </row>
    <row r="14" spans="1:9" x14ac:dyDescent="0.15">
      <c r="A14" s="262" t="s">
        <v>135</v>
      </c>
      <c r="B14" s="262"/>
      <c r="C14" s="262"/>
      <c r="D14" s="262"/>
      <c r="E14" s="262"/>
      <c r="F14" s="262"/>
      <c r="G14" s="262"/>
      <c r="H14" s="262"/>
      <c r="I14" s="262"/>
    </row>
    <row r="15" spans="1:9" x14ac:dyDescent="0.15">
      <c r="A15" s="23"/>
      <c r="B15" s="24"/>
      <c r="C15" s="24"/>
      <c r="D15" s="24"/>
      <c r="E15" s="24"/>
      <c r="F15" s="23"/>
      <c r="G15" s="23"/>
      <c r="H15" s="23"/>
      <c r="I15" s="23"/>
    </row>
    <row r="16" spans="1:9" x14ac:dyDescent="0.15">
      <c r="A16" s="23"/>
      <c r="B16" s="23" t="s">
        <v>85</v>
      </c>
      <c r="C16" s="24"/>
      <c r="D16" s="24"/>
      <c r="E16" s="24"/>
      <c r="F16" s="23"/>
      <c r="G16" s="25"/>
      <c r="H16" s="26">
        <f>'Verzamelblad per gebouw'!Y11</f>
        <v>0</v>
      </c>
      <c r="I16" s="23"/>
    </row>
    <row r="17" spans="1:9" x14ac:dyDescent="0.15">
      <c r="A17" s="23"/>
      <c r="B17" s="23" t="s">
        <v>109</v>
      </c>
      <c r="C17" s="24"/>
      <c r="D17" s="24"/>
      <c r="E17" s="24"/>
      <c r="F17" s="23"/>
      <c r="G17" s="25"/>
      <c r="H17" s="26">
        <f>'Verzamelblad per gebouw'!Z11</f>
        <v>0</v>
      </c>
      <c r="I17" s="23"/>
    </row>
    <row r="18" spans="1:9" ht="12" thickBot="1" x14ac:dyDescent="0.2">
      <c r="A18" s="23"/>
      <c r="B18" s="23" t="s">
        <v>86</v>
      </c>
      <c r="C18" s="24"/>
      <c r="D18" s="24"/>
      <c r="E18" s="24"/>
      <c r="F18" s="23"/>
      <c r="G18" s="25"/>
      <c r="H18" s="27">
        <f>'Verzamelblad per gebouw'!AA11</f>
        <v>0</v>
      </c>
      <c r="I18" s="23"/>
    </row>
    <row r="19" spans="1:9" ht="12" thickBot="1" x14ac:dyDescent="0.2">
      <c r="A19" s="23"/>
      <c r="B19" s="20" t="s">
        <v>96</v>
      </c>
      <c r="C19" s="24"/>
      <c r="D19" s="24"/>
      <c r="E19" s="24"/>
      <c r="F19" s="23"/>
      <c r="G19" s="25"/>
      <c r="H19" s="28">
        <f>SUM(H16:H18)</f>
        <v>0</v>
      </c>
      <c r="I19" s="23"/>
    </row>
    <row r="20" spans="1:9" ht="12" thickBot="1" x14ac:dyDescent="0.2">
      <c r="A20" s="23"/>
      <c r="B20" s="23"/>
      <c r="C20" s="24"/>
      <c r="D20" s="24"/>
      <c r="E20" s="24"/>
      <c r="F20" s="23"/>
      <c r="G20" s="25"/>
      <c r="H20" s="29"/>
      <c r="I20" s="23"/>
    </row>
    <row r="21" spans="1:9" ht="12" hidden="1" thickBot="1" x14ac:dyDescent="0.2">
      <c r="A21" s="23"/>
      <c r="B21" s="30" t="s">
        <v>97</v>
      </c>
      <c r="C21" s="24"/>
      <c r="D21" s="24"/>
      <c r="E21" s="24"/>
      <c r="F21" s="23"/>
      <c r="G21" s="25"/>
      <c r="H21" s="28">
        <f>Rekenblad!D4</f>
        <v>0</v>
      </c>
      <c r="I21" s="23"/>
    </row>
    <row r="22" spans="1:9" ht="12" hidden="1" thickBot="1" x14ac:dyDescent="0.2">
      <c r="A22" s="23"/>
      <c r="B22" s="30" t="s">
        <v>87</v>
      </c>
      <c r="C22" s="24"/>
      <c r="D22" s="24"/>
      <c r="E22" s="24"/>
      <c r="F22" s="23"/>
      <c r="G22" s="25"/>
      <c r="H22" s="28">
        <f>Rekenblad!D5</f>
        <v>0</v>
      </c>
      <c r="I22" s="23"/>
    </row>
    <row r="23" spans="1:9" ht="12" thickBot="1" x14ac:dyDescent="0.2">
      <c r="A23" s="23"/>
      <c r="B23" s="30" t="s">
        <v>101</v>
      </c>
      <c r="C23" s="24"/>
      <c r="D23" s="24"/>
      <c r="E23" s="24"/>
      <c r="F23" s="23"/>
      <c r="G23" s="25"/>
      <c r="H23" s="28">
        <f>Rekenblad!D7</f>
        <v>0</v>
      </c>
      <c r="I23" s="23"/>
    </row>
    <row r="24" spans="1:9" x14ac:dyDescent="0.15">
      <c r="A24" s="23"/>
      <c r="B24" s="30"/>
      <c r="C24" s="24"/>
      <c r="D24" s="24"/>
      <c r="E24" s="24"/>
      <c r="F24" s="23"/>
      <c r="G24" s="25"/>
      <c r="H24" s="29"/>
      <c r="I24" s="23"/>
    </row>
    <row r="25" spans="1:9" x14ac:dyDescent="0.15">
      <c r="A25" s="23"/>
      <c r="B25" s="31"/>
      <c r="C25" s="24"/>
      <c r="D25" s="24"/>
      <c r="E25" s="24"/>
      <c r="F25" s="23"/>
      <c r="G25" s="25"/>
      <c r="H25" s="23"/>
      <c r="I25" s="23"/>
    </row>
    <row r="26" spans="1:9" x14ac:dyDescent="0.15">
      <c r="A26" s="263" t="s">
        <v>136</v>
      </c>
      <c r="B26" s="263"/>
      <c r="C26" s="263"/>
      <c r="D26" s="263"/>
      <c r="E26" s="263"/>
      <c r="F26" s="263"/>
      <c r="G26" s="263"/>
      <c r="H26" s="263"/>
      <c r="I26" s="263"/>
    </row>
    <row r="27" spans="1:9" x14ac:dyDescent="0.15">
      <c r="A27" s="23"/>
      <c r="B27" s="23"/>
      <c r="C27" s="23"/>
      <c r="D27" s="23"/>
      <c r="E27" s="23"/>
      <c r="F27" s="23"/>
      <c r="G27" s="23"/>
      <c r="H27" s="23"/>
      <c r="I27" s="23"/>
    </row>
    <row r="28" spans="1:9" x14ac:dyDescent="0.15">
      <c r="A28" s="23"/>
      <c r="B28" s="23"/>
      <c r="C28" s="23"/>
      <c r="D28" s="23"/>
      <c r="E28" s="23"/>
      <c r="F28" s="23"/>
      <c r="G28" s="23"/>
      <c r="H28" s="23"/>
      <c r="I28" s="23"/>
    </row>
    <row r="29" spans="1:9" x14ac:dyDescent="0.15">
      <c r="A29" s="23" t="s">
        <v>4</v>
      </c>
      <c r="B29" s="23"/>
      <c r="C29" s="23"/>
      <c r="D29" s="23"/>
      <c r="E29" s="23"/>
      <c r="F29" s="23"/>
      <c r="G29" s="23"/>
      <c r="H29" s="23"/>
      <c r="I29" s="23"/>
    </row>
    <row r="30" spans="1:9" x14ac:dyDescent="0.15">
      <c r="A30" s="23" t="s">
        <v>5</v>
      </c>
      <c r="B30" s="23"/>
      <c r="C30" s="23"/>
      <c r="D30" s="23"/>
      <c r="E30" s="23"/>
      <c r="F30" s="23"/>
      <c r="G30" s="23"/>
      <c r="H30" s="23"/>
      <c r="I30" s="23"/>
    </row>
    <row r="31" spans="1:9" x14ac:dyDescent="0.15">
      <c r="A31" s="23"/>
      <c r="B31" s="23"/>
      <c r="C31" s="23"/>
      <c r="D31" s="23"/>
      <c r="E31" s="23"/>
      <c r="F31" s="23"/>
      <c r="G31" s="23"/>
      <c r="H31" s="23"/>
      <c r="I31" s="23"/>
    </row>
    <row r="32" spans="1:9" x14ac:dyDescent="0.15">
      <c r="A32" s="23"/>
      <c r="B32" s="173" t="s">
        <v>110</v>
      </c>
      <c r="C32" s="23"/>
      <c r="D32" s="23"/>
      <c r="E32" s="23"/>
      <c r="F32" s="173" t="s">
        <v>113</v>
      </c>
      <c r="G32" s="23"/>
      <c r="H32" s="23"/>
      <c r="I32" s="23"/>
    </row>
    <row r="33" spans="1:9" x14ac:dyDescent="0.15">
      <c r="A33" s="23"/>
      <c r="B33" s="173" t="s">
        <v>112</v>
      </c>
      <c r="C33" s="23"/>
      <c r="D33" s="23"/>
      <c r="E33" s="23"/>
      <c r="F33" s="173" t="s">
        <v>111</v>
      </c>
      <c r="G33" s="23"/>
      <c r="H33" s="23"/>
      <c r="I33" s="23"/>
    </row>
    <row r="34" spans="1:9" x14ac:dyDescent="0.15">
      <c r="A34" s="23"/>
      <c r="B34" s="173"/>
      <c r="C34" s="23"/>
      <c r="D34" s="23"/>
      <c r="E34" s="23"/>
      <c r="F34" s="23"/>
      <c r="G34" s="23"/>
      <c r="H34" s="23"/>
      <c r="I34" s="23"/>
    </row>
    <row r="35" spans="1:9" x14ac:dyDescent="0.15">
      <c r="A35" s="23"/>
      <c r="B35" s="23"/>
      <c r="C35" s="23"/>
      <c r="D35" s="23"/>
      <c r="E35" s="23"/>
      <c r="F35" s="23"/>
      <c r="G35" s="23"/>
      <c r="H35" s="23"/>
      <c r="I35" s="23"/>
    </row>
    <row r="36" spans="1:9" x14ac:dyDescent="0.15">
      <c r="A36" s="23" t="s">
        <v>6</v>
      </c>
      <c r="B36" s="23"/>
      <c r="C36" s="23"/>
      <c r="D36" s="255"/>
      <c r="E36" s="256"/>
      <c r="F36" s="257"/>
      <c r="G36" s="32" t="s">
        <v>7</v>
      </c>
      <c r="H36" s="123"/>
      <c r="I36" s="23"/>
    </row>
    <row r="37" spans="1:9" x14ac:dyDescent="0.15">
      <c r="A37" s="23"/>
      <c r="B37" s="23"/>
      <c r="C37" s="23"/>
      <c r="D37" s="23"/>
      <c r="E37" s="23"/>
      <c r="F37" s="23"/>
      <c r="G37" s="23"/>
      <c r="H37" s="23"/>
      <c r="I37" s="23"/>
    </row>
    <row r="38" spans="1:9" x14ac:dyDescent="0.15">
      <c r="A38" s="23" t="s">
        <v>8</v>
      </c>
      <c r="B38" s="23"/>
      <c r="C38" s="23"/>
      <c r="D38" s="258"/>
      <c r="E38" s="259"/>
      <c r="F38" s="259"/>
      <c r="G38" s="260"/>
      <c r="H38" s="33"/>
      <c r="I38" s="23"/>
    </row>
    <row r="39" spans="1:9" x14ac:dyDescent="0.15">
      <c r="A39" s="23"/>
      <c r="B39" s="23"/>
      <c r="C39" s="23"/>
      <c r="D39" s="23"/>
      <c r="E39" s="23"/>
      <c r="F39" s="23"/>
      <c r="G39" s="23"/>
      <c r="H39" s="23"/>
      <c r="I39" s="23"/>
    </row>
    <row r="40" spans="1:9" x14ac:dyDescent="0.15">
      <c r="A40" s="23" t="s">
        <v>9</v>
      </c>
      <c r="B40" s="23"/>
      <c r="C40" s="23"/>
      <c r="D40" s="23"/>
      <c r="E40" s="23"/>
      <c r="F40" s="23"/>
      <c r="G40" s="23"/>
      <c r="H40" s="23" t="s">
        <v>10</v>
      </c>
      <c r="I40" s="23"/>
    </row>
    <row r="41" spans="1:9" x14ac:dyDescent="0.15">
      <c r="A41" s="23"/>
      <c r="B41" s="23"/>
      <c r="C41" s="23"/>
      <c r="D41" s="23"/>
      <c r="E41" s="23"/>
      <c r="F41" s="23"/>
      <c r="G41" s="23"/>
      <c r="H41" s="23"/>
      <c r="I41" s="23"/>
    </row>
    <row r="42" spans="1:9" x14ac:dyDescent="0.15">
      <c r="A42" s="23"/>
      <c r="B42" s="23"/>
      <c r="C42" s="23"/>
      <c r="D42" s="23"/>
      <c r="E42" s="23"/>
      <c r="F42" s="23"/>
      <c r="G42" s="23"/>
      <c r="H42" s="23"/>
      <c r="I42" s="23"/>
    </row>
    <row r="43" spans="1:9" x14ac:dyDescent="0.15">
      <c r="A43" s="23"/>
      <c r="B43" s="23"/>
      <c r="C43" s="23"/>
      <c r="D43" s="23"/>
      <c r="E43" s="23"/>
      <c r="F43" s="23"/>
      <c r="G43" s="23"/>
      <c r="H43" s="23"/>
      <c r="I43" s="23"/>
    </row>
    <row r="44" spans="1:9" x14ac:dyDescent="0.15">
      <c r="A44" s="23"/>
      <c r="B44" s="23"/>
      <c r="C44" s="23"/>
      <c r="D44" s="23"/>
      <c r="E44" s="23"/>
      <c r="F44" s="23"/>
      <c r="G44" s="23"/>
      <c r="H44" s="23"/>
      <c r="I44" s="23"/>
    </row>
  </sheetData>
  <sheetProtection algorithmName="SHA-512" hashValue="xhpjwR75L+QHHA5Scuc4AnH/AEcH4ZncPNU1gqXBHMefLIc92Z7sJNd7+MQ1jZMTAlS66vNyAUW0J83UEbQ3iQ==" saltValue="QHm0kgG3kiiR2YcSHD5rqg==" spinCount="100000" sheet="1" selectLockedCells="1"/>
  <mergeCells count="7">
    <mergeCell ref="E4:H4"/>
    <mergeCell ref="E5:H5"/>
    <mergeCell ref="D36:F36"/>
    <mergeCell ref="D38:G38"/>
    <mergeCell ref="B7:H9"/>
    <mergeCell ref="A14:I14"/>
    <mergeCell ref="A26:I26"/>
  </mergeCells>
  <pageMargins left="0.74803149606299213" right="0.74803149606299213" top="1.7716535433070868" bottom="0.98425196850393704" header="0.51181102362204722" footer="0.51181102362204722"/>
  <pageSetup paperSize="9" scale="8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AR23"/>
  <sheetViews>
    <sheetView showGridLines="0" showZeros="0" view="pageBreakPreview" zoomScale="70" zoomScaleSheetLayoutView="70" workbookViewId="0">
      <selection activeCell="G5" sqref="G5"/>
    </sheetView>
  </sheetViews>
  <sheetFormatPr defaultColWidth="8.85546875" defaultRowHeight="12.75" x14ac:dyDescent="0.2"/>
  <cols>
    <col min="1" max="1" width="40.42578125" style="16" customWidth="1"/>
    <col min="2" max="2" width="25.42578125" style="16" customWidth="1"/>
    <col min="3" max="3" width="11.85546875" style="16" customWidth="1"/>
    <col min="4" max="4" width="18.140625" style="16" bestFit="1" customWidth="1"/>
    <col min="5" max="5" width="11.85546875" style="16" customWidth="1"/>
    <col min="6" max="6" width="15.7109375" style="162" customWidth="1"/>
    <col min="7" max="20" width="9.42578125" style="133" customWidth="1"/>
    <col min="21" max="24" width="9.42578125" style="133" hidden="1" customWidth="1"/>
    <col min="25" max="29" width="9.42578125" style="16" customWidth="1"/>
    <col min="30" max="16384" width="8.85546875" style="16"/>
  </cols>
  <sheetData>
    <row r="1" spans="1:42" ht="14.25" x14ac:dyDescent="0.2">
      <c r="B1" s="34" t="str">
        <f>Inschrijfbiljet!A1</f>
        <v>Inschrijfformulieren Provinciehuis (Provincie Noord-Brabant)</v>
      </c>
    </row>
    <row r="2" spans="1:42" ht="13.5" thickBot="1" x14ac:dyDescent="0.25"/>
    <row r="3" spans="1:42" ht="15" customHeight="1" x14ac:dyDescent="0.2">
      <c r="A3" s="35"/>
      <c r="B3" s="36"/>
      <c r="C3" s="36"/>
      <c r="D3" s="36"/>
      <c r="E3" s="36"/>
      <c r="F3" s="36"/>
      <c r="G3" s="168">
        <v>31</v>
      </c>
      <c r="H3" s="168">
        <v>51</v>
      </c>
      <c r="I3" s="168">
        <v>52</v>
      </c>
      <c r="J3" s="168">
        <v>53</v>
      </c>
      <c r="K3" s="168">
        <v>54</v>
      </c>
      <c r="L3" s="168">
        <v>55</v>
      </c>
      <c r="M3" s="168">
        <v>56</v>
      </c>
      <c r="N3" s="168">
        <v>57</v>
      </c>
      <c r="O3" s="168">
        <v>61</v>
      </c>
      <c r="P3" s="168">
        <v>62</v>
      </c>
      <c r="Q3" s="168">
        <v>63</v>
      </c>
      <c r="R3" s="168">
        <v>64</v>
      </c>
      <c r="S3" s="168">
        <v>65</v>
      </c>
      <c r="T3" s="168">
        <v>67</v>
      </c>
      <c r="U3" s="168"/>
      <c r="V3" s="168"/>
      <c r="W3" s="168"/>
      <c r="X3" s="168"/>
      <c r="Y3" s="37"/>
      <c r="Z3" s="37"/>
      <c r="AA3" s="38"/>
      <c r="AB3" s="39"/>
    </row>
    <row r="4" spans="1:42" ht="250.5" customHeight="1" thickBot="1" x14ac:dyDescent="0.25">
      <c r="A4" s="40" t="s">
        <v>13</v>
      </c>
      <c r="B4" s="41" t="s">
        <v>128</v>
      </c>
      <c r="C4" s="41" t="s">
        <v>54</v>
      </c>
      <c r="D4" s="41" t="s">
        <v>55</v>
      </c>
      <c r="E4" s="42" t="s">
        <v>94</v>
      </c>
      <c r="F4" s="41" t="s">
        <v>91</v>
      </c>
      <c r="G4" s="43" t="s">
        <v>137</v>
      </c>
      <c r="H4" s="43" t="s">
        <v>147</v>
      </c>
      <c r="I4" s="43" t="s">
        <v>148</v>
      </c>
      <c r="J4" s="43" t="s">
        <v>150</v>
      </c>
      <c r="K4" s="43" t="s">
        <v>149</v>
      </c>
      <c r="L4" s="43" t="s">
        <v>151</v>
      </c>
      <c r="M4" s="43" t="s">
        <v>152</v>
      </c>
      <c r="N4" s="43" t="s">
        <v>153</v>
      </c>
      <c r="O4" s="43" t="s">
        <v>154</v>
      </c>
      <c r="P4" s="43" t="s">
        <v>155</v>
      </c>
      <c r="Q4" s="43" t="s">
        <v>156</v>
      </c>
      <c r="R4" s="43" t="s">
        <v>157</v>
      </c>
      <c r="S4" s="43" t="s">
        <v>158</v>
      </c>
      <c r="T4" s="43" t="s">
        <v>159</v>
      </c>
      <c r="U4" s="43"/>
      <c r="V4" s="43"/>
      <c r="W4" s="43"/>
      <c r="X4" s="44"/>
      <c r="Y4" s="43" t="s">
        <v>56</v>
      </c>
      <c r="Z4" s="44" t="s">
        <v>114</v>
      </c>
      <c r="AA4" s="45" t="s">
        <v>134</v>
      </c>
      <c r="AB4" s="39"/>
      <c r="AC4" s="134"/>
    </row>
    <row r="5" spans="1:42" x14ac:dyDescent="0.2">
      <c r="A5" s="177" t="s">
        <v>1146</v>
      </c>
      <c r="B5" s="37" t="s">
        <v>127</v>
      </c>
      <c r="C5" s="37" t="s">
        <v>129</v>
      </c>
      <c r="D5" s="178" t="s">
        <v>130</v>
      </c>
      <c r="E5" s="179">
        <v>47300</v>
      </c>
      <c r="F5" s="169" t="s">
        <v>106</v>
      </c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36"/>
      <c r="V5" s="36"/>
      <c r="W5" s="36"/>
      <c r="X5" s="36"/>
      <c r="Y5" s="36">
        <f>SUM(G5:X5)</f>
        <v>0</v>
      </c>
      <c r="Z5" s="170"/>
      <c r="AA5" s="171"/>
      <c r="AB5" s="39"/>
    </row>
    <row r="6" spans="1:42" x14ac:dyDescent="0.2">
      <c r="A6" s="49"/>
      <c r="B6" s="50"/>
      <c r="C6" s="50"/>
      <c r="D6" s="48"/>
      <c r="E6" s="51"/>
      <c r="F6" s="132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>
        <f>SUM(G6:X6)</f>
        <v>0</v>
      </c>
      <c r="Z6" s="175"/>
      <c r="AA6" s="176"/>
      <c r="AB6" s="39"/>
    </row>
    <row r="7" spans="1:42" x14ac:dyDescent="0.2">
      <c r="A7" s="49"/>
      <c r="B7" s="50"/>
      <c r="C7" s="50"/>
      <c r="D7" s="50"/>
      <c r="E7" s="51"/>
      <c r="F7" s="132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>
        <f>SUM(G7:X7)</f>
        <v>0</v>
      </c>
      <c r="Z7" s="175"/>
      <c r="AA7" s="176"/>
      <c r="AB7" s="39"/>
    </row>
    <row r="8" spans="1:42" x14ac:dyDescent="0.2">
      <c r="A8" s="172"/>
      <c r="B8" s="47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46"/>
      <c r="Z8" s="50"/>
      <c r="AA8" s="52"/>
      <c r="AB8" s="39"/>
    </row>
    <row r="9" spans="1:42" x14ac:dyDescent="0.2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46"/>
      <c r="Z9" s="50"/>
      <c r="AA9" s="52"/>
      <c r="AB9" s="39"/>
    </row>
    <row r="10" spans="1:42" ht="13.5" thickBot="1" x14ac:dyDescent="0.25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53"/>
      <c r="Z10" s="41"/>
      <c r="AA10" s="54"/>
      <c r="AB10" s="39"/>
    </row>
    <row r="11" spans="1:42" ht="13.5" thickBot="1" x14ac:dyDescent="0.25">
      <c r="A11" s="135" t="s">
        <v>135</v>
      </c>
      <c r="B11" s="136"/>
      <c r="C11" s="136"/>
      <c r="D11" s="136"/>
      <c r="E11" s="55"/>
      <c r="F11" s="55" t="s">
        <v>57</v>
      </c>
      <c r="G11" s="55">
        <f>SUM(G5:G7)</f>
        <v>0</v>
      </c>
      <c r="H11" s="55">
        <f t="shared" ref="H11:T11" si="0">SUM(H5:H7)</f>
        <v>0</v>
      </c>
      <c r="I11" s="55">
        <f t="shared" si="0"/>
        <v>0</v>
      </c>
      <c r="J11" s="55">
        <f t="shared" si="0"/>
        <v>0</v>
      </c>
      <c r="K11" s="55">
        <f t="shared" si="0"/>
        <v>0</v>
      </c>
      <c r="L11" s="55">
        <f t="shared" si="0"/>
        <v>0</v>
      </c>
      <c r="M11" s="55">
        <f t="shared" si="0"/>
        <v>0</v>
      </c>
      <c r="N11" s="55">
        <f t="shared" si="0"/>
        <v>0</v>
      </c>
      <c r="O11" s="55">
        <f t="shared" si="0"/>
        <v>0</v>
      </c>
      <c r="P11" s="55">
        <f t="shared" si="0"/>
        <v>0</v>
      </c>
      <c r="Q11" s="55">
        <f t="shared" si="0"/>
        <v>0</v>
      </c>
      <c r="R11" s="55">
        <f t="shared" si="0"/>
        <v>0</v>
      </c>
      <c r="S11" s="55">
        <f t="shared" si="0"/>
        <v>0</v>
      </c>
      <c r="T11" s="55">
        <f t="shared" si="0"/>
        <v>0</v>
      </c>
      <c r="U11" s="55">
        <f t="shared" ref="U11:Z11" si="1">SUM(U5:U7)</f>
        <v>0</v>
      </c>
      <c r="V11" s="55">
        <f t="shared" si="1"/>
        <v>0</v>
      </c>
      <c r="W11" s="55">
        <f t="shared" si="1"/>
        <v>0</v>
      </c>
      <c r="X11" s="55">
        <f t="shared" si="1"/>
        <v>0</v>
      </c>
      <c r="Y11" s="55">
        <f t="shared" si="1"/>
        <v>0</v>
      </c>
      <c r="Z11" s="55">
        <f t="shared" si="1"/>
        <v>0</v>
      </c>
      <c r="AA11" s="56">
        <f t="shared" ref="AA11" si="2">SUM(AA5:AA7)</f>
        <v>0</v>
      </c>
      <c r="AB11" s="39"/>
    </row>
    <row r="12" spans="1:42" x14ac:dyDescent="0.2">
      <c r="B12" s="60"/>
      <c r="C12" s="60"/>
      <c r="D12" s="60"/>
      <c r="E12" s="60"/>
      <c r="F12" s="163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60"/>
      <c r="AC12" s="39"/>
    </row>
    <row r="13" spans="1:42" s="58" customFormat="1" x14ac:dyDescent="0.2">
      <c r="A13" s="17"/>
      <c r="B13" s="57"/>
      <c r="C13" s="57"/>
      <c r="D13" s="57"/>
      <c r="E13" s="57"/>
      <c r="F13" s="164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39"/>
      <c r="AA13" s="39"/>
      <c r="AB13" s="39"/>
      <c r="AC13" s="39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59" customFormat="1" ht="14.25" customHeight="1" x14ac:dyDescent="0.2">
      <c r="B14" s="60" t="s">
        <v>6</v>
      </c>
      <c r="C14" s="264">
        <f>Inschrijfbiljet!D36</f>
        <v>0</v>
      </c>
      <c r="D14" s="265"/>
      <c r="E14" s="61"/>
      <c r="F14" s="165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269">
        <f>Inschrijfbiljet!H36</f>
        <v>0</v>
      </c>
      <c r="Z14" s="270"/>
      <c r="AA14" s="62"/>
      <c r="AB14" s="18"/>
      <c r="AC14" s="18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59" customFormat="1" ht="17.45" customHeight="1" x14ac:dyDescent="0.2">
      <c r="A15" s="17"/>
      <c r="B15" s="60"/>
      <c r="C15" s="60"/>
      <c r="D15" s="60"/>
      <c r="E15" s="60"/>
      <c r="F15" s="166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59" customFormat="1" ht="17.45" customHeight="1" x14ac:dyDescent="0.2">
      <c r="A16" s="17"/>
      <c r="B16" s="60" t="s">
        <v>8</v>
      </c>
      <c r="C16" s="266">
        <f>Inschrijfbiljet!E4</f>
        <v>0</v>
      </c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8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4" s="59" customFormat="1" ht="17.45" customHeight="1" x14ac:dyDescent="0.2">
      <c r="B17" s="61"/>
      <c r="C17" s="61"/>
      <c r="D17" s="61"/>
      <c r="E17" s="61"/>
      <c r="F17" s="165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3"/>
      <c r="AA17" s="63"/>
      <c r="AB17" s="63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4" s="59" customFormat="1" ht="17.45" customHeight="1" x14ac:dyDescent="0.2">
      <c r="A18" s="63"/>
      <c r="B18" s="61"/>
      <c r="C18" s="61"/>
      <c r="D18" s="61"/>
      <c r="E18" s="61"/>
      <c r="F18" s="165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3"/>
      <c r="AA18" s="63"/>
      <c r="AB18" s="63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4" s="59" customFormat="1" ht="17.45" customHeight="1" x14ac:dyDescent="0.2">
      <c r="A19" s="17"/>
      <c r="B19" s="63" t="s">
        <v>9</v>
      </c>
      <c r="C19" s="61"/>
      <c r="D19" s="61"/>
      <c r="E19" s="61"/>
      <c r="F19" s="165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3"/>
      <c r="AA19" s="63"/>
      <c r="AB19" s="63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</row>
    <row r="20" spans="1:44" s="58" customFormat="1" x14ac:dyDescent="0.2">
      <c r="A20" s="64"/>
      <c r="B20" s="65"/>
      <c r="C20" s="65"/>
      <c r="D20" s="65"/>
      <c r="E20" s="65"/>
      <c r="F20" s="167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4" s="58" customFormat="1" x14ac:dyDescent="0.2">
      <c r="A21" s="64"/>
      <c r="B21" s="65"/>
      <c r="C21" s="65"/>
      <c r="D21" s="65"/>
      <c r="E21" s="65"/>
      <c r="F21" s="167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4" s="58" customFormat="1" x14ac:dyDescent="0.2">
      <c r="A22" s="64"/>
      <c r="B22" s="65"/>
      <c r="C22" s="65"/>
      <c r="D22" s="65"/>
      <c r="E22" s="65"/>
      <c r="F22" s="167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4" s="58" customFormat="1" x14ac:dyDescent="0.2">
      <c r="A23" s="64"/>
      <c r="B23" s="65"/>
      <c r="C23" s="65"/>
      <c r="D23" s="65"/>
      <c r="E23" s="65"/>
      <c r="F23" s="167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</sheetData>
  <sheetProtection algorithmName="SHA-512" hashValue="FfzUPvvLaBUlft7ullEuAaZXKaCCC6Egy+0GC4JLUMzM2Vj0OacqP8JKaDpoptCC5rd2Lppr08zhEHdUMSexow==" saltValue="K0xSHeMM2dXPIxu2uBXkdw==" spinCount="100000" sheet="1" selectLockedCells="1"/>
  <mergeCells count="3">
    <mergeCell ref="C14:D14"/>
    <mergeCell ref="C16:Z16"/>
    <mergeCell ref="Y14:Z14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42" orientation="landscape" r:id="rId1"/>
  <headerFooter alignWithMargins="0">
    <oddHeader>&amp;L&amp;G</oddHeader>
    <oddFooter xml:space="preserve">&amp;C
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AB311"/>
  <sheetViews>
    <sheetView showGridLines="0" showZeros="0" view="pageBreakPreview" zoomScale="60" zoomScaleNormal="70" zoomScalePageLayoutView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V14" sqref="V14"/>
    </sheetView>
  </sheetViews>
  <sheetFormatPr defaultColWidth="8.85546875" defaultRowHeight="12.75" x14ac:dyDescent="0.2"/>
  <cols>
    <col min="1" max="1" width="13.28515625" style="228" bestFit="1" customWidth="1"/>
    <col min="2" max="2" width="15.28515625" style="228" bestFit="1" customWidth="1"/>
    <col min="3" max="3" width="13.5703125" style="237" bestFit="1" customWidth="1"/>
    <col min="4" max="4" width="18.42578125" style="228" bestFit="1" customWidth="1"/>
    <col min="5" max="5" width="16.5703125" style="238" bestFit="1" customWidth="1"/>
    <col min="6" max="6" width="43.42578125" style="228" bestFit="1" customWidth="1"/>
    <col min="7" max="7" width="9.85546875" style="228" bestFit="1" customWidth="1"/>
    <col min="8" max="8" width="37.5703125" style="228" bestFit="1" customWidth="1"/>
    <col min="9" max="9" width="15" style="228" bestFit="1" customWidth="1"/>
    <col min="10" max="10" width="13.140625" style="228" bestFit="1" customWidth="1"/>
    <col min="11" max="11" width="73.7109375" style="228" bestFit="1" customWidth="1"/>
    <col min="12" max="12" width="67.5703125" style="228" bestFit="1" customWidth="1"/>
    <col min="13" max="13" width="20.85546875" style="228" customWidth="1"/>
    <col min="14" max="14" width="51.140625" style="228" bestFit="1" customWidth="1"/>
    <col min="15" max="15" width="22.140625" style="238" bestFit="1" customWidth="1"/>
    <col min="16" max="16" width="17.28515625" style="228" customWidth="1"/>
    <col min="17" max="17" width="5.5703125" style="228" bestFit="1" customWidth="1"/>
    <col min="18" max="18" width="11.5703125" style="228" bestFit="1" customWidth="1"/>
    <col min="19" max="19" width="112.28515625" style="228" bestFit="1" customWidth="1"/>
    <col min="20" max="20" width="91.28515625" style="228" bestFit="1" customWidth="1"/>
    <col min="21" max="21" width="9" style="228" bestFit="1" customWidth="1"/>
    <col min="22" max="22" width="26.7109375" style="246" customWidth="1"/>
    <col min="23" max="23" width="24.7109375" style="246" bestFit="1" customWidth="1"/>
    <col min="24" max="24" width="9.140625" style="222" customWidth="1"/>
    <col min="25" max="25" width="9" style="241" hidden="1" customWidth="1"/>
    <col min="26" max="26" width="8.140625" style="241" hidden="1" customWidth="1"/>
    <col min="27" max="27" width="9.140625" style="241" hidden="1" customWidth="1"/>
    <col min="28" max="28" width="9.42578125" style="237" hidden="1" customWidth="1"/>
    <col min="29" max="16384" width="8.85546875" style="224"/>
  </cols>
  <sheetData>
    <row r="1" spans="1:28" ht="63.75" x14ac:dyDescent="0.2">
      <c r="A1" s="217" t="s">
        <v>167</v>
      </c>
      <c r="B1" s="217" t="s">
        <v>168</v>
      </c>
      <c r="C1" s="218" t="s">
        <v>169</v>
      </c>
      <c r="D1" s="217" t="s">
        <v>170</v>
      </c>
      <c r="E1" s="218" t="s">
        <v>61</v>
      </c>
      <c r="F1" s="217" t="s">
        <v>62</v>
      </c>
      <c r="G1" s="217" t="s">
        <v>171</v>
      </c>
      <c r="H1" s="217" t="s">
        <v>172</v>
      </c>
      <c r="I1" s="217" t="s">
        <v>173</v>
      </c>
      <c r="J1" s="217" t="s">
        <v>174</v>
      </c>
      <c r="K1" s="217" t="s">
        <v>175</v>
      </c>
      <c r="L1" s="217" t="s">
        <v>49</v>
      </c>
      <c r="M1" s="217" t="s">
        <v>50</v>
      </c>
      <c r="N1" s="217" t="s">
        <v>51</v>
      </c>
      <c r="O1" s="219" t="s">
        <v>63</v>
      </c>
      <c r="P1" s="217" t="s">
        <v>52</v>
      </c>
      <c r="Q1" s="217"/>
      <c r="R1" s="217" t="s">
        <v>176</v>
      </c>
      <c r="S1" s="217" t="s">
        <v>177</v>
      </c>
      <c r="T1" s="217" t="s">
        <v>64</v>
      </c>
      <c r="U1" s="220"/>
      <c r="V1" s="221" t="s">
        <v>53</v>
      </c>
      <c r="W1" s="221" t="s">
        <v>65</v>
      </c>
      <c r="Y1" s="223" t="s">
        <v>66</v>
      </c>
      <c r="Z1" s="223" t="s">
        <v>67</v>
      </c>
      <c r="AA1" s="223" t="s">
        <v>108</v>
      </c>
      <c r="AB1" s="223" t="s">
        <v>68</v>
      </c>
    </row>
    <row r="2" spans="1:28" ht="17.100000000000001" customHeight="1" x14ac:dyDescent="0.2">
      <c r="A2" s="225"/>
      <c r="B2" s="225"/>
      <c r="C2" s="226"/>
      <c r="D2" s="225"/>
      <c r="E2" s="227"/>
      <c r="F2" s="225"/>
      <c r="G2" s="225"/>
      <c r="H2" s="225"/>
      <c r="I2" s="225"/>
      <c r="J2" s="225"/>
      <c r="K2" s="225"/>
      <c r="L2" s="225"/>
      <c r="M2" s="225"/>
      <c r="N2" s="225"/>
      <c r="O2" s="227"/>
      <c r="P2" s="225"/>
      <c r="Q2" s="225"/>
      <c r="R2" s="225"/>
      <c r="S2" s="225"/>
      <c r="T2" s="225"/>
      <c r="V2" s="229"/>
      <c r="W2" s="229"/>
      <c r="Y2" s="230"/>
      <c r="Z2" s="230"/>
      <c r="AA2" s="230"/>
      <c r="AB2" s="230"/>
    </row>
    <row r="3" spans="1:28" s="222" customFormat="1" ht="16.5" customHeight="1" x14ac:dyDescent="0.2">
      <c r="A3" s="231"/>
      <c r="B3" s="232" t="s">
        <v>178</v>
      </c>
      <c r="C3" s="233" t="s">
        <v>179</v>
      </c>
      <c r="D3" s="233" t="s">
        <v>180</v>
      </c>
      <c r="E3" s="234" t="s">
        <v>181</v>
      </c>
      <c r="F3" s="232" t="s">
        <v>182</v>
      </c>
      <c r="G3" s="233" t="s">
        <v>183</v>
      </c>
      <c r="H3" s="232" t="s">
        <v>184</v>
      </c>
      <c r="I3" s="232">
        <v>67</v>
      </c>
      <c r="J3" s="232" t="s">
        <v>185</v>
      </c>
      <c r="K3" s="232" t="s">
        <v>186</v>
      </c>
      <c r="L3" s="232" t="s">
        <v>187</v>
      </c>
      <c r="M3" s="232" t="s">
        <v>188</v>
      </c>
      <c r="N3" s="232" t="s">
        <v>188</v>
      </c>
      <c r="O3" s="232"/>
      <c r="P3" s="233">
        <v>1</v>
      </c>
      <c r="Q3" s="233" t="s">
        <v>189</v>
      </c>
      <c r="R3" s="233">
        <v>1998</v>
      </c>
      <c r="S3" s="233"/>
      <c r="T3" s="232"/>
      <c r="U3" s="235"/>
      <c r="V3" s="247"/>
      <c r="W3" s="247"/>
      <c r="Y3" s="236"/>
      <c r="Z3" s="236"/>
      <c r="AA3" s="236"/>
      <c r="AB3" s="236"/>
    </row>
    <row r="4" spans="1:28" s="222" customFormat="1" ht="16.5" customHeight="1" x14ac:dyDescent="0.2">
      <c r="A4" s="231"/>
      <c r="B4" s="232" t="s">
        <v>178</v>
      </c>
      <c r="C4" s="233" t="s">
        <v>179</v>
      </c>
      <c r="D4" s="233" t="s">
        <v>180</v>
      </c>
      <c r="E4" s="234" t="s">
        <v>181</v>
      </c>
      <c r="F4" s="232" t="s">
        <v>182</v>
      </c>
      <c r="G4" s="233" t="s">
        <v>183</v>
      </c>
      <c r="H4" s="232" t="s">
        <v>190</v>
      </c>
      <c r="I4" s="232">
        <v>65</v>
      </c>
      <c r="J4" s="232" t="s">
        <v>191</v>
      </c>
      <c r="K4" s="232" t="s">
        <v>192</v>
      </c>
      <c r="L4" s="232" t="s">
        <v>193</v>
      </c>
      <c r="M4" s="232" t="s">
        <v>188</v>
      </c>
      <c r="N4" s="232" t="s">
        <v>188</v>
      </c>
      <c r="O4" s="232"/>
      <c r="P4" s="233">
        <v>318</v>
      </c>
      <c r="Q4" s="233" t="s">
        <v>194</v>
      </c>
      <c r="R4" s="233"/>
      <c r="S4" s="233" t="s">
        <v>1148</v>
      </c>
      <c r="T4" s="232" t="s">
        <v>1149</v>
      </c>
      <c r="U4" s="235"/>
      <c r="V4" s="247"/>
      <c r="W4" s="247"/>
      <c r="Y4" s="236"/>
      <c r="Z4" s="236"/>
      <c r="AA4" s="236"/>
      <c r="AB4" s="236"/>
    </row>
    <row r="5" spans="1:28" s="222" customFormat="1" ht="16.5" customHeight="1" x14ac:dyDescent="0.2">
      <c r="A5" s="231" t="s">
        <v>195</v>
      </c>
      <c r="B5" s="232" t="s">
        <v>178</v>
      </c>
      <c r="C5" s="233" t="s">
        <v>179</v>
      </c>
      <c r="D5" s="233" t="s">
        <v>132</v>
      </c>
      <c r="E5" s="234" t="s">
        <v>181</v>
      </c>
      <c r="F5" s="232" t="s">
        <v>196</v>
      </c>
      <c r="G5" s="233" t="s">
        <v>183</v>
      </c>
      <c r="H5" s="232" t="s">
        <v>147</v>
      </c>
      <c r="I5" s="232">
        <v>51</v>
      </c>
      <c r="J5" s="232" t="s">
        <v>197</v>
      </c>
      <c r="K5" s="232" t="s">
        <v>198</v>
      </c>
      <c r="L5" s="232" t="s">
        <v>199</v>
      </c>
      <c r="M5" s="232" t="s">
        <v>200</v>
      </c>
      <c r="N5" s="232" t="s">
        <v>201</v>
      </c>
      <c r="O5" s="232" t="s">
        <v>202</v>
      </c>
      <c r="P5" s="233">
        <v>1</v>
      </c>
      <c r="Q5" s="233" t="s">
        <v>194</v>
      </c>
      <c r="R5" s="233">
        <v>1998</v>
      </c>
      <c r="S5" s="233" t="s">
        <v>203</v>
      </c>
      <c r="T5" s="232"/>
      <c r="U5" s="235"/>
      <c r="V5" s="247"/>
      <c r="W5" s="247"/>
      <c r="Y5" s="236"/>
      <c r="Z5" s="236"/>
      <c r="AA5" s="236"/>
      <c r="AB5" s="236"/>
    </row>
    <row r="6" spans="1:28" s="222" customFormat="1" ht="16.5" customHeight="1" x14ac:dyDescent="0.2">
      <c r="A6" s="231" t="s">
        <v>204</v>
      </c>
      <c r="B6" s="232" t="s">
        <v>178</v>
      </c>
      <c r="C6" s="233" t="s">
        <v>179</v>
      </c>
      <c r="D6" s="233" t="s">
        <v>132</v>
      </c>
      <c r="E6" s="234" t="s">
        <v>181</v>
      </c>
      <c r="F6" s="232" t="s">
        <v>196</v>
      </c>
      <c r="G6" s="233" t="s">
        <v>183</v>
      </c>
      <c r="H6" s="232" t="s">
        <v>147</v>
      </c>
      <c r="I6" s="232">
        <v>51</v>
      </c>
      <c r="J6" s="232" t="s">
        <v>197</v>
      </c>
      <c r="K6" s="232" t="s">
        <v>198</v>
      </c>
      <c r="L6" s="232" t="s">
        <v>205</v>
      </c>
      <c r="M6" s="232" t="s">
        <v>200</v>
      </c>
      <c r="N6" s="232" t="s">
        <v>201</v>
      </c>
      <c r="O6" s="232" t="s">
        <v>202</v>
      </c>
      <c r="P6" s="233">
        <v>1</v>
      </c>
      <c r="Q6" s="233" t="s">
        <v>194</v>
      </c>
      <c r="R6" s="233">
        <v>2000</v>
      </c>
      <c r="S6" s="233" t="s">
        <v>203</v>
      </c>
      <c r="T6" s="232"/>
      <c r="U6" s="235"/>
      <c r="V6" s="247"/>
      <c r="W6" s="247"/>
      <c r="Y6" s="236"/>
      <c r="Z6" s="236"/>
      <c r="AA6" s="236"/>
      <c r="AB6" s="236"/>
    </row>
    <row r="7" spans="1:28" s="222" customFormat="1" ht="16.5" customHeight="1" x14ac:dyDescent="0.2">
      <c r="A7" s="231" t="s">
        <v>206</v>
      </c>
      <c r="B7" s="232" t="s">
        <v>178</v>
      </c>
      <c r="C7" s="233" t="s">
        <v>179</v>
      </c>
      <c r="D7" s="233" t="s">
        <v>132</v>
      </c>
      <c r="E7" s="234" t="s">
        <v>181</v>
      </c>
      <c r="F7" s="232" t="s">
        <v>196</v>
      </c>
      <c r="G7" s="233" t="s">
        <v>183</v>
      </c>
      <c r="H7" s="232" t="s">
        <v>147</v>
      </c>
      <c r="I7" s="232">
        <v>51</v>
      </c>
      <c r="J7" s="232" t="s">
        <v>197</v>
      </c>
      <c r="K7" s="232" t="s">
        <v>198</v>
      </c>
      <c r="L7" s="232" t="s">
        <v>207</v>
      </c>
      <c r="M7" s="232" t="s">
        <v>200</v>
      </c>
      <c r="N7" s="232" t="s">
        <v>208</v>
      </c>
      <c r="O7" s="232" t="s">
        <v>209</v>
      </c>
      <c r="P7" s="233">
        <v>1</v>
      </c>
      <c r="Q7" s="233" t="s">
        <v>194</v>
      </c>
      <c r="R7" s="233">
        <v>2000</v>
      </c>
      <c r="S7" s="233" t="s">
        <v>203</v>
      </c>
      <c r="T7" s="232"/>
      <c r="U7" s="235"/>
      <c r="V7" s="247"/>
      <c r="W7" s="247"/>
      <c r="Y7" s="236"/>
      <c r="Z7" s="236"/>
      <c r="AA7" s="236"/>
      <c r="AB7" s="236"/>
    </row>
    <row r="8" spans="1:28" s="222" customFormat="1" ht="16.5" customHeight="1" x14ac:dyDescent="0.2">
      <c r="A8" s="231" t="s">
        <v>210</v>
      </c>
      <c r="B8" s="232" t="s">
        <v>178</v>
      </c>
      <c r="C8" s="233" t="s">
        <v>179</v>
      </c>
      <c r="D8" s="233" t="s">
        <v>132</v>
      </c>
      <c r="E8" s="234" t="s">
        <v>181</v>
      </c>
      <c r="F8" s="232" t="s">
        <v>196</v>
      </c>
      <c r="G8" s="233" t="s">
        <v>183</v>
      </c>
      <c r="H8" s="232" t="s">
        <v>147</v>
      </c>
      <c r="I8" s="232">
        <v>51</v>
      </c>
      <c r="J8" s="232" t="s">
        <v>211</v>
      </c>
      <c r="K8" s="232" t="s">
        <v>198</v>
      </c>
      <c r="L8" s="232" t="s">
        <v>212</v>
      </c>
      <c r="M8" s="232"/>
      <c r="N8" s="232"/>
      <c r="O8" s="232"/>
      <c r="P8" s="233">
        <v>1</v>
      </c>
      <c r="Q8" s="233" t="s">
        <v>194</v>
      </c>
      <c r="R8" s="233"/>
      <c r="S8" s="233" t="s">
        <v>213</v>
      </c>
      <c r="T8" s="232"/>
      <c r="U8" s="235"/>
      <c r="V8" s="247"/>
      <c r="W8" s="247"/>
      <c r="Y8" s="236"/>
      <c r="Z8" s="236"/>
      <c r="AA8" s="236"/>
      <c r="AB8" s="236"/>
    </row>
    <row r="9" spans="1:28" s="222" customFormat="1" ht="16.5" customHeight="1" x14ac:dyDescent="0.2">
      <c r="A9" s="231" t="s">
        <v>214</v>
      </c>
      <c r="B9" s="232" t="s">
        <v>178</v>
      </c>
      <c r="C9" s="233" t="s">
        <v>179</v>
      </c>
      <c r="D9" s="233" t="s">
        <v>132</v>
      </c>
      <c r="E9" s="234" t="s">
        <v>181</v>
      </c>
      <c r="F9" s="232" t="s">
        <v>196</v>
      </c>
      <c r="G9" s="233" t="s">
        <v>183</v>
      </c>
      <c r="H9" s="232" t="s">
        <v>147</v>
      </c>
      <c r="I9" s="232">
        <v>51</v>
      </c>
      <c r="J9" s="232" t="s">
        <v>215</v>
      </c>
      <c r="K9" s="232" t="s">
        <v>216</v>
      </c>
      <c r="L9" s="232" t="s">
        <v>217</v>
      </c>
      <c r="M9" s="232" t="s">
        <v>218</v>
      </c>
      <c r="N9" s="232" t="s">
        <v>219</v>
      </c>
      <c r="O9" s="232"/>
      <c r="P9" s="233">
        <v>1</v>
      </c>
      <c r="Q9" s="233" t="s">
        <v>194</v>
      </c>
      <c r="R9" s="233">
        <v>2015</v>
      </c>
      <c r="S9" s="233" t="s">
        <v>220</v>
      </c>
      <c r="T9" s="232" t="s">
        <v>221</v>
      </c>
      <c r="U9" s="235"/>
      <c r="V9" s="247"/>
      <c r="W9" s="247"/>
      <c r="Y9" s="236"/>
      <c r="Z9" s="236"/>
      <c r="AA9" s="236"/>
      <c r="AB9" s="236"/>
    </row>
    <row r="10" spans="1:28" s="222" customFormat="1" ht="16.5" customHeight="1" x14ac:dyDescent="0.2">
      <c r="A10" s="231" t="s">
        <v>222</v>
      </c>
      <c r="B10" s="232" t="s">
        <v>178</v>
      </c>
      <c r="C10" s="233" t="s">
        <v>179</v>
      </c>
      <c r="D10" s="233" t="s">
        <v>132</v>
      </c>
      <c r="E10" s="234" t="s">
        <v>181</v>
      </c>
      <c r="F10" s="232" t="s">
        <v>223</v>
      </c>
      <c r="G10" s="233" t="s">
        <v>183</v>
      </c>
      <c r="H10" s="232" t="s">
        <v>148</v>
      </c>
      <c r="I10" s="232">
        <v>52</v>
      </c>
      <c r="J10" s="232" t="s">
        <v>224</v>
      </c>
      <c r="K10" s="232" t="s">
        <v>225</v>
      </c>
      <c r="L10" s="232" t="s">
        <v>226</v>
      </c>
      <c r="M10" s="232"/>
      <c r="N10" s="232"/>
      <c r="O10" s="232"/>
      <c r="P10" s="233">
        <v>1</v>
      </c>
      <c r="Q10" s="233" t="s">
        <v>194</v>
      </c>
      <c r="R10" s="233"/>
      <c r="S10" s="233" t="s">
        <v>227</v>
      </c>
      <c r="T10" s="232"/>
      <c r="U10" s="235"/>
      <c r="V10" s="247"/>
      <c r="W10" s="247"/>
      <c r="Y10" s="236"/>
      <c r="Z10" s="236"/>
      <c r="AA10" s="236"/>
      <c r="AB10" s="236"/>
    </row>
    <row r="11" spans="1:28" s="222" customFormat="1" ht="16.5" customHeight="1" x14ac:dyDescent="0.2">
      <c r="A11" s="231" t="s">
        <v>228</v>
      </c>
      <c r="B11" s="232" t="s">
        <v>178</v>
      </c>
      <c r="C11" s="233" t="s">
        <v>179</v>
      </c>
      <c r="D11" s="233" t="s">
        <v>132</v>
      </c>
      <c r="E11" s="234" t="s">
        <v>181</v>
      </c>
      <c r="F11" s="232" t="s">
        <v>229</v>
      </c>
      <c r="G11" s="233" t="s">
        <v>183</v>
      </c>
      <c r="H11" s="232" t="s">
        <v>148</v>
      </c>
      <c r="I11" s="232">
        <v>52</v>
      </c>
      <c r="J11" s="232" t="s">
        <v>230</v>
      </c>
      <c r="K11" s="232" t="s">
        <v>231</v>
      </c>
      <c r="L11" s="232" t="s">
        <v>232</v>
      </c>
      <c r="M11" s="232"/>
      <c r="N11" s="232" t="s">
        <v>233</v>
      </c>
      <c r="O11" s="232"/>
      <c r="P11" s="233">
        <v>1</v>
      </c>
      <c r="Q11" s="233" t="s">
        <v>194</v>
      </c>
      <c r="R11" s="233">
        <v>1994</v>
      </c>
      <c r="S11" s="233"/>
      <c r="T11" s="232"/>
      <c r="U11" s="235"/>
      <c r="V11" s="247"/>
      <c r="W11" s="247"/>
      <c r="Y11" s="236"/>
      <c r="Z11" s="236"/>
      <c r="AA11" s="236"/>
      <c r="AB11" s="236"/>
    </row>
    <row r="12" spans="1:28" s="222" customFormat="1" ht="16.5" customHeight="1" x14ac:dyDescent="0.2">
      <c r="A12" s="231" t="s">
        <v>234</v>
      </c>
      <c r="B12" s="232" t="s">
        <v>178</v>
      </c>
      <c r="C12" s="233" t="s">
        <v>179</v>
      </c>
      <c r="D12" s="233" t="s">
        <v>132</v>
      </c>
      <c r="E12" s="234" t="s">
        <v>181</v>
      </c>
      <c r="F12" s="232" t="s">
        <v>235</v>
      </c>
      <c r="G12" s="233" t="s">
        <v>183</v>
      </c>
      <c r="H12" s="232" t="s">
        <v>148</v>
      </c>
      <c r="I12" s="232">
        <v>52</v>
      </c>
      <c r="J12" s="232" t="s">
        <v>230</v>
      </c>
      <c r="K12" s="232" t="s">
        <v>231</v>
      </c>
      <c r="L12" s="232" t="s">
        <v>236</v>
      </c>
      <c r="M12" s="232"/>
      <c r="N12" s="232" t="s">
        <v>237</v>
      </c>
      <c r="O12" s="232"/>
      <c r="P12" s="233">
        <v>1</v>
      </c>
      <c r="Q12" s="233" t="s">
        <v>194</v>
      </c>
      <c r="R12" s="233">
        <v>1996</v>
      </c>
      <c r="S12" s="233"/>
      <c r="T12" s="232"/>
      <c r="U12" s="235"/>
      <c r="V12" s="247"/>
      <c r="W12" s="247"/>
      <c r="Y12" s="236"/>
      <c r="Z12" s="236"/>
      <c r="AA12" s="236"/>
      <c r="AB12" s="236"/>
    </row>
    <row r="13" spans="1:28" s="222" customFormat="1" ht="16.5" customHeight="1" x14ac:dyDescent="0.2">
      <c r="A13" s="231" t="s">
        <v>238</v>
      </c>
      <c r="B13" s="232" t="s">
        <v>178</v>
      </c>
      <c r="C13" s="233" t="s">
        <v>179</v>
      </c>
      <c r="D13" s="233" t="s">
        <v>132</v>
      </c>
      <c r="E13" s="234" t="s">
        <v>181</v>
      </c>
      <c r="F13" s="232" t="s">
        <v>239</v>
      </c>
      <c r="G13" s="233" t="s">
        <v>183</v>
      </c>
      <c r="H13" s="232" t="s">
        <v>148</v>
      </c>
      <c r="I13" s="232">
        <v>52</v>
      </c>
      <c r="J13" s="232" t="s">
        <v>230</v>
      </c>
      <c r="K13" s="232" t="s">
        <v>231</v>
      </c>
      <c r="L13" s="232" t="s">
        <v>240</v>
      </c>
      <c r="M13" s="232"/>
      <c r="N13" s="232" t="s">
        <v>241</v>
      </c>
      <c r="O13" s="232"/>
      <c r="P13" s="233">
        <v>1</v>
      </c>
      <c r="Q13" s="233" t="s">
        <v>194</v>
      </c>
      <c r="R13" s="233">
        <v>2002</v>
      </c>
      <c r="S13" s="233"/>
      <c r="T13" s="232"/>
      <c r="U13" s="235"/>
      <c r="V13" s="247"/>
      <c r="W13" s="247"/>
      <c r="Y13" s="236"/>
      <c r="Z13" s="236"/>
      <c r="AA13" s="236"/>
      <c r="AB13" s="236"/>
    </row>
    <row r="14" spans="1:28" s="222" customFormat="1" ht="16.5" customHeight="1" x14ac:dyDescent="0.2">
      <c r="A14" s="231" t="s">
        <v>242</v>
      </c>
      <c r="B14" s="232" t="s">
        <v>178</v>
      </c>
      <c r="C14" s="233" t="s">
        <v>179</v>
      </c>
      <c r="D14" s="233" t="s">
        <v>132</v>
      </c>
      <c r="E14" s="234" t="s">
        <v>181</v>
      </c>
      <c r="F14" s="232" t="s">
        <v>243</v>
      </c>
      <c r="G14" s="233" t="s">
        <v>183</v>
      </c>
      <c r="H14" s="232" t="s">
        <v>148</v>
      </c>
      <c r="I14" s="232">
        <v>52</v>
      </c>
      <c r="J14" s="232" t="s">
        <v>230</v>
      </c>
      <c r="K14" s="232" t="s">
        <v>231</v>
      </c>
      <c r="L14" s="232" t="s">
        <v>244</v>
      </c>
      <c r="M14" s="232"/>
      <c r="N14" s="232" t="s">
        <v>245</v>
      </c>
      <c r="O14" s="232"/>
      <c r="P14" s="233">
        <v>1</v>
      </c>
      <c r="Q14" s="233" t="s">
        <v>194</v>
      </c>
      <c r="R14" s="233">
        <v>2007</v>
      </c>
      <c r="S14" s="233"/>
      <c r="T14" s="232"/>
      <c r="U14" s="235"/>
      <c r="V14" s="247"/>
      <c r="W14" s="247"/>
      <c r="Y14" s="236"/>
      <c r="Z14" s="236"/>
      <c r="AA14" s="236"/>
      <c r="AB14" s="236"/>
    </row>
    <row r="15" spans="1:28" s="222" customFormat="1" ht="16.5" customHeight="1" x14ac:dyDescent="0.2">
      <c r="A15" s="231" t="s">
        <v>246</v>
      </c>
      <c r="B15" s="232" t="s">
        <v>178</v>
      </c>
      <c r="C15" s="233" t="s">
        <v>179</v>
      </c>
      <c r="D15" s="233" t="s">
        <v>132</v>
      </c>
      <c r="E15" s="234" t="s">
        <v>181</v>
      </c>
      <c r="F15" s="232" t="s">
        <v>247</v>
      </c>
      <c r="G15" s="233" t="s">
        <v>183</v>
      </c>
      <c r="H15" s="232" t="s">
        <v>148</v>
      </c>
      <c r="I15" s="232">
        <v>52</v>
      </c>
      <c r="J15" s="232" t="s">
        <v>230</v>
      </c>
      <c r="K15" s="232" t="s">
        <v>231</v>
      </c>
      <c r="L15" s="232" t="s">
        <v>248</v>
      </c>
      <c r="M15" s="232"/>
      <c r="N15" s="232" t="s">
        <v>249</v>
      </c>
      <c r="O15" s="232"/>
      <c r="P15" s="233">
        <v>1</v>
      </c>
      <c r="Q15" s="233" t="s">
        <v>194</v>
      </c>
      <c r="R15" s="233">
        <v>2006</v>
      </c>
      <c r="S15" s="233"/>
      <c r="T15" s="232"/>
      <c r="U15" s="235"/>
      <c r="V15" s="247"/>
      <c r="W15" s="247"/>
      <c r="Y15" s="236"/>
      <c r="Z15" s="236"/>
      <c r="AA15" s="236"/>
      <c r="AB15" s="236"/>
    </row>
    <row r="16" spans="1:28" s="222" customFormat="1" ht="16.5" customHeight="1" x14ac:dyDescent="0.2">
      <c r="A16" s="231" t="s">
        <v>250</v>
      </c>
      <c r="B16" s="232" t="s">
        <v>178</v>
      </c>
      <c r="C16" s="233" t="s">
        <v>179</v>
      </c>
      <c r="D16" s="233" t="s">
        <v>132</v>
      </c>
      <c r="E16" s="234" t="s">
        <v>181</v>
      </c>
      <c r="F16" s="232" t="s">
        <v>251</v>
      </c>
      <c r="G16" s="233" t="s">
        <v>183</v>
      </c>
      <c r="H16" s="232" t="s">
        <v>148</v>
      </c>
      <c r="I16" s="232">
        <v>52</v>
      </c>
      <c r="J16" s="232" t="s">
        <v>230</v>
      </c>
      <c r="K16" s="232" t="s">
        <v>231</v>
      </c>
      <c r="L16" s="232" t="s">
        <v>252</v>
      </c>
      <c r="M16" s="232"/>
      <c r="N16" s="232" t="s">
        <v>253</v>
      </c>
      <c r="O16" s="232"/>
      <c r="P16" s="233">
        <v>1</v>
      </c>
      <c r="Q16" s="233" t="s">
        <v>194</v>
      </c>
      <c r="R16" s="233">
        <v>2017</v>
      </c>
      <c r="S16" s="233"/>
      <c r="T16" s="232"/>
      <c r="U16" s="235"/>
      <c r="V16" s="247"/>
      <c r="W16" s="247"/>
      <c r="Y16" s="236"/>
      <c r="Z16" s="236"/>
      <c r="AA16" s="236"/>
      <c r="AB16" s="236"/>
    </row>
    <row r="17" spans="1:28" s="222" customFormat="1" ht="16.5" customHeight="1" x14ac:dyDescent="0.2">
      <c r="A17" s="231" t="s">
        <v>254</v>
      </c>
      <c r="B17" s="232" t="s">
        <v>178</v>
      </c>
      <c r="C17" s="233" t="s">
        <v>179</v>
      </c>
      <c r="D17" s="233" t="s">
        <v>132</v>
      </c>
      <c r="E17" s="234" t="s">
        <v>181</v>
      </c>
      <c r="F17" s="232" t="s">
        <v>196</v>
      </c>
      <c r="G17" s="233" t="s">
        <v>183</v>
      </c>
      <c r="H17" s="232" t="s">
        <v>148</v>
      </c>
      <c r="I17" s="232">
        <v>52</v>
      </c>
      <c r="J17" s="232" t="s">
        <v>230</v>
      </c>
      <c r="K17" s="232" t="s">
        <v>231</v>
      </c>
      <c r="L17" s="232" t="s">
        <v>255</v>
      </c>
      <c r="M17" s="232"/>
      <c r="N17" s="232" t="s">
        <v>256</v>
      </c>
      <c r="O17" s="232"/>
      <c r="P17" s="233">
        <v>1</v>
      </c>
      <c r="Q17" s="233" t="s">
        <v>194</v>
      </c>
      <c r="R17" s="233">
        <v>1995</v>
      </c>
      <c r="S17" s="233"/>
      <c r="T17" s="232"/>
      <c r="U17" s="235"/>
      <c r="V17" s="247"/>
      <c r="W17" s="247"/>
      <c r="Y17" s="236"/>
      <c r="Z17" s="236"/>
      <c r="AA17" s="236"/>
      <c r="AB17" s="236"/>
    </row>
    <row r="18" spans="1:28" s="222" customFormat="1" ht="16.5" customHeight="1" x14ac:dyDescent="0.2">
      <c r="A18" s="231" t="s">
        <v>257</v>
      </c>
      <c r="B18" s="232" t="s">
        <v>178</v>
      </c>
      <c r="C18" s="233" t="s">
        <v>179</v>
      </c>
      <c r="D18" s="233" t="s">
        <v>132</v>
      </c>
      <c r="E18" s="234" t="s">
        <v>181</v>
      </c>
      <c r="F18" s="232" t="s">
        <v>239</v>
      </c>
      <c r="G18" s="233" t="s">
        <v>183</v>
      </c>
      <c r="H18" s="232" t="s">
        <v>148</v>
      </c>
      <c r="I18" s="232">
        <v>52</v>
      </c>
      <c r="J18" s="232" t="s">
        <v>258</v>
      </c>
      <c r="K18" s="232" t="s">
        <v>259</v>
      </c>
      <c r="L18" s="232" t="s">
        <v>260</v>
      </c>
      <c r="M18" s="232"/>
      <c r="N18" s="232"/>
      <c r="O18" s="232"/>
      <c r="P18" s="233">
        <v>1</v>
      </c>
      <c r="Q18" s="233" t="s">
        <v>194</v>
      </c>
      <c r="R18" s="233"/>
      <c r="S18" s="233" t="s">
        <v>261</v>
      </c>
      <c r="T18" s="232"/>
      <c r="U18" s="235"/>
      <c r="V18" s="247"/>
      <c r="W18" s="247"/>
      <c r="Y18" s="236"/>
      <c r="Z18" s="236"/>
      <c r="AA18" s="236"/>
      <c r="AB18" s="236"/>
    </row>
    <row r="19" spans="1:28" s="222" customFormat="1" ht="16.5" customHeight="1" x14ac:dyDescent="0.2">
      <c r="A19" s="231" t="s">
        <v>262</v>
      </c>
      <c r="B19" s="232" t="s">
        <v>178</v>
      </c>
      <c r="C19" s="233" t="s">
        <v>179</v>
      </c>
      <c r="D19" s="233" t="s">
        <v>132</v>
      </c>
      <c r="E19" s="234" t="s">
        <v>181</v>
      </c>
      <c r="F19" s="232" t="s">
        <v>239</v>
      </c>
      <c r="G19" s="233" t="s">
        <v>183</v>
      </c>
      <c r="H19" s="232" t="s">
        <v>148</v>
      </c>
      <c r="I19" s="232">
        <v>52</v>
      </c>
      <c r="J19" s="232" t="s">
        <v>258</v>
      </c>
      <c r="K19" s="232" t="s">
        <v>259</v>
      </c>
      <c r="L19" s="232" t="s">
        <v>263</v>
      </c>
      <c r="M19" s="232"/>
      <c r="N19" s="232"/>
      <c r="O19" s="232"/>
      <c r="P19" s="233">
        <v>1</v>
      </c>
      <c r="Q19" s="233" t="s">
        <v>194</v>
      </c>
      <c r="R19" s="233"/>
      <c r="S19" s="233" t="s">
        <v>261</v>
      </c>
      <c r="T19" s="232"/>
      <c r="U19" s="235"/>
      <c r="V19" s="247"/>
      <c r="W19" s="247"/>
      <c r="Y19" s="236"/>
      <c r="Z19" s="236"/>
      <c r="AA19" s="236"/>
      <c r="AB19" s="236"/>
    </row>
    <row r="20" spans="1:28" s="222" customFormat="1" ht="16.5" customHeight="1" x14ac:dyDescent="0.2">
      <c r="A20" s="231" t="s">
        <v>264</v>
      </c>
      <c r="B20" s="232" t="s">
        <v>178</v>
      </c>
      <c r="C20" s="233" t="s">
        <v>179</v>
      </c>
      <c r="D20" s="233" t="s">
        <v>132</v>
      </c>
      <c r="E20" s="234" t="s">
        <v>181</v>
      </c>
      <c r="F20" s="232" t="s">
        <v>239</v>
      </c>
      <c r="G20" s="233" t="s">
        <v>183</v>
      </c>
      <c r="H20" s="232" t="s">
        <v>148</v>
      </c>
      <c r="I20" s="232">
        <v>52</v>
      </c>
      <c r="J20" s="232" t="s">
        <v>258</v>
      </c>
      <c r="K20" s="232" t="s">
        <v>259</v>
      </c>
      <c r="L20" s="232" t="s">
        <v>265</v>
      </c>
      <c r="M20" s="232"/>
      <c r="N20" s="232"/>
      <c r="O20" s="232"/>
      <c r="P20" s="233">
        <v>1</v>
      </c>
      <c r="Q20" s="233" t="s">
        <v>194</v>
      </c>
      <c r="R20" s="233"/>
      <c r="S20" s="233" t="s">
        <v>261</v>
      </c>
      <c r="T20" s="232"/>
      <c r="U20" s="235"/>
      <c r="V20" s="247"/>
      <c r="W20" s="247"/>
      <c r="Y20" s="236"/>
      <c r="Z20" s="236"/>
      <c r="AA20" s="236"/>
      <c r="AB20" s="236"/>
    </row>
    <row r="21" spans="1:28" s="222" customFormat="1" ht="16.5" customHeight="1" x14ac:dyDescent="0.2">
      <c r="A21" s="231" t="s">
        <v>266</v>
      </c>
      <c r="B21" s="232" t="s">
        <v>178</v>
      </c>
      <c r="C21" s="233" t="s">
        <v>179</v>
      </c>
      <c r="D21" s="233" t="s">
        <v>132</v>
      </c>
      <c r="E21" s="234" t="s">
        <v>181</v>
      </c>
      <c r="F21" s="232" t="s">
        <v>239</v>
      </c>
      <c r="G21" s="233" t="s">
        <v>183</v>
      </c>
      <c r="H21" s="232" t="s">
        <v>150</v>
      </c>
      <c r="I21" s="232">
        <v>53</v>
      </c>
      <c r="J21" s="232" t="s">
        <v>267</v>
      </c>
      <c r="K21" s="232" t="s">
        <v>268</v>
      </c>
      <c r="L21" s="232" t="s">
        <v>269</v>
      </c>
      <c r="M21" s="232"/>
      <c r="N21" s="232"/>
      <c r="O21" s="232"/>
      <c r="P21" s="233">
        <v>1</v>
      </c>
      <c r="Q21" s="233" t="s">
        <v>194</v>
      </c>
      <c r="R21" s="233"/>
      <c r="S21" s="233" t="s">
        <v>270</v>
      </c>
      <c r="T21" s="232"/>
      <c r="U21" s="235"/>
      <c r="V21" s="247"/>
      <c r="W21" s="247"/>
      <c r="Y21" s="236"/>
      <c r="Z21" s="236"/>
      <c r="AA21" s="236"/>
      <c r="AB21" s="236"/>
    </row>
    <row r="22" spans="1:28" s="222" customFormat="1" ht="16.5" customHeight="1" x14ac:dyDescent="0.2">
      <c r="A22" s="231" t="s">
        <v>271</v>
      </c>
      <c r="B22" s="232" t="s">
        <v>178</v>
      </c>
      <c r="C22" s="233" t="s">
        <v>179</v>
      </c>
      <c r="D22" s="233" t="s">
        <v>132</v>
      </c>
      <c r="E22" s="234" t="s">
        <v>181</v>
      </c>
      <c r="F22" s="232" t="s">
        <v>272</v>
      </c>
      <c r="G22" s="233" t="s">
        <v>183</v>
      </c>
      <c r="H22" s="232" t="s">
        <v>150</v>
      </c>
      <c r="I22" s="232">
        <v>53</v>
      </c>
      <c r="J22" s="232" t="s">
        <v>267</v>
      </c>
      <c r="K22" s="232" t="s">
        <v>268</v>
      </c>
      <c r="L22" s="232" t="s">
        <v>273</v>
      </c>
      <c r="M22" s="232"/>
      <c r="N22" s="232"/>
      <c r="O22" s="232"/>
      <c r="P22" s="233">
        <v>1</v>
      </c>
      <c r="Q22" s="233" t="s">
        <v>194</v>
      </c>
      <c r="R22" s="233"/>
      <c r="S22" s="233" t="s">
        <v>270</v>
      </c>
      <c r="T22" s="232" t="s">
        <v>274</v>
      </c>
      <c r="U22" s="235"/>
      <c r="V22" s="247"/>
      <c r="W22" s="247"/>
      <c r="Y22" s="236"/>
      <c r="Z22" s="236"/>
      <c r="AA22" s="236"/>
      <c r="AB22" s="236"/>
    </row>
    <row r="23" spans="1:28" s="222" customFormat="1" ht="16.5" customHeight="1" x14ac:dyDescent="0.2">
      <c r="A23" s="231" t="s">
        <v>275</v>
      </c>
      <c r="B23" s="232" t="s">
        <v>178</v>
      </c>
      <c r="C23" s="233" t="s">
        <v>179</v>
      </c>
      <c r="D23" s="233" t="s">
        <v>132</v>
      </c>
      <c r="E23" s="234" t="s">
        <v>181</v>
      </c>
      <c r="F23" s="232" t="s">
        <v>276</v>
      </c>
      <c r="G23" s="233" t="s">
        <v>183</v>
      </c>
      <c r="H23" s="232" t="s">
        <v>150</v>
      </c>
      <c r="I23" s="232">
        <v>53</v>
      </c>
      <c r="J23" s="232" t="s">
        <v>267</v>
      </c>
      <c r="K23" s="232" t="s">
        <v>268</v>
      </c>
      <c r="L23" s="232" t="s">
        <v>277</v>
      </c>
      <c r="M23" s="232"/>
      <c r="N23" s="232"/>
      <c r="O23" s="232"/>
      <c r="P23" s="233">
        <v>1</v>
      </c>
      <c r="Q23" s="233" t="s">
        <v>194</v>
      </c>
      <c r="R23" s="233"/>
      <c r="S23" s="233" t="s">
        <v>270</v>
      </c>
      <c r="T23" s="232"/>
      <c r="U23" s="235"/>
      <c r="V23" s="247"/>
      <c r="W23" s="247"/>
      <c r="Y23" s="236"/>
      <c r="Z23" s="236"/>
      <c r="AA23" s="236"/>
      <c r="AB23" s="236"/>
    </row>
    <row r="24" spans="1:28" s="222" customFormat="1" ht="16.5" customHeight="1" x14ac:dyDescent="0.2">
      <c r="A24" s="231" t="s">
        <v>278</v>
      </c>
      <c r="B24" s="232" t="s">
        <v>178</v>
      </c>
      <c r="C24" s="233" t="s">
        <v>179</v>
      </c>
      <c r="D24" s="233" t="s">
        <v>132</v>
      </c>
      <c r="E24" s="234" t="s">
        <v>181</v>
      </c>
      <c r="F24" s="232" t="s">
        <v>251</v>
      </c>
      <c r="G24" s="233" t="s">
        <v>183</v>
      </c>
      <c r="H24" s="232" t="s">
        <v>150</v>
      </c>
      <c r="I24" s="232">
        <v>53</v>
      </c>
      <c r="J24" s="232" t="s">
        <v>267</v>
      </c>
      <c r="K24" s="232" t="s">
        <v>268</v>
      </c>
      <c r="L24" s="232" t="s">
        <v>279</v>
      </c>
      <c r="M24" s="232"/>
      <c r="N24" s="232"/>
      <c r="O24" s="232"/>
      <c r="P24" s="233">
        <v>1</v>
      </c>
      <c r="Q24" s="233" t="s">
        <v>194</v>
      </c>
      <c r="R24" s="233"/>
      <c r="S24" s="233" t="s">
        <v>270</v>
      </c>
      <c r="T24" s="232"/>
      <c r="U24" s="235"/>
      <c r="V24" s="247"/>
      <c r="W24" s="247"/>
      <c r="Y24" s="236"/>
      <c r="Z24" s="236"/>
      <c r="AA24" s="236"/>
      <c r="AB24" s="236"/>
    </row>
    <row r="25" spans="1:28" s="222" customFormat="1" ht="16.5" customHeight="1" x14ac:dyDescent="0.2">
      <c r="A25" s="231" t="s">
        <v>280</v>
      </c>
      <c r="B25" s="232" t="s">
        <v>178</v>
      </c>
      <c r="C25" s="233" t="s">
        <v>179</v>
      </c>
      <c r="D25" s="233" t="s">
        <v>132</v>
      </c>
      <c r="E25" s="234" t="s">
        <v>181</v>
      </c>
      <c r="F25" s="232" t="s">
        <v>239</v>
      </c>
      <c r="G25" s="233" t="s">
        <v>183</v>
      </c>
      <c r="H25" s="232" t="s">
        <v>150</v>
      </c>
      <c r="I25" s="232">
        <v>53</v>
      </c>
      <c r="J25" s="232" t="s">
        <v>281</v>
      </c>
      <c r="K25" s="232" t="s">
        <v>282</v>
      </c>
      <c r="L25" s="232" t="s">
        <v>283</v>
      </c>
      <c r="M25" s="232"/>
      <c r="N25" s="232"/>
      <c r="O25" s="232"/>
      <c r="P25" s="233">
        <v>1</v>
      </c>
      <c r="Q25" s="233" t="s">
        <v>194</v>
      </c>
      <c r="R25" s="233"/>
      <c r="S25" s="233" t="s">
        <v>284</v>
      </c>
      <c r="T25" s="232"/>
      <c r="U25" s="235"/>
      <c r="V25" s="247"/>
      <c r="W25" s="247"/>
      <c r="Y25" s="236"/>
      <c r="Z25" s="236"/>
      <c r="AA25" s="236"/>
      <c r="AB25" s="236"/>
    </row>
    <row r="26" spans="1:28" s="222" customFormat="1" ht="16.5" customHeight="1" x14ac:dyDescent="0.2">
      <c r="A26" s="231" t="s">
        <v>285</v>
      </c>
      <c r="B26" s="232" t="s">
        <v>178</v>
      </c>
      <c r="C26" s="233" t="s">
        <v>179</v>
      </c>
      <c r="D26" s="233" t="s">
        <v>132</v>
      </c>
      <c r="E26" s="234" t="s">
        <v>181</v>
      </c>
      <c r="F26" s="232" t="s">
        <v>239</v>
      </c>
      <c r="G26" s="233" t="s">
        <v>183</v>
      </c>
      <c r="H26" s="232" t="s">
        <v>150</v>
      </c>
      <c r="I26" s="232">
        <v>53</v>
      </c>
      <c r="J26" s="232" t="s">
        <v>281</v>
      </c>
      <c r="K26" s="232" t="s">
        <v>282</v>
      </c>
      <c r="L26" s="232" t="s">
        <v>286</v>
      </c>
      <c r="M26" s="232"/>
      <c r="N26" s="232"/>
      <c r="O26" s="232"/>
      <c r="P26" s="233">
        <v>1</v>
      </c>
      <c r="Q26" s="233" t="s">
        <v>194</v>
      </c>
      <c r="R26" s="233"/>
      <c r="S26" s="233" t="s">
        <v>284</v>
      </c>
      <c r="T26" s="232"/>
      <c r="U26" s="235"/>
      <c r="V26" s="247"/>
      <c r="W26" s="247"/>
      <c r="Y26" s="236"/>
      <c r="Z26" s="236"/>
      <c r="AA26" s="236"/>
      <c r="AB26" s="236"/>
    </row>
    <row r="27" spans="1:28" s="222" customFormat="1" ht="16.5" customHeight="1" x14ac:dyDescent="0.2">
      <c r="A27" s="231" t="s">
        <v>287</v>
      </c>
      <c r="B27" s="232" t="s">
        <v>178</v>
      </c>
      <c r="C27" s="233" t="s">
        <v>179</v>
      </c>
      <c r="D27" s="233" t="s">
        <v>132</v>
      </c>
      <c r="E27" s="234" t="s">
        <v>181</v>
      </c>
      <c r="F27" s="232" t="s">
        <v>288</v>
      </c>
      <c r="G27" s="233" t="s">
        <v>183</v>
      </c>
      <c r="H27" s="232" t="s">
        <v>150</v>
      </c>
      <c r="I27" s="232">
        <v>53</v>
      </c>
      <c r="J27" s="232" t="s">
        <v>289</v>
      </c>
      <c r="K27" s="232" t="s">
        <v>290</v>
      </c>
      <c r="L27" s="232" t="s">
        <v>291</v>
      </c>
      <c r="M27" s="232" t="s">
        <v>292</v>
      </c>
      <c r="N27" s="232" t="s">
        <v>293</v>
      </c>
      <c r="O27" s="232"/>
      <c r="P27" s="233">
        <v>1</v>
      </c>
      <c r="Q27" s="233" t="s">
        <v>194</v>
      </c>
      <c r="R27" s="233">
        <v>1998</v>
      </c>
      <c r="S27" s="233"/>
      <c r="T27" s="232" t="s">
        <v>294</v>
      </c>
      <c r="U27" s="235"/>
      <c r="V27" s="247"/>
      <c r="W27" s="247"/>
      <c r="Y27" s="236"/>
      <c r="Z27" s="236"/>
      <c r="AA27" s="236"/>
      <c r="AB27" s="236"/>
    </row>
    <row r="28" spans="1:28" s="222" customFormat="1" ht="16.5" customHeight="1" x14ac:dyDescent="0.2">
      <c r="A28" s="231" t="s">
        <v>295</v>
      </c>
      <c r="B28" s="232" t="s">
        <v>178</v>
      </c>
      <c r="C28" s="233" t="s">
        <v>179</v>
      </c>
      <c r="D28" s="233" t="s">
        <v>132</v>
      </c>
      <c r="E28" s="234" t="s">
        <v>181</v>
      </c>
      <c r="F28" s="232" t="s">
        <v>288</v>
      </c>
      <c r="G28" s="233" t="s">
        <v>183</v>
      </c>
      <c r="H28" s="232" t="s">
        <v>150</v>
      </c>
      <c r="I28" s="232">
        <v>53</v>
      </c>
      <c r="J28" s="232" t="s">
        <v>289</v>
      </c>
      <c r="K28" s="232" t="s">
        <v>290</v>
      </c>
      <c r="L28" s="232" t="s">
        <v>296</v>
      </c>
      <c r="M28" s="232" t="s">
        <v>292</v>
      </c>
      <c r="N28" s="232" t="s">
        <v>297</v>
      </c>
      <c r="O28" s="232"/>
      <c r="P28" s="233">
        <v>1</v>
      </c>
      <c r="Q28" s="233" t="s">
        <v>194</v>
      </c>
      <c r="R28" s="233">
        <v>2016</v>
      </c>
      <c r="S28" s="233"/>
      <c r="T28" s="232" t="s">
        <v>298</v>
      </c>
      <c r="U28" s="235"/>
      <c r="V28" s="247"/>
      <c r="W28" s="247"/>
      <c r="Y28" s="236"/>
      <c r="Z28" s="236"/>
      <c r="AA28" s="236"/>
      <c r="AB28" s="236"/>
    </row>
    <row r="29" spans="1:28" s="222" customFormat="1" ht="16.5" customHeight="1" x14ac:dyDescent="0.2">
      <c r="A29" s="231" t="s">
        <v>299</v>
      </c>
      <c r="B29" s="232" t="s">
        <v>178</v>
      </c>
      <c r="C29" s="233" t="s">
        <v>179</v>
      </c>
      <c r="D29" s="233" t="s">
        <v>132</v>
      </c>
      <c r="E29" s="234" t="s">
        <v>181</v>
      </c>
      <c r="F29" s="232" t="s">
        <v>288</v>
      </c>
      <c r="G29" s="233" t="s">
        <v>183</v>
      </c>
      <c r="H29" s="232" t="s">
        <v>150</v>
      </c>
      <c r="I29" s="232">
        <v>53</v>
      </c>
      <c r="J29" s="232" t="s">
        <v>289</v>
      </c>
      <c r="K29" s="232" t="s">
        <v>290</v>
      </c>
      <c r="L29" s="232" t="s">
        <v>300</v>
      </c>
      <c r="M29" s="232" t="s">
        <v>292</v>
      </c>
      <c r="N29" s="232" t="s">
        <v>301</v>
      </c>
      <c r="O29" s="232"/>
      <c r="P29" s="233">
        <v>1</v>
      </c>
      <c r="Q29" s="233" t="s">
        <v>194</v>
      </c>
      <c r="R29" s="233">
        <v>1998</v>
      </c>
      <c r="S29" s="233"/>
      <c r="T29" s="232" t="s">
        <v>302</v>
      </c>
      <c r="U29" s="235"/>
      <c r="V29" s="247"/>
      <c r="W29" s="247"/>
      <c r="Y29" s="236"/>
      <c r="Z29" s="236"/>
      <c r="AA29" s="236"/>
      <c r="AB29" s="236"/>
    </row>
    <row r="30" spans="1:28" s="222" customFormat="1" ht="16.5" customHeight="1" x14ac:dyDescent="0.2">
      <c r="A30" s="231" t="s">
        <v>303</v>
      </c>
      <c r="B30" s="232" t="s">
        <v>178</v>
      </c>
      <c r="C30" s="233" t="s">
        <v>179</v>
      </c>
      <c r="D30" s="233" t="s">
        <v>132</v>
      </c>
      <c r="E30" s="234" t="s">
        <v>181</v>
      </c>
      <c r="F30" s="232" t="s">
        <v>288</v>
      </c>
      <c r="G30" s="233" t="s">
        <v>183</v>
      </c>
      <c r="H30" s="232" t="s">
        <v>150</v>
      </c>
      <c r="I30" s="232">
        <v>53</v>
      </c>
      <c r="J30" s="232" t="s">
        <v>289</v>
      </c>
      <c r="K30" s="232" t="s">
        <v>290</v>
      </c>
      <c r="L30" s="232" t="s">
        <v>304</v>
      </c>
      <c r="M30" s="232" t="s">
        <v>292</v>
      </c>
      <c r="N30" s="232"/>
      <c r="O30" s="232"/>
      <c r="P30" s="233">
        <v>1</v>
      </c>
      <c r="Q30" s="233" t="s">
        <v>194</v>
      </c>
      <c r="R30" s="233">
        <v>2009</v>
      </c>
      <c r="S30" s="233"/>
      <c r="T30" s="232" t="s">
        <v>305</v>
      </c>
      <c r="U30" s="235"/>
      <c r="V30" s="247"/>
      <c r="W30" s="247"/>
      <c r="Y30" s="236"/>
      <c r="Z30" s="236"/>
      <c r="AA30" s="236"/>
      <c r="AB30" s="236"/>
    </row>
    <row r="31" spans="1:28" s="222" customFormat="1" ht="16.5" customHeight="1" x14ac:dyDescent="0.2">
      <c r="A31" s="231" t="s">
        <v>306</v>
      </c>
      <c r="B31" s="232" t="s">
        <v>178</v>
      </c>
      <c r="C31" s="233" t="s">
        <v>179</v>
      </c>
      <c r="D31" s="233" t="s">
        <v>132</v>
      </c>
      <c r="E31" s="234" t="s">
        <v>181</v>
      </c>
      <c r="F31" s="232" t="s">
        <v>229</v>
      </c>
      <c r="G31" s="233" t="s">
        <v>183</v>
      </c>
      <c r="H31" s="232" t="s">
        <v>150</v>
      </c>
      <c r="I31" s="232">
        <v>53</v>
      </c>
      <c r="J31" s="232" t="s">
        <v>289</v>
      </c>
      <c r="K31" s="232" t="s">
        <v>290</v>
      </c>
      <c r="L31" s="232" t="s">
        <v>307</v>
      </c>
      <c r="M31" s="232" t="s">
        <v>292</v>
      </c>
      <c r="N31" s="232" t="s">
        <v>308</v>
      </c>
      <c r="O31" s="232"/>
      <c r="P31" s="233">
        <v>1</v>
      </c>
      <c r="Q31" s="233" t="s">
        <v>194</v>
      </c>
      <c r="R31" s="233"/>
      <c r="S31" s="233"/>
      <c r="T31" s="232" t="s">
        <v>309</v>
      </c>
      <c r="U31" s="235"/>
      <c r="V31" s="247"/>
      <c r="W31" s="247"/>
      <c r="Y31" s="236"/>
      <c r="Z31" s="236"/>
      <c r="AA31" s="236"/>
      <c r="AB31" s="236"/>
    </row>
    <row r="32" spans="1:28" s="222" customFormat="1" ht="16.5" customHeight="1" x14ac:dyDescent="0.2">
      <c r="A32" s="231" t="s">
        <v>310</v>
      </c>
      <c r="B32" s="232" t="s">
        <v>178</v>
      </c>
      <c r="C32" s="233" t="s">
        <v>179</v>
      </c>
      <c r="D32" s="233" t="s">
        <v>132</v>
      </c>
      <c r="E32" s="234" t="s">
        <v>181</v>
      </c>
      <c r="F32" s="232" t="s">
        <v>311</v>
      </c>
      <c r="G32" s="233" t="s">
        <v>183</v>
      </c>
      <c r="H32" s="232" t="s">
        <v>150</v>
      </c>
      <c r="I32" s="232">
        <v>53</v>
      </c>
      <c r="J32" s="232" t="s">
        <v>312</v>
      </c>
      <c r="K32" s="232" t="s">
        <v>313</v>
      </c>
      <c r="L32" s="232" t="s">
        <v>314</v>
      </c>
      <c r="M32" s="232" t="s">
        <v>315</v>
      </c>
      <c r="N32" s="232" t="s">
        <v>316</v>
      </c>
      <c r="O32" s="232"/>
      <c r="P32" s="233">
        <v>1</v>
      </c>
      <c r="Q32" s="233" t="s">
        <v>194</v>
      </c>
      <c r="R32" s="233"/>
      <c r="S32" s="233"/>
      <c r="T32" s="232"/>
      <c r="U32" s="235"/>
      <c r="V32" s="247"/>
      <c r="W32" s="247"/>
      <c r="Y32" s="236"/>
      <c r="Z32" s="236"/>
      <c r="AA32" s="236"/>
      <c r="AB32" s="236"/>
    </row>
    <row r="33" spans="1:28" s="222" customFormat="1" ht="16.5" customHeight="1" x14ac:dyDescent="0.2">
      <c r="A33" s="231" t="s">
        <v>317</v>
      </c>
      <c r="B33" s="232" t="s">
        <v>178</v>
      </c>
      <c r="C33" s="233" t="s">
        <v>179</v>
      </c>
      <c r="D33" s="233" t="s">
        <v>132</v>
      </c>
      <c r="E33" s="234" t="s">
        <v>181</v>
      </c>
      <c r="F33" s="232" t="s">
        <v>318</v>
      </c>
      <c r="G33" s="233" t="s">
        <v>183</v>
      </c>
      <c r="H33" s="232" t="s">
        <v>150</v>
      </c>
      <c r="I33" s="232">
        <v>53</v>
      </c>
      <c r="J33" s="232" t="s">
        <v>312</v>
      </c>
      <c r="K33" s="232" t="s">
        <v>313</v>
      </c>
      <c r="L33" s="232" t="s">
        <v>319</v>
      </c>
      <c r="M33" s="232" t="s">
        <v>315</v>
      </c>
      <c r="N33" s="232" t="s">
        <v>316</v>
      </c>
      <c r="O33" s="232"/>
      <c r="P33" s="233">
        <v>1</v>
      </c>
      <c r="Q33" s="233" t="s">
        <v>194</v>
      </c>
      <c r="R33" s="233"/>
      <c r="S33" s="233"/>
      <c r="T33" s="232"/>
      <c r="U33" s="235"/>
      <c r="V33" s="247"/>
      <c r="W33" s="247"/>
      <c r="Y33" s="236"/>
      <c r="Z33" s="236"/>
      <c r="AA33" s="236"/>
      <c r="AB33" s="236"/>
    </row>
    <row r="34" spans="1:28" s="222" customFormat="1" ht="16.5" customHeight="1" x14ac:dyDescent="0.2">
      <c r="A34" s="231" t="s">
        <v>320</v>
      </c>
      <c r="B34" s="232" t="s">
        <v>178</v>
      </c>
      <c r="C34" s="233" t="s">
        <v>179</v>
      </c>
      <c r="D34" s="233" t="s">
        <v>132</v>
      </c>
      <c r="E34" s="234" t="s">
        <v>181</v>
      </c>
      <c r="F34" s="232" t="s">
        <v>321</v>
      </c>
      <c r="G34" s="233" t="s">
        <v>183</v>
      </c>
      <c r="H34" s="232" t="s">
        <v>150</v>
      </c>
      <c r="I34" s="232">
        <v>53</v>
      </c>
      <c r="J34" s="232" t="s">
        <v>312</v>
      </c>
      <c r="K34" s="232" t="s">
        <v>313</v>
      </c>
      <c r="L34" s="232" t="s">
        <v>322</v>
      </c>
      <c r="M34" s="232" t="s">
        <v>315</v>
      </c>
      <c r="N34" s="232" t="s">
        <v>316</v>
      </c>
      <c r="O34" s="232"/>
      <c r="P34" s="233">
        <v>1</v>
      </c>
      <c r="Q34" s="233" t="s">
        <v>194</v>
      </c>
      <c r="R34" s="233"/>
      <c r="S34" s="233"/>
      <c r="T34" s="232"/>
      <c r="U34" s="235"/>
      <c r="V34" s="247"/>
      <c r="W34" s="247"/>
      <c r="Y34" s="236"/>
      <c r="Z34" s="236"/>
      <c r="AA34" s="236"/>
      <c r="AB34" s="236"/>
    </row>
    <row r="35" spans="1:28" s="222" customFormat="1" ht="16.5" customHeight="1" x14ac:dyDescent="0.2">
      <c r="A35" s="231" t="s">
        <v>323</v>
      </c>
      <c r="B35" s="232" t="s">
        <v>178</v>
      </c>
      <c r="C35" s="233" t="s">
        <v>179</v>
      </c>
      <c r="D35" s="233" t="s">
        <v>132</v>
      </c>
      <c r="E35" s="234" t="s">
        <v>181</v>
      </c>
      <c r="F35" s="232" t="s">
        <v>324</v>
      </c>
      <c r="G35" s="233" t="s">
        <v>183</v>
      </c>
      <c r="H35" s="232" t="s">
        <v>150</v>
      </c>
      <c r="I35" s="232">
        <v>53</v>
      </c>
      <c r="J35" s="232" t="s">
        <v>312</v>
      </c>
      <c r="K35" s="232" t="s">
        <v>313</v>
      </c>
      <c r="L35" s="232" t="s">
        <v>325</v>
      </c>
      <c r="M35" s="232" t="s">
        <v>315</v>
      </c>
      <c r="N35" s="232" t="s">
        <v>316</v>
      </c>
      <c r="O35" s="232"/>
      <c r="P35" s="233">
        <v>1</v>
      </c>
      <c r="Q35" s="233" t="s">
        <v>194</v>
      </c>
      <c r="R35" s="233"/>
      <c r="S35" s="233"/>
      <c r="T35" s="232"/>
      <c r="U35" s="235"/>
      <c r="V35" s="247"/>
      <c r="W35" s="247"/>
      <c r="Y35" s="236"/>
      <c r="Z35" s="236"/>
      <c r="AA35" s="236"/>
      <c r="AB35" s="236"/>
    </row>
    <row r="36" spans="1:28" s="222" customFormat="1" ht="16.5" customHeight="1" x14ac:dyDescent="0.2">
      <c r="A36" s="231" t="s">
        <v>326</v>
      </c>
      <c r="B36" s="232" t="s">
        <v>178</v>
      </c>
      <c r="C36" s="233" t="s">
        <v>179</v>
      </c>
      <c r="D36" s="233" t="s">
        <v>132</v>
      </c>
      <c r="E36" s="234" t="s">
        <v>181</v>
      </c>
      <c r="F36" s="232" t="s">
        <v>327</v>
      </c>
      <c r="G36" s="233" t="s">
        <v>183</v>
      </c>
      <c r="H36" s="232" t="s">
        <v>150</v>
      </c>
      <c r="I36" s="232">
        <v>53</v>
      </c>
      <c r="J36" s="232" t="s">
        <v>312</v>
      </c>
      <c r="K36" s="232" t="s">
        <v>313</v>
      </c>
      <c r="L36" s="232" t="s">
        <v>328</v>
      </c>
      <c r="M36" s="232" t="s">
        <v>315</v>
      </c>
      <c r="N36" s="232" t="s">
        <v>316</v>
      </c>
      <c r="O36" s="232"/>
      <c r="P36" s="233">
        <v>1</v>
      </c>
      <c r="Q36" s="233" t="s">
        <v>194</v>
      </c>
      <c r="R36" s="233"/>
      <c r="S36" s="233"/>
      <c r="T36" s="232"/>
      <c r="U36" s="235"/>
      <c r="V36" s="247"/>
      <c r="W36" s="247"/>
      <c r="Y36" s="236"/>
      <c r="Z36" s="236"/>
      <c r="AA36" s="236"/>
      <c r="AB36" s="236"/>
    </row>
    <row r="37" spans="1:28" s="222" customFormat="1" ht="16.5" customHeight="1" x14ac:dyDescent="0.2">
      <c r="A37" s="231" t="s">
        <v>329</v>
      </c>
      <c r="B37" s="232" t="s">
        <v>178</v>
      </c>
      <c r="C37" s="233" t="s">
        <v>179</v>
      </c>
      <c r="D37" s="233" t="s">
        <v>132</v>
      </c>
      <c r="E37" s="234" t="s">
        <v>181</v>
      </c>
      <c r="F37" s="232" t="s">
        <v>330</v>
      </c>
      <c r="G37" s="233" t="s">
        <v>183</v>
      </c>
      <c r="H37" s="232" t="s">
        <v>150</v>
      </c>
      <c r="I37" s="232">
        <v>53</v>
      </c>
      <c r="J37" s="232" t="s">
        <v>312</v>
      </c>
      <c r="K37" s="232" t="s">
        <v>313</v>
      </c>
      <c r="L37" s="232" t="s">
        <v>331</v>
      </c>
      <c r="M37" s="232" t="s">
        <v>315</v>
      </c>
      <c r="N37" s="232" t="s">
        <v>316</v>
      </c>
      <c r="O37" s="232"/>
      <c r="P37" s="233">
        <v>1</v>
      </c>
      <c r="Q37" s="233" t="s">
        <v>194</v>
      </c>
      <c r="R37" s="233"/>
      <c r="S37" s="233"/>
      <c r="T37" s="232"/>
      <c r="U37" s="235"/>
      <c r="V37" s="247"/>
      <c r="W37" s="247"/>
      <c r="Y37" s="236"/>
      <c r="Z37" s="236"/>
      <c r="AA37" s="236"/>
      <c r="AB37" s="236"/>
    </row>
    <row r="38" spans="1:28" s="222" customFormat="1" ht="16.5" customHeight="1" x14ac:dyDescent="0.2">
      <c r="A38" s="231" t="s">
        <v>332</v>
      </c>
      <c r="B38" s="232" t="s">
        <v>178</v>
      </c>
      <c r="C38" s="233" t="s">
        <v>179</v>
      </c>
      <c r="D38" s="233" t="s">
        <v>132</v>
      </c>
      <c r="E38" s="234" t="s">
        <v>181</v>
      </c>
      <c r="F38" s="232" t="s">
        <v>333</v>
      </c>
      <c r="G38" s="233" t="s">
        <v>183</v>
      </c>
      <c r="H38" s="232" t="s">
        <v>150</v>
      </c>
      <c r="I38" s="232">
        <v>53</v>
      </c>
      <c r="J38" s="232" t="s">
        <v>312</v>
      </c>
      <c r="K38" s="232" t="s">
        <v>313</v>
      </c>
      <c r="L38" s="232" t="s">
        <v>334</v>
      </c>
      <c r="M38" s="232" t="s">
        <v>315</v>
      </c>
      <c r="N38" s="232" t="s">
        <v>316</v>
      </c>
      <c r="O38" s="232"/>
      <c r="P38" s="233">
        <v>1</v>
      </c>
      <c r="Q38" s="233" t="s">
        <v>194</v>
      </c>
      <c r="R38" s="233"/>
      <c r="S38" s="233"/>
      <c r="T38" s="232"/>
      <c r="U38" s="235"/>
      <c r="V38" s="247"/>
      <c r="W38" s="247"/>
      <c r="Y38" s="236"/>
      <c r="Z38" s="236"/>
      <c r="AA38" s="236"/>
      <c r="AB38" s="236"/>
    </row>
    <row r="39" spans="1:28" s="222" customFormat="1" ht="16.5" customHeight="1" x14ac:dyDescent="0.2">
      <c r="A39" s="231" t="s">
        <v>335</v>
      </c>
      <c r="B39" s="232" t="s">
        <v>178</v>
      </c>
      <c r="C39" s="233" t="s">
        <v>179</v>
      </c>
      <c r="D39" s="233" t="s">
        <v>132</v>
      </c>
      <c r="E39" s="234" t="s">
        <v>181</v>
      </c>
      <c r="F39" s="232" t="s">
        <v>336</v>
      </c>
      <c r="G39" s="233" t="s">
        <v>183</v>
      </c>
      <c r="H39" s="232" t="s">
        <v>150</v>
      </c>
      <c r="I39" s="232">
        <v>53</v>
      </c>
      <c r="J39" s="232" t="s">
        <v>312</v>
      </c>
      <c r="K39" s="232" t="s">
        <v>313</v>
      </c>
      <c r="L39" s="232" t="s">
        <v>337</v>
      </c>
      <c r="M39" s="232" t="s">
        <v>315</v>
      </c>
      <c r="N39" s="232" t="s">
        <v>316</v>
      </c>
      <c r="O39" s="232"/>
      <c r="P39" s="233">
        <v>1</v>
      </c>
      <c r="Q39" s="233" t="s">
        <v>194</v>
      </c>
      <c r="R39" s="233"/>
      <c r="S39" s="233"/>
      <c r="T39" s="232"/>
      <c r="U39" s="235"/>
      <c r="V39" s="247"/>
      <c r="W39" s="247"/>
      <c r="Y39" s="236"/>
      <c r="Z39" s="236"/>
      <c r="AA39" s="236"/>
      <c r="AB39" s="236"/>
    </row>
    <row r="40" spans="1:28" s="222" customFormat="1" ht="16.5" customHeight="1" x14ac:dyDescent="0.2">
      <c r="A40" s="231" t="s">
        <v>338</v>
      </c>
      <c r="B40" s="232" t="s">
        <v>178</v>
      </c>
      <c r="C40" s="233" t="s">
        <v>179</v>
      </c>
      <c r="D40" s="233" t="s">
        <v>132</v>
      </c>
      <c r="E40" s="234" t="s">
        <v>181</v>
      </c>
      <c r="F40" s="232" t="s">
        <v>339</v>
      </c>
      <c r="G40" s="233" t="s">
        <v>183</v>
      </c>
      <c r="H40" s="232" t="s">
        <v>150</v>
      </c>
      <c r="I40" s="232">
        <v>53</v>
      </c>
      <c r="J40" s="232" t="s">
        <v>312</v>
      </c>
      <c r="K40" s="232" t="s">
        <v>313</v>
      </c>
      <c r="L40" s="232" t="s">
        <v>340</v>
      </c>
      <c r="M40" s="232" t="s">
        <v>315</v>
      </c>
      <c r="N40" s="232" t="s">
        <v>316</v>
      </c>
      <c r="O40" s="232"/>
      <c r="P40" s="233">
        <v>1</v>
      </c>
      <c r="Q40" s="233" t="s">
        <v>194</v>
      </c>
      <c r="R40" s="233"/>
      <c r="S40" s="233"/>
      <c r="T40" s="232"/>
      <c r="U40" s="235"/>
      <c r="V40" s="247"/>
      <c r="W40" s="247"/>
      <c r="Y40" s="236"/>
      <c r="Z40" s="236"/>
      <c r="AA40" s="236"/>
      <c r="AB40" s="236"/>
    </row>
    <row r="41" spans="1:28" s="222" customFormat="1" ht="16.5" customHeight="1" x14ac:dyDescent="0.2">
      <c r="A41" s="231" t="s">
        <v>341</v>
      </c>
      <c r="B41" s="232" t="s">
        <v>178</v>
      </c>
      <c r="C41" s="233" t="s">
        <v>179</v>
      </c>
      <c r="D41" s="233" t="s">
        <v>132</v>
      </c>
      <c r="E41" s="234" t="s">
        <v>181</v>
      </c>
      <c r="F41" s="232" t="s">
        <v>342</v>
      </c>
      <c r="G41" s="233" t="s">
        <v>183</v>
      </c>
      <c r="H41" s="232" t="s">
        <v>150</v>
      </c>
      <c r="I41" s="232">
        <v>53</v>
      </c>
      <c r="J41" s="232" t="s">
        <v>312</v>
      </c>
      <c r="K41" s="232" t="s">
        <v>313</v>
      </c>
      <c r="L41" s="232" t="s">
        <v>343</v>
      </c>
      <c r="M41" s="232" t="s">
        <v>315</v>
      </c>
      <c r="N41" s="232" t="s">
        <v>344</v>
      </c>
      <c r="O41" s="232"/>
      <c r="P41" s="233">
        <v>1</v>
      </c>
      <c r="Q41" s="233" t="s">
        <v>194</v>
      </c>
      <c r="R41" s="233"/>
      <c r="S41" s="233"/>
      <c r="T41" s="232"/>
      <c r="U41" s="235"/>
      <c r="V41" s="247"/>
      <c r="W41" s="247"/>
      <c r="Y41" s="236"/>
      <c r="Z41" s="236"/>
      <c r="AA41" s="236"/>
      <c r="AB41" s="236"/>
    </row>
    <row r="42" spans="1:28" s="222" customFormat="1" ht="16.5" customHeight="1" x14ac:dyDescent="0.2">
      <c r="A42" s="231" t="s">
        <v>345</v>
      </c>
      <c r="B42" s="232" t="s">
        <v>178</v>
      </c>
      <c r="C42" s="233" t="s">
        <v>179</v>
      </c>
      <c r="D42" s="233" t="s">
        <v>132</v>
      </c>
      <c r="E42" s="234" t="s">
        <v>181</v>
      </c>
      <c r="F42" s="232" t="s">
        <v>342</v>
      </c>
      <c r="G42" s="233" t="s">
        <v>183</v>
      </c>
      <c r="H42" s="232" t="s">
        <v>150</v>
      </c>
      <c r="I42" s="232">
        <v>53</v>
      </c>
      <c r="J42" s="232" t="s">
        <v>312</v>
      </c>
      <c r="K42" s="232" t="s">
        <v>313</v>
      </c>
      <c r="L42" s="232" t="s">
        <v>346</v>
      </c>
      <c r="M42" s="232" t="s">
        <v>315</v>
      </c>
      <c r="N42" s="232" t="s">
        <v>344</v>
      </c>
      <c r="O42" s="232"/>
      <c r="P42" s="233">
        <v>1</v>
      </c>
      <c r="Q42" s="233" t="s">
        <v>194</v>
      </c>
      <c r="R42" s="233"/>
      <c r="S42" s="233"/>
      <c r="T42" s="232"/>
      <c r="U42" s="235"/>
      <c r="V42" s="247"/>
      <c r="W42" s="247"/>
      <c r="Y42" s="236"/>
      <c r="Z42" s="236"/>
      <c r="AA42" s="236"/>
      <c r="AB42" s="236"/>
    </row>
    <row r="43" spans="1:28" s="222" customFormat="1" ht="16.5" customHeight="1" x14ac:dyDescent="0.2">
      <c r="A43" s="231" t="s">
        <v>347</v>
      </c>
      <c r="B43" s="232" t="s">
        <v>178</v>
      </c>
      <c r="C43" s="233" t="s">
        <v>179</v>
      </c>
      <c r="D43" s="233" t="s">
        <v>132</v>
      </c>
      <c r="E43" s="234" t="s">
        <v>181</v>
      </c>
      <c r="F43" s="232" t="s">
        <v>348</v>
      </c>
      <c r="G43" s="233" t="s">
        <v>183</v>
      </c>
      <c r="H43" s="232" t="s">
        <v>150</v>
      </c>
      <c r="I43" s="232">
        <v>53</v>
      </c>
      <c r="J43" s="232" t="s">
        <v>312</v>
      </c>
      <c r="K43" s="232" t="s">
        <v>313</v>
      </c>
      <c r="L43" s="232" t="s">
        <v>349</v>
      </c>
      <c r="M43" s="232" t="s">
        <v>315</v>
      </c>
      <c r="N43" s="232" t="s">
        <v>316</v>
      </c>
      <c r="O43" s="232"/>
      <c r="P43" s="233">
        <v>1</v>
      </c>
      <c r="Q43" s="233" t="s">
        <v>194</v>
      </c>
      <c r="R43" s="233"/>
      <c r="S43" s="233"/>
      <c r="T43" s="232"/>
      <c r="U43" s="235"/>
      <c r="V43" s="247"/>
      <c r="W43" s="247"/>
      <c r="Y43" s="236"/>
      <c r="Z43" s="236"/>
      <c r="AA43" s="236"/>
      <c r="AB43" s="236"/>
    </row>
    <row r="44" spans="1:28" s="222" customFormat="1" ht="16.5" customHeight="1" x14ac:dyDescent="0.2">
      <c r="A44" s="231" t="s">
        <v>350</v>
      </c>
      <c r="B44" s="232" t="s">
        <v>178</v>
      </c>
      <c r="C44" s="233" t="s">
        <v>179</v>
      </c>
      <c r="D44" s="233" t="s">
        <v>132</v>
      </c>
      <c r="E44" s="234" t="s">
        <v>181</v>
      </c>
      <c r="F44" s="232" t="s">
        <v>351</v>
      </c>
      <c r="G44" s="233" t="s">
        <v>183</v>
      </c>
      <c r="H44" s="232" t="s">
        <v>150</v>
      </c>
      <c r="I44" s="232">
        <v>53</v>
      </c>
      <c r="J44" s="232" t="s">
        <v>312</v>
      </c>
      <c r="K44" s="232" t="s">
        <v>313</v>
      </c>
      <c r="L44" s="232" t="s">
        <v>352</v>
      </c>
      <c r="M44" s="232" t="s">
        <v>315</v>
      </c>
      <c r="N44" s="232" t="s">
        <v>316</v>
      </c>
      <c r="O44" s="232"/>
      <c r="P44" s="233">
        <v>1</v>
      </c>
      <c r="Q44" s="233" t="s">
        <v>194</v>
      </c>
      <c r="R44" s="233"/>
      <c r="S44" s="233"/>
      <c r="T44" s="232"/>
      <c r="U44" s="235"/>
      <c r="V44" s="247"/>
      <c r="W44" s="247"/>
      <c r="Y44" s="236"/>
      <c r="Z44" s="236"/>
      <c r="AA44" s="236"/>
      <c r="AB44" s="236"/>
    </row>
    <row r="45" spans="1:28" s="222" customFormat="1" ht="16.5" customHeight="1" x14ac:dyDescent="0.2">
      <c r="A45" s="231" t="s">
        <v>353</v>
      </c>
      <c r="B45" s="232" t="s">
        <v>178</v>
      </c>
      <c r="C45" s="233" t="s">
        <v>179</v>
      </c>
      <c r="D45" s="233" t="s">
        <v>132</v>
      </c>
      <c r="E45" s="234" t="s">
        <v>181</v>
      </c>
      <c r="F45" s="232" t="s">
        <v>354</v>
      </c>
      <c r="G45" s="233" t="s">
        <v>183</v>
      </c>
      <c r="H45" s="232" t="s">
        <v>150</v>
      </c>
      <c r="I45" s="232">
        <v>53</v>
      </c>
      <c r="J45" s="232" t="s">
        <v>312</v>
      </c>
      <c r="K45" s="232" t="s">
        <v>313</v>
      </c>
      <c r="L45" s="232" t="s">
        <v>355</v>
      </c>
      <c r="M45" s="232" t="s">
        <v>315</v>
      </c>
      <c r="N45" s="232" t="s">
        <v>316</v>
      </c>
      <c r="O45" s="232"/>
      <c r="P45" s="233">
        <v>1</v>
      </c>
      <c r="Q45" s="233" t="s">
        <v>194</v>
      </c>
      <c r="R45" s="233"/>
      <c r="S45" s="233"/>
      <c r="T45" s="232"/>
      <c r="U45" s="235"/>
      <c r="V45" s="247"/>
      <c r="W45" s="247"/>
      <c r="Y45" s="236"/>
      <c r="Z45" s="236"/>
      <c r="AA45" s="236"/>
      <c r="AB45" s="236"/>
    </row>
    <row r="46" spans="1:28" s="222" customFormat="1" ht="16.5" customHeight="1" x14ac:dyDescent="0.2">
      <c r="A46" s="231" t="s">
        <v>356</v>
      </c>
      <c r="B46" s="232" t="s">
        <v>178</v>
      </c>
      <c r="C46" s="233" t="s">
        <v>179</v>
      </c>
      <c r="D46" s="233" t="s">
        <v>132</v>
      </c>
      <c r="E46" s="234" t="s">
        <v>181</v>
      </c>
      <c r="F46" s="232" t="s">
        <v>357</v>
      </c>
      <c r="G46" s="233" t="s">
        <v>183</v>
      </c>
      <c r="H46" s="232" t="s">
        <v>150</v>
      </c>
      <c r="I46" s="232">
        <v>53</v>
      </c>
      <c r="J46" s="232" t="s">
        <v>312</v>
      </c>
      <c r="K46" s="232" t="s">
        <v>313</v>
      </c>
      <c r="L46" s="232" t="s">
        <v>358</v>
      </c>
      <c r="M46" s="232" t="s">
        <v>315</v>
      </c>
      <c r="N46" s="232" t="s">
        <v>316</v>
      </c>
      <c r="O46" s="232"/>
      <c r="P46" s="233">
        <v>1</v>
      </c>
      <c r="Q46" s="233" t="s">
        <v>194</v>
      </c>
      <c r="R46" s="233"/>
      <c r="S46" s="233"/>
      <c r="T46" s="232"/>
      <c r="U46" s="235"/>
      <c r="V46" s="247"/>
      <c r="W46" s="247"/>
      <c r="Y46" s="236"/>
      <c r="Z46" s="236"/>
      <c r="AA46" s="236"/>
      <c r="AB46" s="236"/>
    </row>
    <row r="47" spans="1:28" s="222" customFormat="1" ht="16.5" customHeight="1" x14ac:dyDescent="0.2">
      <c r="A47" s="231" t="s">
        <v>359</v>
      </c>
      <c r="B47" s="232" t="s">
        <v>178</v>
      </c>
      <c r="C47" s="233" t="s">
        <v>179</v>
      </c>
      <c r="D47" s="233" t="s">
        <v>132</v>
      </c>
      <c r="E47" s="234" t="s">
        <v>181</v>
      </c>
      <c r="F47" s="232" t="s">
        <v>357</v>
      </c>
      <c r="G47" s="233" t="s">
        <v>183</v>
      </c>
      <c r="H47" s="232" t="s">
        <v>150</v>
      </c>
      <c r="I47" s="232">
        <v>53</v>
      </c>
      <c r="J47" s="232" t="s">
        <v>312</v>
      </c>
      <c r="K47" s="232" t="s">
        <v>313</v>
      </c>
      <c r="L47" s="232" t="s">
        <v>360</v>
      </c>
      <c r="M47" s="232" t="s">
        <v>315</v>
      </c>
      <c r="N47" s="232" t="s">
        <v>316</v>
      </c>
      <c r="O47" s="232"/>
      <c r="P47" s="233">
        <v>1</v>
      </c>
      <c r="Q47" s="233" t="s">
        <v>194</v>
      </c>
      <c r="R47" s="233"/>
      <c r="S47" s="233"/>
      <c r="T47" s="232"/>
      <c r="U47" s="235"/>
      <c r="V47" s="247"/>
      <c r="W47" s="247"/>
      <c r="Y47" s="236"/>
      <c r="Z47" s="236"/>
      <c r="AA47" s="236"/>
      <c r="AB47" s="236"/>
    </row>
    <row r="48" spans="1:28" s="222" customFormat="1" ht="16.5" customHeight="1" x14ac:dyDescent="0.2">
      <c r="A48" s="231" t="s">
        <v>361</v>
      </c>
      <c r="B48" s="232" t="s">
        <v>178</v>
      </c>
      <c r="C48" s="233" t="s">
        <v>179</v>
      </c>
      <c r="D48" s="233" t="s">
        <v>132</v>
      </c>
      <c r="E48" s="234" t="s">
        <v>181</v>
      </c>
      <c r="F48" s="232" t="s">
        <v>362</v>
      </c>
      <c r="G48" s="233" t="s">
        <v>183</v>
      </c>
      <c r="H48" s="232" t="s">
        <v>150</v>
      </c>
      <c r="I48" s="232">
        <v>53</v>
      </c>
      <c r="J48" s="232" t="s">
        <v>312</v>
      </c>
      <c r="K48" s="232" t="s">
        <v>313</v>
      </c>
      <c r="L48" s="232" t="s">
        <v>363</v>
      </c>
      <c r="M48" s="232" t="s">
        <v>315</v>
      </c>
      <c r="N48" s="232" t="s">
        <v>364</v>
      </c>
      <c r="O48" s="232"/>
      <c r="P48" s="233">
        <v>1</v>
      </c>
      <c r="Q48" s="233" t="s">
        <v>194</v>
      </c>
      <c r="R48" s="233"/>
      <c r="S48" s="233"/>
      <c r="T48" s="232"/>
      <c r="U48" s="235"/>
      <c r="V48" s="247"/>
      <c r="W48" s="247"/>
      <c r="Y48" s="236"/>
      <c r="Z48" s="236"/>
      <c r="AA48" s="236"/>
      <c r="AB48" s="236"/>
    </row>
    <row r="49" spans="1:28" s="222" customFormat="1" ht="16.5" customHeight="1" x14ac:dyDescent="0.2">
      <c r="A49" s="231" t="s">
        <v>365</v>
      </c>
      <c r="B49" s="232" t="s">
        <v>178</v>
      </c>
      <c r="C49" s="233" t="s">
        <v>179</v>
      </c>
      <c r="D49" s="233" t="s">
        <v>132</v>
      </c>
      <c r="E49" s="234" t="s">
        <v>181</v>
      </c>
      <c r="F49" s="232" t="s">
        <v>366</v>
      </c>
      <c r="G49" s="233" t="s">
        <v>183</v>
      </c>
      <c r="H49" s="232" t="s">
        <v>150</v>
      </c>
      <c r="I49" s="232">
        <v>53</v>
      </c>
      <c r="J49" s="232" t="s">
        <v>312</v>
      </c>
      <c r="K49" s="232" t="s">
        <v>313</v>
      </c>
      <c r="L49" s="232" t="s">
        <v>367</v>
      </c>
      <c r="M49" s="232" t="s">
        <v>315</v>
      </c>
      <c r="N49" s="232" t="s">
        <v>344</v>
      </c>
      <c r="O49" s="232"/>
      <c r="P49" s="233">
        <v>1</v>
      </c>
      <c r="Q49" s="233" t="s">
        <v>194</v>
      </c>
      <c r="R49" s="233"/>
      <c r="S49" s="233"/>
      <c r="T49" s="232"/>
      <c r="U49" s="235"/>
      <c r="V49" s="247"/>
      <c r="W49" s="247"/>
      <c r="Y49" s="236"/>
      <c r="Z49" s="236"/>
      <c r="AA49" s="236"/>
      <c r="AB49" s="236"/>
    </row>
    <row r="50" spans="1:28" s="222" customFormat="1" ht="16.5" customHeight="1" x14ac:dyDescent="0.2">
      <c r="A50" s="231" t="s">
        <v>368</v>
      </c>
      <c r="B50" s="232" t="s">
        <v>178</v>
      </c>
      <c r="C50" s="233" t="s">
        <v>179</v>
      </c>
      <c r="D50" s="233" t="s">
        <v>132</v>
      </c>
      <c r="E50" s="234" t="s">
        <v>181</v>
      </c>
      <c r="F50" s="232" t="s">
        <v>366</v>
      </c>
      <c r="G50" s="233" t="s">
        <v>183</v>
      </c>
      <c r="H50" s="232" t="s">
        <v>150</v>
      </c>
      <c r="I50" s="232">
        <v>53</v>
      </c>
      <c r="J50" s="232" t="s">
        <v>312</v>
      </c>
      <c r="K50" s="232" t="s">
        <v>313</v>
      </c>
      <c r="L50" s="232" t="s">
        <v>369</v>
      </c>
      <c r="M50" s="232" t="s">
        <v>315</v>
      </c>
      <c r="N50" s="232" t="s">
        <v>344</v>
      </c>
      <c r="O50" s="232"/>
      <c r="P50" s="233">
        <v>1</v>
      </c>
      <c r="Q50" s="233" t="s">
        <v>194</v>
      </c>
      <c r="R50" s="233"/>
      <c r="S50" s="233"/>
      <c r="T50" s="232"/>
      <c r="U50" s="235"/>
      <c r="V50" s="247"/>
      <c r="W50" s="247"/>
      <c r="Y50" s="236"/>
      <c r="Z50" s="236"/>
      <c r="AA50" s="236"/>
      <c r="AB50" s="236"/>
    </row>
    <row r="51" spans="1:28" s="222" customFormat="1" ht="16.5" customHeight="1" x14ac:dyDescent="0.2">
      <c r="A51" s="231" t="s">
        <v>370</v>
      </c>
      <c r="B51" s="232" t="s">
        <v>178</v>
      </c>
      <c r="C51" s="233" t="s">
        <v>179</v>
      </c>
      <c r="D51" s="233" t="s">
        <v>132</v>
      </c>
      <c r="E51" s="234" t="s">
        <v>181</v>
      </c>
      <c r="F51" s="232" t="s">
        <v>371</v>
      </c>
      <c r="G51" s="233" t="s">
        <v>183</v>
      </c>
      <c r="H51" s="232" t="s">
        <v>150</v>
      </c>
      <c r="I51" s="232">
        <v>53</v>
      </c>
      <c r="J51" s="232" t="s">
        <v>312</v>
      </c>
      <c r="K51" s="232" t="s">
        <v>313</v>
      </c>
      <c r="L51" s="232" t="s">
        <v>372</v>
      </c>
      <c r="M51" s="232" t="s">
        <v>315</v>
      </c>
      <c r="N51" s="232" t="s">
        <v>344</v>
      </c>
      <c r="O51" s="232"/>
      <c r="P51" s="233">
        <v>1</v>
      </c>
      <c r="Q51" s="233" t="s">
        <v>194</v>
      </c>
      <c r="R51" s="233"/>
      <c r="S51" s="233"/>
      <c r="T51" s="232"/>
      <c r="U51" s="235"/>
      <c r="V51" s="247"/>
      <c r="W51" s="247"/>
      <c r="Y51" s="236"/>
      <c r="Z51" s="236"/>
      <c r="AA51" s="236"/>
      <c r="AB51" s="236"/>
    </row>
    <row r="52" spans="1:28" s="222" customFormat="1" ht="16.5" customHeight="1" x14ac:dyDescent="0.2">
      <c r="A52" s="231" t="s">
        <v>373</v>
      </c>
      <c r="B52" s="232" t="s">
        <v>178</v>
      </c>
      <c r="C52" s="233" t="s">
        <v>179</v>
      </c>
      <c r="D52" s="233" t="s">
        <v>132</v>
      </c>
      <c r="E52" s="234" t="s">
        <v>181</v>
      </c>
      <c r="F52" s="232" t="s">
        <v>371</v>
      </c>
      <c r="G52" s="233" t="s">
        <v>183</v>
      </c>
      <c r="H52" s="232" t="s">
        <v>150</v>
      </c>
      <c r="I52" s="232">
        <v>53</v>
      </c>
      <c r="J52" s="232" t="s">
        <v>312</v>
      </c>
      <c r="K52" s="232" t="s">
        <v>313</v>
      </c>
      <c r="L52" s="232" t="s">
        <v>374</v>
      </c>
      <c r="M52" s="232" t="s">
        <v>315</v>
      </c>
      <c r="N52" s="232" t="s">
        <v>344</v>
      </c>
      <c r="O52" s="232"/>
      <c r="P52" s="233">
        <v>1</v>
      </c>
      <c r="Q52" s="233" t="s">
        <v>194</v>
      </c>
      <c r="R52" s="233"/>
      <c r="S52" s="233"/>
      <c r="T52" s="232"/>
      <c r="U52" s="235"/>
      <c r="V52" s="247"/>
      <c r="W52" s="247"/>
      <c r="Y52" s="236"/>
      <c r="Z52" s="236"/>
      <c r="AA52" s="236"/>
      <c r="AB52" s="236"/>
    </row>
    <row r="53" spans="1:28" s="222" customFormat="1" ht="16.5" customHeight="1" x14ac:dyDescent="0.2">
      <c r="A53" s="231" t="s">
        <v>375</v>
      </c>
      <c r="B53" s="232" t="s">
        <v>178</v>
      </c>
      <c r="C53" s="233" t="s">
        <v>179</v>
      </c>
      <c r="D53" s="233" t="s">
        <v>132</v>
      </c>
      <c r="E53" s="234" t="s">
        <v>181</v>
      </c>
      <c r="F53" s="232" t="s">
        <v>376</v>
      </c>
      <c r="G53" s="233" t="s">
        <v>183</v>
      </c>
      <c r="H53" s="232" t="s">
        <v>150</v>
      </c>
      <c r="I53" s="232">
        <v>53</v>
      </c>
      <c r="J53" s="232" t="s">
        <v>312</v>
      </c>
      <c r="K53" s="232" t="s">
        <v>313</v>
      </c>
      <c r="L53" s="232" t="s">
        <v>377</v>
      </c>
      <c r="M53" s="232" t="s">
        <v>315</v>
      </c>
      <c r="N53" s="232" t="s">
        <v>316</v>
      </c>
      <c r="O53" s="232"/>
      <c r="P53" s="233">
        <v>1</v>
      </c>
      <c r="Q53" s="233" t="s">
        <v>194</v>
      </c>
      <c r="R53" s="233"/>
      <c r="S53" s="233"/>
      <c r="T53" s="232"/>
      <c r="U53" s="235"/>
      <c r="V53" s="247"/>
      <c r="W53" s="247"/>
      <c r="Y53" s="236"/>
      <c r="Z53" s="236"/>
      <c r="AA53" s="236"/>
      <c r="AB53" s="236"/>
    </row>
    <row r="54" spans="1:28" s="222" customFormat="1" ht="16.5" customHeight="1" x14ac:dyDescent="0.2">
      <c r="A54" s="231" t="s">
        <v>378</v>
      </c>
      <c r="B54" s="232" t="s">
        <v>178</v>
      </c>
      <c r="C54" s="233" t="s">
        <v>179</v>
      </c>
      <c r="D54" s="233" t="s">
        <v>132</v>
      </c>
      <c r="E54" s="234" t="s">
        <v>181</v>
      </c>
      <c r="F54" s="232" t="s">
        <v>379</v>
      </c>
      <c r="G54" s="233" t="s">
        <v>183</v>
      </c>
      <c r="H54" s="232" t="s">
        <v>150</v>
      </c>
      <c r="I54" s="232">
        <v>53</v>
      </c>
      <c r="J54" s="232" t="s">
        <v>312</v>
      </c>
      <c r="K54" s="232" t="s">
        <v>313</v>
      </c>
      <c r="L54" s="232" t="s">
        <v>380</v>
      </c>
      <c r="M54" s="232" t="s">
        <v>315</v>
      </c>
      <c r="N54" s="232" t="s">
        <v>316</v>
      </c>
      <c r="O54" s="232"/>
      <c r="P54" s="233">
        <v>1</v>
      </c>
      <c r="Q54" s="233" t="s">
        <v>194</v>
      </c>
      <c r="R54" s="233"/>
      <c r="S54" s="233"/>
      <c r="T54" s="232"/>
      <c r="U54" s="235"/>
      <c r="V54" s="247"/>
      <c r="W54" s="247"/>
      <c r="Y54" s="236"/>
      <c r="Z54" s="236"/>
      <c r="AA54" s="236"/>
      <c r="AB54" s="236"/>
    </row>
    <row r="55" spans="1:28" s="222" customFormat="1" ht="16.5" customHeight="1" x14ac:dyDescent="0.2">
      <c r="A55" s="231" t="s">
        <v>381</v>
      </c>
      <c r="B55" s="232" t="s">
        <v>178</v>
      </c>
      <c r="C55" s="233" t="s">
        <v>179</v>
      </c>
      <c r="D55" s="233" t="s">
        <v>132</v>
      </c>
      <c r="E55" s="234" t="s">
        <v>181</v>
      </c>
      <c r="F55" s="232" t="s">
        <v>382</v>
      </c>
      <c r="G55" s="233" t="s">
        <v>183</v>
      </c>
      <c r="H55" s="232" t="s">
        <v>150</v>
      </c>
      <c r="I55" s="232">
        <v>53</v>
      </c>
      <c r="J55" s="232" t="s">
        <v>312</v>
      </c>
      <c r="K55" s="232" t="s">
        <v>313</v>
      </c>
      <c r="L55" s="232" t="s">
        <v>383</v>
      </c>
      <c r="M55" s="232" t="s">
        <v>315</v>
      </c>
      <c r="N55" s="232" t="s">
        <v>316</v>
      </c>
      <c r="O55" s="232"/>
      <c r="P55" s="233">
        <v>1</v>
      </c>
      <c r="Q55" s="233" t="s">
        <v>194</v>
      </c>
      <c r="R55" s="233"/>
      <c r="S55" s="233"/>
      <c r="T55" s="232"/>
      <c r="U55" s="235"/>
      <c r="V55" s="247"/>
      <c r="W55" s="247"/>
      <c r="Y55" s="236"/>
      <c r="Z55" s="236"/>
      <c r="AA55" s="236"/>
      <c r="AB55" s="236"/>
    </row>
    <row r="56" spans="1:28" s="222" customFormat="1" ht="16.5" customHeight="1" x14ac:dyDescent="0.2">
      <c r="A56" s="231" t="s">
        <v>384</v>
      </c>
      <c r="B56" s="232" t="s">
        <v>178</v>
      </c>
      <c r="C56" s="233" t="s">
        <v>179</v>
      </c>
      <c r="D56" s="233" t="s">
        <v>132</v>
      </c>
      <c r="E56" s="234" t="s">
        <v>181</v>
      </c>
      <c r="F56" s="232" t="s">
        <v>382</v>
      </c>
      <c r="G56" s="233" t="s">
        <v>183</v>
      </c>
      <c r="H56" s="232" t="s">
        <v>150</v>
      </c>
      <c r="I56" s="232">
        <v>53</v>
      </c>
      <c r="J56" s="232" t="s">
        <v>312</v>
      </c>
      <c r="K56" s="232" t="s">
        <v>313</v>
      </c>
      <c r="L56" s="232" t="s">
        <v>385</v>
      </c>
      <c r="M56" s="232" t="s">
        <v>315</v>
      </c>
      <c r="N56" s="232" t="s">
        <v>316</v>
      </c>
      <c r="O56" s="232"/>
      <c r="P56" s="233">
        <v>1</v>
      </c>
      <c r="Q56" s="233" t="s">
        <v>194</v>
      </c>
      <c r="R56" s="233"/>
      <c r="S56" s="233"/>
      <c r="T56" s="232"/>
      <c r="U56" s="235"/>
      <c r="V56" s="247"/>
      <c r="W56" s="247"/>
      <c r="Y56" s="236"/>
      <c r="Z56" s="236"/>
      <c r="AA56" s="236"/>
      <c r="AB56" s="236"/>
    </row>
    <row r="57" spans="1:28" s="222" customFormat="1" ht="16.5" customHeight="1" x14ac:dyDescent="0.2">
      <c r="A57" s="231" t="s">
        <v>386</v>
      </c>
      <c r="B57" s="232" t="s">
        <v>178</v>
      </c>
      <c r="C57" s="233" t="s">
        <v>179</v>
      </c>
      <c r="D57" s="233" t="s">
        <v>132</v>
      </c>
      <c r="E57" s="234" t="s">
        <v>181</v>
      </c>
      <c r="F57" s="232" t="s">
        <v>196</v>
      </c>
      <c r="G57" s="233" t="s">
        <v>183</v>
      </c>
      <c r="H57" s="232" t="s">
        <v>150</v>
      </c>
      <c r="I57" s="232">
        <v>53</v>
      </c>
      <c r="J57" s="232" t="s">
        <v>312</v>
      </c>
      <c r="K57" s="232" t="s">
        <v>313</v>
      </c>
      <c r="L57" s="232" t="s">
        <v>387</v>
      </c>
      <c r="M57" s="232" t="s">
        <v>315</v>
      </c>
      <c r="N57" s="232" t="s">
        <v>344</v>
      </c>
      <c r="O57" s="232"/>
      <c r="P57" s="233">
        <v>1</v>
      </c>
      <c r="Q57" s="233" t="s">
        <v>194</v>
      </c>
      <c r="R57" s="233"/>
      <c r="S57" s="233"/>
      <c r="T57" s="232"/>
      <c r="U57" s="235"/>
      <c r="V57" s="247"/>
      <c r="W57" s="247"/>
      <c r="Y57" s="236"/>
      <c r="Z57" s="236"/>
      <c r="AA57" s="236"/>
      <c r="AB57" s="236"/>
    </row>
    <row r="58" spans="1:28" s="222" customFormat="1" ht="16.5" customHeight="1" x14ac:dyDescent="0.2">
      <c r="A58" s="231" t="s">
        <v>388</v>
      </c>
      <c r="B58" s="232" t="s">
        <v>178</v>
      </c>
      <c r="C58" s="233" t="s">
        <v>179</v>
      </c>
      <c r="D58" s="233" t="s">
        <v>132</v>
      </c>
      <c r="E58" s="234" t="s">
        <v>181</v>
      </c>
      <c r="F58" s="232" t="s">
        <v>389</v>
      </c>
      <c r="G58" s="233" t="s">
        <v>183</v>
      </c>
      <c r="H58" s="232" t="s">
        <v>150</v>
      </c>
      <c r="I58" s="232">
        <v>53</v>
      </c>
      <c r="J58" s="232" t="s">
        <v>312</v>
      </c>
      <c r="K58" s="232" t="s">
        <v>313</v>
      </c>
      <c r="L58" s="232" t="s">
        <v>390</v>
      </c>
      <c r="M58" s="232" t="s">
        <v>315</v>
      </c>
      <c r="N58" s="232" t="s">
        <v>391</v>
      </c>
      <c r="O58" s="232"/>
      <c r="P58" s="233">
        <v>1</v>
      </c>
      <c r="Q58" s="233" t="s">
        <v>194</v>
      </c>
      <c r="R58" s="233"/>
      <c r="S58" s="233"/>
      <c r="T58" s="232"/>
      <c r="U58" s="235"/>
      <c r="V58" s="247"/>
      <c r="W58" s="247"/>
      <c r="Y58" s="236"/>
      <c r="Z58" s="236"/>
      <c r="AA58" s="236"/>
      <c r="AB58" s="236"/>
    </row>
    <row r="59" spans="1:28" s="222" customFormat="1" ht="16.5" customHeight="1" x14ac:dyDescent="0.2">
      <c r="A59" s="231" t="s">
        <v>392</v>
      </c>
      <c r="B59" s="232" t="s">
        <v>178</v>
      </c>
      <c r="C59" s="233" t="s">
        <v>179</v>
      </c>
      <c r="D59" s="233" t="s">
        <v>132</v>
      </c>
      <c r="E59" s="234" t="s">
        <v>181</v>
      </c>
      <c r="F59" s="232" t="s">
        <v>393</v>
      </c>
      <c r="G59" s="233" t="s">
        <v>183</v>
      </c>
      <c r="H59" s="232" t="s">
        <v>150</v>
      </c>
      <c r="I59" s="232">
        <v>53</v>
      </c>
      <c r="J59" s="232" t="s">
        <v>312</v>
      </c>
      <c r="K59" s="232" t="s">
        <v>313</v>
      </c>
      <c r="L59" s="232" t="s">
        <v>394</v>
      </c>
      <c r="M59" s="232" t="s">
        <v>315</v>
      </c>
      <c r="N59" s="232" t="s">
        <v>316</v>
      </c>
      <c r="O59" s="232"/>
      <c r="P59" s="233">
        <v>1</v>
      </c>
      <c r="Q59" s="233" t="s">
        <v>194</v>
      </c>
      <c r="R59" s="233"/>
      <c r="S59" s="233"/>
      <c r="T59" s="232"/>
      <c r="U59" s="235"/>
      <c r="V59" s="247"/>
      <c r="W59" s="247"/>
      <c r="Y59" s="236"/>
      <c r="Z59" s="236"/>
      <c r="AA59" s="236"/>
      <c r="AB59" s="236"/>
    </row>
    <row r="60" spans="1:28" s="222" customFormat="1" ht="16.5" customHeight="1" x14ac:dyDescent="0.2">
      <c r="A60" s="231" t="s">
        <v>395</v>
      </c>
      <c r="B60" s="232" t="s">
        <v>178</v>
      </c>
      <c r="C60" s="233" t="s">
        <v>179</v>
      </c>
      <c r="D60" s="233" t="s">
        <v>132</v>
      </c>
      <c r="E60" s="234" t="s">
        <v>181</v>
      </c>
      <c r="F60" s="232" t="s">
        <v>396</v>
      </c>
      <c r="G60" s="233" t="s">
        <v>183</v>
      </c>
      <c r="H60" s="232" t="s">
        <v>150</v>
      </c>
      <c r="I60" s="232">
        <v>53</v>
      </c>
      <c r="J60" s="232" t="s">
        <v>312</v>
      </c>
      <c r="K60" s="232" t="s">
        <v>313</v>
      </c>
      <c r="L60" s="232" t="s">
        <v>397</v>
      </c>
      <c r="M60" s="232" t="s">
        <v>315</v>
      </c>
      <c r="N60" s="232" t="s">
        <v>344</v>
      </c>
      <c r="O60" s="232"/>
      <c r="P60" s="233">
        <v>1</v>
      </c>
      <c r="Q60" s="233" t="s">
        <v>194</v>
      </c>
      <c r="R60" s="233"/>
      <c r="S60" s="233"/>
      <c r="T60" s="232"/>
      <c r="U60" s="235"/>
      <c r="V60" s="247"/>
      <c r="W60" s="247"/>
      <c r="Y60" s="236"/>
      <c r="Z60" s="236"/>
      <c r="AA60" s="236"/>
      <c r="AB60" s="236"/>
    </row>
    <row r="61" spans="1:28" s="222" customFormat="1" ht="16.5" customHeight="1" x14ac:dyDescent="0.2">
      <c r="A61" s="231" t="s">
        <v>398</v>
      </c>
      <c r="B61" s="232" t="s">
        <v>178</v>
      </c>
      <c r="C61" s="233" t="s">
        <v>179</v>
      </c>
      <c r="D61" s="233" t="s">
        <v>132</v>
      </c>
      <c r="E61" s="234" t="s">
        <v>181</v>
      </c>
      <c r="F61" s="232" t="s">
        <v>399</v>
      </c>
      <c r="G61" s="233" t="s">
        <v>183</v>
      </c>
      <c r="H61" s="232" t="s">
        <v>150</v>
      </c>
      <c r="I61" s="232">
        <v>53</v>
      </c>
      <c r="J61" s="232" t="s">
        <v>312</v>
      </c>
      <c r="K61" s="232" t="s">
        <v>313</v>
      </c>
      <c r="L61" s="232" t="s">
        <v>400</v>
      </c>
      <c r="M61" s="232" t="s">
        <v>315</v>
      </c>
      <c r="N61" s="232" t="s">
        <v>316</v>
      </c>
      <c r="O61" s="232"/>
      <c r="P61" s="233">
        <v>1</v>
      </c>
      <c r="Q61" s="233" t="s">
        <v>194</v>
      </c>
      <c r="R61" s="233"/>
      <c r="S61" s="233"/>
      <c r="T61" s="232"/>
      <c r="U61" s="235"/>
      <c r="V61" s="247"/>
      <c r="W61" s="247"/>
      <c r="Y61" s="236"/>
      <c r="Z61" s="236"/>
      <c r="AA61" s="236"/>
      <c r="AB61" s="236"/>
    </row>
    <row r="62" spans="1:28" s="222" customFormat="1" ht="16.5" customHeight="1" x14ac:dyDescent="0.2">
      <c r="A62" s="231" t="s">
        <v>401</v>
      </c>
      <c r="B62" s="232" t="s">
        <v>178</v>
      </c>
      <c r="C62" s="233" t="s">
        <v>179</v>
      </c>
      <c r="D62" s="233" t="s">
        <v>132</v>
      </c>
      <c r="E62" s="234" t="s">
        <v>181</v>
      </c>
      <c r="F62" s="232" t="s">
        <v>402</v>
      </c>
      <c r="G62" s="233" t="s">
        <v>183</v>
      </c>
      <c r="H62" s="232" t="s">
        <v>150</v>
      </c>
      <c r="I62" s="232">
        <v>53</v>
      </c>
      <c r="J62" s="232" t="s">
        <v>312</v>
      </c>
      <c r="K62" s="232" t="s">
        <v>313</v>
      </c>
      <c r="L62" s="232" t="s">
        <v>403</v>
      </c>
      <c r="M62" s="232" t="s">
        <v>315</v>
      </c>
      <c r="N62" s="232" t="s">
        <v>316</v>
      </c>
      <c r="O62" s="232"/>
      <c r="P62" s="233">
        <v>1</v>
      </c>
      <c r="Q62" s="233" t="s">
        <v>194</v>
      </c>
      <c r="R62" s="233"/>
      <c r="S62" s="233"/>
      <c r="T62" s="232"/>
      <c r="U62" s="235"/>
      <c r="V62" s="247"/>
      <c r="W62" s="247"/>
      <c r="Y62" s="236"/>
      <c r="Z62" s="236"/>
      <c r="AA62" s="236"/>
      <c r="AB62" s="236"/>
    </row>
    <row r="63" spans="1:28" s="222" customFormat="1" ht="16.5" customHeight="1" x14ac:dyDescent="0.2">
      <c r="A63" s="231" t="s">
        <v>404</v>
      </c>
      <c r="B63" s="232" t="s">
        <v>178</v>
      </c>
      <c r="C63" s="233" t="s">
        <v>179</v>
      </c>
      <c r="D63" s="233" t="s">
        <v>132</v>
      </c>
      <c r="E63" s="234" t="s">
        <v>181</v>
      </c>
      <c r="F63" s="232" t="s">
        <v>405</v>
      </c>
      <c r="G63" s="233" t="s">
        <v>183</v>
      </c>
      <c r="H63" s="232" t="s">
        <v>150</v>
      </c>
      <c r="I63" s="232">
        <v>53</v>
      </c>
      <c r="J63" s="232" t="s">
        <v>312</v>
      </c>
      <c r="K63" s="232" t="s">
        <v>313</v>
      </c>
      <c r="L63" s="232" t="s">
        <v>406</v>
      </c>
      <c r="M63" s="232" t="s">
        <v>315</v>
      </c>
      <c r="N63" s="232" t="s">
        <v>316</v>
      </c>
      <c r="O63" s="232"/>
      <c r="P63" s="233">
        <v>1</v>
      </c>
      <c r="Q63" s="233" t="s">
        <v>194</v>
      </c>
      <c r="R63" s="233"/>
      <c r="S63" s="233"/>
      <c r="T63" s="232"/>
      <c r="U63" s="235"/>
      <c r="V63" s="247"/>
      <c r="W63" s="247"/>
      <c r="Y63" s="236"/>
      <c r="Z63" s="236"/>
      <c r="AA63" s="236"/>
      <c r="AB63" s="236"/>
    </row>
    <row r="64" spans="1:28" s="222" customFormat="1" ht="16.5" customHeight="1" x14ac:dyDescent="0.2">
      <c r="A64" s="231" t="s">
        <v>407</v>
      </c>
      <c r="B64" s="232" t="s">
        <v>178</v>
      </c>
      <c r="C64" s="233" t="s">
        <v>179</v>
      </c>
      <c r="D64" s="233" t="s">
        <v>132</v>
      </c>
      <c r="E64" s="234" t="s">
        <v>181</v>
      </c>
      <c r="F64" s="232" t="s">
        <v>408</v>
      </c>
      <c r="G64" s="233" t="s">
        <v>183</v>
      </c>
      <c r="H64" s="232" t="s">
        <v>150</v>
      </c>
      <c r="I64" s="232">
        <v>53</v>
      </c>
      <c r="J64" s="232" t="s">
        <v>312</v>
      </c>
      <c r="K64" s="232" t="s">
        <v>313</v>
      </c>
      <c r="L64" s="232" t="s">
        <v>409</v>
      </c>
      <c r="M64" s="232" t="s">
        <v>315</v>
      </c>
      <c r="N64" s="232" t="s">
        <v>316</v>
      </c>
      <c r="O64" s="232"/>
      <c r="P64" s="233">
        <v>1</v>
      </c>
      <c r="Q64" s="233" t="s">
        <v>194</v>
      </c>
      <c r="R64" s="233"/>
      <c r="S64" s="233"/>
      <c r="T64" s="232"/>
      <c r="U64" s="235"/>
      <c r="V64" s="247"/>
      <c r="W64" s="247"/>
      <c r="Y64" s="236"/>
      <c r="Z64" s="236"/>
      <c r="AA64" s="236"/>
      <c r="AB64" s="236"/>
    </row>
    <row r="65" spans="1:28" s="222" customFormat="1" ht="16.5" customHeight="1" x14ac:dyDescent="0.2">
      <c r="A65" s="231" t="s">
        <v>410</v>
      </c>
      <c r="B65" s="232" t="s">
        <v>178</v>
      </c>
      <c r="C65" s="233" t="s">
        <v>179</v>
      </c>
      <c r="D65" s="233" t="s">
        <v>132</v>
      </c>
      <c r="E65" s="234" t="s">
        <v>181</v>
      </c>
      <c r="F65" s="232" t="s">
        <v>411</v>
      </c>
      <c r="G65" s="233" t="s">
        <v>183</v>
      </c>
      <c r="H65" s="232" t="s">
        <v>150</v>
      </c>
      <c r="I65" s="232">
        <v>53</v>
      </c>
      <c r="J65" s="232" t="s">
        <v>312</v>
      </c>
      <c r="K65" s="232" t="s">
        <v>313</v>
      </c>
      <c r="L65" s="232" t="s">
        <v>412</v>
      </c>
      <c r="M65" s="232" t="s">
        <v>315</v>
      </c>
      <c r="N65" s="232" t="s">
        <v>316</v>
      </c>
      <c r="O65" s="232"/>
      <c r="P65" s="233">
        <v>1</v>
      </c>
      <c r="Q65" s="233" t="s">
        <v>194</v>
      </c>
      <c r="R65" s="233"/>
      <c r="S65" s="233"/>
      <c r="T65" s="232"/>
      <c r="U65" s="235"/>
      <c r="V65" s="247"/>
      <c r="W65" s="247"/>
      <c r="Y65" s="236"/>
      <c r="Z65" s="236"/>
      <c r="AA65" s="236"/>
      <c r="AB65" s="236"/>
    </row>
    <row r="66" spans="1:28" s="222" customFormat="1" ht="16.5" customHeight="1" x14ac:dyDescent="0.2">
      <c r="A66" s="231" t="s">
        <v>413</v>
      </c>
      <c r="B66" s="232" t="s">
        <v>178</v>
      </c>
      <c r="C66" s="233" t="s">
        <v>179</v>
      </c>
      <c r="D66" s="233" t="s">
        <v>132</v>
      </c>
      <c r="E66" s="234" t="s">
        <v>181</v>
      </c>
      <c r="F66" s="232" t="s">
        <v>411</v>
      </c>
      <c r="G66" s="233" t="s">
        <v>183</v>
      </c>
      <c r="H66" s="232" t="s">
        <v>150</v>
      </c>
      <c r="I66" s="232">
        <v>53</v>
      </c>
      <c r="J66" s="232" t="s">
        <v>312</v>
      </c>
      <c r="K66" s="232" t="s">
        <v>313</v>
      </c>
      <c r="L66" s="232" t="s">
        <v>414</v>
      </c>
      <c r="M66" s="232" t="s">
        <v>315</v>
      </c>
      <c r="N66" s="232" t="s">
        <v>316</v>
      </c>
      <c r="O66" s="232"/>
      <c r="P66" s="233">
        <v>1</v>
      </c>
      <c r="Q66" s="233" t="s">
        <v>194</v>
      </c>
      <c r="R66" s="233"/>
      <c r="S66" s="233"/>
      <c r="T66" s="232"/>
      <c r="U66" s="235"/>
      <c r="V66" s="247"/>
      <c r="W66" s="247"/>
      <c r="Y66" s="236"/>
      <c r="Z66" s="236"/>
      <c r="AA66" s="236"/>
      <c r="AB66" s="236"/>
    </row>
    <row r="67" spans="1:28" s="222" customFormat="1" ht="16.5" customHeight="1" x14ac:dyDescent="0.2">
      <c r="A67" s="231" t="s">
        <v>415</v>
      </c>
      <c r="B67" s="232" t="s">
        <v>178</v>
      </c>
      <c r="C67" s="233" t="s">
        <v>179</v>
      </c>
      <c r="D67" s="233" t="s">
        <v>132</v>
      </c>
      <c r="E67" s="234" t="s">
        <v>181</v>
      </c>
      <c r="F67" s="232" t="s">
        <v>416</v>
      </c>
      <c r="G67" s="233" t="s">
        <v>183</v>
      </c>
      <c r="H67" s="232" t="s">
        <v>150</v>
      </c>
      <c r="I67" s="232">
        <v>53</v>
      </c>
      <c r="J67" s="232" t="s">
        <v>312</v>
      </c>
      <c r="K67" s="232" t="s">
        <v>313</v>
      </c>
      <c r="L67" s="232" t="s">
        <v>417</v>
      </c>
      <c r="M67" s="232" t="s">
        <v>315</v>
      </c>
      <c r="N67" s="232" t="s">
        <v>316</v>
      </c>
      <c r="O67" s="232"/>
      <c r="P67" s="233">
        <v>1</v>
      </c>
      <c r="Q67" s="233" t="s">
        <v>194</v>
      </c>
      <c r="R67" s="233"/>
      <c r="S67" s="233"/>
      <c r="T67" s="232"/>
      <c r="U67" s="235"/>
      <c r="V67" s="247"/>
      <c r="W67" s="247"/>
      <c r="Y67" s="236"/>
      <c r="Z67" s="236"/>
      <c r="AA67" s="236"/>
      <c r="AB67" s="236"/>
    </row>
    <row r="68" spans="1:28" s="222" customFormat="1" ht="16.5" customHeight="1" x14ac:dyDescent="0.2">
      <c r="A68" s="231" t="s">
        <v>418</v>
      </c>
      <c r="B68" s="232" t="s">
        <v>178</v>
      </c>
      <c r="C68" s="233" t="s">
        <v>179</v>
      </c>
      <c r="D68" s="233" t="s">
        <v>132</v>
      </c>
      <c r="E68" s="234" t="s">
        <v>181</v>
      </c>
      <c r="F68" s="232" t="s">
        <v>419</v>
      </c>
      <c r="G68" s="233" t="s">
        <v>183</v>
      </c>
      <c r="H68" s="232" t="s">
        <v>150</v>
      </c>
      <c r="I68" s="232">
        <v>53</v>
      </c>
      <c r="J68" s="232" t="s">
        <v>312</v>
      </c>
      <c r="K68" s="232" t="s">
        <v>313</v>
      </c>
      <c r="L68" s="232" t="s">
        <v>420</v>
      </c>
      <c r="M68" s="232" t="s">
        <v>315</v>
      </c>
      <c r="N68" s="232" t="s">
        <v>316</v>
      </c>
      <c r="O68" s="232"/>
      <c r="P68" s="233">
        <v>1</v>
      </c>
      <c r="Q68" s="233" t="s">
        <v>194</v>
      </c>
      <c r="R68" s="233"/>
      <c r="S68" s="233"/>
      <c r="T68" s="232"/>
      <c r="U68" s="235"/>
      <c r="V68" s="247"/>
      <c r="W68" s="247"/>
      <c r="Y68" s="236"/>
      <c r="Z68" s="236"/>
      <c r="AA68" s="236"/>
      <c r="AB68" s="236"/>
    </row>
    <row r="69" spans="1:28" s="222" customFormat="1" ht="16.5" customHeight="1" x14ac:dyDescent="0.2">
      <c r="A69" s="231" t="s">
        <v>421</v>
      </c>
      <c r="B69" s="232" t="s">
        <v>178</v>
      </c>
      <c r="C69" s="233" t="s">
        <v>179</v>
      </c>
      <c r="D69" s="233" t="s">
        <v>132</v>
      </c>
      <c r="E69" s="234" t="s">
        <v>181</v>
      </c>
      <c r="F69" s="232" t="s">
        <v>422</v>
      </c>
      <c r="G69" s="233" t="s">
        <v>183</v>
      </c>
      <c r="H69" s="232" t="s">
        <v>150</v>
      </c>
      <c r="I69" s="232">
        <v>53</v>
      </c>
      <c r="J69" s="232" t="s">
        <v>312</v>
      </c>
      <c r="K69" s="232" t="s">
        <v>313</v>
      </c>
      <c r="L69" s="232" t="s">
        <v>423</v>
      </c>
      <c r="M69" s="232" t="s">
        <v>315</v>
      </c>
      <c r="N69" s="232" t="s">
        <v>316</v>
      </c>
      <c r="O69" s="232"/>
      <c r="P69" s="233">
        <v>1</v>
      </c>
      <c r="Q69" s="233" t="s">
        <v>194</v>
      </c>
      <c r="R69" s="233"/>
      <c r="S69" s="233"/>
      <c r="T69" s="232"/>
      <c r="U69" s="235"/>
      <c r="V69" s="247"/>
      <c r="W69" s="247"/>
      <c r="Y69" s="236"/>
      <c r="Z69" s="236"/>
      <c r="AA69" s="236"/>
      <c r="AB69" s="236"/>
    </row>
    <row r="70" spans="1:28" s="222" customFormat="1" ht="16.5" customHeight="1" x14ac:dyDescent="0.2">
      <c r="A70" s="231" t="s">
        <v>424</v>
      </c>
      <c r="B70" s="232" t="s">
        <v>178</v>
      </c>
      <c r="C70" s="233" t="s">
        <v>179</v>
      </c>
      <c r="D70" s="233" t="s">
        <v>132</v>
      </c>
      <c r="E70" s="234" t="s">
        <v>181</v>
      </c>
      <c r="F70" s="232" t="s">
        <v>425</v>
      </c>
      <c r="G70" s="233" t="s">
        <v>183</v>
      </c>
      <c r="H70" s="232" t="s">
        <v>150</v>
      </c>
      <c r="I70" s="232">
        <v>53</v>
      </c>
      <c r="J70" s="232" t="s">
        <v>312</v>
      </c>
      <c r="K70" s="232" t="s">
        <v>313</v>
      </c>
      <c r="L70" s="232" t="s">
        <v>426</v>
      </c>
      <c r="M70" s="232" t="s">
        <v>315</v>
      </c>
      <c r="N70" s="232" t="s">
        <v>316</v>
      </c>
      <c r="O70" s="232"/>
      <c r="P70" s="233">
        <v>1</v>
      </c>
      <c r="Q70" s="233" t="s">
        <v>194</v>
      </c>
      <c r="R70" s="233"/>
      <c r="S70" s="233"/>
      <c r="T70" s="232"/>
      <c r="U70" s="235"/>
      <c r="V70" s="247"/>
      <c r="W70" s="247"/>
      <c r="Y70" s="236"/>
      <c r="Z70" s="236"/>
      <c r="AA70" s="236"/>
      <c r="AB70" s="236"/>
    </row>
    <row r="71" spans="1:28" s="222" customFormat="1" ht="16.5" customHeight="1" x14ac:dyDescent="0.2">
      <c r="A71" s="231" t="s">
        <v>427</v>
      </c>
      <c r="B71" s="232" t="s">
        <v>178</v>
      </c>
      <c r="C71" s="233" t="s">
        <v>179</v>
      </c>
      <c r="D71" s="233" t="s">
        <v>132</v>
      </c>
      <c r="E71" s="234" t="s">
        <v>181</v>
      </c>
      <c r="F71" s="232"/>
      <c r="G71" s="233" t="s">
        <v>183</v>
      </c>
      <c r="H71" s="232" t="s">
        <v>150</v>
      </c>
      <c r="I71" s="232">
        <v>53</v>
      </c>
      <c r="J71" s="232" t="s">
        <v>428</v>
      </c>
      <c r="K71" s="232" t="s">
        <v>429</v>
      </c>
      <c r="L71" s="232" t="s">
        <v>430</v>
      </c>
      <c r="M71" s="232"/>
      <c r="N71" s="232"/>
      <c r="O71" s="232"/>
      <c r="P71" s="233">
        <v>1</v>
      </c>
      <c r="Q71" s="233" t="s">
        <v>194</v>
      </c>
      <c r="R71" s="233"/>
      <c r="S71" s="233" t="s">
        <v>270</v>
      </c>
      <c r="T71" s="232"/>
      <c r="U71" s="235"/>
      <c r="V71" s="247"/>
      <c r="W71" s="247"/>
      <c r="Y71" s="236"/>
      <c r="Z71" s="236"/>
      <c r="AA71" s="236"/>
      <c r="AB71" s="236"/>
    </row>
    <row r="72" spans="1:28" s="222" customFormat="1" ht="16.5" customHeight="1" x14ac:dyDescent="0.2">
      <c r="A72" s="231" t="s">
        <v>431</v>
      </c>
      <c r="B72" s="232" t="s">
        <v>178</v>
      </c>
      <c r="C72" s="233" t="s">
        <v>179</v>
      </c>
      <c r="D72" s="233" t="s">
        <v>132</v>
      </c>
      <c r="E72" s="234" t="s">
        <v>181</v>
      </c>
      <c r="F72" s="232"/>
      <c r="G72" s="233" t="s">
        <v>183</v>
      </c>
      <c r="H72" s="232" t="s">
        <v>150</v>
      </c>
      <c r="I72" s="232">
        <v>53</v>
      </c>
      <c r="J72" s="232" t="s">
        <v>428</v>
      </c>
      <c r="K72" s="232" t="s">
        <v>429</v>
      </c>
      <c r="L72" s="232" t="s">
        <v>432</v>
      </c>
      <c r="M72" s="232"/>
      <c r="N72" s="232"/>
      <c r="O72" s="232"/>
      <c r="P72" s="233">
        <v>1</v>
      </c>
      <c r="Q72" s="233" t="s">
        <v>194</v>
      </c>
      <c r="R72" s="233"/>
      <c r="S72" s="233" t="s">
        <v>270</v>
      </c>
      <c r="T72" s="232"/>
      <c r="U72" s="235"/>
      <c r="V72" s="247"/>
      <c r="W72" s="247"/>
      <c r="Y72" s="236"/>
      <c r="Z72" s="236"/>
      <c r="AA72" s="236"/>
      <c r="AB72" s="236"/>
    </row>
    <row r="73" spans="1:28" s="222" customFormat="1" ht="16.5" customHeight="1" x14ac:dyDescent="0.2">
      <c r="A73" s="231" t="s">
        <v>433</v>
      </c>
      <c r="B73" s="232" t="s">
        <v>178</v>
      </c>
      <c r="C73" s="233" t="s">
        <v>179</v>
      </c>
      <c r="D73" s="233" t="s">
        <v>132</v>
      </c>
      <c r="E73" s="234" t="s">
        <v>181</v>
      </c>
      <c r="F73" s="232" t="s">
        <v>288</v>
      </c>
      <c r="G73" s="233" t="s">
        <v>183</v>
      </c>
      <c r="H73" s="232" t="s">
        <v>150</v>
      </c>
      <c r="I73" s="232">
        <v>53</v>
      </c>
      <c r="J73" s="232" t="s">
        <v>434</v>
      </c>
      <c r="K73" s="232" t="s">
        <v>435</v>
      </c>
      <c r="L73" s="232" t="s">
        <v>436</v>
      </c>
      <c r="M73" s="232" t="s">
        <v>437</v>
      </c>
      <c r="N73" s="232" t="s">
        <v>438</v>
      </c>
      <c r="O73" s="232"/>
      <c r="P73" s="233">
        <v>1</v>
      </c>
      <c r="Q73" s="233" t="s">
        <v>194</v>
      </c>
      <c r="R73" s="233">
        <v>1998</v>
      </c>
      <c r="S73" s="233"/>
      <c r="T73" s="232" t="s">
        <v>439</v>
      </c>
      <c r="U73" s="235"/>
      <c r="V73" s="247"/>
      <c r="W73" s="247"/>
      <c r="Y73" s="236"/>
      <c r="Z73" s="236"/>
      <c r="AA73" s="236"/>
      <c r="AB73" s="236"/>
    </row>
    <row r="74" spans="1:28" s="222" customFormat="1" ht="16.5" customHeight="1" x14ac:dyDescent="0.2">
      <c r="A74" s="231" t="s">
        <v>440</v>
      </c>
      <c r="B74" s="232" t="s">
        <v>178</v>
      </c>
      <c r="C74" s="233" t="s">
        <v>179</v>
      </c>
      <c r="D74" s="233" t="s">
        <v>132</v>
      </c>
      <c r="E74" s="234" t="s">
        <v>181</v>
      </c>
      <c r="F74" s="232" t="s">
        <v>288</v>
      </c>
      <c r="G74" s="233" t="s">
        <v>183</v>
      </c>
      <c r="H74" s="232" t="s">
        <v>150</v>
      </c>
      <c r="I74" s="232">
        <v>53</v>
      </c>
      <c r="J74" s="232" t="s">
        <v>441</v>
      </c>
      <c r="K74" s="232" t="s">
        <v>442</v>
      </c>
      <c r="L74" s="232" t="s">
        <v>443</v>
      </c>
      <c r="M74" s="232" t="s">
        <v>437</v>
      </c>
      <c r="N74" s="232"/>
      <c r="O74" s="232"/>
      <c r="P74" s="233">
        <v>1</v>
      </c>
      <c r="Q74" s="233" t="s">
        <v>194</v>
      </c>
      <c r="R74" s="233">
        <v>2009</v>
      </c>
      <c r="S74" s="233"/>
      <c r="T74" s="232"/>
      <c r="U74" s="235"/>
      <c r="V74" s="247"/>
      <c r="W74" s="247"/>
      <c r="Y74" s="236"/>
      <c r="Z74" s="236"/>
      <c r="AA74" s="236"/>
      <c r="AB74" s="236"/>
    </row>
    <row r="75" spans="1:28" s="222" customFormat="1" ht="16.5" customHeight="1" x14ac:dyDescent="0.2">
      <c r="A75" s="231" t="s">
        <v>444</v>
      </c>
      <c r="B75" s="232" t="s">
        <v>178</v>
      </c>
      <c r="C75" s="233" t="s">
        <v>179</v>
      </c>
      <c r="D75" s="233" t="s">
        <v>132</v>
      </c>
      <c r="E75" s="234" t="s">
        <v>181</v>
      </c>
      <c r="F75" s="232" t="s">
        <v>288</v>
      </c>
      <c r="G75" s="233" t="s">
        <v>183</v>
      </c>
      <c r="H75" s="232" t="s">
        <v>150</v>
      </c>
      <c r="I75" s="232">
        <v>53</v>
      </c>
      <c r="J75" s="232" t="s">
        <v>441</v>
      </c>
      <c r="K75" s="232" t="s">
        <v>442</v>
      </c>
      <c r="L75" s="232" t="s">
        <v>445</v>
      </c>
      <c r="M75" s="232" t="s">
        <v>437</v>
      </c>
      <c r="N75" s="232"/>
      <c r="O75" s="232"/>
      <c r="P75" s="233">
        <v>1</v>
      </c>
      <c r="Q75" s="233" t="s">
        <v>194</v>
      </c>
      <c r="R75" s="233">
        <v>2016</v>
      </c>
      <c r="S75" s="233"/>
      <c r="T75" s="232"/>
      <c r="U75" s="235"/>
      <c r="V75" s="247"/>
      <c r="W75" s="247"/>
      <c r="Y75" s="236"/>
      <c r="Z75" s="236"/>
      <c r="AA75" s="236"/>
      <c r="AB75" s="236"/>
    </row>
    <row r="76" spans="1:28" s="222" customFormat="1" ht="16.5" customHeight="1" x14ac:dyDescent="0.2">
      <c r="A76" s="231" t="s">
        <v>446</v>
      </c>
      <c r="B76" s="232" t="s">
        <v>178</v>
      </c>
      <c r="C76" s="233" t="s">
        <v>179</v>
      </c>
      <c r="D76" s="233" t="s">
        <v>132</v>
      </c>
      <c r="E76" s="234" t="s">
        <v>181</v>
      </c>
      <c r="F76" s="232" t="s">
        <v>288</v>
      </c>
      <c r="G76" s="233" t="s">
        <v>183</v>
      </c>
      <c r="H76" s="232" t="s">
        <v>149</v>
      </c>
      <c r="I76" s="232">
        <v>54</v>
      </c>
      <c r="J76" s="232" t="s">
        <v>447</v>
      </c>
      <c r="K76" s="232" t="s">
        <v>448</v>
      </c>
      <c r="L76" s="232" t="s">
        <v>449</v>
      </c>
      <c r="M76" s="232"/>
      <c r="N76" s="232" t="s">
        <v>450</v>
      </c>
      <c r="O76" s="232"/>
      <c r="P76" s="233">
        <v>1</v>
      </c>
      <c r="Q76" s="233" t="s">
        <v>194</v>
      </c>
      <c r="R76" s="233"/>
      <c r="S76" s="233" t="s">
        <v>451</v>
      </c>
      <c r="T76" s="232"/>
      <c r="U76" s="235"/>
      <c r="V76" s="247"/>
      <c r="W76" s="247"/>
      <c r="Y76" s="236"/>
      <c r="Z76" s="236"/>
      <c r="AA76" s="236"/>
      <c r="AB76" s="236"/>
    </row>
    <row r="77" spans="1:28" s="222" customFormat="1" ht="16.5" customHeight="1" x14ac:dyDescent="0.2">
      <c r="A77" s="231" t="s">
        <v>452</v>
      </c>
      <c r="B77" s="232" t="s">
        <v>178</v>
      </c>
      <c r="C77" s="233" t="s">
        <v>179</v>
      </c>
      <c r="D77" s="233" t="s">
        <v>132</v>
      </c>
      <c r="E77" s="234" t="s">
        <v>181</v>
      </c>
      <c r="F77" s="232" t="s">
        <v>196</v>
      </c>
      <c r="G77" s="233" t="s">
        <v>183</v>
      </c>
      <c r="H77" s="232" t="s">
        <v>149</v>
      </c>
      <c r="I77" s="232">
        <v>54</v>
      </c>
      <c r="J77" s="232" t="s">
        <v>453</v>
      </c>
      <c r="K77" s="232" t="s">
        <v>454</v>
      </c>
      <c r="L77" s="232" t="s">
        <v>455</v>
      </c>
      <c r="M77" s="232" t="s">
        <v>456</v>
      </c>
      <c r="N77" s="232" t="s">
        <v>457</v>
      </c>
      <c r="O77" s="232"/>
      <c r="P77" s="233">
        <v>1</v>
      </c>
      <c r="Q77" s="233" t="s">
        <v>194</v>
      </c>
      <c r="R77" s="233">
        <v>2009</v>
      </c>
      <c r="S77" s="233"/>
      <c r="T77" s="232" t="s">
        <v>458</v>
      </c>
      <c r="U77" s="235"/>
      <c r="V77" s="247"/>
      <c r="W77" s="247"/>
      <c r="Y77" s="236"/>
      <c r="Z77" s="236"/>
      <c r="AA77" s="236"/>
      <c r="AB77" s="236"/>
    </row>
    <row r="78" spans="1:28" s="222" customFormat="1" ht="16.5" customHeight="1" x14ac:dyDescent="0.2">
      <c r="A78" s="231" t="s">
        <v>459</v>
      </c>
      <c r="B78" s="232" t="s">
        <v>178</v>
      </c>
      <c r="C78" s="233" t="s">
        <v>179</v>
      </c>
      <c r="D78" s="233" t="s">
        <v>132</v>
      </c>
      <c r="E78" s="234" t="s">
        <v>181</v>
      </c>
      <c r="F78" s="232" t="s">
        <v>196</v>
      </c>
      <c r="G78" s="233" t="s">
        <v>183</v>
      </c>
      <c r="H78" s="232" t="s">
        <v>149</v>
      </c>
      <c r="I78" s="232">
        <v>54</v>
      </c>
      <c r="J78" s="232" t="s">
        <v>453</v>
      </c>
      <c r="K78" s="232" t="s">
        <v>454</v>
      </c>
      <c r="L78" s="232" t="s">
        <v>460</v>
      </c>
      <c r="M78" s="232" t="s">
        <v>456</v>
      </c>
      <c r="N78" s="232" t="s">
        <v>457</v>
      </c>
      <c r="O78" s="232"/>
      <c r="P78" s="233">
        <v>1</v>
      </c>
      <c r="Q78" s="233" t="s">
        <v>194</v>
      </c>
      <c r="R78" s="233">
        <v>2009</v>
      </c>
      <c r="S78" s="233"/>
      <c r="T78" s="232" t="s">
        <v>458</v>
      </c>
      <c r="U78" s="235"/>
      <c r="V78" s="247"/>
      <c r="W78" s="247"/>
      <c r="Y78" s="236"/>
      <c r="Z78" s="236"/>
      <c r="AA78" s="236"/>
      <c r="AB78" s="236"/>
    </row>
    <row r="79" spans="1:28" s="222" customFormat="1" ht="16.5" customHeight="1" x14ac:dyDescent="0.2">
      <c r="A79" s="231" t="s">
        <v>461</v>
      </c>
      <c r="B79" s="232" t="s">
        <v>178</v>
      </c>
      <c r="C79" s="233" t="s">
        <v>179</v>
      </c>
      <c r="D79" s="233" t="s">
        <v>132</v>
      </c>
      <c r="E79" s="234" t="s">
        <v>181</v>
      </c>
      <c r="F79" s="232" t="s">
        <v>462</v>
      </c>
      <c r="G79" s="233" t="s">
        <v>183</v>
      </c>
      <c r="H79" s="232" t="s">
        <v>151</v>
      </c>
      <c r="I79" s="232">
        <v>55</v>
      </c>
      <c r="J79" s="232" t="s">
        <v>463</v>
      </c>
      <c r="K79" s="232" t="s">
        <v>464</v>
      </c>
      <c r="L79" s="232" t="s">
        <v>465</v>
      </c>
      <c r="M79" s="232" t="s">
        <v>466</v>
      </c>
      <c r="N79" s="232"/>
      <c r="O79" s="232" t="s">
        <v>467</v>
      </c>
      <c r="P79" s="233">
        <v>1</v>
      </c>
      <c r="Q79" s="233" t="s">
        <v>194</v>
      </c>
      <c r="R79" s="233">
        <v>2015</v>
      </c>
      <c r="S79" s="233" t="s">
        <v>220</v>
      </c>
      <c r="T79" s="232"/>
      <c r="U79" s="235"/>
      <c r="V79" s="247"/>
      <c r="W79" s="247"/>
      <c r="Y79" s="236"/>
      <c r="Z79" s="236"/>
      <c r="AA79" s="236"/>
      <c r="AB79" s="236"/>
    </row>
    <row r="80" spans="1:28" s="222" customFormat="1" ht="16.5" customHeight="1" x14ac:dyDescent="0.2">
      <c r="A80" s="231" t="s">
        <v>468</v>
      </c>
      <c r="B80" s="232" t="s">
        <v>178</v>
      </c>
      <c r="C80" s="233" t="s">
        <v>179</v>
      </c>
      <c r="D80" s="233" t="s">
        <v>132</v>
      </c>
      <c r="E80" s="234" t="s">
        <v>181</v>
      </c>
      <c r="F80" s="232" t="s">
        <v>469</v>
      </c>
      <c r="G80" s="233" t="s">
        <v>183</v>
      </c>
      <c r="H80" s="232" t="s">
        <v>151</v>
      </c>
      <c r="I80" s="232">
        <v>55</v>
      </c>
      <c r="J80" s="232" t="s">
        <v>463</v>
      </c>
      <c r="K80" s="232" t="s">
        <v>464</v>
      </c>
      <c r="L80" s="232" t="s">
        <v>470</v>
      </c>
      <c r="M80" s="232" t="s">
        <v>471</v>
      </c>
      <c r="N80" s="232" t="s">
        <v>472</v>
      </c>
      <c r="O80" s="232" t="s">
        <v>473</v>
      </c>
      <c r="P80" s="233">
        <v>1</v>
      </c>
      <c r="Q80" s="233" t="s">
        <v>194</v>
      </c>
      <c r="R80" s="233">
        <v>2015</v>
      </c>
      <c r="S80" s="233" t="s">
        <v>220</v>
      </c>
      <c r="T80" s="232"/>
      <c r="U80" s="235"/>
      <c r="V80" s="247"/>
      <c r="W80" s="247"/>
      <c r="Y80" s="236"/>
      <c r="Z80" s="236"/>
      <c r="AA80" s="236"/>
      <c r="AB80" s="236"/>
    </row>
    <row r="81" spans="1:28" s="222" customFormat="1" ht="16.5" customHeight="1" x14ac:dyDescent="0.2">
      <c r="A81" s="231" t="s">
        <v>474</v>
      </c>
      <c r="B81" s="232" t="s">
        <v>178</v>
      </c>
      <c r="C81" s="233" t="s">
        <v>179</v>
      </c>
      <c r="D81" s="233" t="s">
        <v>132</v>
      </c>
      <c r="E81" s="234" t="s">
        <v>181</v>
      </c>
      <c r="F81" s="232" t="s">
        <v>475</v>
      </c>
      <c r="G81" s="233" t="s">
        <v>183</v>
      </c>
      <c r="H81" s="232" t="s">
        <v>151</v>
      </c>
      <c r="I81" s="232">
        <v>55</v>
      </c>
      <c r="J81" s="232" t="s">
        <v>463</v>
      </c>
      <c r="K81" s="232" t="s">
        <v>464</v>
      </c>
      <c r="L81" s="232" t="s">
        <v>476</v>
      </c>
      <c r="M81" s="232" t="s">
        <v>477</v>
      </c>
      <c r="N81" s="232" t="s">
        <v>478</v>
      </c>
      <c r="O81" s="232" t="s">
        <v>479</v>
      </c>
      <c r="P81" s="233">
        <v>1</v>
      </c>
      <c r="Q81" s="233" t="s">
        <v>194</v>
      </c>
      <c r="R81" s="233">
        <v>2015</v>
      </c>
      <c r="S81" s="233" t="s">
        <v>220</v>
      </c>
      <c r="T81" s="232"/>
      <c r="U81" s="235"/>
      <c r="V81" s="247"/>
      <c r="W81" s="247"/>
      <c r="Y81" s="236"/>
      <c r="Z81" s="236"/>
      <c r="AA81" s="236"/>
      <c r="AB81" s="236"/>
    </row>
    <row r="82" spans="1:28" s="222" customFormat="1" ht="16.5" customHeight="1" x14ac:dyDescent="0.2">
      <c r="A82" s="231" t="s">
        <v>480</v>
      </c>
      <c r="B82" s="232" t="s">
        <v>178</v>
      </c>
      <c r="C82" s="233" t="s">
        <v>179</v>
      </c>
      <c r="D82" s="233" t="s">
        <v>132</v>
      </c>
      <c r="E82" s="234" t="s">
        <v>181</v>
      </c>
      <c r="F82" s="232" t="s">
        <v>481</v>
      </c>
      <c r="G82" s="233" t="s">
        <v>183</v>
      </c>
      <c r="H82" s="232" t="s">
        <v>151</v>
      </c>
      <c r="I82" s="232">
        <v>55</v>
      </c>
      <c r="J82" s="232" t="s">
        <v>463</v>
      </c>
      <c r="K82" s="232" t="s">
        <v>464</v>
      </c>
      <c r="L82" s="232" t="s">
        <v>482</v>
      </c>
      <c r="M82" s="232" t="s">
        <v>471</v>
      </c>
      <c r="N82" s="232" t="s">
        <v>483</v>
      </c>
      <c r="O82" s="232" t="s">
        <v>484</v>
      </c>
      <c r="P82" s="233">
        <v>1</v>
      </c>
      <c r="Q82" s="233" t="s">
        <v>194</v>
      </c>
      <c r="R82" s="233">
        <v>42627</v>
      </c>
      <c r="S82" s="233" t="s">
        <v>220</v>
      </c>
      <c r="T82" s="232"/>
      <c r="U82" s="235"/>
      <c r="V82" s="247"/>
      <c r="W82" s="247"/>
      <c r="Y82" s="236"/>
      <c r="Z82" s="236"/>
      <c r="AA82" s="236"/>
      <c r="AB82" s="236"/>
    </row>
    <row r="83" spans="1:28" s="222" customFormat="1" ht="16.5" customHeight="1" x14ac:dyDescent="0.2">
      <c r="A83" s="231" t="s">
        <v>485</v>
      </c>
      <c r="B83" s="232" t="s">
        <v>178</v>
      </c>
      <c r="C83" s="233" t="s">
        <v>179</v>
      </c>
      <c r="D83" s="233" t="s">
        <v>132</v>
      </c>
      <c r="E83" s="234" t="s">
        <v>181</v>
      </c>
      <c r="F83" s="232" t="s">
        <v>486</v>
      </c>
      <c r="G83" s="233" t="s">
        <v>183</v>
      </c>
      <c r="H83" s="232" t="s">
        <v>151</v>
      </c>
      <c r="I83" s="232">
        <v>55</v>
      </c>
      <c r="J83" s="232" t="s">
        <v>463</v>
      </c>
      <c r="K83" s="232" t="s">
        <v>464</v>
      </c>
      <c r="L83" s="232" t="s">
        <v>487</v>
      </c>
      <c r="M83" s="232" t="s">
        <v>471</v>
      </c>
      <c r="N83" s="232" t="s">
        <v>488</v>
      </c>
      <c r="O83" s="232" t="s">
        <v>489</v>
      </c>
      <c r="P83" s="233">
        <v>1</v>
      </c>
      <c r="Q83" s="233" t="s">
        <v>194</v>
      </c>
      <c r="R83" s="233">
        <v>2016</v>
      </c>
      <c r="S83" s="233" t="s">
        <v>220</v>
      </c>
      <c r="T83" s="232"/>
      <c r="U83" s="235"/>
      <c r="V83" s="247"/>
      <c r="W83" s="247"/>
      <c r="Y83" s="236"/>
      <c r="Z83" s="236"/>
      <c r="AA83" s="236"/>
      <c r="AB83" s="236"/>
    </row>
    <row r="84" spans="1:28" s="222" customFormat="1" ht="16.5" customHeight="1" x14ac:dyDescent="0.2">
      <c r="A84" s="231" t="s">
        <v>490</v>
      </c>
      <c r="B84" s="232" t="s">
        <v>178</v>
      </c>
      <c r="C84" s="233" t="s">
        <v>179</v>
      </c>
      <c r="D84" s="233" t="s">
        <v>132</v>
      </c>
      <c r="E84" s="234" t="s">
        <v>181</v>
      </c>
      <c r="F84" s="232" t="s">
        <v>491</v>
      </c>
      <c r="G84" s="233" t="s">
        <v>183</v>
      </c>
      <c r="H84" s="232" t="s">
        <v>151</v>
      </c>
      <c r="I84" s="232">
        <v>55</v>
      </c>
      <c r="J84" s="232" t="s">
        <v>463</v>
      </c>
      <c r="K84" s="232" t="s">
        <v>464</v>
      </c>
      <c r="L84" s="232" t="s">
        <v>492</v>
      </c>
      <c r="M84" s="232" t="s">
        <v>471</v>
      </c>
      <c r="N84" s="232" t="s">
        <v>493</v>
      </c>
      <c r="O84" s="232" t="s">
        <v>484</v>
      </c>
      <c r="P84" s="233">
        <v>1</v>
      </c>
      <c r="Q84" s="233" t="s">
        <v>194</v>
      </c>
      <c r="R84" s="233">
        <v>2018</v>
      </c>
      <c r="S84" s="233" t="s">
        <v>220</v>
      </c>
      <c r="T84" s="232"/>
      <c r="U84" s="235"/>
      <c r="V84" s="247"/>
      <c r="W84" s="247"/>
      <c r="Y84" s="236"/>
      <c r="Z84" s="236"/>
      <c r="AA84" s="236"/>
      <c r="AB84" s="236"/>
    </row>
    <row r="85" spans="1:28" s="222" customFormat="1" ht="16.5" customHeight="1" x14ac:dyDescent="0.2">
      <c r="A85" s="231" t="s">
        <v>494</v>
      </c>
      <c r="B85" s="232" t="s">
        <v>178</v>
      </c>
      <c r="C85" s="233" t="s">
        <v>179</v>
      </c>
      <c r="D85" s="233" t="s">
        <v>132</v>
      </c>
      <c r="E85" s="234" t="s">
        <v>181</v>
      </c>
      <c r="F85" s="232" t="s">
        <v>495</v>
      </c>
      <c r="G85" s="233" t="s">
        <v>183</v>
      </c>
      <c r="H85" s="232" t="s">
        <v>151</v>
      </c>
      <c r="I85" s="232">
        <v>55</v>
      </c>
      <c r="J85" s="232" t="s">
        <v>463</v>
      </c>
      <c r="K85" s="232" t="s">
        <v>464</v>
      </c>
      <c r="L85" s="232" t="s">
        <v>496</v>
      </c>
      <c r="M85" s="232" t="s">
        <v>218</v>
      </c>
      <c r="N85" s="232"/>
      <c r="O85" s="232" t="s">
        <v>497</v>
      </c>
      <c r="P85" s="233">
        <v>1</v>
      </c>
      <c r="Q85" s="233" t="s">
        <v>194</v>
      </c>
      <c r="R85" s="233">
        <v>2005</v>
      </c>
      <c r="S85" s="233" t="s">
        <v>220</v>
      </c>
      <c r="T85" s="232"/>
      <c r="U85" s="235"/>
      <c r="V85" s="247"/>
      <c r="W85" s="247"/>
      <c r="Y85" s="236"/>
      <c r="Z85" s="236"/>
      <c r="AA85" s="236"/>
      <c r="AB85" s="236"/>
    </row>
    <row r="86" spans="1:28" s="222" customFormat="1" ht="16.5" customHeight="1" x14ac:dyDescent="0.2">
      <c r="A86" s="231" t="s">
        <v>498</v>
      </c>
      <c r="B86" s="232" t="s">
        <v>178</v>
      </c>
      <c r="C86" s="233" t="s">
        <v>179</v>
      </c>
      <c r="D86" s="233" t="s">
        <v>132</v>
      </c>
      <c r="E86" s="234" t="s">
        <v>181</v>
      </c>
      <c r="F86" s="232" t="s">
        <v>499</v>
      </c>
      <c r="G86" s="233" t="s">
        <v>183</v>
      </c>
      <c r="H86" s="232" t="s">
        <v>151</v>
      </c>
      <c r="I86" s="232">
        <v>55</v>
      </c>
      <c r="J86" s="232" t="s">
        <v>463</v>
      </c>
      <c r="K86" s="232" t="s">
        <v>464</v>
      </c>
      <c r="L86" s="232" t="s">
        <v>500</v>
      </c>
      <c r="M86" s="232" t="s">
        <v>218</v>
      </c>
      <c r="N86" s="232" t="s">
        <v>501</v>
      </c>
      <c r="O86" s="232" t="s">
        <v>502</v>
      </c>
      <c r="P86" s="233">
        <v>1</v>
      </c>
      <c r="Q86" s="233" t="s">
        <v>194</v>
      </c>
      <c r="R86" s="233">
        <v>2007</v>
      </c>
      <c r="S86" s="233" t="s">
        <v>220</v>
      </c>
      <c r="T86" s="232"/>
      <c r="U86" s="235"/>
      <c r="V86" s="247"/>
      <c r="W86" s="247"/>
      <c r="Y86" s="236"/>
      <c r="Z86" s="236"/>
      <c r="AA86" s="236"/>
      <c r="AB86" s="236"/>
    </row>
    <row r="87" spans="1:28" s="222" customFormat="1" ht="16.5" customHeight="1" x14ac:dyDescent="0.2">
      <c r="A87" s="231" t="s">
        <v>503</v>
      </c>
      <c r="B87" s="232" t="s">
        <v>178</v>
      </c>
      <c r="C87" s="233" t="s">
        <v>179</v>
      </c>
      <c r="D87" s="233" t="s">
        <v>132</v>
      </c>
      <c r="E87" s="234" t="s">
        <v>181</v>
      </c>
      <c r="F87" s="232" t="s">
        <v>504</v>
      </c>
      <c r="G87" s="233" t="s">
        <v>183</v>
      </c>
      <c r="H87" s="232" t="s">
        <v>151</v>
      </c>
      <c r="I87" s="232">
        <v>55</v>
      </c>
      <c r="J87" s="232" t="s">
        <v>463</v>
      </c>
      <c r="K87" s="232" t="s">
        <v>464</v>
      </c>
      <c r="L87" s="232" t="s">
        <v>505</v>
      </c>
      <c r="M87" s="232" t="s">
        <v>466</v>
      </c>
      <c r="N87" s="232" t="s">
        <v>506</v>
      </c>
      <c r="O87" s="232" t="s">
        <v>507</v>
      </c>
      <c r="P87" s="233">
        <v>1</v>
      </c>
      <c r="Q87" s="233" t="s">
        <v>194</v>
      </c>
      <c r="R87" s="233">
        <v>2015</v>
      </c>
      <c r="S87" s="233" t="s">
        <v>220</v>
      </c>
      <c r="T87" s="232"/>
      <c r="U87" s="235"/>
      <c r="V87" s="247"/>
      <c r="W87" s="247"/>
      <c r="Y87" s="236"/>
      <c r="Z87" s="236"/>
      <c r="AA87" s="236"/>
      <c r="AB87" s="236"/>
    </row>
    <row r="88" spans="1:28" s="222" customFormat="1" ht="16.5" customHeight="1" x14ac:dyDescent="0.2">
      <c r="A88" s="231" t="s">
        <v>508</v>
      </c>
      <c r="B88" s="232" t="s">
        <v>178</v>
      </c>
      <c r="C88" s="233" t="s">
        <v>179</v>
      </c>
      <c r="D88" s="233" t="s">
        <v>132</v>
      </c>
      <c r="E88" s="234" t="s">
        <v>181</v>
      </c>
      <c r="F88" s="232" t="s">
        <v>509</v>
      </c>
      <c r="G88" s="233" t="s">
        <v>183</v>
      </c>
      <c r="H88" s="232" t="s">
        <v>151</v>
      </c>
      <c r="I88" s="232">
        <v>55</v>
      </c>
      <c r="J88" s="232" t="s">
        <v>463</v>
      </c>
      <c r="K88" s="232" t="s">
        <v>464</v>
      </c>
      <c r="L88" s="232" t="s">
        <v>510</v>
      </c>
      <c r="M88" s="232"/>
      <c r="N88" s="232"/>
      <c r="O88" s="232" t="s">
        <v>497</v>
      </c>
      <c r="P88" s="233">
        <v>1</v>
      </c>
      <c r="Q88" s="233" t="s">
        <v>194</v>
      </c>
      <c r="R88" s="233">
        <v>2018</v>
      </c>
      <c r="S88" s="233" t="s">
        <v>220</v>
      </c>
      <c r="T88" s="232"/>
      <c r="U88" s="235"/>
      <c r="V88" s="247"/>
      <c r="W88" s="247"/>
      <c r="Y88" s="236"/>
      <c r="Z88" s="236"/>
      <c r="AA88" s="236"/>
      <c r="AB88" s="236"/>
    </row>
    <row r="89" spans="1:28" s="222" customFormat="1" ht="16.5" customHeight="1" x14ac:dyDescent="0.2">
      <c r="A89" s="231" t="s">
        <v>511</v>
      </c>
      <c r="B89" s="232" t="s">
        <v>178</v>
      </c>
      <c r="C89" s="233" t="s">
        <v>179</v>
      </c>
      <c r="D89" s="233" t="s">
        <v>132</v>
      </c>
      <c r="E89" s="234" t="s">
        <v>181</v>
      </c>
      <c r="F89" s="232" t="s">
        <v>512</v>
      </c>
      <c r="G89" s="233" t="s">
        <v>183</v>
      </c>
      <c r="H89" s="232" t="s">
        <v>151</v>
      </c>
      <c r="I89" s="232">
        <v>55</v>
      </c>
      <c r="J89" s="232" t="s">
        <v>463</v>
      </c>
      <c r="K89" s="232" t="s">
        <v>464</v>
      </c>
      <c r="L89" s="232" t="s">
        <v>513</v>
      </c>
      <c r="M89" s="232" t="s">
        <v>514</v>
      </c>
      <c r="N89" s="232" t="s">
        <v>515</v>
      </c>
      <c r="O89" s="232" t="s">
        <v>516</v>
      </c>
      <c r="P89" s="233">
        <v>1</v>
      </c>
      <c r="Q89" s="233" t="s">
        <v>194</v>
      </c>
      <c r="R89" s="233">
        <v>2009</v>
      </c>
      <c r="S89" s="233" t="s">
        <v>220</v>
      </c>
      <c r="T89" s="232"/>
      <c r="U89" s="235"/>
      <c r="V89" s="247"/>
      <c r="W89" s="247"/>
      <c r="Y89" s="236"/>
      <c r="Z89" s="236"/>
      <c r="AA89" s="236"/>
      <c r="AB89" s="236"/>
    </row>
    <row r="90" spans="1:28" s="222" customFormat="1" ht="16.5" customHeight="1" x14ac:dyDescent="0.2">
      <c r="A90" s="231" t="s">
        <v>517</v>
      </c>
      <c r="B90" s="232" t="s">
        <v>178</v>
      </c>
      <c r="C90" s="233" t="s">
        <v>179</v>
      </c>
      <c r="D90" s="233" t="s">
        <v>132</v>
      </c>
      <c r="E90" s="234" t="s">
        <v>181</v>
      </c>
      <c r="F90" s="232" t="s">
        <v>512</v>
      </c>
      <c r="G90" s="233" t="s">
        <v>183</v>
      </c>
      <c r="H90" s="232" t="s">
        <v>151</v>
      </c>
      <c r="I90" s="232">
        <v>55</v>
      </c>
      <c r="J90" s="232" t="s">
        <v>463</v>
      </c>
      <c r="K90" s="232" t="s">
        <v>464</v>
      </c>
      <c r="L90" s="232" t="s">
        <v>518</v>
      </c>
      <c r="M90" s="232" t="s">
        <v>514</v>
      </c>
      <c r="N90" s="232" t="s">
        <v>515</v>
      </c>
      <c r="O90" s="232" t="s">
        <v>516</v>
      </c>
      <c r="P90" s="233">
        <v>1</v>
      </c>
      <c r="Q90" s="233" t="s">
        <v>194</v>
      </c>
      <c r="R90" s="233">
        <v>2009</v>
      </c>
      <c r="S90" s="233" t="s">
        <v>220</v>
      </c>
      <c r="T90" s="232"/>
      <c r="U90" s="235"/>
      <c r="V90" s="247"/>
      <c r="W90" s="247"/>
      <c r="Y90" s="236"/>
      <c r="Z90" s="236"/>
      <c r="AA90" s="236"/>
      <c r="AB90" s="236"/>
    </row>
    <row r="91" spans="1:28" s="222" customFormat="1" ht="16.5" customHeight="1" x14ac:dyDescent="0.2">
      <c r="A91" s="231" t="s">
        <v>519</v>
      </c>
      <c r="B91" s="232" t="s">
        <v>178</v>
      </c>
      <c r="C91" s="233" t="s">
        <v>179</v>
      </c>
      <c r="D91" s="233" t="s">
        <v>132</v>
      </c>
      <c r="E91" s="234" t="s">
        <v>181</v>
      </c>
      <c r="F91" s="232" t="s">
        <v>520</v>
      </c>
      <c r="G91" s="233" t="s">
        <v>183</v>
      </c>
      <c r="H91" s="232" t="s">
        <v>151</v>
      </c>
      <c r="I91" s="232">
        <v>55</v>
      </c>
      <c r="J91" s="232" t="s">
        <v>521</v>
      </c>
      <c r="K91" s="232" t="s">
        <v>522</v>
      </c>
      <c r="L91" s="232" t="s">
        <v>523</v>
      </c>
      <c r="M91" s="232" t="s">
        <v>524</v>
      </c>
      <c r="N91" s="232" t="s">
        <v>525</v>
      </c>
      <c r="O91" s="232" t="s">
        <v>526</v>
      </c>
      <c r="P91" s="233">
        <v>1</v>
      </c>
      <c r="Q91" s="233" t="s">
        <v>194</v>
      </c>
      <c r="R91" s="233">
        <v>2016</v>
      </c>
      <c r="S91" s="233" t="s">
        <v>220</v>
      </c>
      <c r="T91" s="232"/>
      <c r="U91" s="235"/>
      <c r="V91" s="247"/>
      <c r="W91" s="247"/>
      <c r="Y91" s="236"/>
      <c r="Z91" s="236"/>
      <c r="AA91" s="236"/>
      <c r="AB91" s="236"/>
    </row>
    <row r="92" spans="1:28" s="222" customFormat="1" ht="16.5" customHeight="1" x14ac:dyDescent="0.2">
      <c r="A92" s="231" t="s">
        <v>527</v>
      </c>
      <c r="B92" s="232" t="s">
        <v>178</v>
      </c>
      <c r="C92" s="233" t="s">
        <v>179</v>
      </c>
      <c r="D92" s="233" t="s">
        <v>132</v>
      </c>
      <c r="E92" s="234" t="s">
        <v>181</v>
      </c>
      <c r="F92" s="232" t="s">
        <v>520</v>
      </c>
      <c r="G92" s="233" t="s">
        <v>183</v>
      </c>
      <c r="H92" s="232" t="s">
        <v>151</v>
      </c>
      <c r="I92" s="232">
        <v>55</v>
      </c>
      <c r="J92" s="232" t="s">
        <v>521</v>
      </c>
      <c r="K92" s="232" t="s">
        <v>522</v>
      </c>
      <c r="L92" s="232" t="s">
        <v>528</v>
      </c>
      <c r="M92" s="232" t="s">
        <v>524</v>
      </c>
      <c r="N92" s="232" t="s">
        <v>525</v>
      </c>
      <c r="O92" s="232" t="s">
        <v>526</v>
      </c>
      <c r="P92" s="233">
        <v>1</v>
      </c>
      <c r="Q92" s="233" t="s">
        <v>194</v>
      </c>
      <c r="R92" s="233">
        <v>2016</v>
      </c>
      <c r="S92" s="233" t="s">
        <v>220</v>
      </c>
      <c r="T92" s="232"/>
      <c r="U92" s="235"/>
      <c r="V92" s="247"/>
      <c r="W92" s="247"/>
      <c r="Y92" s="236"/>
      <c r="Z92" s="236"/>
      <c r="AA92" s="236"/>
      <c r="AB92" s="236"/>
    </row>
    <row r="93" spans="1:28" s="222" customFormat="1" ht="16.5" customHeight="1" x14ac:dyDescent="0.2">
      <c r="A93" s="231" t="s">
        <v>529</v>
      </c>
      <c r="B93" s="232" t="s">
        <v>178</v>
      </c>
      <c r="C93" s="233" t="s">
        <v>179</v>
      </c>
      <c r="D93" s="233" t="s">
        <v>132</v>
      </c>
      <c r="E93" s="234" t="s">
        <v>181</v>
      </c>
      <c r="F93" s="232" t="s">
        <v>520</v>
      </c>
      <c r="G93" s="233" t="s">
        <v>183</v>
      </c>
      <c r="H93" s="232" t="s">
        <v>151</v>
      </c>
      <c r="I93" s="232">
        <v>55</v>
      </c>
      <c r="J93" s="232" t="s">
        <v>521</v>
      </c>
      <c r="K93" s="232" t="s">
        <v>522</v>
      </c>
      <c r="L93" s="232" t="s">
        <v>530</v>
      </c>
      <c r="M93" s="232" t="s">
        <v>524</v>
      </c>
      <c r="N93" s="232" t="s">
        <v>531</v>
      </c>
      <c r="O93" s="232" t="s">
        <v>532</v>
      </c>
      <c r="P93" s="233">
        <v>1</v>
      </c>
      <c r="Q93" s="233" t="s">
        <v>194</v>
      </c>
      <c r="R93" s="233">
        <v>2016</v>
      </c>
      <c r="S93" s="233" t="s">
        <v>220</v>
      </c>
      <c r="T93" s="232"/>
      <c r="U93" s="235"/>
      <c r="V93" s="247"/>
      <c r="W93" s="247"/>
      <c r="Y93" s="236"/>
      <c r="Z93" s="236"/>
      <c r="AA93" s="236"/>
      <c r="AB93" s="236"/>
    </row>
    <row r="94" spans="1:28" s="222" customFormat="1" ht="16.5" customHeight="1" x14ac:dyDescent="0.2">
      <c r="A94" s="231" t="s">
        <v>533</v>
      </c>
      <c r="B94" s="232" t="s">
        <v>178</v>
      </c>
      <c r="C94" s="233" t="s">
        <v>179</v>
      </c>
      <c r="D94" s="233" t="s">
        <v>132</v>
      </c>
      <c r="E94" s="234" t="s">
        <v>181</v>
      </c>
      <c r="F94" s="232" t="s">
        <v>520</v>
      </c>
      <c r="G94" s="233" t="s">
        <v>183</v>
      </c>
      <c r="H94" s="232" t="s">
        <v>151</v>
      </c>
      <c r="I94" s="232">
        <v>55</v>
      </c>
      <c r="J94" s="232" t="s">
        <v>521</v>
      </c>
      <c r="K94" s="232" t="s">
        <v>522</v>
      </c>
      <c r="L94" s="232" t="s">
        <v>534</v>
      </c>
      <c r="M94" s="232" t="s">
        <v>535</v>
      </c>
      <c r="N94" s="232" t="s">
        <v>536</v>
      </c>
      <c r="O94" s="232" t="s">
        <v>537</v>
      </c>
      <c r="P94" s="233">
        <v>1</v>
      </c>
      <c r="Q94" s="233" t="s">
        <v>194</v>
      </c>
      <c r="R94" s="233">
        <v>2015</v>
      </c>
      <c r="S94" s="233" t="s">
        <v>220</v>
      </c>
      <c r="T94" s="232"/>
      <c r="U94" s="235"/>
      <c r="V94" s="247"/>
      <c r="W94" s="247"/>
      <c r="Y94" s="236"/>
      <c r="Z94" s="236"/>
      <c r="AA94" s="236"/>
      <c r="AB94" s="236"/>
    </row>
    <row r="95" spans="1:28" s="222" customFormat="1" ht="16.5" customHeight="1" x14ac:dyDescent="0.2">
      <c r="A95" s="231" t="s">
        <v>538</v>
      </c>
      <c r="B95" s="232" t="s">
        <v>178</v>
      </c>
      <c r="C95" s="233" t="s">
        <v>179</v>
      </c>
      <c r="D95" s="233" t="s">
        <v>132</v>
      </c>
      <c r="E95" s="234" t="s">
        <v>181</v>
      </c>
      <c r="F95" s="232" t="s">
        <v>520</v>
      </c>
      <c r="G95" s="233" t="s">
        <v>183</v>
      </c>
      <c r="H95" s="232" t="s">
        <v>151</v>
      </c>
      <c r="I95" s="232">
        <v>55</v>
      </c>
      <c r="J95" s="232" t="s">
        <v>521</v>
      </c>
      <c r="K95" s="232" t="s">
        <v>522</v>
      </c>
      <c r="L95" s="232" t="s">
        <v>539</v>
      </c>
      <c r="M95" s="232" t="s">
        <v>535</v>
      </c>
      <c r="N95" s="232" t="s">
        <v>536</v>
      </c>
      <c r="O95" s="232" t="s">
        <v>537</v>
      </c>
      <c r="P95" s="233">
        <v>1</v>
      </c>
      <c r="Q95" s="233" t="s">
        <v>194</v>
      </c>
      <c r="R95" s="233">
        <v>2015</v>
      </c>
      <c r="S95" s="233" t="s">
        <v>220</v>
      </c>
      <c r="T95" s="232"/>
      <c r="U95" s="235"/>
      <c r="V95" s="247"/>
      <c r="W95" s="247"/>
      <c r="Y95" s="236"/>
      <c r="Z95" s="236"/>
      <c r="AA95" s="236"/>
      <c r="AB95" s="236"/>
    </row>
    <row r="96" spans="1:28" s="222" customFormat="1" ht="16.5" customHeight="1" x14ac:dyDescent="0.2">
      <c r="A96" s="231" t="s">
        <v>540</v>
      </c>
      <c r="B96" s="232" t="s">
        <v>178</v>
      </c>
      <c r="C96" s="233" t="s">
        <v>179</v>
      </c>
      <c r="D96" s="233" t="s">
        <v>132</v>
      </c>
      <c r="E96" s="234" t="s">
        <v>181</v>
      </c>
      <c r="F96" s="232" t="s">
        <v>288</v>
      </c>
      <c r="G96" s="233" t="s">
        <v>183</v>
      </c>
      <c r="H96" s="232" t="s">
        <v>151</v>
      </c>
      <c r="I96" s="232">
        <v>55</v>
      </c>
      <c r="J96" s="232" t="s">
        <v>541</v>
      </c>
      <c r="K96" s="232" t="s">
        <v>542</v>
      </c>
      <c r="L96" s="232" t="s">
        <v>543</v>
      </c>
      <c r="M96" s="232"/>
      <c r="N96" s="232" t="s">
        <v>544</v>
      </c>
      <c r="O96" s="232"/>
      <c r="P96" s="233">
        <v>1</v>
      </c>
      <c r="Q96" s="233" t="s">
        <v>194</v>
      </c>
      <c r="R96" s="233"/>
      <c r="S96" s="233"/>
      <c r="T96" s="232"/>
      <c r="U96" s="235"/>
      <c r="V96" s="247"/>
      <c r="W96" s="247"/>
      <c r="Y96" s="236"/>
      <c r="Z96" s="236"/>
      <c r="AA96" s="236"/>
      <c r="AB96" s="236"/>
    </row>
    <row r="97" spans="1:28" s="222" customFormat="1" ht="16.5" customHeight="1" x14ac:dyDescent="0.2">
      <c r="A97" s="231" t="s">
        <v>545</v>
      </c>
      <c r="B97" s="232" t="s">
        <v>178</v>
      </c>
      <c r="C97" s="233" t="s">
        <v>179</v>
      </c>
      <c r="D97" s="233" t="s">
        <v>132</v>
      </c>
      <c r="E97" s="234" t="s">
        <v>181</v>
      </c>
      <c r="F97" s="232" t="s">
        <v>520</v>
      </c>
      <c r="G97" s="233" t="s">
        <v>183</v>
      </c>
      <c r="H97" s="232" t="s">
        <v>151</v>
      </c>
      <c r="I97" s="232">
        <v>55</v>
      </c>
      <c r="J97" s="232" t="s">
        <v>541</v>
      </c>
      <c r="K97" s="232" t="s">
        <v>542</v>
      </c>
      <c r="L97" s="232" t="s">
        <v>543</v>
      </c>
      <c r="M97" s="232"/>
      <c r="N97" s="232" t="s">
        <v>546</v>
      </c>
      <c r="O97" s="232"/>
      <c r="P97" s="233">
        <v>1</v>
      </c>
      <c r="Q97" s="233" t="s">
        <v>194</v>
      </c>
      <c r="R97" s="233"/>
      <c r="S97" s="233"/>
      <c r="T97" s="232"/>
      <c r="U97" s="235"/>
      <c r="V97" s="247"/>
      <c r="W97" s="247"/>
      <c r="Y97" s="236"/>
      <c r="Z97" s="236"/>
      <c r="AA97" s="236"/>
      <c r="AB97" s="236"/>
    </row>
    <row r="98" spans="1:28" s="222" customFormat="1" ht="16.5" customHeight="1" x14ac:dyDescent="0.2">
      <c r="A98" s="231" t="s">
        <v>547</v>
      </c>
      <c r="B98" s="232" t="s">
        <v>178</v>
      </c>
      <c r="C98" s="233" t="s">
        <v>179</v>
      </c>
      <c r="D98" s="233" t="s">
        <v>132</v>
      </c>
      <c r="E98" s="234" t="s">
        <v>181</v>
      </c>
      <c r="F98" s="232" t="s">
        <v>548</v>
      </c>
      <c r="G98" s="233" t="s">
        <v>183</v>
      </c>
      <c r="H98" s="232" t="s">
        <v>151</v>
      </c>
      <c r="I98" s="232">
        <v>55</v>
      </c>
      <c r="J98" s="232" t="s">
        <v>541</v>
      </c>
      <c r="K98" s="232" t="s">
        <v>542</v>
      </c>
      <c r="L98" s="232" t="s">
        <v>549</v>
      </c>
      <c r="M98" s="232"/>
      <c r="N98" s="232" t="s">
        <v>550</v>
      </c>
      <c r="O98" s="232"/>
      <c r="P98" s="233">
        <v>1</v>
      </c>
      <c r="Q98" s="233" t="s">
        <v>194</v>
      </c>
      <c r="R98" s="233">
        <v>1997</v>
      </c>
      <c r="S98" s="233"/>
      <c r="T98" s="232"/>
      <c r="U98" s="235"/>
      <c r="V98" s="247"/>
      <c r="W98" s="247"/>
      <c r="Y98" s="236"/>
      <c r="Z98" s="236"/>
      <c r="AA98" s="236"/>
      <c r="AB98" s="236"/>
    </row>
    <row r="99" spans="1:28" s="222" customFormat="1" ht="16.5" customHeight="1" x14ac:dyDescent="0.2">
      <c r="A99" s="231" t="s">
        <v>551</v>
      </c>
      <c r="B99" s="232" t="s">
        <v>178</v>
      </c>
      <c r="C99" s="233" t="s">
        <v>179</v>
      </c>
      <c r="D99" s="233" t="s">
        <v>132</v>
      </c>
      <c r="E99" s="234" t="s">
        <v>181</v>
      </c>
      <c r="F99" s="232" t="s">
        <v>520</v>
      </c>
      <c r="G99" s="233" t="s">
        <v>183</v>
      </c>
      <c r="H99" s="232" t="s">
        <v>151</v>
      </c>
      <c r="I99" s="232">
        <v>55</v>
      </c>
      <c r="J99" s="232" t="s">
        <v>541</v>
      </c>
      <c r="K99" s="232" t="s">
        <v>542</v>
      </c>
      <c r="L99" s="232" t="s">
        <v>552</v>
      </c>
      <c r="M99" s="232"/>
      <c r="N99" s="232" t="s">
        <v>553</v>
      </c>
      <c r="O99" s="232"/>
      <c r="P99" s="233">
        <v>1</v>
      </c>
      <c r="Q99" s="233" t="s">
        <v>194</v>
      </c>
      <c r="R99" s="233">
        <v>1998</v>
      </c>
      <c r="S99" s="233"/>
      <c r="T99" s="232"/>
      <c r="U99" s="235"/>
      <c r="V99" s="247"/>
      <c r="W99" s="247"/>
      <c r="Y99" s="236"/>
      <c r="Z99" s="236"/>
      <c r="AA99" s="236"/>
      <c r="AB99" s="236"/>
    </row>
    <row r="100" spans="1:28" s="222" customFormat="1" ht="16.5" customHeight="1" x14ac:dyDescent="0.2">
      <c r="A100" s="231" t="s">
        <v>554</v>
      </c>
      <c r="B100" s="232" t="s">
        <v>178</v>
      </c>
      <c r="C100" s="233" t="s">
        <v>179</v>
      </c>
      <c r="D100" s="233" t="s">
        <v>132</v>
      </c>
      <c r="E100" s="234" t="s">
        <v>181</v>
      </c>
      <c r="F100" s="232" t="s">
        <v>366</v>
      </c>
      <c r="G100" s="233" t="s">
        <v>183</v>
      </c>
      <c r="H100" s="232" t="s">
        <v>151</v>
      </c>
      <c r="I100" s="232">
        <v>55</v>
      </c>
      <c r="J100" s="232" t="s">
        <v>541</v>
      </c>
      <c r="K100" s="232" t="s">
        <v>542</v>
      </c>
      <c r="L100" s="232" t="s">
        <v>555</v>
      </c>
      <c r="M100" s="232"/>
      <c r="N100" s="232" t="s">
        <v>556</v>
      </c>
      <c r="O100" s="232"/>
      <c r="P100" s="233">
        <v>1</v>
      </c>
      <c r="Q100" s="233" t="s">
        <v>194</v>
      </c>
      <c r="R100" s="233">
        <v>1998</v>
      </c>
      <c r="S100" s="233"/>
      <c r="T100" s="232"/>
      <c r="U100" s="235"/>
      <c r="V100" s="247"/>
      <c r="W100" s="247"/>
      <c r="Y100" s="236"/>
      <c r="Z100" s="236"/>
      <c r="AA100" s="236"/>
      <c r="AB100" s="236"/>
    </row>
    <row r="101" spans="1:28" s="222" customFormat="1" ht="16.5" customHeight="1" x14ac:dyDescent="0.2">
      <c r="A101" s="231" t="s">
        <v>557</v>
      </c>
      <c r="B101" s="232" t="s">
        <v>178</v>
      </c>
      <c r="C101" s="233" t="s">
        <v>179</v>
      </c>
      <c r="D101" s="233" t="s">
        <v>132</v>
      </c>
      <c r="E101" s="234" t="s">
        <v>181</v>
      </c>
      <c r="F101" s="232" t="s">
        <v>520</v>
      </c>
      <c r="G101" s="233" t="s">
        <v>183</v>
      </c>
      <c r="H101" s="232" t="s">
        <v>151</v>
      </c>
      <c r="I101" s="232">
        <v>55</v>
      </c>
      <c r="J101" s="232" t="s">
        <v>541</v>
      </c>
      <c r="K101" s="232" t="s">
        <v>542</v>
      </c>
      <c r="L101" s="232" t="s">
        <v>558</v>
      </c>
      <c r="M101" s="232" t="s">
        <v>133</v>
      </c>
      <c r="N101" s="232" t="s">
        <v>559</v>
      </c>
      <c r="O101" s="232"/>
      <c r="P101" s="233">
        <v>1</v>
      </c>
      <c r="Q101" s="233" t="s">
        <v>194</v>
      </c>
      <c r="R101" s="233"/>
      <c r="S101" s="233"/>
      <c r="T101" s="232"/>
      <c r="U101" s="235"/>
      <c r="V101" s="247"/>
      <c r="W101" s="247"/>
      <c r="Y101" s="236"/>
      <c r="Z101" s="236"/>
      <c r="AA101" s="236"/>
      <c r="AB101" s="236"/>
    </row>
    <row r="102" spans="1:28" s="222" customFormat="1" ht="16.5" customHeight="1" x14ac:dyDescent="0.2">
      <c r="A102" s="231" t="s">
        <v>560</v>
      </c>
      <c r="B102" s="232" t="s">
        <v>178</v>
      </c>
      <c r="C102" s="233" t="s">
        <v>179</v>
      </c>
      <c r="D102" s="233" t="s">
        <v>132</v>
      </c>
      <c r="E102" s="234" t="s">
        <v>181</v>
      </c>
      <c r="F102" s="232" t="s">
        <v>548</v>
      </c>
      <c r="G102" s="233" t="s">
        <v>183</v>
      </c>
      <c r="H102" s="232" t="s">
        <v>151</v>
      </c>
      <c r="I102" s="232">
        <v>55</v>
      </c>
      <c r="J102" s="232" t="s">
        <v>541</v>
      </c>
      <c r="K102" s="232" t="s">
        <v>542</v>
      </c>
      <c r="L102" s="232" t="s">
        <v>561</v>
      </c>
      <c r="M102" s="232" t="s">
        <v>562</v>
      </c>
      <c r="N102" s="232" t="s">
        <v>563</v>
      </c>
      <c r="O102" s="232"/>
      <c r="P102" s="233">
        <v>1</v>
      </c>
      <c r="Q102" s="233" t="s">
        <v>194</v>
      </c>
      <c r="R102" s="233" t="s">
        <v>564</v>
      </c>
      <c r="S102" s="233"/>
      <c r="T102" s="232" t="s">
        <v>565</v>
      </c>
      <c r="U102" s="235"/>
      <c r="V102" s="247"/>
      <c r="W102" s="247"/>
      <c r="Y102" s="236"/>
      <c r="Z102" s="236"/>
      <c r="AA102" s="236"/>
      <c r="AB102" s="236"/>
    </row>
    <row r="103" spans="1:28" s="222" customFormat="1" ht="16.5" customHeight="1" x14ac:dyDescent="0.2">
      <c r="A103" s="231" t="s">
        <v>566</v>
      </c>
      <c r="B103" s="232" t="s">
        <v>178</v>
      </c>
      <c r="C103" s="233" t="s">
        <v>179</v>
      </c>
      <c r="D103" s="233" t="s">
        <v>132</v>
      </c>
      <c r="E103" s="234" t="s">
        <v>181</v>
      </c>
      <c r="F103" s="232" t="s">
        <v>567</v>
      </c>
      <c r="G103" s="233" t="s">
        <v>183</v>
      </c>
      <c r="H103" s="232" t="s">
        <v>151</v>
      </c>
      <c r="I103" s="232">
        <v>55</v>
      </c>
      <c r="J103" s="232" t="s">
        <v>541</v>
      </c>
      <c r="K103" s="232" t="s">
        <v>542</v>
      </c>
      <c r="L103" s="232" t="s">
        <v>568</v>
      </c>
      <c r="M103" s="232" t="s">
        <v>569</v>
      </c>
      <c r="N103" s="232" t="s">
        <v>570</v>
      </c>
      <c r="O103" s="232"/>
      <c r="P103" s="233">
        <v>1</v>
      </c>
      <c r="Q103" s="233" t="s">
        <v>194</v>
      </c>
      <c r="R103" s="233">
        <v>2006</v>
      </c>
      <c r="S103" s="233"/>
      <c r="T103" s="232"/>
      <c r="U103" s="235"/>
      <c r="V103" s="247"/>
      <c r="W103" s="247"/>
      <c r="Y103" s="236"/>
      <c r="Z103" s="236"/>
      <c r="AA103" s="236"/>
      <c r="AB103" s="236"/>
    </row>
    <row r="104" spans="1:28" s="222" customFormat="1" ht="16.5" customHeight="1" x14ac:dyDescent="0.2">
      <c r="A104" s="231" t="s">
        <v>566</v>
      </c>
      <c r="B104" s="232" t="s">
        <v>178</v>
      </c>
      <c r="C104" s="233" t="s">
        <v>179</v>
      </c>
      <c r="D104" s="233" t="s">
        <v>132</v>
      </c>
      <c r="E104" s="234" t="s">
        <v>181</v>
      </c>
      <c r="F104" s="232" t="s">
        <v>567</v>
      </c>
      <c r="G104" s="233" t="s">
        <v>183</v>
      </c>
      <c r="H104" s="232" t="s">
        <v>151</v>
      </c>
      <c r="I104" s="232">
        <v>55</v>
      </c>
      <c r="J104" s="232" t="s">
        <v>541</v>
      </c>
      <c r="K104" s="232" t="s">
        <v>542</v>
      </c>
      <c r="L104" s="232" t="s">
        <v>571</v>
      </c>
      <c r="M104" s="232"/>
      <c r="N104" s="232"/>
      <c r="O104" s="232"/>
      <c r="P104" s="233">
        <v>16</v>
      </c>
      <c r="Q104" s="233" t="s">
        <v>194</v>
      </c>
      <c r="R104" s="233"/>
      <c r="S104" s="233"/>
      <c r="T104" s="232"/>
      <c r="U104" s="235"/>
      <c r="V104" s="247"/>
      <c r="W104" s="247"/>
      <c r="Y104" s="236"/>
      <c r="Z104" s="236"/>
      <c r="AA104" s="236"/>
      <c r="AB104" s="236"/>
    </row>
    <row r="105" spans="1:28" s="222" customFormat="1" ht="16.5" customHeight="1" x14ac:dyDescent="0.2">
      <c r="A105" s="231" t="s">
        <v>572</v>
      </c>
      <c r="B105" s="232" t="s">
        <v>178</v>
      </c>
      <c r="C105" s="233" t="s">
        <v>179</v>
      </c>
      <c r="D105" s="233" t="s">
        <v>132</v>
      </c>
      <c r="E105" s="234" t="s">
        <v>181</v>
      </c>
      <c r="F105" s="232" t="s">
        <v>288</v>
      </c>
      <c r="G105" s="233" t="s">
        <v>183</v>
      </c>
      <c r="H105" s="232" t="s">
        <v>152</v>
      </c>
      <c r="I105" s="232">
        <v>56</v>
      </c>
      <c r="J105" s="232" t="s">
        <v>573</v>
      </c>
      <c r="K105" s="232" t="s">
        <v>574</v>
      </c>
      <c r="L105" s="232" t="s">
        <v>575</v>
      </c>
      <c r="M105" s="232" t="s">
        <v>576</v>
      </c>
      <c r="N105" s="232"/>
      <c r="O105" s="232"/>
      <c r="P105" s="233">
        <v>4</v>
      </c>
      <c r="Q105" s="233" t="s">
        <v>194</v>
      </c>
      <c r="R105" s="233"/>
      <c r="S105" s="233"/>
      <c r="T105" s="232" t="s">
        <v>577</v>
      </c>
      <c r="U105" s="235"/>
      <c r="V105" s="247"/>
      <c r="W105" s="247"/>
      <c r="Y105" s="236"/>
      <c r="Z105" s="236"/>
      <c r="AA105" s="236"/>
      <c r="AB105" s="236"/>
    </row>
    <row r="106" spans="1:28" s="222" customFormat="1" ht="16.5" customHeight="1" x14ac:dyDescent="0.2">
      <c r="A106" s="231" t="s">
        <v>572</v>
      </c>
      <c r="B106" s="232" t="s">
        <v>178</v>
      </c>
      <c r="C106" s="233" t="s">
        <v>179</v>
      </c>
      <c r="D106" s="233" t="s">
        <v>132</v>
      </c>
      <c r="E106" s="234" t="s">
        <v>181</v>
      </c>
      <c r="F106" s="232" t="s">
        <v>288</v>
      </c>
      <c r="G106" s="233" t="s">
        <v>183</v>
      </c>
      <c r="H106" s="232" t="s">
        <v>152</v>
      </c>
      <c r="I106" s="232">
        <v>56</v>
      </c>
      <c r="J106" s="232" t="s">
        <v>573</v>
      </c>
      <c r="K106" s="232" t="s">
        <v>574</v>
      </c>
      <c r="L106" s="232" t="s">
        <v>578</v>
      </c>
      <c r="M106" s="232"/>
      <c r="N106" s="232"/>
      <c r="O106" s="232"/>
      <c r="P106" s="233">
        <v>50</v>
      </c>
      <c r="Q106" s="233" t="s">
        <v>194</v>
      </c>
      <c r="R106" s="233"/>
      <c r="S106" s="233"/>
      <c r="T106" s="232"/>
      <c r="U106" s="235"/>
      <c r="V106" s="247"/>
      <c r="W106" s="247"/>
      <c r="Y106" s="236"/>
      <c r="Z106" s="236"/>
      <c r="AA106" s="236"/>
      <c r="AB106" s="236"/>
    </row>
    <row r="107" spans="1:28" s="222" customFormat="1" ht="16.5" customHeight="1" x14ac:dyDescent="0.2">
      <c r="A107" s="231" t="s">
        <v>572</v>
      </c>
      <c r="B107" s="232" t="s">
        <v>178</v>
      </c>
      <c r="C107" s="233" t="s">
        <v>179</v>
      </c>
      <c r="D107" s="233" t="s">
        <v>132</v>
      </c>
      <c r="E107" s="234" t="s">
        <v>181</v>
      </c>
      <c r="F107" s="232" t="s">
        <v>288</v>
      </c>
      <c r="G107" s="233" t="s">
        <v>183</v>
      </c>
      <c r="H107" s="232" t="s">
        <v>152</v>
      </c>
      <c r="I107" s="232">
        <v>56</v>
      </c>
      <c r="J107" s="232" t="s">
        <v>573</v>
      </c>
      <c r="K107" s="232" t="s">
        <v>574</v>
      </c>
      <c r="L107" s="232" t="s">
        <v>579</v>
      </c>
      <c r="M107" s="232"/>
      <c r="N107" s="232"/>
      <c r="O107" s="232"/>
      <c r="P107" s="233">
        <v>50</v>
      </c>
      <c r="Q107" s="233" t="s">
        <v>194</v>
      </c>
      <c r="R107" s="233"/>
      <c r="S107" s="233"/>
      <c r="T107" s="232"/>
      <c r="U107" s="235"/>
      <c r="V107" s="247"/>
      <c r="W107" s="247"/>
      <c r="Y107" s="236"/>
      <c r="Z107" s="236"/>
      <c r="AA107" s="236"/>
      <c r="AB107" s="236"/>
    </row>
    <row r="108" spans="1:28" s="222" customFormat="1" ht="16.5" customHeight="1" x14ac:dyDescent="0.2">
      <c r="A108" s="231" t="s">
        <v>580</v>
      </c>
      <c r="B108" s="232" t="s">
        <v>178</v>
      </c>
      <c r="C108" s="233" t="s">
        <v>179</v>
      </c>
      <c r="D108" s="233" t="s">
        <v>132</v>
      </c>
      <c r="E108" s="234" t="s">
        <v>181</v>
      </c>
      <c r="F108" s="232" t="s">
        <v>288</v>
      </c>
      <c r="G108" s="233" t="s">
        <v>183</v>
      </c>
      <c r="H108" s="232" t="s">
        <v>152</v>
      </c>
      <c r="I108" s="232">
        <v>56</v>
      </c>
      <c r="J108" s="232" t="s">
        <v>581</v>
      </c>
      <c r="K108" s="232" t="s">
        <v>582</v>
      </c>
      <c r="L108" s="232" t="s">
        <v>583</v>
      </c>
      <c r="M108" s="232"/>
      <c r="N108" s="232" t="s">
        <v>584</v>
      </c>
      <c r="O108" s="232"/>
      <c r="P108" s="233">
        <v>1</v>
      </c>
      <c r="Q108" s="233" t="s">
        <v>194</v>
      </c>
      <c r="R108" s="233"/>
      <c r="S108" s="233"/>
      <c r="T108" s="232"/>
      <c r="U108" s="235"/>
      <c r="V108" s="247"/>
      <c r="W108" s="247"/>
      <c r="Y108" s="236"/>
      <c r="Z108" s="236"/>
      <c r="AA108" s="236"/>
      <c r="AB108" s="236"/>
    </row>
    <row r="109" spans="1:28" s="222" customFormat="1" ht="16.5" customHeight="1" x14ac:dyDescent="0.2">
      <c r="A109" s="231"/>
      <c r="B109" s="232" t="s">
        <v>178</v>
      </c>
      <c r="C109" s="233" t="s">
        <v>179</v>
      </c>
      <c r="D109" s="233" t="s">
        <v>132</v>
      </c>
      <c r="E109" s="234" t="s">
        <v>181</v>
      </c>
      <c r="F109" s="232"/>
      <c r="G109" s="233" t="s">
        <v>183</v>
      </c>
      <c r="H109" s="232" t="s">
        <v>152</v>
      </c>
      <c r="I109" s="232">
        <v>56</v>
      </c>
      <c r="J109" s="232" t="s">
        <v>581</v>
      </c>
      <c r="K109" s="232" t="s">
        <v>582</v>
      </c>
      <c r="L109" s="232" t="s">
        <v>585</v>
      </c>
      <c r="M109" s="232"/>
      <c r="N109" s="232"/>
      <c r="O109" s="232" t="s">
        <v>586</v>
      </c>
      <c r="P109" s="233">
        <v>2</v>
      </c>
      <c r="Q109" s="233" t="s">
        <v>194</v>
      </c>
      <c r="R109" s="233"/>
      <c r="S109" s="233"/>
      <c r="T109" s="232"/>
      <c r="U109" s="235"/>
      <c r="V109" s="247"/>
      <c r="W109" s="247"/>
      <c r="Y109" s="236"/>
      <c r="Z109" s="236"/>
      <c r="AA109" s="236"/>
      <c r="AB109" s="236"/>
    </row>
    <row r="110" spans="1:28" s="222" customFormat="1" ht="16.5" customHeight="1" x14ac:dyDescent="0.2">
      <c r="A110" s="231"/>
      <c r="B110" s="232" t="s">
        <v>178</v>
      </c>
      <c r="C110" s="233" t="s">
        <v>179</v>
      </c>
      <c r="D110" s="233" t="s">
        <v>132</v>
      </c>
      <c r="E110" s="234" t="s">
        <v>181</v>
      </c>
      <c r="F110" s="232"/>
      <c r="G110" s="233" t="s">
        <v>183</v>
      </c>
      <c r="H110" s="232" t="s">
        <v>152</v>
      </c>
      <c r="I110" s="232">
        <v>56</v>
      </c>
      <c r="J110" s="232" t="s">
        <v>581</v>
      </c>
      <c r="K110" s="232" t="s">
        <v>582</v>
      </c>
      <c r="L110" s="232" t="s">
        <v>587</v>
      </c>
      <c r="M110" s="232"/>
      <c r="N110" s="232"/>
      <c r="O110" s="232" t="s">
        <v>588</v>
      </c>
      <c r="P110" s="233">
        <v>1</v>
      </c>
      <c r="Q110" s="233" t="s">
        <v>194</v>
      </c>
      <c r="R110" s="233"/>
      <c r="S110" s="233"/>
      <c r="T110" s="232"/>
      <c r="U110" s="235"/>
      <c r="V110" s="247"/>
      <c r="W110" s="247"/>
      <c r="Y110" s="236"/>
      <c r="Z110" s="236"/>
      <c r="AA110" s="236"/>
      <c r="AB110" s="236"/>
    </row>
    <row r="111" spans="1:28" s="222" customFormat="1" ht="16.5" customHeight="1" x14ac:dyDescent="0.2">
      <c r="A111" s="231"/>
      <c r="B111" s="232" t="s">
        <v>178</v>
      </c>
      <c r="C111" s="233" t="s">
        <v>179</v>
      </c>
      <c r="D111" s="233" t="s">
        <v>132</v>
      </c>
      <c r="E111" s="234" t="s">
        <v>181</v>
      </c>
      <c r="F111" s="232"/>
      <c r="G111" s="233" t="s">
        <v>183</v>
      </c>
      <c r="H111" s="232" t="s">
        <v>152</v>
      </c>
      <c r="I111" s="232">
        <v>56</v>
      </c>
      <c r="J111" s="232" t="s">
        <v>581</v>
      </c>
      <c r="K111" s="232" t="s">
        <v>582</v>
      </c>
      <c r="L111" s="232" t="s">
        <v>589</v>
      </c>
      <c r="M111" s="232"/>
      <c r="N111" s="232"/>
      <c r="O111" s="232" t="s">
        <v>590</v>
      </c>
      <c r="P111" s="233">
        <v>1</v>
      </c>
      <c r="Q111" s="233" t="s">
        <v>194</v>
      </c>
      <c r="R111" s="233"/>
      <c r="S111" s="233"/>
      <c r="T111" s="232"/>
      <c r="U111" s="235"/>
      <c r="V111" s="247"/>
      <c r="W111" s="247"/>
      <c r="Y111" s="236"/>
      <c r="Z111" s="236"/>
      <c r="AA111" s="236"/>
      <c r="AB111" s="236"/>
    </row>
    <row r="112" spans="1:28" s="222" customFormat="1" ht="16.5" customHeight="1" x14ac:dyDescent="0.2">
      <c r="A112" s="231" t="s">
        <v>591</v>
      </c>
      <c r="B112" s="232" t="s">
        <v>178</v>
      </c>
      <c r="C112" s="233" t="s">
        <v>179</v>
      </c>
      <c r="D112" s="233" t="s">
        <v>132</v>
      </c>
      <c r="E112" s="234" t="s">
        <v>181</v>
      </c>
      <c r="F112" s="232" t="s">
        <v>366</v>
      </c>
      <c r="G112" s="233" t="s">
        <v>183</v>
      </c>
      <c r="H112" s="232" t="s">
        <v>152</v>
      </c>
      <c r="I112" s="232">
        <v>56</v>
      </c>
      <c r="J112" s="232" t="s">
        <v>581</v>
      </c>
      <c r="K112" s="232" t="s">
        <v>582</v>
      </c>
      <c r="L112" s="232" t="s">
        <v>592</v>
      </c>
      <c r="M112" s="232" t="s">
        <v>133</v>
      </c>
      <c r="N112" s="232" t="s">
        <v>593</v>
      </c>
      <c r="O112" s="232"/>
      <c r="P112" s="233">
        <v>1</v>
      </c>
      <c r="Q112" s="233" t="s">
        <v>194</v>
      </c>
      <c r="R112" s="233">
        <v>2006</v>
      </c>
      <c r="S112" s="233"/>
      <c r="T112" s="232" t="s">
        <v>594</v>
      </c>
      <c r="U112" s="235"/>
      <c r="V112" s="247"/>
      <c r="W112" s="247"/>
      <c r="Y112" s="236"/>
      <c r="Z112" s="236"/>
      <c r="AA112" s="236"/>
      <c r="AB112" s="236"/>
    </row>
    <row r="113" spans="1:28" s="222" customFormat="1" ht="16.5" customHeight="1" x14ac:dyDescent="0.2">
      <c r="A113" s="231" t="s">
        <v>595</v>
      </c>
      <c r="B113" s="232" t="s">
        <v>178</v>
      </c>
      <c r="C113" s="233" t="s">
        <v>179</v>
      </c>
      <c r="D113" s="233" t="s">
        <v>132</v>
      </c>
      <c r="E113" s="234" t="s">
        <v>181</v>
      </c>
      <c r="F113" s="232" t="s">
        <v>366</v>
      </c>
      <c r="G113" s="233" t="s">
        <v>183</v>
      </c>
      <c r="H113" s="232" t="s">
        <v>152</v>
      </c>
      <c r="I113" s="232">
        <v>56</v>
      </c>
      <c r="J113" s="232" t="s">
        <v>581</v>
      </c>
      <c r="K113" s="232" t="s">
        <v>582</v>
      </c>
      <c r="L113" s="232" t="s">
        <v>596</v>
      </c>
      <c r="M113" s="232" t="s">
        <v>133</v>
      </c>
      <c r="N113" s="232" t="s">
        <v>597</v>
      </c>
      <c r="O113" s="232"/>
      <c r="P113" s="233">
        <v>1</v>
      </c>
      <c r="Q113" s="233" t="s">
        <v>194</v>
      </c>
      <c r="R113" s="233">
        <v>1998</v>
      </c>
      <c r="S113" s="233"/>
      <c r="T113" s="232" t="s">
        <v>598</v>
      </c>
      <c r="U113" s="235"/>
      <c r="V113" s="247"/>
      <c r="W113" s="247"/>
      <c r="Y113" s="236"/>
      <c r="Z113" s="236"/>
      <c r="AA113" s="236"/>
      <c r="AB113" s="236"/>
    </row>
    <row r="114" spans="1:28" s="222" customFormat="1" ht="16.5" customHeight="1" x14ac:dyDescent="0.2">
      <c r="A114" s="231" t="s">
        <v>599</v>
      </c>
      <c r="B114" s="232" t="s">
        <v>178</v>
      </c>
      <c r="C114" s="233" t="s">
        <v>179</v>
      </c>
      <c r="D114" s="233" t="s">
        <v>132</v>
      </c>
      <c r="E114" s="234" t="s">
        <v>181</v>
      </c>
      <c r="F114" s="232" t="s">
        <v>196</v>
      </c>
      <c r="G114" s="233" t="s">
        <v>183</v>
      </c>
      <c r="H114" s="232" t="s">
        <v>152</v>
      </c>
      <c r="I114" s="232">
        <v>56</v>
      </c>
      <c r="J114" s="232" t="s">
        <v>581</v>
      </c>
      <c r="K114" s="232" t="s">
        <v>582</v>
      </c>
      <c r="L114" s="232" t="s">
        <v>600</v>
      </c>
      <c r="M114" s="232" t="s">
        <v>133</v>
      </c>
      <c r="N114" s="232" t="s">
        <v>556</v>
      </c>
      <c r="O114" s="232"/>
      <c r="P114" s="233">
        <v>1</v>
      </c>
      <c r="Q114" s="233" t="s">
        <v>194</v>
      </c>
      <c r="R114" s="233">
        <v>1998</v>
      </c>
      <c r="S114" s="233"/>
      <c r="T114" s="232" t="s">
        <v>601</v>
      </c>
      <c r="U114" s="235"/>
      <c r="V114" s="247"/>
      <c r="W114" s="247"/>
      <c r="Y114" s="236"/>
      <c r="Z114" s="236"/>
      <c r="AA114" s="236"/>
      <c r="AB114" s="236"/>
    </row>
    <row r="115" spans="1:28" s="222" customFormat="1" ht="16.5" customHeight="1" x14ac:dyDescent="0.2">
      <c r="A115" s="231" t="s">
        <v>602</v>
      </c>
      <c r="B115" s="232" t="s">
        <v>178</v>
      </c>
      <c r="C115" s="233" t="s">
        <v>179</v>
      </c>
      <c r="D115" s="233" t="s">
        <v>132</v>
      </c>
      <c r="E115" s="234" t="s">
        <v>181</v>
      </c>
      <c r="F115" s="232" t="s">
        <v>288</v>
      </c>
      <c r="G115" s="233" t="s">
        <v>183</v>
      </c>
      <c r="H115" s="232" t="s">
        <v>152</v>
      </c>
      <c r="I115" s="232">
        <v>56</v>
      </c>
      <c r="J115" s="232" t="s">
        <v>581</v>
      </c>
      <c r="K115" s="232" t="s">
        <v>582</v>
      </c>
      <c r="L115" s="232" t="s">
        <v>603</v>
      </c>
      <c r="M115" s="232" t="s">
        <v>133</v>
      </c>
      <c r="N115" s="232" t="s">
        <v>604</v>
      </c>
      <c r="O115" s="232"/>
      <c r="P115" s="233">
        <v>1</v>
      </c>
      <c r="Q115" s="233" t="s">
        <v>194</v>
      </c>
      <c r="R115" s="233">
        <v>1998</v>
      </c>
      <c r="S115" s="233"/>
      <c r="T115" s="232" t="s">
        <v>605</v>
      </c>
      <c r="U115" s="235"/>
      <c r="V115" s="247"/>
      <c r="W115" s="247"/>
      <c r="Y115" s="236"/>
      <c r="Z115" s="236"/>
      <c r="AA115" s="236"/>
      <c r="AB115" s="236"/>
    </row>
    <row r="116" spans="1:28" s="222" customFormat="1" ht="16.5" customHeight="1" x14ac:dyDescent="0.2">
      <c r="A116" s="231" t="s">
        <v>606</v>
      </c>
      <c r="B116" s="232" t="s">
        <v>178</v>
      </c>
      <c r="C116" s="233" t="s">
        <v>179</v>
      </c>
      <c r="D116" s="233" t="s">
        <v>132</v>
      </c>
      <c r="E116" s="234" t="s">
        <v>181</v>
      </c>
      <c r="F116" s="232" t="s">
        <v>607</v>
      </c>
      <c r="G116" s="233" t="s">
        <v>183</v>
      </c>
      <c r="H116" s="232" t="s">
        <v>152</v>
      </c>
      <c r="I116" s="232">
        <v>56</v>
      </c>
      <c r="J116" s="232" t="s">
        <v>581</v>
      </c>
      <c r="K116" s="232" t="s">
        <v>582</v>
      </c>
      <c r="L116" s="232" t="s">
        <v>608</v>
      </c>
      <c r="M116" s="232" t="s">
        <v>133</v>
      </c>
      <c r="N116" s="232" t="s">
        <v>550</v>
      </c>
      <c r="O116" s="232"/>
      <c r="P116" s="233">
        <v>1</v>
      </c>
      <c r="Q116" s="233" t="s">
        <v>194</v>
      </c>
      <c r="R116" s="233">
        <v>1998</v>
      </c>
      <c r="S116" s="233"/>
      <c r="T116" s="232" t="s">
        <v>609</v>
      </c>
      <c r="U116" s="235"/>
      <c r="V116" s="247"/>
      <c r="W116" s="247"/>
      <c r="Y116" s="236"/>
      <c r="Z116" s="236"/>
      <c r="AA116" s="236"/>
      <c r="AB116" s="236"/>
    </row>
    <row r="117" spans="1:28" s="222" customFormat="1" ht="16.5" customHeight="1" x14ac:dyDescent="0.2">
      <c r="A117" s="231" t="s">
        <v>610</v>
      </c>
      <c r="B117" s="232" t="s">
        <v>178</v>
      </c>
      <c r="C117" s="233" t="s">
        <v>179</v>
      </c>
      <c r="D117" s="233" t="s">
        <v>132</v>
      </c>
      <c r="E117" s="234" t="s">
        <v>181</v>
      </c>
      <c r="F117" s="232" t="s">
        <v>520</v>
      </c>
      <c r="G117" s="233" t="s">
        <v>183</v>
      </c>
      <c r="H117" s="232" t="s">
        <v>152</v>
      </c>
      <c r="I117" s="232">
        <v>56</v>
      </c>
      <c r="J117" s="232" t="s">
        <v>581</v>
      </c>
      <c r="K117" s="232" t="s">
        <v>582</v>
      </c>
      <c r="L117" s="232" t="s">
        <v>611</v>
      </c>
      <c r="M117" s="232" t="s">
        <v>133</v>
      </c>
      <c r="N117" s="232" t="s">
        <v>550</v>
      </c>
      <c r="O117" s="232"/>
      <c r="P117" s="233">
        <v>1</v>
      </c>
      <c r="Q117" s="233" t="s">
        <v>194</v>
      </c>
      <c r="R117" s="233">
        <v>1998</v>
      </c>
      <c r="S117" s="233"/>
      <c r="T117" s="232" t="s">
        <v>609</v>
      </c>
      <c r="U117" s="235"/>
      <c r="V117" s="247"/>
      <c r="W117" s="247"/>
      <c r="Y117" s="236"/>
      <c r="Z117" s="236"/>
      <c r="AA117" s="236"/>
      <c r="AB117" s="236"/>
    </row>
    <row r="118" spans="1:28" s="222" customFormat="1" ht="16.5" customHeight="1" x14ac:dyDescent="0.2">
      <c r="A118" s="231" t="s">
        <v>612</v>
      </c>
      <c r="B118" s="232" t="s">
        <v>178</v>
      </c>
      <c r="C118" s="233" t="s">
        <v>179</v>
      </c>
      <c r="D118" s="233" t="s">
        <v>132</v>
      </c>
      <c r="E118" s="234" t="s">
        <v>181</v>
      </c>
      <c r="F118" s="232" t="s">
        <v>520</v>
      </c>
      <c r="G118" s="233" t="s">
        <v>183</v>
      </c>
      <c r="H118" s="232" t="s">
        <v>152</v>
      </c>
      <c r="I118" s="232">
        <v>56</v>
      </c>
      <c r="J118" s="232" t="s">
        <v>581</v>
      </c>
      <c r="K118" s="232" t="s">
        <v>582</v>
      </c>
      <c r="L118" s="232" t="s">
        <v>613</v>
      </c>
      <c r="M118" s="232" t="s">
        <v>133</v>
      </c>
      <c r="N118" s="232" t="s">
        <v>556</v>
      </c>
      <c r="O118" s="232"/>
      <c r="P118" s="233">
        <v>1</v>
      </c>
      <c r="Q118" s="233" t="s">
        <v>194</v>
      </c>
      <c r="R118" s="233">
        <v>1998</v>
      </c>
      <c r="S118" s="233"/>
      <c r="T118" s="232" t="s">
        <v>601</v>
      </c>
      <c r="U118" s="235"/>
      <c r="V118" s="247"/>
      <c r="W118" s="247"/>
      <c r="Y118" s="236"/>
      <c r="Z118" s="236"/>
      <c r="AA118" s="236"/>
      <c r="AB118" s="236"/>
    </row>
    <row r="119" spans="1:28" s="222" customFormat="1" ht="16.5" customHeight="1" x14ac:dyDescent="0.2">
      <c r="A119" s="231" t="s">
        <v>614</v>
      </c>
      <c r="B119" s="232" t="s">
        <v>178</v>
      </c>
      <c r="C119" s="233" t="s">
        <v>179</v>
      </c>
      <c r="D119" s="233" t="s">
        <v>132</v>
      </c>
      <c r="E119" s="234" t="s">
        <v>181</v>
      </c>
      <c r="F119" s="232" t="s">
        <v>615</v>
      </c>
      <c r="G119" s="233" t="s">
        <v>183</v>
      </c>
      <c r="H119" s="232" t="s">
        <v>152</v>
      </c>
      <c r="I119" s="232">
        <v>56</v>
      </c>
      <c r="J119" s="232" t="s">
        <v>581</v>
      </c>
      <c r="K119" s="232" t="s">
        <v>582</v>
      </c>
      <c r="L119" s="232" t="s">
        <v>616</v>
      </c>
      <c r="M119" s="232" t="s">
        <v>133</v>
      </c>
      <c r="N119" s="232" t="s">
        <v>593</v>
      </c>
      <c r="O119" s="232"/>
      <c r="P119" s="233">
        <v>1</v>
      </c>
      <c r="Q119" s="233" t="s">
        <v>194</v>
      </c>
      <c r="R119" s="233">
        <v>1998</v>
      </c>
      <c r="S119" s="233"/>
      <c r="T119" s="232" t="s">
        <v>594</v>
      </c>
      <c r="U119" s="235"/>
      <c r="V119" s="247"/>
      <c r="W119" s="247"/>
      <c r="Y119" s="236"/>
      <c r="Z119" s="236"/>
      <c r="AA119" s="236"/>
      <c r="AB119" s="236"/>
    </row>
    <row r="120" spans="1:28" s="222" customFormat="1" ht="16.5" customHeight="1" x14ac:dyDescent="0.2">
      <c r="A120" s="231" t="s">
        <v>617</v>
      </c>
      <c r="B120" s="232" t="s">
        <v>178</v>
      </c>
      <c r="C120" s="233" t="s">
        <v>179</v>
      </c>
      <c r="D120" s="233" t="s">
        <v>132</v>
      </c>
      <c r="E120" s="234" t="s">
        <v>181</v>
      </c>
      <c r="F120" s="232" t="s">
        <v>618</v>
      </c>
      <c r="G120" s="233" t="s">
        <v>183</v>
      </c>
      <c r="H120" s="232" t="s">
        <v>152</v>
      </c>
      <c r="I120" s="232">
        <v>56</v>
      </c>
      <c r="J120" s="232" t="s">
        <v>581</v>
      </c>
      <c r="K120" s="232" t="s">
        <v>582</v>
      </c>
      <c r="L120" s="232" t="s">
        <v>619</v>
      </c>
      <c r="M120" s="232" t="s">
        <v>133</v>
      </c>
      <c r="N120" s="232" t="s">
        <v>593</v>
      </c>
      <c r="O120" s="232"/>
      <c r="P120" s="233">
        <v>1</v>
      </c>
      <c r="Q120" s="233" t="s">
        <v>194</v>
      </c>
      <c r="R120" s="233">
        <v>1997</v>
      </c>
      <c r="S120" s="233"/>
      <c r="T120" s="232" t="s">
        <v>594</v>
      </c>
      <c r="U120" s="235"/>
      <c r="V120" s="247"/>
      <c r="W120" s="247"/>
      <c r="Y120" s="236"/>
      <c r="Z120" s="236"/>
      <c r="AA120" s="236"/>
      <c r="AB120" s="236"/>
    </row>
    <row r="121" spans="1:28" s="222" customFormat="1" ht="16.5" customHeight="1" x14ac:dyDescent="0.2">
      <c r="A121" s="231" t="s">
        <v>620</v>
      </c>
      <c r="B121" s="232" t="s">
        <v>178</v>
      </c>
      <c r="C121" s="233" t="s">
        <v>179</v>
      </c>
      <c r="D121" s="233" t="s">
        <v>132</v>
      </c>
      <c r="E121" s="234" t="s">
        <v>181</v>
      </c>
      <c r="F121" s="232" t="s">
        <v>621</v>
      </c>
      <c r="G121" s="233" t="s">
        <v>183</v>
      </c>
      <c r="H121" s="232" t="s">
        <v>152</v>
      </c>
      <c r="I121" s="232">
        <v>56</v>
      </c>
      <c r="J121" s="232" t="s">
        <v>581</v>
      </c>
      <c r="K121" s="232" t="s">
        <v>582</v>
      </c>
      <c r="L121" s="232" t="s">
        <v>622</v>
      </c>
      <c r="M121" s="232" t="s">
        <v>133</v>
      </c>
      <c r="N121" s="232" t="s">
        <v>593</v>
      </c>
      <c r="O121" s="232"/>
      <c r="P121" s="233">
        <v>1</v>
      </c>
      <c r="Q121" s="233" t="s">
        <v>194</v>
      </c>
      <c r="R121" s="233">
        <v>1997</v>
      </c>
      <c r="S121" s="233"/>
      <c r="T121" s="232" t="s">
        <v>594</v>
      </c>
      <c r="U121" s="235"/>
      <c r="V121" s="247"/>
      <c r="W121" s="247"/>
      <c r="Y121" s="236"/>
      <c r="Z121" s="236"/>
      <c r="AA121" s="236"/>
      <c r="AB121" s="236"/>
    </row>
    <row r="122" spans="1:28" s="222" customFormat="1" ht="16.5" customHeight="1" x14ac:dyDescent="0.2">
      <c r="A122" s="231" t="s">
        <v>623</v>
      </c>
      <c r="B122" s="232" t="s">
        <v>178</v>
      </c>
      <c r="C122" s="233" t="s">
        <v>179</v>
      </c>
      <c r="D122" s="233" t="s">
        <v>132</v>
      </c>
      <c r="E122" s="234" t="s">
        <v>181</v>
      </c>
      <c r="F122" s="232" t="s">
        <v>548</v>
      </c>
      <c r="G122" s="233" t="s">
        <v>183</v>
      </c>
      <c r="H122" s="232" t="s">
        <v>152</v>
      </c>
      <c r="I122" s="232">
        <v>56</v>
      </c>
      <c r="J122" s="232" t="s">
        <v>581</v>
      </c>
      <c r="K122" s="232" t="s">
        <v>582</v>
      </c>
      <c r="L122" s="232" t="s">
        <v>624</v>
      </c>
      <c r="M122" s="232" t="s">
        <v>133</v>
      </c>
      <c r="N122" s="232" t="s">
        <v>556</v>
      </c>
      <c r="O122" s="232"/>
      <c r="P122" s="233">
        <v>1</v>
      </c>
      <c r="Q122" s="233" t="s">
        <v>194</v>
      </c>
      <c r="R122" s="233">
        <v>1997</v>
      </c>
      <c r="S122" s="233"/>
      <c r="T122" s="232" t="s">
        <v>601</v>
      </c>
      <c r="U122" s="235"/>
      <c r="V122" s="247"/>
      <c r="W122" s="247"/>
      <c r="Y122" s="236"/>
      <c r="Z122" s="236"/>
      <c r="AA122" s="236"/>
      <c r="AB122" s="236"/>
    </row>
    <row r="123" spans="1:28" s="222" customFormat="1" ht="16.5" customHeight="1" x14ac:dyDescent="0.2">
      <c r="A123" s="231" t="s">
        <v>625</v>
      </c>
      <c r="B123" s="232" t="s">
        <v>178</v>
      </c>
      <c r="C123" s="233" t="s">
        <v>179</v>
      </c>
      <c r="D123" s="233" t="s">
        <v>132</v>
      </c>
      <c r="E123" s="234" t="s">
        <v>181</v>
      </c>
      <c r="F123" s="232" t="s">
        <v>548</v>
      </c>
      <c r="G123" s="233" t="s">
        <v>183</v>
      </c>
      <c r="H123" s="232" t="s">
        <v>152</v>
      </c>
      <c r="I123" s="232">
        <v>56</v>
      </c>
      <c r="J123" s="232" t="s">
        <v>581</v>
      </c>
      <c r="K123" s="232" t="s">
        <v>582</v>
      </c>
      <c r="L123" s="232" t="s">
        <v>626</v>
      </c>
      <c r="M123" s="232" t="s">
        <v>562</v>
      </c>
      <c r="N123" s="232" t="s">
        <v>563</v>
      </c>
      <c r="O123" s="232"/>
      <c r="P123" s="233">
        <v>1</v>
      </c>
      <c r="Q123" s="233" t="s">
        <v>194</v>
      </c>
      <c r="R123" s="233" t="s">
        <v>564</v>
      </c>
      <c r="S123" s="233" t="s">
        <v>627</v>
      </c>
      <c r="T123" s="232" t="s">
        <v>565</v>
      </c>
      <c r="U123" s="235"/>
      <c r="V123" s="247"/>
      <c r="W123" s="247"/>
      <c r="Y123" s="236"/>
      <c r="Z123" s="236"/>
      <c r="AA123" s="236"/>
      <c r="AB123" s="236"/>
    </row>
    <row r="124" spans="1:28" s="222" customFormat="1" ht="16.5" customHeight="1" x14ac:dyDescent="0.2">
      <c r="A124" s="231" t="s">
        <v>628</v>
      </c>
      <c r="B124" s="232" t="s">
        <v>178</v>
      </c>
      <c r="C124" s="233" t="s">
        <v>179</v>
      </c>
      <c r="D124" s="233" t="s">
        <v>132</v>
      </c>
      <c r="E124" s="234" t="s">
        <v>181</v>
      </c>
      <c r="F124" s="232" t="s">
        <v>196</v>
      </c>
      <c r="G124" s="233" t="s">
        <v>183</v>
      </c>
      <c r="H124" s="232" t="s">
        <v>152</v>
      </c>
      <c r="I124" s="232">
        <v>56</v>
      </c>
      <c r="J124" s="232" t="s">
        <v>581</v>
      </c>
      <c r="K124" s="232" t="s">
        <v>582</v>
      </c>
      <c r="L124" s="232" t="s">
        <v>629</v>
      </c>
      <c r="M124" s="232" t="s">
        <v>562</v>
      </c>
      <c r="N124" s="232" t="s">
        <v>630</v>
      </c>
      <c r="O124" s="232"/>
      <c r="P124" s="233">
        <v>1</v>
      </c>
      <c r="Q124" s="233" t="s">
        <v>194</v>
      </c>
      <c r="R124" s="233" t="s">
        <v>564</v>
      </c>
      <c r="S124" s="233"/>
      <c r="T124" s="232" t="s">
        <v>565</v>
      </c>
      <c r="U124" s="235"/>
      <c r="V124" s="247"/>
      <c r="W124" s="247"/>
      <c r="Y124" s="236"/>
      <c r="Z124" s="236"/>
      <c r="AA124" s="236"/>
      <c r="AB124" s="236"/>
    </row>
    <row r="125" spans="1:28" s="222" customFormat="1" ht="16.5" customHeight="1" x14ac:dyDescent="0.2">
      <c r="A125" s="231" t="s">
        <v>631</v>
      </c>
      <c r="B125" s="232" t="s">
        <v>178</v>
      </c>
      <c r="C125" s="233" t="s">
        <v>179</v>
      </c>
      <c r="D125" s="233" t="s">
        <v>132</v>
      </c>
      <c r="E125" s="234" t="s">
        <v>181</v>
      </c>
      <c r="F125" s="232" t="s">
        <v>288</v>
      </c>
      <c r="G125" s="233" t="s">
        <v>183</v>
      </c>
      <c r="H125" s="232" t="s">
        <v>152</v>
      </c>
      <c r="I125" s="232">
        <v>56</v>
      </c>
      <c r="J125" s="232" t="s">
        <v>581</v>
      </c>
      <c r="K125" s="232" t="s">
        <v>582</v>
      </c>
      <c r="L125" s="232" t="s">
        <v>632</v>
      </c>
      <c r="M125" s="232" t="s">
        <v>633</v>
      </c>
      <c r="N125" s="232" t="s">
        <v>634</v>
      </c>
      <c r="O125" s="232"/>
      <c r="P125" s="233">
        <v>1</v>
      </c>
      <c r="Q125" s="233" t="s">
        <v>194</v>
      </c>
      <c r="R125" s="233">
        <v>1998</v>
      </c>
      <c r="S125" s="233"/>
      <c r="T125" s="232" t="s">
        <v>635</v>
      </c>
      <c r="U125" s="235"/>
      <c r="V125" s="247"/>
      <c r="W125" s="247"/>
      <c r="Y125" s="236"/>
      <c r="Z125" s="236"/>
      <c r="AA125" s="236"/>
      <c r="AB125" s="236"/>
    </row>
    <row r="126" spans="1:28" s="222" customFormat="1" ht="16.5" customHeight="1" x14ac:dyDescent="0.2">
      <c r="A126" s="231" t="s">
        <v>636</v>
      </c>
      <c r="B126" s="232" t="s">
        <v>178</v>
      </c>
      <c r="C126" s="233" t="s">
        <v>179</v>
      </c>
      <c r="D126" s="233" t="s">
        <v>132</v>
      </c>
      <c r="E126" s="234" t="s">
        <v>181</v>
      </c>
      <c r="F126" s="232" t="s">
        <v>567</v>
      </c>
      <c r="G126" s="233" t="s">
        <v>183</v>
      </c>
      <c r="H126" s="232" t="s">
        <v>152</v>
      </c>
      <c r="I126" s="232">
        <v>56</v>
      </c>
      <c r="J126" s="232" t="s">
        <v>581</v>
      </c>
      <c r="K126" s="232" t="s">
        <v>582</v>
      </c>
      <c r="L126" s="232" t="s">
        <v>637</v>
      </c>
      <c r="M126" s="232" t="s">
        <v>133</v>
      </c>
      <c r="N126" s="232" t="s">
        <v>593</v>
      </c>
      <c r="O126" s="232"/>
      <c r="P126" s="233">
        <v>1</v>
      </c>
      <c r="Q126" s="233" t="s">
        <v>194</v>
      </c>
      <c r="R126" s="233">
        <v>1998</v>
      </c>
      <c r="S126" s="233"/>
      <c r="T126" s="232" t="s">
        <v>594</v>
      </c>
      <c r="U126" s="235"/>
      <c r="V126" s="247"/>
      <c r="W126" s="247"/>
      <c r="Y126" s="236"/>
      <c r="Z126" s="236"/>
      <c r="AA126" s="236"/>
      <c r="AB126" s="236"/>
    </row>
    <row r="127" spans="1:28" s="222" customFormat="1" ht="16.5" customHeight="1" x14ac:dyDescent="0.2">
      <c r="A127" s="231" t="s">
        <v>638</v>
      </c>
      <c r="B127" s="232" t="s">
        <v>178</v>
      </c>
      <c r="C127" s="233" t="s">
        <v>179</v>
      </c>
      <c r="D127" s="233" t="s">
        <v>132</v>
      </c>
      <c r="E127" s="234" t="s">
        <v>181</v>
      </c>
      <c r="F127" s="232" t="s">
        <v>196</v>
      </c>
      <c r="G127" s="233" t="s">
        <v>183</v>
      </c>
      <c r="H127" s="232" t="s">
        <v>152</v>
      </c>
      <c r="I127" s="232">
        <v>56</v>
      </c>
      <c r="J127" s="232" t="s">
        <v>581</v>
      </c>
      <c r="K127" s="232" t="s">
        <v>582</v>
      </c>
      <c r="L127" s="232" t="s">
        <v>639</v>
      </c>
      <c r="M127" s="232"/>
      <c r="N127" s="232"/>
      <c r="O127" s="232" t="s">
        <v>640</v>
      </c>
      <c r="P127" s="233">
        <v>1</v>
      </c>
      <c r="Q127" s="233" t="s">
        <v>194</v>
      </c>
      <c r="R127" s="233"/>
      <c r="S127" s="233"/>
      <c r="T127" s="232"/>
      <c r="U127" s="235"/>
      <c r="V127" s="247"/>
      <c r="W127" s="247"/>
      <c r="Y127" s="236"/>
      <c r="Z127" s="236"/>
      <c r="AA127" s="236"/>
      <c r="AB127" s="236"/>
    </row>
    <row r="128" spans="1:28" s="222" customFormat="1" ht="16.5" customHeight="1" x14ac:dyDescent="0.2">
      <c r="A128" s="231" t="s">
        <v>641</v>
      </c>
      <c r="B128" s="232" t="s">
        <v>178</v>
      </c>
      <c r="C128" s="233" t="s">
        <v>179</v>
      </c>
      <c r="D128" s="233" t="s">
        <v>132</v>
      </c>
      <c r="E128" s="234" t="s">
        <v>181</v>
      </c>
      <c r="F128" s="232" t="s">
        <v>229</v>
      </c>
      <c r="G128" s="233" t="s">
        <v>183</v>
      </c>
      <c r="H128" s="232" t="s">
        <v>152</v>
      </c>
      <c r="I128" s="232">
        <v>56</v>
      </c>
      <c r="J128" s="232" t="s">
        <v>581</v>
      </c>
      <c r="K128" s="232" t="s">
        <v>582</v>
      </c>
      <c r="L128" s="232" t="s">
        <v>642</v>
      </c>
      <c r="M128" s="232"/>
      <c r="N128" s="232"/>
      <c r="O128" s="232" t="s">
        <v>643</v>
      </c>
      <c r="P128" s="233">
        <v>1</v>
      </c>
      <c r="Q128" s="233" t="s">
        <v>194</v>
      </c>
      <c r="R128" s="233"/>
      <c r="S128" s="233"/>
      <c r="T128" s="232"/>
      <c r="U128" s="235"/>
      <c r="V128" s="247"/>
      <c r="W128" s="247"/>
      <c r="Y128" s="236"/>
      <c r="Z128" s="236"/>
      <c r="AA128" s="236"/>
      <c r="AB128" s="236"/>
    </row>
    <row r="129" spans="1:28" s="222" customFormat="1" ht="16.5" customHeight="1" x14ac:dyDescent="0.2">
      <c r="A129" s="231" t="s">
        <v>644</v>
      </c>
      <c r="B129" s="232" t="s">
        <v>178</v>
      </c>
      <c r="C129" s="233" t="s">
        <v>179</v>
      </c>
      <c r="D129" s="233" t="s">
        <v>132</v>
      </c>
      <c r="E129" s="234" t="s">
        <v>181</v>
      </c>
      <c r="F129" s="232" t="s">
        <v>272</v>
      </c>
      <c r="G129" s="233" t="s">
        <v>183</v>
      </c>
      <c r="H129" s="232" t="s">
        <v>153</v>
      </c>
      <c r="I129" s="232">
        <v>57</v>
      </c>
      <c r="J129" s="232" t="s">
        <v>645</v>
      </c>
      <c r="K129" s="232" t="s">
        <v>646</v>
      </c>
      <c r="L129" s="232" t="s">
        <v>647</v>
      </c>
      <c r="M129" s="232"/>
      <c r="N129" s="232"/>
      <c r="O129" s="232"/>
      <c r="P129" s="233">
        <v>24</v>
      </c>
      <c r="Q129" s="233" t="s">
        <v>194</v>
      </c>
      <c r="R129" s="233"/>
      <c r="S129" s="233"/>
      <c r="T129" s="232"/>
      <c r="U129" s="235"/>
      <c r="V129" s="247"/>
      <c r="W129" s="247"/>
      <c r="Y129" s="236"/>
      <c r="Z129" s="236"/>
      <c r="AA129" s="236"/>
      <c r="AB129" s="236"/>
    </row>
    <row r="130" spans="1:28" s="222" customFormat="1" ht="16.5" customHeight="1" x14ac:dyDescent="0.2">
      <c r="A130" s="231" t="s">
        <v>648</v>
      </c>
      <c r="B130" s="232" t="s">
        <v>178</v>
      </c>
      <c r="C130" s="233" t="s">
        <v>179</v>
      </c>
      <c r="D130" s="233" t="s">
        <v>132</v>
      </c>
      <c r="E130" s="234" t="s">
        <v>181</v>
      </c>
      <c r="F130" s="232" t="s">
        <v>469</v>
      </c>
      <c r="G130" s="233" t="s">
        <v>183</v>
      </c>
      <c r="H130" s="232" t="s">
        <v>153</v>
      </c>
      <c r="I130" s="232">
        <v>57</v>
      </c>
      <c r="J130" s="232" t="s">
        <v>645</v>
      </c>
      <c r="K130" s="232" t="s">
        <v>646</v>
      </c>
      <c r="L130" s="232" t="s">
        <v>649</v>
      </c>
      <c r="M130" s="232"/>
      <c r="N130" s="232"/>
      <c r="O130" s="232"/>
      <c r="P130" s="233">
        <v>2</v>
      </c>
      <c r="Q130" s="233" t="s">
        <v>194</v>
      </c>
      <c r="R130" s="233"/>
      <c r="S130" s="233"/>
      <c r="T130" s="232"/>
      <c r="U130" s="235"/>
      <c r="V130" s="247"/>
      <c r="W130" s="247"/>
      <c r="Y130" s="236"/>
      <c r="Z130" s="236"/>
      <c r="AA130" s="236"/>
      <c r="AB130" s="236"/>
    </row>
    <row r="131" spans="1:28" s="222" customFormat="1" ht="16.5" customHeight="1" x14ac:dyDescent="0.2">
      <c r="A131" s="231" t="s">
        <v>650</v>
      </c>
      <c r="B131" s="232" t="s">
        <v>178</v>
      </c>
      <c r="C131" s="233" t="s">
        <v>179</v>
      </c>
      <c r="D131" s="233" t="s">
        <v>132</v>
      </c>
      <c r="E131" s="234" t="s">
        <v>181</v>
      </c>
      <c r="F131" s="232" t="s">
        <v>567</v>
      </c>
      <c r="G131" s="233" t="s">
        <v>183</v>
      </c>
      <c r="H131" s="232" t="s">
        <v>153</v>
      </c>
      <c r="I131" s="232">
        <v>57</v>
      </c>
      <c r="J131" s="232" t="s">
        <v>645</v>
      </c>
      <c r="K131" s="232" t="s">
        <v>646</v>
      </c>
      <c r="L131" s="232" t="s">
        <v>651</v>
      </c>
      <c r="M131" s="232"/>
      <c r="N131" s="232"/>
      <c r="O131" s="232"/>
      <c r="P131" s="233">
        <v>4</v>
      </c>
      <c r="Q131" s="233" t="s">
        <v>194</v>
      </c>
      <c r="R131" s="233"/>
      <c r="S131" s="233"/>
      <c r="T131" s="232"/>
      <c r="U131" s="235"/>
      <c r="V131" s="247"/>
      <c r="W131" s="247"/>
      <c r="Y131" s="236"/>
      <c r="Z131" s="236"/>
      <c r="AA131" s="236"/>
      <c r="AB131" s="236"/>
    </row>
    <row r="132" spans="1:28" s="222" customFormat="1" ht="16.5" customHeight="1" x14ac:dyDescent="0.2">
      <c r="A132" s="231" t="s">
        <v>652</v>
      </c>
      <c r="B132" s="232" t="s">
        <v>178</v>
      </c>
      <c r="C132" s="233" t="s">
        <v>179</v>
      </c>
      <c r="D132" s="233" t="s">
        <v>132</v>
      </c>
      <c r="E132" s="234" t="s">
        <v>181</v>
      </c>
      <c r="F132" s="232" t="s">
        <v>548</v>
      </c>
      <c r="G132" s="233" t="s">
        <v>183</v>
      </c>
      <c r="H132" s="232" t="s">
        <v>153</v>
      </c>
      <c r="I132" s="232">
        <v>57</v>
      </c>
      <c r="J132" s="232" t="s">
        <v>653</v>
      </c>
      <c r="K132" s="232" t="s">
        <v>654</v>
      </c>
      <c r="L132" s="232" t="s">
        <v>655</v>
      </c>
      <c r="M132" s="232" t="s">
        <v>656</v>
      </c>
      <c r="N132" s="232" t="s">
        <v>657</v>
      </c>
      <c r="O132" s="232"/>
      <c r="P132" s="233">
        <v>1</v>
      </c>
      <c r="Q132" s="233" t="s">
        <v>194</v>
      </c>
      <c r="R132" s="233">
        <v>1997</v>
      </c>
      <c r="S132" s="233"/>
      <c r="T132" s="232" t="s">
        <v>658</v>
      </c>
      <c r="U132" s="235"/>
      <c r="V132" s="247"/>
      <c r="W132" s="247"/>
      <c r="Y132" s="236"/>
      <c r="Z132" s="236"/>
      <c r="AA132" s="236"/>
      <c r="AB132" s="236"/>
    </row>
    <row r="133" spans="1:28" s="222" customFormat="1" ht="16.5" customHeight="1" x14ac:dyDescent="0.2">
      <c r="A133" s="231" t="s">
        <v>659</v>
      </c>
      <c r="B133" s="232" t="s">
        <v>178</v>
      </c>
      <c r="C133" s="233" t="s">
        <v>179</v>
      </c>
      <c r="D133" s="233" t="s">
        <v>132</v>
      </c>
      <c r="E133" s="234" t="s">
        <v>181</v>
      </c>
      <c r="F133" s="232" t="s">
        <v>548</v>
      </c>
      <c r="G133" s="233" t="s">
        <v>183</v>
      </c>
      <c r="H133" s="232" t="s">
        <v>153</v>
      </c>
      <c r="I133" s="232">
        <v>57</v>
      </c>
      <c r="J133" s="232" t="s">
        <v>653</v>
      </c>
      <c r="K133" s="232" t="s">
        <v>654</v>
      </c>
      <c r="L133" s="232" t="s">
        <v>660</v>
      </c>
      <c r="M133" s="232" t="s">
        <v>656</v>
      </c>
      <c r="N133" s="232" t="s">
        <v>661</v>
      </c>
      <c r="O133" s="232"/>
      <c r="P133" s="233">
        <v>1</v>
      </c>
      <c r="Q133" s="233" t="s">
        <v>194</v>
      </c>
      <c r="R133" s="233">
        <v>1997</v>
      </c>
      <c r="S133" s="233"/>
      <c r="T133" s="232" t="s">
        <v>658</v>
      </c>
      <c r="U133" s="235"/>
      <c r="V133" s="247"/>
      <c r="W133" s="247"/>
      <c r="Y133" s="236"/>
      <c r="Z133" s="236"/>
      <c r="AA133" s="236"/>
      <c r="AB133" s="236"/>
    </row>
    <row r="134" spans="1:28" s="222" customFormat="1" ht="16.5" customHeight="1" x14ac:dyDescent="0.2">
      <c r="A134" s="231" t="s">
        <v>662</v>
      </c>
      <c r="B134" s="232" t="s">
        <v>178</v>
      </c>
      <c r="C134" s="233" t="s">
        <v>179</v>
      </c>
      <c r="D134" s="233" t="s">
        <v>132</v>
      </c>
      <c r="E134" s="234" t="s">
        <v>181</v>
      </c>
      <c r="F134" s="232" t="s">
        <v>548</v>
      </c>
      <c r="G134" s="233" t="s">
        <v>183</v>
      </c>
      <c r="H134" s="232" t="s">
        <v>153</v>
      </c>
      <c r="I134" s="232">
        <v>57</v>
      </c>
      <c r="J134" s="232" t="s">
        <v>653</v>
      </c>
      <c r="K134" s="232" t="s">
        <v>654</v>
      </c>
      <c r="L134" s="232" t="s">
        <v>663</v>
      </c>
      <c r="M134" s="232" t="s">
        <v>656</v>
      </c>
      <c r="N134" s="232" t="s">
        <v>657</v>
      </c>
      <c r="O134" s="232"/>
      <c r="P134" s="233">
        <v>1</v>
      </c>
      <c r="Q134" s="233" t="s">
        <v>194</v>
      </c>
      <c r="R134" s="233">
        <v>1997</v>
      </c>
      <c r="S134" s="233"/>
      <c r="T134" s="232" t="s">
        <v>658</v>
      </c>
      <c r="U134" s="235"/>
      <c r="V134" s="247"/>
      <c r="W134" s="247"/>
      <c r="Y134" s="236"/>
      <c r="Z134" s="236"/>
      <c r="AA134" s="236"/>
      <c r="AB134" s="236"/>
    </row>
    <row r="135" spans="1:28" s="222" customFormat="1" ht="16.5" customHeight="1" x14ac:dyDescent="0.2">
      <c r="A135" s="231" t="s">
        <v>664</v>
      </c>
      <c r="B135" s="232" t="s">
        <v>178</v>
      </c>
      <c r="C135" s="233" t="s">
        <v>179</v>
      </c>
      <c r="D135" s="233" t="s">
        <v>132</v>
      </c>
      <c r="E135" s="234" t="s">
        <v>181</v>
      </c>
      <c r="F135" s="232" t="s">
        <v>548</v>
      </c>
      <c r="G135" s="233" t="s">
        <v>183</v>
      </c>
      <c r="H135" s="232" t="s">
        <v>153</v>
      </c>
      <c r="I135" s="232">
        <v>57</v>
      </c>
      <c r="J135" s="232" t="s">
        <v>653</v>
      </c>
      <c r="K135" s="232" t="s">
        <v>654</v>
      </c>
      <c r="L135" s="232" t="s">
        <v>665</v>
      </c>
      <c r="M135" s="232" t="s">
        <v>656</v>
      </c>
      <c r="N135" s="232" t="s">
        <v>661</v>
      </c>
      <c r="O135" s="232"/>
      <c r="P135" s="233">
        <v>1</v>
      </c>
      <c r="Q135" s="233" t="s">
        <v>194</v>
      </c>
      <c r="R135" s="233">
        <v>1997</v>
      </c>
      <c r="S135" s="233"/>
      <c r="T135" s="232" t="s">
        <v>658</v>
      </c>
      <c r="U135" s="235"/>
      <c r="V135" s="247"/>
      <c r="W135" s="247"/>
      <c r="Y135" s="236"/>
      <c r="Z135" s="236"/>
      <c r="AA135" s="236"/>
      <c r="AB135" s="236"/>
    </row>
    <row r="136" spans="1:28" s="222" customFormat="1" ht="16.5" customHeight="1" x14ac:dyDescent="0.2">
      <c r="A136" s="231" t="s">
        <v>666</v>
      </c>
      <c r="B136" s="232" t="s">
        <v>178</v>
      </c>
      <c r="C136" s="233" t="s">
        <v>179</v>
      </c>
      <c r="D136" s="233" t="s">
        <v>132</v>
      </c>
      <c r="E136" s="234" t="s">
        <v>181</v>
      </c>
      <c r="F136" s="232" t="s">
        <v>548</v>
      </c>
      <c r="G136" s="233" t="s">
        <v>183</v>
      </c>
      <c r="H136" s="232" t="s">
        <v>153</v>
      </c>
      <c r="I136" s="232">
        <v>57</v>
      </c>
      <c r="J136" s="232" t="s">
        <v>653</v>
      </c>
      <c r="K136" s="232" t="s">
        <v>654</v>
      </c>
      <c r="L136" s="232" t="s">
        <v>667</v>
      </c>
      <c r="M136" s="232" t="s">
        <v>656</v>
      </c>
      <c r="N136" s="232" t="s">
        <v>668</v>
      </c>
      <c r="O136" s="232"/>
      <c r="P136" s="233">
        <v>1</v>
      </c>
      <c r="Q136" s="233" t="s">
        <v>194</v>
      </c>
      <c r="R136" s="233">
        <v>1997</v>
      </c>
      <c r="S136" s="233"/>
      <c r="T136" s="232" t="s">
        <v>658</v>
      </c>
      <c r="U136" s="235"/>
      <c r="V136" s="247"/>
      <c r="W136" s="247"/>
      <c r="Y136" s="236"/>
      <c r="Z136" s="236"/>
      <c r="AA136" s="236"/>
      <c r="AB136" s="236"/>
    </row>
    <row r="137" spans="1:28" s="222" customFormat="1" ht="16.5" customHeight="1" x14ac:dyDescent="0.2">
      <c r="A137" s="231" t="s">
        <v>669</v>
      </c>
      <c r="B137" s="232" t="s">
        <v>178</v>
      </c>
      <c r="C137" s="233" t="s">
        <v>179</v>
      </c>
      <c r="D137" s="233" t="s">
        <v>132</v>
      </c>
      <c r="E137" s="234" t="s">
        <v>181</v>
      </c>
      <c r="F137" s="232" t="s">
        <v>548</v>
      </c>
      <c r="G137" s="233" t="s">
        <v>183</v>
      </c>
      <c r="H137" s="232" t="s">
        <v>153</v>
      </c>
      <c r="I137" s="232">
        <v>57</v>
      </c>
      <c r="J137" s="232" t="s">
        <v>653</v>
      </c>
      <c r="K137" s="232" t="s">
        <v>654</v>
      </c>
      <c r="L137" s="232" t="s">
        <v>670</v>
      </c>
      <c r="M137" s="232" t="s">
        <v>656</v>
      </c>
      <c r="N137" s="232" t="s">
        <v>671</v>
      </c>
      <c r="O137" s="232"/>
      <c r="P137" s="233">
        <v>1</v>
      </c>
      <c r="Q137" s="233" t="s">
        <v>194</v>
      </c>
      <c r="R137" s="233">
        <v>1997</v>
      </c>
      <c r="S137" s="233"/>
      <c r="T137" s="232" t="s">
        <v>658</v>
      </c>
      <c r="U137" s="235"/>
      <c r="V137" s="247"/>
      <c r="W137" s="247"/>
      <c r="Y137" s="236"/>
      <c r="Z137" s="236"/>
      <c r="AA137" s="236"/>
      <c r="AB137" s="236"/>
    </row>
    <row r="138" spans="1:28" s="222" customFormat="1" ht="16.5" customHeight="1" x14ac:dyDescent="0.2">
      <c r="A138" s="231" t="s">
        <v>672</v>
      </c>
      <c r="B138" s="232" t="s">
        <v>178</v>
      </c>
      <c r="C138" s="233" t="s">
        <v>179</v>
      </c>
      <c r="D138" s="233" t="s">
        <v>132</v>
      </c>
      <c r="E138" s="234" t="s">
        <v>181</v>
      </c>
      <c r="F138" s="232" t="s">
        <v>548</v>
      </c>
      <c r="G138" s="233" t="s">
        <v>183</v>
      </c>
      <c r="H138" s="232" t="s">
        <v>153</v>
      </c>
      <c r="I138" s="232">
        <v>57</v>
      </c>
      <c r="J138" s="232" t="s">
        <v>653</v>
      </c>
      <c r="K138" s="232" t="s">
        <v>654</v>
      </c>
      <c r="L138" s="232" t="s">
        <v>673</v>
      </c>
      <c r="M138" s="232" t="s">
        <v>656</v>
      </c>
      <c r="N138" s="232" t="s">
        <v>668</v>
      </c>
      <c r="O138" s="232"/>
      <c r="P138" s="233">
        <v>1</v>
      </c>
      <c r="Q138" s="233" t="s">
        <v>194</v>
      </c>
      <c r="R138" s="233">
        <v>1997</v>
      </c>
      <c r="S138" s="233"/>
      <c r="T138" s="232" t="s">
        <v>658</v>
      </c>
      <c r="U138" s="235"/>
      <c r="V138" s="247"/>
      <c r="W138" s="247"/>
      <c r="Y138" s="236"/>
      <c r="Z138" s="236"/>
      <c r="AA138" s="236"/>
      <c r="AB138" s="236"/>
    </row>
    <row r="139" spans="1:28" s="222" customFormat="1" ht="16.5" customHeight="1" x14ac:dyDescent="0.2">
      <c r="A139" s="231" t="s">
        <v>674</v>
      </c>
      <c r="B139" s="232" t="s">
        <v>178</v>
      </c>
      <c r="C139" s="233" t="s">
        <v>179</v>
      </c>
      <c r="D139" s="233" t="s">
        <v>132</v>
      </c>
      <c r="E139" s="234" t="s">
        <v>181</v>
      </c>
      <c r="F139" s="232" t="s">
        <v>548</v>
      </c>
      <c r="G139" s="233" t="s">
        <v>183</v>
      </c>
      <c r="H139" s="232" t="s">
        <v>153</v>
      </c>
      <c r="I139" s="232">
        <v>57</v>
      </c>
      <c r="J139" s="232" t="s">
        <v>653</v>
      </c>
      <c r="K139" s="232" t="s">
        <v>654</v>
      </c>
      <c r="L139" s="232" t="s">
        <v>675</v>
      </c>
      <c r="M139" s="232" t="s">
        <v>656</v>
      </c>
      <c r="N139" s="232" t="s">
        <v>671</v>
      </c>
      <c r="O139" s="232"/>
      <c r="P139" s="233">
        <v>1</v>
      </c>
      <c r="Q139" s="233" t="s">
        <v>194</v>
      </c>
      <c r="R139" s="233">
        <v>1997</v>
      </c>
      <c r="S139" s="233"/>
      <c r="T139" s="232" t="s">
        <v>658</v>
      </c>
      <c r="U139" s="235"/>
      <c r="V139" s="247"/>
      <c r="W139" s="247"/>
      <c r="Y139" s="236"/>
      <c r="Z139" s="236"/>
      <c r="AA139" s="236"/>
      <c r="AB139" s="236"/>
    </row>
    <row r="140" spans="1:28" s="222" customFormat="1" ht="16.5" customHeight="1" x14ac:dyDescent="0.2">
      <c r="A140" s="231" t="s">
        <v>676</v>
      </c>
      <c r="B140" s="232" t="s">
        <v>178</v>
      </c>
      <c r="C140" s="233" t="s">
        <v>179</v>
      </c>
      <c r="D140" s="233" t="s">
        <v>132</v>
      </c>
      <c r="E140" s="234" t="s">
        <v>181</v>
      </c>
      <c r="F140" s="232" t="s">
        <v>677</v>
      </c>
      <c r="G140" s="233" t="s">
        <v>183</v>
      </c>
      <c r="H140" s="232" t="s">
        <v>153</v>
      </c>
      <c r="I140" s="232">
        <v>57</v>
      </c>
      <c r="J140" s="232" t="s">
        <v>653</v>
      </c>
      <c r="K140" s="232" t="s">
        <v>654</v>
      </c>
      <c r="L140" s="232" t="s">
        <v>678</v>
      </c>
      <c r="M140" s="232" t="s">
        <v>656</v>
      </c>
      <c r="N140" s="232" t="s">
        <v>668</v>
      </c>
      <c r="O140" s="232"/>
      <c r="P140" s="233">
        <v>1</v>
      </c>
      <c r="Q140" s="233" t="s">
        <v>194</v>
      </c>
      <c r="R140" s="233">
        <v>1997</v>
      </c>
      <c r="S140" s="233"/>
      <c r="T140" s="232" t="s">
        <v>658</v>
      </c>
      <c r="U140" s="235"/>
      <c r="V140" s="247"/>
      <c r="W140" s="247"/>
      <c r="Y140" s="236"/>
      <c r="Z140" s="236"/>
      <c r="AA140" s="236"/>
      <c r="AB140" s="236"/>
    </row>
    <row r="141" spans="1:28" s="222" customFormat="1" ht="16.5" customHeight="1" x14ac:dyDescent="0.2">
      <c r="A141" s="231" t="s">
        <v>679</v>
      </c>
      <c r="B141" s="232" t="s">
        <v>178</v>
      </c>
      <c r="C141" s="233" t="s">
        <v>179</v>
      </c>
      <c r="D141" s="233" t="s">
        <v>132</v>
      </c>
      <c r="E141" s="234" t="s">
        <v>181</v>
      </c>
      <c r="F141" s="232" t="s">
        <v>677</v>
      </c>
      <c r="G141" s="233" t="s">
        <v>183</v>
      </c>
      <c r="H141" s="232" t="s">
        <v>153</v>
      </c>
      <c r="I141" s="232">
        <v>57</v>
      </c>
      <c r="J141" s="232" t="s">
        <v>653</v>
      </c>
      <c r="K141" s="232" t="s">
        <v>654</v>
      </c>
      <c r="L141" s="232" t="s">
        <v>680</v>
      </c>
      <c r="M141" s="232" t="s">
        <v>656</v>
      </c>
      <c r="N141" s="232" t="s">
        <v>671</v>
      </c>
      <c r="O141" s="232"/>
      <c r="P141" s="233">
        <v>1</v>
      </c>
      <c r="Q141" s="233" t="s">
        <v>194</v>
      </c>
      <c r="R141" s="233">
        <v>1997</v>
      </c>
      <c r="S141" s="233"/>
      <c r="T141" s="232" t="s">
        <v>658</v>
      </c>
      <c r="U141" s="235"/>
      <c r="V141" s="247"/>
      <c r="W141" s="247"/>
      <c r="Y141" s="236"/>
      <c r="Z141" s="236"/>
      <c r="AA141" s="236"/>
      <c r="AB141" s="236"/>
    </row>
    <row r="142" spans="1:28" s="222" customFormat="1" ht="16.5" customHeight="1" x14ac:dyDescent="0.2">
      <c r="A142" s="231" t="s">
        <v>681</v>
      </c>
      <c r="B142" s="232" t="s">
        <v>178</v>
      </c>
      <c r="C142" s="233" t="s">
        <v>179</v>
      </c>
      <c r="D142" s="233" t="s">
        <v>132</v>
      </c>
      <c r="E142" s="234" t="s">
        <v>181</v>
      </c>
      <c r="F142" s="232" t="s">
        <v>677</v>
      </c>
      <c r="G142" s="233" t="s">
        <v>183</v>
      </c>
      <c r="H142" s="232" t="s">
        <v>153</v>
      </c>
      <c r="I142" s="232">
        <v>57</v>
      </c>
      <c r="J142" s="232" t="s">
        <v>653</v>
      </c>
      <c r="K142" s="232" t="s">
        <v>654</v>
      </c>
      <c r="L142" s="232" t="s">
        <v>682</v>
      </c>
      <c r="M142" s="232" t="s">
        <v>656</v>
      </c>
      <c r="N142" s="232" t="s">
        <v>668</v>
      </c>
      <c r="O142" s="232"/>
      <c r="P142" s="233">
        <v>1</v>
      </c>
      <c r="Q142" s="233" t="s">
        <v>194</v>
      </c>
      <c r="R142" s="233">
        <v>1997</v>
      </c>
      <c r="S142" s="233"/>
      <c r="T142" s="232" t="s">
        <v>658</v>
      </c>
      <c r="U142" s="235"/>
      <c r="V142" s="247"/>
      <c r="W142" s="247"/>
      <c r="Y142" s="236"/>
      <c r="Z142" s="236"/>
      <c r="AA142" s="236"/>
      <c r="AB142" s="236"/>
    </row>
    <row r="143" spans="1:28" s="222" customFormat="1" ht="16.5" customHeight="1" x14ac:dyDescent="0.2">
      <c r="A143" s="231" t="s">
        <v>683</v>
      </c>
      <c r="B143" s="232" t="s">
        <v>178</v>
      </c>
      <c r="C143" s="233" t="s">
        <v>179</v>
      </c>
      <c r="D143" s="233" t="s">
        <v>132</v>
      </c>
      <c r="E143" s="234" t="s">
        <v>181</v>
      </c>
      <c r="F143" s="232" t="s">
        <v>677</v>
      </c>
      <c r="G143" s="233" t="s">
        <v>183</v>
      </c>
      <c r="H143" s="232" t="s">
        <v>153</v>
      </c>
      <c r="I143" s="232">
        <v>57</v>
      </c>
      <c r="J143" s="232" t="s">
        <v>653</v>
      </c>
      <c r="K143" s="232" t="s">
        <v>654</v>
      </c>
      <c r="L143" s="232" t="s">
        <v>684</v>
      </c>
      <c r="M143" s="232" t="s">
        <v>656</v>
      </c>
      <c r="N143" s="232" t="s">
        <v>671</v>
      </c>
      <c r="O143" s="232"/>
      <c r="P143" s="233">
        <v>1</v>
      </c>
      <c r="Q143" s="233" t="s">
        <v>194</v>
      </c>
      <c r="R143" s="233">
        <v>1997</v>
      </c>
      <c r="S143" s="233"/>
      <c r="T143" s="232" t="s">
        <v>658</v>
      </c>
      <c r="U143" s="235"/>
      <c r="V143" s="247"/>
      <c r="W143" s="247"/>
      <c r="Y143" s="236"/>
      <c r="Z143" s="236"/>
      <c r="AA143" s="236"/>
      <c r="AB143" s="236"/>
    </row>
    <row r="144" spans="1:28" s="222" customFormat="1" ht="16.5" customHeight="1" x14ac:dyDescent="0.2">
      <c r="A144" s="231" t="s">
        <v>685</v>
      </c>
      <c r="B144" s="232" t="s">
        <v>178</v>
      </c>
      <c r="C144" s="233" t="s">
        <v>179</v>
      </c>
      <c r="D144" s="233" t="s">
        <v>132</v>
      </c>
      <c r="E144" s="234" t="s">
        <v>181</v>
      </c>
      <c r="F144" s="232" t="s">
        <v>520</v>
      </c>
      <c r="G144" s="233" t="s">
        <v>183</v>
      </c>
      <c r="H144" s="232" t="s">
        <v>153</v>
      </c>
      <c r="I144" s="232">
        <v>57</v>
      </c>
      <c r="J144" s="232" t="s">
        <v>653</v>
      </c>
      <c r="K144" s="232" t="s">
        <v>654</v>
      </c>
      <c r="L144" s="232" t="s">
        <v>686</v>
      </c>
      <c r="M144" s="232" t="s">
        <v>656</v>
      </c>
      <c r="N144" s="232" t="s">
        <v>657</v>
      </c>
      <c r="O144" s="232"/>
      <c r="P144" s="233">
        <v>1</v>
      </c>
      <c r="Q144" s="233" t="s">
        <v>194</v>
      </c>
      <c r="R144" s="233">
        <v>1997</v>
      </c>
      <c r="S144" s="233"/>
      <c r="T144" s="232" t="s">
        <v>658</v>
      </c>
      <c r="U144" s="235"/>
      <c r="V144" s="247"/>
      <c r="W144" s="247"/>
      <c r="Y144" s="236"/>
      <c r="Z144" s="236"/>
      <c r="AA144" s="236"/>
      <c r="AB144" s="236"/>
    </row>
    <row r="145" spans="1:28" s="222" customFormat="1" ht="16.5" customHeight="1" x14ac:dyDescent="0.2">
      <c r="A145" s="231" t="s">
        <v>687</v>
      </c>
      <c r="B145" s="232" t="s">
        <v>178</v>
      </c>
      <c r="C145" s="233" t="s">
        <v>179</v>
      </c>
      <c r="D145" s="233" t="s">
        <v>132</v>
      </c>
      <c r="E145" s="234" t="s">
        <v>181</v>
      </c>
      <c r="F145" s="232" t="s">
        <v>520</v>
      </c>
      <c r="G145" s="233" t="s">
        <v>183</v>
      </c>
      <c r="H145" s="232" t="s">
        <v>153</v>
      </c>
      <c r="I145" s="232">
        <v>57</v>
      </c>
      <c r="J145" s="232" t="s">
        <v>653</v>
      </c>
      <c r="K145" s="232" t="s">
        <v>654</v>
      </c>
      <c r="L145" s="232" t="s">
        <v>688</v>
      </c>
      <c r="M145" s="232" t="s">
        <v>656</v>
      </c>
      <c r="N145" s="232" t="s">
        <v>661</v>
      </c>
      <c r="O145" s="232"/>
      <c r="P145" s="233">
        <v>1</v>
      </c>
      <c r="Q145" s="233" t="s">
        <v>194</v>
      </c>
      <c r="R145" s="233">
        <v>1997</v>
      </c>
      <c r="S145" s="233"/>
      <c r="T145" s="232" t="s">
        <v>658</v>
      </c>
      <c r="U145" s="235"/>
      <c r="V145" s="247"/>
      <c r="W145" s="247"/>
      <c r="Y145" s="236"/>
      <c r="Z145" s="236"/>
      <c r="AA145" s="236"/>
      <c r="AB145" s="236"/>
    </row>
    <row r="146" spans="1:28" s="222" customFormat="1" ht="16.5" customHeight="1" x14ac:dyDescent="0.2">
      <c r="A146" s="231" t="s">
        <v>689</v>
      </c>
      <c r="B146" s="232" t="s">
        <v>178</v>
      </c>
      <c r="C146" s="233" t="s">
        <v>179</v>
      </c>
      <c r="D146" s="233" t="s">
        <v>132</v>
      </c>
      <c r="E146" s="234" t="s">
        <v>181</v>
      </c>
      <c r="F146" s="232" t="s">
        <v>520</v>
      </c>
      <c r="G146" s="233" t="s">
        <v>183</v>
      </c>
      <c r="H146" s="232" t="s">
        <v>153</v>
      </c>
      <c r="I146" s="232">
        <v>57</v>
      </c>
      <c r="J146" s="232" t="s">
        <v>653</v>
      </c>
      <c r="K146" s="232" t="s">
        <v>654</v>
      </c>
      <c r="L146" s="232" t="s">
        <v>690</v>
      </c>
      <c r="M146" s="232" t="s">
        <v>656</v>
      </c>
      <c r="N146" s="232" t="s">
        <v>657</v>
      </c>
      <c r="O146" s="232"/>
      <c r="P146" s="233">
        <v>1</v>
      </c>
      <c r="Q146" s="233" t="s">
        <v>194</v>
      </c>
      <c r="R146" s="233">
        <v>1997</v>
      </c>
      <c r="S146" s="233"/>
      <c r="T146" s="232" t="s">
        <v>658</v>
      </c>
      <c r="U146" s="235"/>
      <c r="V146" s="247"/>
      <c r="W146" s="247"/>
      <c r="Y146" s="236"/>
      <c r="Z146" s="236"/>
      <c r="AA146" s="236"/>
      <c r="AB146" s="236"/>
    </row>
    <row r="147" spans="1:28" s="222" customFormat="1" ht="16.5" customHeight="1" x14ac:dyDescent="0.2">
      <c r="A147" s="231" t="s">
        <v>691</v>
      </c>
      <c r="B147" s="232" t="s">
        <v>178</v>
      </c>
      <c r="C147" s="233" t="s">
        <v>179</v>
      </c>
      <c r="D147" s="233" t="s">
        <v>132</v>
      </c>
      <c r="E147" s="234" t="s">
        <v>181</v>
      </c>
      <c r="F147" s="232" t="s">
        <v>520</v>
      </c>
      <c r="G147" s="233" t="s">
        <v>183</v>
      </c>
      <c r="H147" s="232" t="s">
        <v>153</v>
      </c>
      <c r="I147" s="232">
        <v>57</v>
      </c>
      <c r="J147" s="232" t="s">
        <v>653</v>
      </c>
      <c r="K147" s="232" t="s">
        <v>654</v>
      </c>
      <c r="L147" s="232" t="s">
        <v>692</v>
      </c>
      <c r="M147" s="232" t="s">
        <v>656</v>
      </c>
      <c r="N147" s="232" t="s">
        <v>661</v>
      </c>
      <c r="O147" s="232"/>
      <c r="P147" s="233">
        <v>1</v>
      </c>
      <c r="Q147" s="233" t="s">
        <v>194</v>
      </c>
      <c r="R147" s="233">
        <v>1997</v>
      </c>
      <c r="S147" s="233"/>
      <c r="T147" s="232" t="s">
        <v>658</v>
      </c>
      <c r="U147" s="235"/>
      <c r="V147" s="247"/>
      <c r="W147" s="247"/>
      <c r="Y147" s="236"/>
      <c r="Z147" s="236"/>
      <c r="AA147" s="236"/>
      <c r="AB147" s="236"/>
    </row>
    <row r="148" spans="1:28" s="222" customFormat="1" ht="16.5" customHeight="1" x14ac:dyDescent="0.2">
      <c r="A148" s="231" t="s">
        <v>693</v>
      </c>
      <c r="B148" s="232" t="s">
        <v>178</v>
      </c>
      <c r="C148" s="233" t="s">
        <v>179</v>
      </c>
      <c r="D148" s="233" t="s">
        <v>132</v>
      </c>
      <c r="E148" s="234" t="s">
        <v>181</v>
      </c>
      <c r="F148" s="232" t="s">
        <v>694</v>
      </c>
      <c r="G148" s="233" t="s">
        <v>183</v>
      </c>
      <c r="H148" s="232" t="s">
        <v>153</v>
      </c>
      <c r="I148" s="232">
        <v>57</v>
      </c>
      <c r="J148" s="232" t="s">
        <v>653</v>
      </c>
      <c r="K148" s="232" t="s">
        <v>654</v>
      </c>
      <c r="L148" s="232" t="s">
        <v>695</v>
      </c>
      <c r="M148" s="232" t="s">
        <v>656</v>
      </c>
      <c r="N148" s="232" t="s">
        <v>696</v>
      </c>
      <c r="O148" s="232"/>
      <c r="P148" s="233">
        <v>1</v>
      </c>
      <c r="Q148" s="233" t="s">
        <v>194</v>
      </c>
      <c r="R148" s="233">
        <v>1997</v>
      </c>
      <c r="S148" s="233"/>
      <c r="T148" s="232" t="s">
        <v>658</v>
      </c>
      <c r="U148" s="235"/>
      <c r="V148" s="247"/>
      <c r="W148" s="247"/>
      <c r="Y148" s="236"/>
      <c r="Z148" s="236"/>
      <c r="AA148" s="236"/>
      <c r="AB148" s="236"/>
    </row>
    <row r="149" spans="1:28" s="222" customFormat="1" ht="16.5" customHeight="1" x14ac:dyDescent="0.2">
      <c r="A149" s="231" t="s">
        <v>697</v>
      </c>
      <c r="B149" s="232" t="s">
        <v>178</v>
      </c>
      <c r="C149" s="233" t="s">
        <v>179</v>
      </c>
      <c r="D149" s="233" t="s">
        <v>132</v>
      </c>
      <c r="E149" s="234" t="s">
        <v>181</v>
      </c>
      <c r="F149" s="232" t="s">
        <v>694</v>
      </c>
      <c r="G149" s="233" t="s">
        <v>183</v>
      </c>
      <c r="H149" s="232" t="s">
        <v>153</v>
      </c>
      <c r="I149" s="232">
        <v>57</v>
      </c>
      <c r="J149" s="232" t="s">
        <v>653</v>
      </c>
      <c r="K149" s="232" t="s">
        <v>654</v>
      </c>
      <c r="L149" s="232" t="s">
        <v>698</v>
      </c>
      <c r="M149" s="232" t="s">
        <v>656</v>
      </c>
      <c r="N149" s="232" t="s">
        <v>696</v>
      </c>
      <c r="O149" s="232"/>
      <c r="P149" s="233">
        <v>1</v>
      </c>
      <c r="Q149" s="233" t="s">
        <v>194</v>
      </c>
      <c r="R149" s="233">
        <v>1997</v>
      </c>
      <c r="S149" s="233"/>
      <c r="T149" s="232" t="s">
        <v>658</v>
      </c>
      <c r="U149" s="235"/>
      <c r="V149" s="247"/>
      <c r="W149" s="247"/>
      <c r="Y149" s="236"/>
      <c r="Z149" s="236"/>
      <c r="AA149" s="236"/>
      <c r="AB149" s="236"/>
    </row>
    <row r="150" spans="1:28" s="222" customFormat="1" ht="16.5" customHeight="1" x14ac:dyDescent="0.2">
      <c r="A150" s="231" t="s">
        <v>699</v>
      </c>
      <c r="B150" s="232" t="s">
        <v>178</v>
      </c>
      <c r="C150" s="233" t="s">
        <v>179</v>
      </c>
      <c r="D150" s="233" t="s">
        <v>132</v>
      </c>
      <c r="E150" s="234" t="s">
        <v>181</v>
      </c>
      <c r="F150" s="232" t="s">
        <v>700</v>
      </c>
      <c r="G150" s="233" t="s">
        <v>183</v>
      </c>
      <c r="H150" s="232" t="s">
        <v>153</v>
      </c>
      <c r="I150" s="232">
        <v>57</v>
      </c>
      <c r="J150" s="232" t="s">
        <v>653</v>
      </c>
      <c r="K150" s="232" t="s">
        <v>654</v>
      </c>
      <c r="L150" s="232" t="s">
        <v>701</v>
      </c>
      <c r="M150" s="232" t="s">
        <v>656</v>
      </c>
      <c r="N150" s="232" t="s">
        <v>702</v>
      </c>
      <c r="O150" s="232"/>
      <c r="P150" s="233">
        <v>1</v>
      </c>
      <c r="Q150" s="233" t="s">
        <v>194</v>
      </c>
      <c r="R150" s="233">
        <v>1997</v>
      </c>
      <c r="S150" s="233"/>
      <c r="T150" s="232" t="s">
        <v>658</v>
      </c>
      <c r="U150" s="235"/>
      <c r="V150" s="247"/>
      <c r="W150" s="247"/>
      <c r="Y150" s="236"/>
      <c r="Z150" s="236"/>
      <c r="AA150" s="236"/>
      <c r="AB150" s="236"/>
    </row>
    <row r="151" spans="1:28" s="222" customFormat="1" ht="16.5" customHeight="1" x14ac:dyDescent="0.2">
      <c r="A151" s="231" t="s">
        <v>703</v>
      </c>
      <c r="B151" s="232" t="s">
        <v>178</v>
      </c>
      <c r="C151" s="233" t="s">
        <v>179</v>
      </c>
      <c r="D151" s="233" t="s">
        <v>132</v>
      </c>
      <c r="E151" s="234" t="s">
        <v>181</v>
      </c>
      <c r="F151" s="232" t="s">
        <v>700</v>
      </c>
      <c r="G151" s="233" t="s">
        <v>183</v>
      </c>
      <c r="H151" s="232" t="s">
        <v>153</v>
      </c>
      <c r="I151" s="232">
        <v>57</v>
      </c>
      <c r="J151" s="232" t="s">
        <v>653</v>
      </c>
      <c r="K151" s="232" t="s">
        <v>654</v>
      </c>
      <c r="L151" s="232" t="s">
        <v>704</v>
      </c>
      <c r="M151" s="232" t="s">
        <v>656</v>
      </c>
      <c r="N151" s="232" t="s">
        <v>705</v>
      </c>
      <c r="O151" s="232"/>
      <c r="P151" s="233">
        <v>1</v>
      </c>
      <c r="Q151" s="233" t="s">
        <v>194</v>
      </c>
      <c r="R151" s="233">
        <v>1997</v>
      </c>
      <c r="S151" s="233"/>
      <c r="T151" s="232" t="s">
        <v>658</v>
      </c>
      <c r="U151" s="235"/>
      <c r="V151" s="247"/>
      <c r="W151" s="247"/>
      <c r="Y151" s="236"/>
      <c r="Z151" s="236"/>
      <c r="AA151" s="236"/>
      <c r="AB151" s="236"/>
    </row>
    <row r="152" spans="1:28" s="222" customFormat="1" ht="16.5" customHeight="1" x14ac:dyDescent="0.2">
      <c r="A152" s="231" t="s">
        <v>706</v>
      </c>
      <c r="B152" s="232" t="s">
        <v>178</v>
      </c>
      <c r="C152" s="233" t="s">
        <v>179</v>
      </c>
      <c r="D152" s="233" t="s">
        <v>132</v>
      </c>
      <c r="E152" s="234" t="s">
        <v>181</v>
      </c>
      <c r="F152" s="232" t="s">
        <v>520</v>
      </c>
      <c r="G152" s="233" t="s">
        <v>183</v>
      </c>
      <c r="H152" s="232" t="s">
        <v>153</v>
      </c>
      <c r="I152" s="232">
        <v>57</v>
      </c>
      <c r="J152" s="232" t="s">
        <v>653</v>
      </c>
      <c r="K152" s="232" t="s">
        <v>654</v>
      </c>
      <c r="L152" s="232" t="s">
        <v>707</v>
      </c>
      <c r="M152" s="232" t="s">
        <v>656</v>
      </c>
      <c r="N152" s="232" t="s">
        <v>671</v>
      </c>
      <c r="O152" s="232"/>
      <c r="P152" s="233">
        <v>1</v>
      </c>
      <c r="Q152" s="233" t="s">
        <v>194</v>
      </c>
      <c r="R152" s="233">
        <v>1997</v>
      </c>
      <c r="S152" s="233"/>
      <c r="T152" s="232" t="s">
        <v>658</v>
      </c>
      <c r="U152" s="235"/>
      <c r="V152" s="247"/>
      <c r="W152" s="247"/>
      <c r="Y152" s="236"/>
      <c r="Z152" s="236"/>
      <c r="AA152" s="236"/>
      <c r="AB152" s="236"/>
    </row>
    <row r="153" spans="1:28" s="222" customFormat="1" ht="16.5" customHeight="1" x14ac:dyDescent="0.2">
      <c r="A153" s="231" t="s">
        <v>708</v>
      </c>
      <c r="B153" s="232" t="s">
        <v>178</v>
      </c>
      <c r="C153" s="233" t="s">
        <v>179</v>
      </c>
      <c r="D153" s="233" t="s">
        <v>132</v>
      </c>
      <c r="E153" s="234" t="s">
        <v>181</v>
      </c>
      <c r="F153" s="232" t="s">
        <v>389</v>
      </c>
      <c r="G153" s="233" t="s">
        <v>183</v>
      </c>
      <c r="H153" s="232" t="s">
        <v>153</v>
      </c>
      <c r="I153" s="232">
        <v>57</v>
      </c>
      <c r="J153" s="232" t="s">
        <v>653</v>
      </c>
      <c r="K153" s="232" t="s">
        <v>654</v>
      </c>
      <c r="L153" s="232" t="s">
        <v>709</v>
      </c>
      <c r="M153" s="232" t="s">
        <v>656</v>
      </c>
      <c r="N153" s="232" t="s">
        <v>710</v>
      </c>
      <c r="O153" s="232"/>
      <c r="P153" s="233">
        <v>1</v>
      </c>
      <c r="Q153" s="233" t="s">
        <v>194</v>
      </c>
      <c r="R153" s="233">
        <v>1997</v>
      </c>
      <c r="S153" s="233"/>
      <c r="T153" s="232" t="s">
        <v>658</v>
      </c>
      <c r="U153" s="235"/>
      <c r="V153" s="247"/>
      <c r="W153" s="247"/>
      <c r="Y153" s="236"/>
      <c r="Z153" s="236"/>
      <c r="AA153" s="236"/>
      <c r="AB153" s="236"/>
    </row>
    <row r="154" spans="1:28" s="222" customFormat="1" ht="16.5" customHeight="1" x14ac:dyDescent="0.2">
      <c r="A154" s="231" t="s">
        <v>711</v>
      </c>
      <c r="B154" s="232" t="s">
        <v>178</v>
      </c>
      <c r="C154" s="233" t="s">
        <v>179</v>
      </c>
      <c r="D154" s="233" t="s">
        <v>132</v>
      </c>
      <c r="E154" s="234" t="s">
        <v>181</v>
      </c>
      <c r="F154" s="232" t="s">
        <v>366</v>
      </c>
      <c r="G154" s="233" t="s">
        <v>183</v>
      </c>
      <c r="H154" s="232" t="s">
        <v>153</v>
      </c>
      <c r="I154" s="232">
        <v>57</v>
      </c>
      <c r="J154" s="232" t="s">
        <v>653</v>
      </c>
      <c r="K154" s="232" t="s">
        <v>654</v>
      </c>
      <c r="L154" s="232" t="s">
        <v>712</v>
      </c>
      <c r="M154" s="232" t="s">
        <v>656</v>
      </c>
      <c r="N154" s="232" t="s">
        <v>657</v>
      </c>
      <c r="O154" s="232"/>
      <c r="P154" s="233">
        <v>1</v>
      </c>
      <c r="Q154" s="233" t="s">
        <v>194</v>
      </c>
      <c r="R154" s="233">
        <v>1997</v>
      </c>
      <c r="S154" s="233"/>
      <c r="T154" s="232" t="s">
        <v>658</v>
      </c>
      <c r="U154" s="235"/>
      <c r="V154" s="247"/>
      <c r="W154" s="247"/>
      <c r="Y154" s="236"/>
      <c r="Z154" s="236"/>
      <c r="AA154" s="236"/>
      <c r="AB154" s="236"/>
    </row>
    <row r="155" spans="1:28" s="222" customFormat="1" ht="16.5" customHeight="1" x14ac:dyDescent="0.2">
      <c r="A155" s="231" t="s">
        <v>713</v>
      </c>
      <c r="B155" s="232" t="s">
        <v>178</v>
      </c>
      <c r="C155" s="233" t="s">
        <v>179</v>
      </c>
      <c r="D155" s="233" t="s">
        <v>132</v>
      </c>
      <c r="E155" s="234" t="s">
        <v>181</v>
      </c>
      <c r="F155" s="232" t="s">
        <v>366</v>
      </c>
      <c r="G155" s="233" t="s">
        <v>183</v>
      </c>
      <c r="H155" s="232" t="s">
        <v>153</v>
      </c>
      <c r="I155" s="232">
        <v>57</v>
      </c>
      <c r="J155" s="232" t="s">
        <v>653</v>
      </c>
      <c r="K155" s="232" t="s">
        <v>654</v>
      </c>
      <c r="L155" s="232" t="s">
        <v>714</v>
      </c>
      <c r="M155" s="232" t="s">
        <v>656</v>
      </c>
      <c r="N155" s="232" t="s">
        <v>715</v>
      </c>
      <c r="O155" s="232"/>
      <c r="P155" s="233">
        <v>1</v>
      </c>
      <c r="Q155" s="233" t="s">
        <v>194</v>
      </c>
      <c r="R155" s="233">
        <v>1997</v>
      </c>
      <c r="S155" s="233"/>
      <c r="T155" s="232" t="s">
        <v>658</v>
      </c>
      <c r="U155" s="235"/>
      <c r="V155" s="247"/>
      <c r="W155" s="247"/>
      <c r="Y155" s="236"/>
      <c r="Z155" s="236"/>
      <c r="AA155" s="236"/>
      <c r="AB155" s="236"/>
    </row>
    <row r="156" spans="1:28" s="222" customFormat="1" ht="16.5" customHeight="1" x14ac:dyDescent="0.2">
      <c r="A156" s="231" t="s">
        <v>716</v>
      </c>
      <c r="B156" s="232" t="s">
        <v>178</v>
      </c>
      <c r="C156" s="233" t="s">
        <v>179</v>
      </c>
      <c r="D156" s="233" t="s">
        <v>132</v>
      </c>
      <c r="E156" s="234" t="s">
        <v>181</v>
      </c>
      <c r="F156" s="232" t="s">
        <v>366</v>
      </c>
      <c r="G156" s="233" t="s">
        <v>183</v>
      </c>
      <c r="H156" s="232" t="s">
        <v>153</v>
      </c>
      <c r="I156" s="232">
        <v>57</v>
      </c>
      <c r="J156" s="232" t="s">
        <v>653</v>
      </c>
      <c r="K156" s="232" t="s">
        <v>654</v>
      </c>
      <c r="L156" s="232" t="s">
        <v>717</v>
      </c>
      <c r="M156" s="232" t="s">
        <v>656</v>
      </c>
      <c r="N156" s="232" t="s">
        <v>668</v>
      </c>
      <c r="O156" s="232"/>
      <c r="P156" s="233">
        <v>1</v>
      </c>
      <c r="Q156" s="233" t="s">
        <v>194</v>
      </c>
      <c r="R156" s="233">
        <v>1997</v>
      </c>
      <c r="S156" s="233"/>
      <c r="T156" s="232" t="s">
        <v>658</v>
      </c>
      <c r="U156" s="235"/>
      <c r="V156" s="247"/>
      <c r="W156" s="247"/>
      <c r="Y156" s="236"/>
      <c r="Z156" s="236"/>
      <c r="AA156" s="236"/>
      <c r="AB156" s="236"/>
    </row>
    <row r="157" spans="1:28" s="222" customFormat="1" ht="16.5" customHeight="1" x14ac:dyDescent="0.2">
      <c r="A157" s="231" t="s">
        <v>718</v>
      </c>
      <c r="B157" s="232" t="s">
        <v>178</v>
      </c>
      <c r="C157" s="233" t="s">
        <v>179</v>
      </c>
      <c r="D157" s="233" t="s">
        <v>132</v>
      </c>
      <c r="E157" s="234" t="s">
        <v>181</v>
      </c>
      <c r="F157" s="232" t="s">
        <v>366</v>
      </c>
      <c r="G157" s="233" t="s">
        <v>183</v>
      </c>
      <c r="H157" s="232" t="s">
        <v>153</v>
      </c>
      <c r="I157" s="232">
        <v>57</v>
      </c>
      <c r="J157" s="232" t="s">
        <v>653</v>
      </c>
      <c r="K157" s="232" t="s">
        <v>654</v>
      </c>
      <c r="L157" s="232" t="s">
        <v>719</v>
      </c>
      <c r="M157" s="232" t="s">
        <v>656</v>
      </c>
      <c r="N157" s="232" t="s">
        <v>668</v>
      </c>
      <c r="O157" s="232"/>
      <c r="P157" s="233">
        <v>1</v>
      </c>
      <c r="Q157" s="233" t="s">
        <v>194</v>
      </c>
      <c r="R157" s="233">
        <v>1997</v>
      </c>
      <c r="S157" s="233"/>
      <c r="T157" s="232" t="s">
        <v>658</v>
      </c>
      <c r="U157" s="235"/>
      <c r="V157" s="247"/>
      <c r="W157" s="247"/>
      <c r="Y157" s="236"/>
      <c r="Z157" s="236"/>
      <c r="AA157" s="236"/>
      <c r="AB157" s="236"/>
    </row>
    <row r="158" spans="1:28" s="222" customFormat="1" ht="16.5" customHeight="1" x14ac:dyDescent="0.2">
      <c r="A158" s="231" t="s">
        <v>720</v>
      </c>
      <c r="B158" s="232" t="s">
        <v>178</v>
      </c>
      <c r="C158" s="233" t="s">
        <v>179</v>
      </c>
      <c r="D158" s="233" t="s">
        <v>132</v>
      </c>
      <c r="E158" s="234" t="s">
        <v>181</v>
      </c>
      <c r="F158" s="232" t="s">
        <v>366</v>
      </c>
      <c r="G158" s="233" t="s">
        <v>183</v>
      </c>
      <c r="H158" s="232" t="s">
        <v>153</v>
      </c>
      <c r="I158" s="232">
        <v>57</v>
      </c>
      <c r="J158" s="232" t="s">
        <v>653</v>
      </c>
      <c r="K158" s="232" t="s">
        <v>654</v>
      </c>
      <c r="L158" s="232" t="s">
        <v>721</v>
      </c>
      <c r="M158" s="232" t="s">
        <v>656</v>
      </c>
      <c r="N158" s="232" t="s">
        <v>668</v>
      </c>
      <c r="O158" s="232"/>
      <c r="P158" s="233">
        <v>1</v>
      </c>
      <c r="Q158" s="233" t="s">
        <v>194</v>
      </c>
      <c r="R158" s="233">
        <v>1997</v>
      </c>
      <c r="S158" s="233"/>
      <c r="T158" s="232" t="s">
        <v>658</v>
      </c>
      <c r="U158" s="235"/>
      <c r="V158" s="247"/>
      <c r="W158" s="247"/>
      <c r="Y158" s="236"/>
      <c r="Z158" s="236"/>
      <c r="AA158" s="236"/>
      <c r="AB158" s="236"/>
    </row>
    <row r="159" spans="1:28" s="222" customFormat="1" ht="16.5" customHeight="1" x14ac:dyDescent="0.2">
      <c r="A159" s="231" t="s">
        <v>722</v>
      </c>
      <c r="B159" s="232" t="s">
        <v>178</v>
      </c>
      <c r="C159" s="233" t="s">
        <v>179</v>
      </c>
      <c r="D159" s="233" t="s">
        <v>132</v>
      </c>
      <c r="E159" s="234" t="s">
        <v>181</v>
      </c>
      <c r="F159" s="232" t="s">
        <v>723</v>
      </c>
      <c r="G159" s="233" t="s">
        <v>183</v>
      </c>
      <c r="H159" s="232" t="s">
        <v>153</v>
      </c>
      <c r="I159" s="232">
        <v>57</v>
      </c>
      <c r="J159" s="232" t="s">
        <v>653</v>
      </c>
      <c r="K159" s="232" t="s">
        <v>654</v>
      </c>
      <c r="L159" s="232" t="s">
        <v>724</v>
      </c>
      <c r="M159" s="232" t="s">
        <v>656</v>
      </c>
      <c r="N159" s="232" t="s">
        <v>725</v>
      </c>
      <c r="O159" s="232"/>
      <c r="P159" s="233">
        <v>1</v>
      </c>
      <c r="Q159" s="233" t="s">
        <v>194</v>
      </c>
      <c r="R159" s="233">
        <v>1997</v>
      </c>
      <c r="S159" s="233"/>
      <c r="T159" s="232" t="s">
        <v>658</v>
      </c>
      <c r="U159" s="235"/>
      <c r="V159" s="247"/>
      <c r="W159" s="247"/>
      <c r="Y159" s="236"/>
      <c r="Z159" s="236"/>
      <c r="AA159" s="236"/>
      <c r="AB159" s="236"/>
    </row>
    <row r="160" spans="1:28" s="222" customFormat="1" ht="16.5" customHeight="1" x14ac:dyDescent="0.2">
      <c r="A160" s="231" t="s">
        <v>726</v>
      </c>
      <c r="B160" s="232" t="s">
        <v>178</v>
      </c>
      <c r="C160" s="233" t="s">
        <v>179</v>
      </c>
      <c r="D160" s="233" t="s">
        <v>132</v>
      </c>
      <c r="E160" s="234" t="s">
        <v>181</v>
      </c>
      <c r="F160" s="232" t="s">
        <v>520</v>
      </c>
      <c r="G160" s="233" t="s">
        <v>183</v>
      </c>
      <c r="H160" s="232" t="s">
        <v>153</v>
      </c>
      <c r="I160" s="232">
        <v>57</v>
      </c>
      <c r="J160" s="232" t="s">
        <v>653</v>
      </c>
      <c r="K160" s="232" t="s">
        <v>654</v>
      </c>
      <c r="L160" s="232" t="s">
        <v>727</v>
      </c>
      <c r="M160" s="232" t="s">
        <v>656</v>
      </c>
      <c r="N160" s="232" t="s">
        <v>668</v>
      </c>
      <c r="O160" s="232"/>
      <c r="P160" s="233">
        <v>1</v>
      </c>
      <c r="Q160" s="233" t="s">
        <v>194</v>
      </c>
      <c r="R160" s="233">
        <v>1997</v>
      </c>
      <c r="S160" s="233"/>
      <c r="T160" s="232" t="s">
        <v>658</v>
      </c>
      <c r="U160" s="235"/>
      <c r="V160" s="247"/>
      <c r="W160" s="247"/>
      <c r="Y160" s="236"/>
      <c r="Z160" s="236"/>
      <c r="AA160" s="236"/>
      <c r="AB160" s="236"/>
    </row>
    <row r="161" spans="1:28" s="222" customFormat="1" ht="16.5" customHeight="1" x14ac:dyDescent="0.2">
      <c r="A161" s="231" t="s">
        <v>728</v>
      </c>
      <c r="B161" s="232" t="s">
        <v>178</v>
      </c>
      <c r="C161" s="233" t="s">
        <v>179</v>
      </c>
      <c r="D161" s="233" t="s">
        <v>132</v>
      </c>
      <c r="E161" s="234" t="s">
        <v>181</v>
      </c>
      <c r="F161" s="232" t="s">
        <v>520</v>
      </c>
      <c r="G161" s="233" t="s">
        <v>183</v>
      </c>
      <c r="H161" s="232" t="s">
        <v>153</v>
      </c>
      <c r="I161" s="232">
        <v>57</v>
      </c>
      <c r="J161" s="232" t="s">
        <v>653</v>
      </c>
      <c r="K161" s="232" t="s">
        <v>654</v>
      </c>
      <c r="L161" s="232" t="s">
        <v>729</v>
      </c>
      <c r="M161" s="232" t="s">
        <v>656</v>
      </c>
      <c r="N161" s="232" t="s">
        <v>715</v>
      </c>
      <c r="O161" s="232"/>
      <c r="P161" s="233">
        <v>1</v>
      </c>
      <c r="Q161" s="233" t="s">
        <v>194</v>
      </c>
      <c r="R161" s="233">
        <v>1997</v>
      </c>
      <c r="S161" s="233"/>
      <c r="T161" s="232" t="s">
        <v>658</v>
      </c>
      <c r="U161" s="235"/>
      <c r="V161" s="247"/>
      <c r="W161" s="247"/>
      <c r="Y161" s="236"/>
      <c r="Z161" s="236"/>
      <c r="AA161" s="236"/>
      <c r="AB161" s="236"/>
    </row>
    <row r="162" spans="1:28" s="222" customFormat="1" ht="16.5" customHeight="1" x14ac:dyDescent="0.2">
      <c r="A162" s="231" t="s">
        <v>730</v>
      </c>
      <c r="B162" s="232" t="s">
        <v>178</v>
      </c>
      <c r="C162" s="233" t="s">
        <v>179</v>
      </c>
      <c r="D162" s="233" t="s">
        <v>132</v>
      </c>
      <c r="E162" s="234" t="s">
        <v>181</v>
      </c>
      <c r="F162" s="232" t="s">
        <v>520</v>
      </c>
      <c r="G162" s="233" t="s">
        <v>183</v>
      </c>
      <c r="H162" s="232" t="s">
        <v>153</v>
      </c>
      <c r="I162" s="232">
        <v>57</v>
      </c>
      <c r="J162" s="232" t="s">
        <v>653</v>
      </c>
      <c r="K162" s="232" t="s">
        <v>654</v>
      </c>
      <c r="L162" s="232" t="s">
        <v>731</v>
      </c>
      <c r="M162" s="232" t="s">
        <v>656</v>
      </c>
      <c r="N162" s="232" t="s">
        <v>732</v>
      </c>
      <c r="O162" s="232"/>
      <c r="P162" s="233">
        <v>1</v>
      </c>
      <c r="Q162" s="233" t="s">
        <v>194</v>
      </c>
      <c r="R162" s="233">
        <v>1997</v>
      </c>
      <c r="S162" s="233"/>
      <c r="T162" s="232" t="s">
        <v>658</v>
      </c>
      <c r="U162" s="235"/>
      <c r="V162" s="247"/>
      <c r="W162" s="247"/>
      <c r="Y162" s="236"/>
      <c r="Z162" s="236"/>
      <c r="AA162" s="236"/>
      <c r="AB162" s="236"/>
    </row>
    <row r="163" spans="1:28" s="222" customFormat="1" ht="16.5" customHeight="1" x14ac:dyDescent="0.2">
      <c r="A163" s="231" t="s">
        <v>733</v>
      </c>
      <c r="B163" s="232" t="s">
        <v>178</v>
      </c>
      <c r="C163" s="233" t="s">
        <v>179</v>
      </c>
      <c r="D163" s="233" t="s">
        <v>132</v>
      </c>
      <c r="E163" s="234" t="s">
        <v>181</v>
      </c>
      <c r="F163" s="232" t="s">
        <v>366</v>
      </c>
      <c r="G163" s="233" t="s">
        <v>183</v>
      </c>
      <c r="H163" s="232" t="s">
        <v>153</v>
      </c>
      <c r="I163" s="232">
        <v>57</v>
      </c>
      <c r="J163" s="232" t="s">
        <v>653</v>
      </c>
      <c r="K163" s="232" t="s">
        <v>654</v>
      </c>
      <c r="L163" s="232" t="s">
        <v>734</v>
      </c>
      <c r="M163" s="232" t="s">
        <v>656</v>
      </c>
      <c r="N163" s="232" t="s">
        <v>668</v>
      </c>
      <c r="O163" s="232"/>
      <c r="P163" s="233">
        <v>1</v>
      </c>
      <c r="Q163" s="233" t="s">
        <v>194</v>
      </c>
      <c r="R163" s="233">
        <v>1997</v>
      </c>
      <c r="S163" s="233"/>
      <c r="T163" s="232" t="s">
        <v>658</v>
      </c>
      <c r="U163" s="235"/>
      <c r="V163" s="247"/>
      <c r="W163" s="247"/>
      <c r="Y163" s="236"/>
      <c r="Z163" s="236"/>
      <c r="AA163" s="236"/>
      <c r="AB163" s="236"/>
    </row>
    <row r="164" spans="1:28" s="222" customFormat="1" ht="16.5" customHeight="1" x14ac:dyDescent="0.2">
      <c r="A164" s="231" t="s">
        <v>735</v>
      </c>
      <c r="B164" s="232" t="s">
        <v>178</v>
      </c>
      <c r="C164" s="233" t="s">
        <v>179</v>
      </c>
      <c r="D164" s="233" t="s">
        <v>132</v>
      </c>
      <c r="E164" s="234" t="s">
        <v>181</v>
      </c>
      <c r="F164" s="232" t="s">
        <v>520</v>
      </c>
      <c r="G164" s="233" t="s">
        <v>183</v>
      </c>
      <c r="H164" s="232" t="s">
        <v>153</v>
      </c>
      <c r="I164" s="232">
        <v>57</v>
      </c>
      <c r="J164" s="232" t="s">
        <v>653</v>
      </c>
      <c r="K164" s="232" t="s">
        <v>654</v>
      </c>
      <c r="L164" s="232" t="s">
        <v>736</v>
      </c>
      <c r="M164" s="232" t="s">
        <v>656</v>
      </c>
      <c r="N164" s="232" t="s">
        <v>737</v>
      </c>
      <c r="O164" s="232"/>
      <c r="P164" s="233">
        <v>1</v>
      </c>
      <c r="Q164" s="233" t="s">
        <v>194</v>
      </c>
      <c r="R164" s="233">
        <v>1997</v>
      </c>
      <c r="S164" s="233"/>
      <c r="T164" s="232" t="s">
        <v>658</v>
      </c>
      <c r="U164" s="235"/>
      <c r="V164" s="247"/>
      <c r="W164" s="247"/>
      <c r="Y164" s="236"/>
      <c r="Z164" s="236"/>
      <c r="AA164" s="236"/>
      <c r="AB164" s="236"/>
    </row>
    <row r="165" spans="1:28" s="222" customFormat="1" ht="16.5" customHeight="1" x14ac:dyDescent="0.2">
      <c r="A165" s="231" t="s">
        <v>738</v>
      </c>
      <c r="B165" s="232" t="s">
        <v>178</v>
      </c>
      <c r="C165" s="233" t="s">
        <v>179</v>
      </c>
      <c r="D165" s="233" t="s">
        <v>132</v>
      </c>
      <c r="E165" s="234" t="s">
        <v>181</v>
      </c>
      <c r="F165" s="232" t="s">
        <v>520</v>
      </c>
      <c r="G165" s="233" t="s">
        <v>183</v>
      </c>
      <c r="H165" s="232" t="s">
        <v>153</v>
      </c>
      <c r="I165" s="232">
        <v>57</v>
      </c>
      <c r="J165" s="232" t="s">
        <v>653</v>
      </c>
      <c r="K165" s="232" t="s">
        <v>654</v>
      </c>
      <c r="L165" s="232" t="s">
        <v>739</v>
      </c>
      <c r="M165" s="232" t="s">
        <v>656</v>
      </c>
      <c r="N165" s="232" t="s">
        <v>740</v>
      </c>
      <c r="O165" s="232"/>
      <c r="P165" s="233">
        <v>1</v>
      </c>
      <c r="Q165" s="233" t="s">
        <v>194</v>
      </c>
      <c r="R165" s="233">
        <v>1997</v>
      </c>
      <c r="S165" s="233"/>
      <c r="T165" s="232" t="s">
        <v>658</v>
      </c>
      <c r="U165" s="235"/>
      <c r="V165" s="247"/>
      <c r="W165" s="247"/>
      <c r="Y165" s="236"/>
      <c r="Z165" s="236"/>
      <c r="AA165" s="236"/>
      <c r="AB165" s="236"/>
    </row>
    <row r="166" spans="1:28" s="222" customFormat="1" ht="16.5" customHeight="1" x14ac:dyDescent="0.2">
      <c r="A166" s="231" t="s">
        <v>741</v>
      </c>
      <c r="B166" s="232" t="s">
        <v>178</v>
      </c>
      <c r="C166" s="233" t="s">
        <v>179</v>
      </c>
      <c r="D166" s="233" t="s">
        <v>132</v>
      </c>
      <c r="E166" s="234" t="s">
        <v>181</v>
      </c>
      <c r="F166" s="232" t="s">
        <v>548</v>
      </c>
      <c r="G166" s="233" t="s">
        <v>183</v>
      </c>
      <c r="H166" s="232" t="s">
        <v>153</v>
      </c>
      <c r="I166" s="232">
        <v>57</v>
      </c>
      <c r="J166" s="232" t="s">
        <v>653</v>
      </c>
      <c r="K166" s="232" t="s">
        <v>654</v>
      </c>
      <c r="L166" s="232" t="s">
        <v>742</v>
      </c>
      <c r="M166" s="232" t="s">
        <v>656</v>
      </c>
      <c r="N166" s="232" t="s">
        <v>743</v>
      </c>
      <c r="O166" s="232"/>
      <c r="P166" s="233">
        <v>1</v>
      </c>
      <c r="Q166" s="233" t="s">
        <v>194</v>
      </c>
      <c r="R166" s="233">
        <v>1997</v>
      </c>
      <c r="S166" s="233"/>
      <c r="T166" s="232" t="s">
        <v>658</v>
      </c>
      <c r="U166" s="235"/>
      <c r="V166" s="247"/>
      <c r="W166" s="247"/>
      <c r="Y166" s="236"/>
      <c r="Z166" s="236"/>
      <c r="AA166" s="236"/>
      <c r="AB166" s="236"/>
    </row>
    <row r="167" spans="1:28" s="222" customFormat="1" ht="16.5" customHeight="1" x14ac:dyDescent="0.2">
      <c r="A167" s="231" t="s">
        <v>744</v>
      </c>
      <c r="B167" s="232" t="s">
        <v>178</v>
      </c>
      <c r="C167" s="233" t="s">
        <v>179</v>
      </c>
      <c r="D167" s="233" t="s">
        <v>132</v>
      </c>
      <c r="E167" s="234" t="s">
        <v>181</v>
      </c>
      <c r="F167" s="232" t="s">
        <v>548</v>
      </c>
      <c r="G167" s="233" t="s">
        <v>183</v>
      </c>
      <c r="H167" s="232" t="s">
        <v>153</v>
      </c>
      <c r="I167" s="232">
        <v>57</v>
      </c>
      <c r="J167" s="232" t="s">
        <v>653</v>
      </c>
      <c r="K167" s="232" t="s">
        <v>654</v>
      </c>
      <c r="L167" s="232" t="s">
        <v>745</v>
      </c>
      <c r="M167" s="232" t="s">
        <v>656</v>
      </c>
      <c r="N167" s="232" t="s">
        <v>746</v>
      </c>
      <c r="O167" s="232"/>
      <c r="P167" s="233">
        <v>1</v>
      </c>
      <c r="Q167" s="233" t="s">
        <v>194</v>
      </c>
      <c r="R167" s="233">
        <v>1997</v>
      </c>
      <c r="S167" s="233"/>
      <c r="T167" s="232" t="s">
        <v>658</v>
      </c>
      <c r="U167" s="235"/>
      <c r="V167" s="247"/>
      <c r="W167" s="247"/>
      <c r="Y167" s="236"/>
      <c r="Z167" s="236"/>
      <c r="AA167" s="236"/>
      <c r="AB167" s="236"/>
    </row>
    <row r="168" spans="1:28" s="222" customFormat="1" ht="16.5" customHeight="1" x14ac:dyDescent="0.2">
      <c r="A168" s="231" t="s">
        <v>747</v>
      </c>
      <c r="B168" s="232" t="s">
        <v>178</v>
      </c>
      <c r="C168" s="233" t="s">
        <v>179</v>
      </c>
      <c r="D168" s="233" t="s">
        <v>132</v>
      </c>
      <c r="E168" s="234" t="s">
        <v>181</v>
      </c>
      <c r="F168" s="232" t="s">
        <v>567</v>
      </c>
      <c r="G168" s="233" t="s">
        <v>183</v>
      </c>
      <c r="H168" s="232" t="s">
        <v>153</v>
      </c>
      <c r="I168" s="232">
        <v>57</v>
      </c>
      <c r="J168" s="232" t="s">
        <v>653</v>
      </c>
      <c r="K168" s="232" t="s">
        <v>654</v>
      </c>
      <c r="L168" s="232" t="s">
        <v>748</v>
      </c>
      <c r="M168" s="232" t="s">
        <v>656</v>
      </c>
      <c r="N168" s="232" t="s">
        <v>749</v>
      </c>
      <c r="O168" s="232"/>
      <c r="P168" s="233">
        <v>1</v>
      </c>
      <c r="Q168" s="233" t="s">
        <v>194</v>
      </c>
      <c r="R168" s="233">
        <v>1997</v>
      </c>
      <c r="S168" s="233"/>
      <c r="T168" s="232" t="s">
        <v>658</v>
      </c>
      <c r="U168" s="235"/>
      <c r="V168" s="247"/>
      <c r="W168" s="247"/>
      <c r="Y168" s="236"/>
      <c r="Z168" s="236"/>
      <c r="AA168" s="236"/>
      <c r="AB168" s="236"/>
    </row>
    <row r="169" spans="1:28" s="222" customFormat="1" ht="16.5" customHeight="1" x14ac:dyDescent="0.2">
      <c r="A169" s="231" t="s">
        <v>750</v>
      </c>
      <c r="B169" s="232" t="s">
        <v>178</v>
      </c>
      <c r="C169" s="233" t="s">
        <v>179</v>
      </c>
      <c r="D169" s="233" t="s">
        <v>132</v>
      </c>
      <c r="E169" s="234" t="s">
        <v>181</v>
      </c>
      <c r="F169" s="232" t="s">
        <v>567</v>
      </c>
      <c r="G169" s="233" t="s">
        <v>183</v>
      </c>
      <c r="H169" s="232" t="s">
        <v>153</v>
      </c>
      <c r="I169" s="232">
        <v>57</v>
      </c>
      <c r="J169" s="232" t="s">
        <v>653</v>
      </c>
      <c r="K169" s="232" t="s">
        <v>654</v>
      </c>
      <c r="L169" s="232" t="s">
        <v>751</v>
      </c>
      <c r="M169" s="232" t="s">
        <v>656</v>
      </c>
      <c r="N169" s="232" t="s">
        <v>715</v>
      </c>
      <c r="O169" s="232"/>
      <c r="P169" s="233">
        <v>1</v>
      </c>
      <c r="Q169" s="233" t="s">
        <v>194</v>
      </c>
      <c r="R169" s="233">
        <v>1997</v>
      </c>
      <c r="S169" s="233"/>
      <c r="T169" s="232" t="s">
        <v>658</v>
      </c>
      <c r="U169" s="235"/>
      <c r="V169" s="247"/>
      <c r="W169" s="247"/>
      <c r="Y169" s="236"/>
      <c r="Z169" s="236"/>
      <c r="AA169" s="236"/>
      <c r="AB169" s="236"/>
    </row>
    <row r="170" spans="1:28" s="222" customFormat="1" ht="16.5" customHeight="1" x14ac:dyDescent="0.2">
      <c r="A170" s="231" t="s">
        <v>752</v>
      </c>
      <c r="B170" s="232" t="s">
        <v>178</v>
      </c>
      <c r="C170" s="233" t="s">
        <v>179</v>
      </c>
      <c r="D170" s="233" t="s">
        <v>132</v>
      </c>
      <c r="E170" s="234" t="s">
        <v>181</v>
      </c>
      <c r="F170" s="232" t="s">
        <v>567</v>
      </c>
      <c r="G170" s="233" t="s">
        <v>183</v>
      </c>
      <c r="H170" s="232" t="s">
        <v>153</v>
      </c>
      <c r="I170" s="232">
        <v>57</v>
      </c>
      <c r="J170" s="232" t="s">
        <v>653</v>
      </c>
      <c r="K170" s="232" t="s">
        <v>654</v>
      </c>
      <c r="L170" s="232" t="s">
        <v>753</v>
      </c>
      <c r="M170" s="232" t="s">
        <v>656</v>
      </c>
      <c r="N170" s="232" t="s">
        <v>754</v>
      </c>
      <c r="O170" s="232"/>
      <c r="P170" s="233">
        <v>1</v>
      </c>
      <c r="Q170" s="233" t="s">
        <v>194</v>
      </c>
      <c r="R170" s="233">
        <v>1997</v>
      </c>
      <c r="S170" s="233"/>
      <c r="T170" s="232" t="s">
        <v>658</v>
      </c>
      <c r="U170" s="235"/>
      <c r="V170" s="247"/>
      <c r="W170" s="247"/>
      <c r="Y170" s="236"/>
      <c r="Z170" s="236"/>
      <c r="AA170" s="236"/>
      <c r="AB170" s="236"/>
    </row>
    <row r="171" spans="1:28" s="222" customFormat="1" ht="16.5" customHeight="1" x14ac:dyDescent="0.2">
      <c r="A171" s="231" t="s">
        <v>755</v>
      </c>
      <c r="B171" s="232" t="s">
        <v>178</v>
      </c>
      <c r="C171" s="233" t="s">
        <v>179</v>
      </c>
      <c r="D171" s="233" t="s">
        <v>132</v>
      </c>
      <c r="E171" s="234" t="s">
        <v>181</v>
      </c>
      <c r="F171" s="232" t="s">
        <v>567</v>
      </c>
      <c r="G171" s="233" t="s">
        <v>183</v>
      </c>
      <c r="H171" s="232" t="s">
        <v>153</v>
      </c>
      <c r="I171" s="232">
        <v>57</v>
      </c>
      <c r="J171" s="232" t="s">
        <v>653</v>
      </c>
      <c r="K171" s="232" t="s">
        <v>654</v>
      </c>
      <c r="L171" s="232" t="s">
        <v>756</v>
      </c>
      <c r="M171" s="232" t="s">
        <v>656</v>
      </c>
      <c r="N171" s="232" t="s">
        <v>757</v>
      </c>
      <c r="O171" s="232"/>
      <c r="P171" s="233">
        <v>1</v>
      </c>
      <c r="Q171" s="233" t="s">
        <v>194</v>
      </c>
      <c r="R171" s="233">
        <v>1997</v>
      </c>
      <c r="S171" s="233"/>
      <c r="T171" s="232" t="s">
        <v>658</v>
      </c>
      <c r="U171" s="235"/>
      <c r="V171" s="247"/>
      <c r="W171" s="247"/>
      <c r="Y171" s="236"/>
      <c r="Z171" s="236"/>
      <c r="AA171" s="236"/>
      <c r="AB171" s="236"/>
    </row>
    <row r="172" spans="1:28" s="222" customFormat="1" ht="16.5" customHeight="1" x14ac:dyDescent="0.2">
      <c r="A172" s="231" t="s">
        <v>758</v>
      </c>
      <c r="B172" s="232" t="s">
        <v>178</v>
      </c>
      <c r="C172" s="233" t="s">
        <v>179</v>
      </c>
      <c r="D172" s="233" t="s">
        <v>132</v>
      </c>
      <c r="E172" s="234" t="s">
        <v>181</v>
      </c>
      <c r="F172" s="232" t="s">
        <v>495</v>
      </c>
      <c r="G172" s="233" t="s">
        <v>183</v>
      </c>
      <c r="H172" s="232" t="s">
        <v>153</v>
      </c>
      <c r="I172" s="232">
        <v>57</v>
      </c>
      <c r="J172" s="232" t="s">
        <v>653</v>
      </c>
      <c r="K172" s="232" t="s">
        <v>654</v>
      </c>
      <c r="L172" s="232" t="s">
        <v>759</v>
      </c>
      <c r="M172" s="232" t="s">
        <v>760</v>
      </c>
      <c r="N172" s="232"/>
      <c r="O172" s="232"/>
      <c r="P172" s="233">
        <v>1</v>
      </c>
      <c r="Q172" s="233" t="s">
        <v>194</v>
      </c>
      <c r="R172" s="233">
        <v>1998</v>
      </c>
      <c r="S172" s="233"/>
      <c r="T172" s="232"/>
      <c r="U172" s="235"/>
      <c r="V172" s="247"/>
      <c r="W172" s="247"/>
      <c r="Y172" s="236"/>
      <c r="Z172" s="236"/>
      <c r="AA172" s="236"/>
      <c r="AB172" s="236"/>
    </row>
    <row r="173" spans="1:28" s="222" customFormat="1" ht="16.5" customHeight="1" x14ac:dyDescent="0.2">
      <c r="A173" s="231" t="s">
        <v>761</v>
      </c>
      <c r="B173" s="232" t="s">
        <v>178</v>
      </c>
      <c r="C173" s="233" t="s">
        <v>179</v>
      </c>
      <c r="D173" s="233" t="s">
        <v>132</v>
      </c>
      <c r="E173" s="234" t="s">
        <v>181</v>
      </c>
      <c r="F173" s="232" t="s">
        <v>229</v>
      </c>
      <c r="G173" s="233" t="s">
        <v>183</v>
      </c>
      <c r="H173" s="232" t="s">
        <v>153</v>
      </c>
      <c r="I173" s="232">
        <v>57</v>
      </c>
      <c r="J173" s="232" t="s">
        <v>653</v>
      </c>
      <c r="K173" s="232" t="s">
        <v>654</v>
      </c>
      <c r="L173" s="232" t="s">
        <v>762</v>
      </c>
      <c r="M173" s="232" t="s">
        <v>763</v>
      </c>
      <c r="N173" s="232" t="s">
        <v>764</v>
      </c>
      <c r="O173" s="232"/>
      <c r="P173" s="233">
        <v>1</v>
      </c>
      <c r="Q173" s="233" t="s">
        <v>194</v>
      </c>
      <c r="R173" s="233">
        <v>1997</v>
      </c>
      <c r="S173" s="233"/>
      <c r="T173" s="232" t="s">
        <v>765</v>
      </c>
      <c r="U173" s="235"/>
      <c r="V173" s="247"/>
      <c r="W173" s="247"/>
      <c r="Y173" s="236"/>
      <c r="Z173" s="236"/>
      <c r="AA173" s="236"/>
      <c r="AB173" s="236"/>
    </row>
    <row r="174" spans="1:28" s="222" customFormat="1" ht="16.5" customHeight="1" x14ac:dyDescent="0.2">
      <c r="A174" s="231" t="s">
        <v>766</v>
      </c>
      <c r="B174" s="232" t="s">
        <v>178</v>
      </c>
      <c r="C174" s="233" t="s">
        <v>179</v>
      </c>
      <c r="D174" s="233" t="s">
        <v>132</v>
      </c>
      <c r="E174" s="234" t="s">
        <v>181</v>
      </c>
      <c r="F174" s="232" t="s">
        <v>767</v>
      </c>
      <c r="G174" s="233" t="s">
        <v>183</v>
      </c>
      <c r="H174" s="232" t="s">
        <v>154</v>
      </c>
      <c r="I174" s="232">
        <v>61</v>
      </c>
      <c r="J174" s="232" t="s">
        <v>768</v>
      </c>
      <c r="K174" s="232" t="s">
        <v>769</v>
      </c>
      <c r="L174" s="232" t="s">
        <v>770</v>
      </c>
      <c r="M174" s="232" t="s">
        <v>771</v>
      </c>
      <c r="N174" s="232" t="s">
        <v>772</v>
      </c>
      <c r="O174" s="232"/>
      <c r="P174" s="233">
        <v>1</v>
      </c>
      <c r="Q174" s="233" t="s">
        <v>194</v>
      </c>
      <c r="R174" s="233">
        <v>2008</v>
      </c>
      <c r="S174" s="233" t="s">
        <v>773</v>
      </c>
      <c r="T174" s="232"/>
      <c r="U174" s="235"/>
      <c r="V174" s="247"/>
      <c r="W174" s="247"/>
      <c r="Y174" s="236"/>
      <c r="Z174" s="236"/>
      <c r="AA174" s="236"/>
      <c r="AB174" s="236"/>
    </row>
    <row r="175" spans="1:28" s="222" customFormat="1" ht="16.5" customHeight="1" x14ac:dyDescent="0.2">
      <c r="A175" s="231" t="s">
        <v>774</v>
      </c>
      <c r="B175" s="232" t="s">
        <v>178</v>
      </c>
      <c r="C175" s="233" t="s">
        <v>179</v>
      </c>
      <c r="D175" s="233" t="s">
        <v>132</v>
      </c>
      <c r="E175" s="234" t="s">
        <v>181</v>
      </c>
      <c r="F175" s="232" t="s">
        <v>196</v>
      </c>
      <c r="G175" s="233" t="s">
        <v>183</v>
      </c>
      <c r="H175" s="232" t="s">
        <v>154</v>
      </c>
      <c r="I175" s="232">
        <v>61</v>
      </c>
      <c r="J175" s="232" t="s">
        <v>768</v>
      </c>
      <c r="K175" s="232" t="s">
        <v>769</v>
      </c>
      <c r="L175" s="232" t="s">
        <v>775</v>
      </c>
      <c r="M175" s="232"/>
      <c r="N175" s="232"/>
      <c r="O175" s="232"/>
      <c r="P175" s="233">
        <v>1</v>
      </c>
      <c r="Q175" s="233" t="s">
        <v>194</v>
      </c>
      <c r="R175" s="233"/>
      <c r="S175" s="233" t="s">
        <v>773</v>
      </c>
      <c r="T175" s="232" t="s">
        <v>776</v>
      </c>
      <c r="U175" s="235"/>
      <c r="V175" s="247"/>
      <c r="W175" s="247"/>
      <c r="Y175" s="236"/>
      <c r="Z175" s="236"/>
      <c r="AA175" s="236"/>
      <c r="AB175" s="236"/>
    </row>
    <row r="176" spans="1:28" s="222" customFormat="1" ht="16.5" customHeight="1" x14ac:dyDescent="0.2">
      <c r="A176" s="231" t="s">
        <v>777</v>
      </c>
      <c r="B176" s="232" t="s">
        <v>178</v>
      </c>
      <c r="C176" s="233" t="s">
        <v>179</v>
      </c>
      <c r="D176" s="233" t="s">
        <v>132</v>
      </c>
      <c r="E176" s="234" t="s">
        <v>181</v>
      </c>
      <c r="F176" s="232" t="s">
        <v>767</v>
      </c>
      <c r="G176" s="233" t="s">
        <v>183</v>
      </c>
      <c r="H176" s="232" t="s">
        <v>154</v>
      </c>
      <c r="I176" s="232">
        <v>61</v>
      </c>
      <c r="J176" s="232" t="s">
        <v>768</v>
      </c>
      <c r="K176" s="232" t="s">
        <v>769</v>
      </c>
      <c r="L176" s="232" t="s">
        <v>778</v>
      </c>
      <c r="M176" s="232"/>
      <c r="N176" s="232" t="s">
        <v>779</v>
      </c>
      <c r="O176" s="232"/>
      <c r="P176" s="233">
        <v>1</v>
      </c>
      <c r="Q176" s="233" t="s">
        <v>194</v>
      </c>
      <c r="R176" s="233">
        <v>2008</v>
      </c>
      <c r="S176" s="233" t="s">
        <v>780</v>
      </c>
      <c r="T176" s="232"/>
      <c r="U176" s="235"/>
      <c r="V176" s="247"/>
      <c r="W176" s="247"/>
      <c r="Y176" s="236"/>
      <c r="Z176" s="236"/>
      <c r="AA176" s="236"/>
      <c r="AB176" s="236"/>
    </row>
    <row r="177" spans="1:28" s="222" customFormat="1" ht="16.5" customHeight="1" x14ac:dyDescent="0.2">
      <c r="A177" s="231" t="s">
        <v>781</v>
      </c>
      <c r="B177" s="232" t="s">
        <v>178</v>
      </c>
      <c r="C177" s="233" t="s">
        <v>179</v>
      </c>
      <c r="D177" s="233" t="s">
        <v>132</v>
      </c>
      <c r="E177" s="234" t="s">
        <v>181</v>
      </c>
      <c r="F177" s="232" t="s">
        <v>196</v>
      </c>
      <c r="G177" s="233" t="s">
        <v>183</v>
      </c>
      <c r="H177" s="232" t="s">
        <v>154</v>
      </c>
      <c r="I177" s="232">
        <v>61</v>
      </c>
      <c r="J177" s="232" t="s">
        <v>768</v>
      </c>
      <c r="K177" s="232" t="s">
        <v>769</v>
      </c>
      <c r="L177" s="232" t="s">
        <v>782</v>
      </c>
      <c r="M177" s="232"/>
      <c r="N177" s="232"/>
      <c r="O177" s="232"/>
      <c r="P177" s="233">
        <v>1</v>
      </c>
      <c r="Q177" s="233" t="s">
        <v>194</v>
      </c>
      <c r="R177" s="233"/>
      <c r="S177" s="233" t="s">
        <v>780</v>
      </c>
      <c r="T177" s="232" t="s">
        <v>783</v>
      </c>
      <c r="U177" s="235"/>
      <c r="V177" s="247"/>
      <c r="W177" s="247"/>
      <c r="Y177" s="236"/>
      <c r="Z177" s="236"/>
      <c r="AA177" s="236"/>
      <c r="AB177" s="236"/>
    </row>
    <row r="178" spans="1:28" s="222" customFormat="1" ht="16.5" customHeight="1" x14ac:dyDescent="0.2">
      <c r="A178" s="231" t="s">
        <v>784</v>
      </c>
      <c r="B178" s="232" t="s">
        <v>178</v>
      </c>
      <c r="C178" s="233" t="s">
        <v>179</v>
      </c>
      <c r="D178" s="233" t="s">
        <v>132</v>
      </c>
      <c r="E178" s="234" t="s">
        <v>181</v>
      </c>
      <c r="F178" s="232" t="s">
        <v>785</v>
      </c>
      <c r="G178" s="233" t="s">
        <v>183</v>
      </c>
      <c r="H178" s="232" t="s">
        <v>154</v>
      </c>
      <c r="I178" s="232">
        <v>61</v>
      </c>
      <c r="J178" s="232" t="s">
        <v>768</v>
      </c>
      <c r="K178" s="232" t="s">
        <v>769</v>
      </c>
      <c r="L178" s="232" t="s">
        <v>786</v>
      </c>
      <c r="M178" s="232" t="s">
        <v>787</v>
      </c>
      <c r="N178" s="232" t="s">
        <v>788</v>
      </c>
      <c r="O178" s="232"/>
      <c r="P178" s="233">
        <v>1</v>
      </c>
      <c r="Q178" s="233" t="s">
        <v>194</v>
      </c>
      <c r="R178" s="233">
        <v>2013</v>
      </c>
      <c r="S178" s="233"/>
      <c r="T178" s="232"/>
      <c r="U178" s="235"/>
      <c r="V178" s="247"/>
      <c r="W178" s="247"/>
      <c r="Y178" s="236"/>
      <c r="Z178" s="236"/>
      <c r="AA178" s="236"/>
      <c r="AB178" s="236"/>
    </row>
    <row r="179" spans="1:28" s="222" customFormat="1" ht="16.5" customHeight="1" x14ac:dyDescent="0.2">
      <c r="A179" s="231" t="s">
        <v>789</v>
      </c>
      <c r="B179" s="232" t="s">
        <v>178</v>
      </c>
      <c r="C179" s="233" t="s">
        <v>179</v>
      </c>
      <c r="D179" s="233" t="s">
        <v>132</v>
      </c>
      <c r="E179" s="234" t="s">
        <v>181</v>
      </c>
      <c r="F179" s="232" t="s">
        <v>785</v>
      </c>
      <c r="G179" s="233" t="s">
        <v>183</v>
      </c>
      <c r="H179" s="232" t="s">
        <v>154</v>
      </c>
      <c r="I179" s="232">
        <v>61</v>
      </c>
      <c r="J179" s="232" t="s">
        <v>768</v>
      </c>
      <c r="K179" s="232" t="s">
        <v>769</v>
      </c>
      <c r="L179" s="232" t="s">
        <v>790</v>
      </c>
      <c r="M179" s="232" t="s">
        <v>787</v>
      </c>
      <c r="N179" s="232" t="s">
        <v>788</v>
      </c>
      <c r="O179" s="232"/>
      <c r="P179" s="233">
        <v>1</v>
      </c>
      <c r="Q179" s="233" t="s">
        <v>194</v>
      </c>
      <c r="R179" s="233">
        <v>2013</v>
      </c>
      <c r="S179" s="233"/>
      <c r="T179" s="232"/>
      <c r="U179" s="235"/>
      <c r="V179" s="247"/>
      <c r="W179" s="247"/>
      <c r="Y179" s="236"/>
      <c r="Z179" s="236"/>
      <c r="AA179" s="236"/>
      <c r="AB179" s="236"/>
    </row>
    <row r="180" spans="1:28" s="222" customFormat="1" ht="16.5" customHeight="1" x14ac:dyDescent="0.2">
      <c r="A180" s="231" t="s">
        <v>791</v>
      </c>
      <c r="B180" s="232" t="s">
        <v>178</v>
      </c>
      <c r="C180" s="233" t="s">
        <v>179</v>
      </c>
      <c r="D180" s="233" t="s">
        <v>132</v>
      </c>
      <c r="E180" s="234" t="s">
        <v>181</v>
      </c>
      <c r="F180" s="232" t="s">
        <v>785</v>
      </c>
      <c r="G180" s="233" t="s">
        <v>183</v>
      </c>
      <c r="H180" s="232" t="s">
        <v>154</v>
      </c>
      <c r="I180" s="232">
        <v>61</v>
      </c>
      <c r="J180" s="232" t="s">
        <v>768</v>
      </c>
      <c r="K180" s="232" t="s">
        <v>769</v>
      </c>
      <c r="L180" s="232" t="s">
        <v>792</v>
      </c>
      <c r="M180" s="232" t="s">
        <v>793</v>
      </c>
      <c r="N180" s="232" t="s">
        <v>794</v>
      </c>
      <c r="O180" s="232"/>
      <c r="P180" s="233">
        <v>1</v>
      </c>
      <c r="Q180" s="233" t="s">
        <v>194</v>
      </c>
      <c r="R180" s="233">
        <v>2014</v>
      </c>
      <c r="S180" s="233"/>
      <c r="T180" s="232"/>
      <c r="U180" s="235"/>
      <c r="V180" s="247"/>
      <c r="W180" s="247"/>
      <c r="Y180" s="236"/>
      <c r="Z180" s="236"/>
      <c r="AA180" s="236"/>
      <c r="AB180" s="236"/>
    </row>
    <row r="181" spans="1:28" s="222" customFormat="1" ht="16.5" customHeight="1" x14ac:dyDescent="0.2">
      <c r="A181" s="231" t="s">
        <v>795</v>
      </c>
      <c r="B181" s="232" t="s">
        <v>178</v>
      </c>
      <c r="C181" s="233" t="s">
        <v>179</v>
      </c>
      <c r="D181" s="233" t="s">
        <v>132</v>
      </c>
      <c r="E181" s="234" t="s">
        <v>181</v>
      </c>
      <c r="F181" s="232" t="s">
        <v>785</v>
      </c>
      <c r="G181" s="233" t="s">
        <v>183</v>
      </c>
      <c r="H181" s="232" t="s">
        <v>154</v>
      </c>
      <c r="I181" s="232">
        <v>61</v>
      </c>
      <c r="J181" s="232" t="s">
        <v>768</v>
      </c>
      <c r="K181" s="232" t="s">
        <v>769</v>
      </c>
      <c r="L181" s="232" t="s">
        <v>796</v>
      </c>
      <c r="M181" s="232" t="s">
        <v>793</v>
      </c>
      <c r="N181" s="232" t="s">
        <v>794</v>
      </c>
      <c r="O181" s="232"/>
      <c r="P181" s="233">
        <v>1</v>
      </c>
      <c r="Q181" s="233" t="s">
        <v>194</v>
      </c>
      <c r="R181" s="233">
        <v>2013</v>
      </c>
      <c r="S181" s="233"/>
      <c r="T181" s="232"/>
      <c r="U181" s="235"/>
      <c r="V181" s="247"/>
      <c r="W181" s="247"/>
      <c r="Y181" s="236"/>
      <c r="Z181" s="236"/>
      <c r="AA181" s="236"/>
      <c r="AB181" s="236"/>
    </row>
    <row r="182" spans="1:28" s="222" customFormat="1" ht="16.5" customHeight="1" x14ac:dyDescent="0.2">
      <c r="A182" s="231" t="s">
        <v>797</v>
      </c>
      <c r="B182" s="232" t="s">
        <v>178</v>
      </c>
      <c r="C182" s="233" t="s">
        <v>179</v>
      </c>
      <c r="D182" s="233" t="s">
        <v>132</v>
      </c>
      <c r="E182" s="234" t="s">
        <v>181</v>
      </c>
      <c r="F182" s="232" t="s">
        <v>798</v>
      </c>
      <c r="G182" s="233" t="s">
        <v>183</v>
      </c>
      <c r="H182" s="232" t="s">
        <v>154</v>
      </c>
      <c r="I182" s="232">
        <v>61</v>
      </c>
      <c r="J182" s="232" t="s">
        <v>768</v>
      </c>
      <c r="K182" s="232" t="s">
        <v>769</v>
      </c>
      <c r="L182" s="232" t="s">
        <v>799</v>
      </c>
      <c r="M182" s="232" t="s">
        <v>800</v>
      </c>
      <c r="N182" s="232" t="s">
        <v>801</v>
      </c>
      <c r="O182" s="232"/>
      <c r="P182" s="233">
        <v>1</v>
      </c>
      <c r="Q182" s="233" t="s">
        <v>194</v>
      </c>
      <c r="R182" s="233">
        <v>2018</v>
      </c>
      <c r="S182" s="233"/>
      <c r="T182" s="232" t="s">
        <v>802</v>
      </c>
      <c r="U182" s="235"/>
      <c r="V182" s="247"/>
      <c r="W182" s="247"/>
      <c r="Y182" s="236"/>
      <c r="Z182" s="236"/>
      <c r="AA182" s="236"/>
      <c r="AB182" s="236"/>
    </row>
    <row r="183" spans="1:28" s="222" customFormat="1" ht="16.5" customHeight="1" x14ac:dyDescent="0.2">
      <c r="A183" s="231" t="s">
        <v>803</v>
      </c>
      <c r="B183" s="232" t="s">
        <v>178</v>
      </c>
      <c r="C183" s="233" t="s">
        <v>179</v>
      </c>
      <c r="D183" s="233" t="s">
        <v>132</v>
      </c>
      <c r="E183" s="234" t="s">
        <v>181</v>
      </c>
      <c r="F183" s="232" t="s">
        <v>486</v>
      </c>
      <c r="G183" s="233" t="s">
        <v>183</v>
      </c>
      <c r="H183" s="232" t="s">
        <v>154</v>
      </c>
      <c r="I183" s="232">
        <v>61</v>
      </c>
      <c r="J183" s="232" t="s">
        <v>768</v>
      </c>
      <c r="K183" s="232" t="s">
        <v>769</v>
      </c>
      <c r="L183" s="232" t="s">
        <v>804</v>
      </c>
      <c r="M183" s="232" t="s">
        <v>800</v>
      </c>
      <c r="N183" s="232" t="s">
        <v>805</v>
      </c>
      <c r="O183" s="232"/>
      <c r="P183" s="233">
        <v>1</v>
      </c>
      <c r="Q183" s="233" t="s">
        <v>194</v>
      </c>
      <c r="R183" s="233">
        <v>2018</v>
      </c>
      <c r="S183" s="233"/>
      <c r="T183" s="232" t="s">
        <v>806</v>
      </c>
      <c r="U183" s="235"/>
      <c r="V183" s="247"/>
      <c r="W183" s="247"/>
      <c r="Y183" s="236"/>
      <c r="Z183" s="236"/>
      <c r="AA183" s="236"/>
      <c r="AB183" s="236"/>
    </row>
    <row r="184" spans="1:28" s="222" customFormat="1" ht="16.5" customHeight="1" x14ac:dyDescent="0.2">
      <c r="A184" s="231" t="s">
        <v>807</v>
      </c>
      <c r="B184" s="232" t="s">
        <v>178</v>
      </c>
      <c r="C184" s="233" t="s">
        <v>179</v>
      </c>
      <c r="D184" s="233" t="s">
        <v>132</v>
      </c>
      <c r="E184" s="234" t="s">
        <v>181</v>
      </c>
      <c r="F184" s="232" t="s">
        <v>808</v>
      </c>
      <c r="G184" s="233" t="s">
        <v>183</v>
      </c>
      <c r="H184" s="232" t="s">
        <v>154</v>
      </c>
      <c r="I184" s="232">
        <v>61</v>
      </c>
      <c r="J184" s="232" t="s">
        <v>768</v>
      </c>
      <c r="K184" s="232" t="s">
        <v>769</v>
      </c>
      <c r="L184" s="232" t="s">
        <v>809</v>
      </c>
      <c r="M184" s="232" t="s">
        <v>800</v>
      </c>
      <c r="N184" s="232" t="s">
        <v>810</v>
      </c>
      <c r="O184" s="232"/>
      <c r="P184" s="233">
        <v>1</v>
      </c>
      <c r="Q184" s="233" t="s">
        <v>194</v>
      </c>
      <c r="R184" s="233"/>
      <c r="S184" s="233"/>
      <c r="T184" s="232" t="s">
        <v>811</v>
      </c>
      <c r="U184" s="235"/>
      <c r="V184" s="247"/>
      <c r="W184" s="247"/>
      <c r="Y184" s="236"/>
      <c r="Z184" s="236"/>
      <c r="AA184" s="236"/>
      <c r="AB184" s="236"/>
    </row>
    <row r="185" spans="1:28" s="222" customFormat="1" ht="16.5" customHeight="1" x14ac:dyDescent="0.2">
      <c r="A185" s="231" t="s">
        <v>812</v>
      </c>
      <c r="B185" s="232" t="s">
        <v>178</v>
      </c>
      <c r="C185" s="233" t="s">
        <v>179</v>
      </c>
      <c r="D185" s="233" t="s">
        <v>132</v>
      </c>
      <c r="E185" s="234" t="s">
        <v>181</v>
      </c>
      <c r="F185" s="232" t="s">
        <v>512</v>
      </c>
      <c r="G185" s="233" t="s">
        <v>183</v>
      </c>
      <c r="H185" s="232" t="s">
        <v>154</v>
      </c>
      <c r="I185" s="232">
        <v>61</v>
      </c>
      <c r="J185" s="232" t="s">
        <v>768</v>
      </c>
      <c r="K185" s="232" t="s">
        <v>769</v>
      </c>
      <c r="L185" s="232" t="s">
        <v>813</v>
      </c>
      <c r="M185" s="232" t="s">
        <v>800</v>
      </c>
      <c r="N185" s="232" t="s">
        <v>814</v>
      </c>
      <c r="O185" s="232"/>
      <c r="P185" s="233">
        <v>1</v>
      </c>
      <c r="Q185" s="233" t="s">
        <v>194</v>
      </c>
      <c r="R185" s="233"/>
      <c r="S185" s="233"/>
      <c r="T185" s="232"/>
      <c r="U185" s="235"/>
      <c r="V185" s="247"/>
      <c r="W185" s="247"/>
      <c r="Y185" s="236"/>
      <c r="Z185" s="236"/>
      <c r="AA185" s="236"/>
      <c r="AB185" s="236"/>
    </row>
    <row r="186" spans="1:28" s="222" customFormat="1" ht="16.5" customHeight="1" x14ac:dyDescent="0.2">
      <c r="A186" s="231" t="s">
        <v>815</v>
      </c>
      <c r="B186" s="232" t="s">
        <v>178</v>
      </c>
      <c r="C186" s="233" t="s">
        <v>179</v>
      </c>
      <c r="D186" s="233" t="s">
        <v>132</v>
      </c>
      <c r="E186" s="234" t="s">
        <v>181</v>
      </c>
      <c r="F186" s="232" t="s">
        <v>512</v>
      </c>
      <c r="G186" s="233" t="s">
        <v>183</v>
      </c>
      <c r="H186" s="232" t="s">
        <v>154</v>
      </c>
      <c r="I186" s="232">
        <v>61</v>
      </c>
      <c r="J186" s="232" t="s">
        <v>768</v>
      </c>
      <c r="K186" s="232" t="s">
        <v>769</v>
      </c>
      <c r="L186" s="232" t="s">
        <v>816</v>
      </c>
      <c r="M186" s="232" t="s">
        <v>800</v>
      </c>
      <c r="N186" s="232" t="s">
        <v>814</v>
      </c>
      <c r="O186" s="232"/>
      <c r="P186" s="233">
        <v>1</v>
      </c>
      <c r="Q186" s="233" t="s">
        <v>194</v>
      </c>
      <c r="R186" s="233"/>
      <c r="S186" s="233"/>
      <c r="T186" s="232"/>
      <c r="U186" s="235"/>
      <c r="V186" s="247"/>
      <c r="W186" s="247"/>
      <c r="Y186" s="236"/>
      <c r="Z186" s="236"/>
      <c r="AA186" s="236"/>
      <c r="AB186" s="236"/>
    </row>
    <row r="187" spans="1:28" s="222" customFormat="1" ht="16.5" customHeight="1" x14ac:dyDescent="0.2">
      <c r="A187" s="231" t="s">
        <v>817</v>
      </c>
      <c r="B187" s="232" t="s">
        <v>178</v>
      </c>
      <c r="C187" s="233" t="s">
        <v>179</v>
      </c>
      <c r="D187" s="233" t="s">
        <v>132</v>
      </c>
      <c r="E187" s="234" t="s">
        <v>181</v>
      </c>
      <c r="F187" s="232" t="s">
        <v>288</v>
      </c>
      <c r="G187" s="233" t="s">
        <v>183</v>
      </c>
      <c r="H187" s="232" t="s">
        <v>154</v>
      </c>
      <c r="I187" s="232">
        <v>61</v>
      </c>
      <c r="J187" s="232" t="s">
        <v>768</v>
      </c>
      <c r="K187" s="232" t="s">
        <v>769</v>
      </c>
      <c r="L187" s="232" t="s">
        <v>818</v>
      </c>
      <c r="M187" s="232" t="s">
        <v>800</v>
      </c>
      <c r="N187" s="232" t="s">
        <v>819</v>
      </c>
      <c r="O187" s="232"/>
      <c r="P187" s="233">
        <v>1</v>
      </c>
      <c r="Q187" s="233" t="s">
        <v>194</v>
      </c>
      <c r="R187" s="233"/>
      <c r="S187" s="233"/>
      <c r="T187" s="232"/>
      <c r="U187" s="235"/>
      <c r="V187" s="247"/>
      <c r="W187" s="247"/>
      <c r="Y187" s="236"/>
      <c r="Z187" s="236"/>
      <c r="AA187" s="236"/>
      <c r="AB187" s="236"/>
    </row>
    <row r="188" spans="1:28" s="222" customFormat="1" ht="16.5" customHeight="1" x14ac:dyDescent="0.2">
      <c r="A188" s="231" t="s">
        <v>820</v>
      </c>
      <c r="B188" s="232" t="s">
        <v>178</v>
      </c>
      <c r="C188" s="233" t="s">
        <v>179</v>
      </c>
      <c r="D188" s="233" t="s">
        <v>132</v>
      </c>
      <c r="E188" s="234" t="s">
        <v>181</v>
      </c>
      <c r="F188" s="232" t="s">
        <v>239</v>
      </c>
      <c r="G188" s="233" t="s">
        <v>183</v>
      </c>
      <c r="H188" s="232" t="s">
        <v>154</v>
      </c>
      <c r="I188" s="232">
        <v>61</v>
      </c>
      <c r="J188" s="232" t="s">
        <v>768</v>
      </c>
      <c r="K188" s="232" t="s">
        <v>769</v>
      </c>
      <c r="L188" s="232" t="s">
        <v>821</v>
      </c>
      <c r="M188" s="232" t="s">
        <v>800</v>
      </c>
      <c r="N188" s="232" t="s">
        <v>822</v>
      </c>
      <c r="O188" s="232"/>
      <c r="P188" s="233">
        <v>1</v>
      </c>
      <c r="Q188" s="233" t="s">
        <v>194</v>
      </c>
      <c r="R188" s="233">
        <v>2019</v>
      </c>
      <c r="S188" s="233"/>
      <c r="T188" s="232"/>
      <c r="U188" s="235"/>
      <c r="V188" s="247"/>
      <c r="W188" s="247"/>
      <c r="Y188" s="236"/>
      <c r="Z188" s="236"/>
      <c r="AA188" s="236"/>
      <c r="AB188" s="236"/>
    </row>
    <row r="189" spans="1:28" s="222" customFormat="1" ht="16.5" customHeight="1" x14ac:dyDescent="0.2">
      <c r="A189" s="231" t="s">
        <v>823</v>
      </c>
      <c r="B189" s="232" t="s">
        <v>178</v>
      </c>
      <c r="C189" s="233" t="s">
        <v>179</v>
      </c>
      <c r="D189" s="233" t="s">
        <v>132</v>
      </c>
      <c r="E189" s="234" t="s">
        <v>181</v>
      </c>
      <c r="F189" s="232" t="s">
        <v>239</v>
      </c>
      <c r="G189" s="233" t="s">
        <v>183</v>
      </c>
      <c r="H189" s="232" t="s">
        <v>154</v>
      </c>
      <c r="I189" s="232">
        <v>61</v>
      </c>
      <c r="J189" s="232" t="s">
        <v>768</v>
      </c>
      <c r="K189" s="232" t="s">
        <v>769</v>
      </c>
      <c r="L189" s="232" t="s">
        <v>824</v>
      </c>
      <c r="M189" s="232" t="s">
        <v>800</v>
      </c>
      <c r="N189" s="232" t="s">
        <v>822</v>
      </c>
      <c r="O189" s="232"/>
      <c r="P189" s="233">
        <v>1</v>
      </c>
      <c r="Q189" s="233" t="s">
        <v>194</v>
      </c>
      <c r="R189" s="233">
        <v>2019</v>
      </c>
      <c r="S189" s="233"/>
      <c r="T189" s="232" t="s">
        <v>825</v>
      </c>
      <c r="U189" s="235"/>
      <c r="V189" s="247"/>
      <c r="W189" s="247"/>
      <c r="Y189" s="236"/>
      <c r="Z189" s="236"/>
      <c r="AA189" s="236"/>
      <c r="AB189" s="236"/>
    </row>
    <row r="190" spans="1:28" s="222" customFormat="1" ht="16.5" customHeight="1" x14ac:dyDescent="0.2">
      <c r="A190" s="231" t="s">
        <v>826</v>
      </c>
      <c r="B190" s="232" t="s">
        <v>178</v>
      </c>
      <c r="C190" s="233" t="s">
        <v>179</v>
      </c>
      <c r="D190" s="233" t="s">
        <v>132</v>
      </c>
      <c r="E190" s="234" t="s">
        <v>181</v>
      </c>
      <c r="F190" s="232" t="s">
        <v>520</v>
      </c>
      <c r="G190" s="233" t="s">
        <v>183</v>
      </c>
      <c r="H190" s="232" t="s">
        <v>154</v>
      </c>
      <c r="I190" s="232">
        <v>61</v>
      </c>
      <c r="J190" s="232" t="s">
        <v>768</v>
      </c>
      <c r="K190" s="232" t="s">
        <v>769</v>
      </c>
      <c r="L190" s="232" t="s">
        <v>827</v>
      </c>
      <c r="M190" s="232" t="s">
        <v>793</v>
      </c>
      <c r="N190" s="232" t="s">
        <v>828</v>
      </c>
      <c r="O190" s="232"/>
      <c r="P190" s="233">
        <v>1</v>
      </c>
      <c r="Q190" s="233" t="s">
        <v>194</v>
      </c>
      <c r="R190" s="233">
        <v>2018</v>
      </c>
      <c r="S190" s="233"/>
      <c r="T190" s="232" t="s">
        <v>800</v>
      </c>
      <c r="U190" s="235"/>
      <c r="V190" s="247"/>
      <c r="W190" s="247"/>
      <c r="Y190" s="236"/>
      <c r="Z190" s="236"/>
      <c r="AA190" s="236"/>
      <c r="AB190" s="236"/>
    </row>
    <row r="191" spans="1:28" s="222" customFormat="1" ht="16.5" customHeight="1" x14ac:dyDescent="0.2">
      <c r="A191" s="231" t="s">
        <v>829</v>
      </c>
      <c r="B191" s="232" t="s">
        <v>178</v>
      </c>
      <c r="C191" s="233" t="s">
        <v>179</v>
      </c>
      <c r="D191" s="233" t="s">
        <v>132</v>
      </c>
      <c r="E191" s="234" t="s">
        <v>181</v>
      </c>
      <c r="F191" s="232" t="s">
        <v>830</v>
      </c>
      <c r="G191" s="233" t="s">
        <v>183</v>
      </c>
      <c r="H191" s="232" t="s">
        <v>154</v>
      </c>
      <c r="I191" s="232">
        <v>61</v>
      </c>
      <c r="J191" s="232" t="s">
        <v>831</v>
      </c>
      <c r="K191" s="232" t="s">
        <v>832</v>
      </c>
      <c r="L191" s="232" t="s">
        <v>833</v>
      </c>
      <c r="M191" s="232"/>
      <c r="N191" s="232"/>
      <c r="O191" s="232"/>
      <c r="P191" s="233">
        <v>1</v>
      </c>
      <c r="Q191" s="233" t="s">
        <v>194</v>
      </c>
      <c r="R191" s="233"/>
      <c r="S191" s="233" t="s">
        <v>834</v>
      </c>
      <c r="T191" s="232"/>
      <c r="U191" s="235"/>
      <c r="V191" s="247"/>
      <c r="W191" s="247"/>
      <c r="Y191" s="236"/>
      <c r="Z191" s="236"/>
      <c r="AA191" s="236"/>
      <c r="AB191" s="236"/>
    </row>
    <row r="192" spans="1:28" s="222" customFormat="1" ht="16.5" customHeight="1" x14ac:dyDescent="0.2">
      <c r="A192" s="231" t="s">
        <v>835</v>
      </c>
      <c r="B192" s="232" t="s">
        <v>178</v>
      </c>
      <c r="C192" s="233" t="s">
        <v>179</v>
      </c>
      <c r="D192" s="233" t="s">
        <v>132</v>
      </c>
      <c r="E192" s="234" t="s">
        <v>181</v>
      </c>
      <c r="F192" s="232" t="s">
        <v>276</v>
      </c>
      <c r="G192" s="233" t="s">
        <v>183</v>
      </c>
      <c r="H192" s="232" t="s">
        <v>154</v>
      </c>
      <c r="I192" s="232">
        <v>61</v>
      </c>
      <c r="J192" s="232" t="s">
        <v>831</v>
      </c>
      <c r="K192" s="232" t="s">
        <v>832</v>
      </c>
      <c r="L192" s="232" t="s">
        <v>836</v>
      </c>
      <c r="M192" s="232"/>
      <c r="N192" s="232"/>
      <c r="O192" s="232"/>
      <c r="P192" s="233">
        <v>1</v>
      </c>
      <c r="Q192" s="233" t="s">
        <v>194</v>
      </c>
      <c r="R192" s="233"/>
      <c r="S192" s="233" t="s">
        <v>834</v>
      </c>
      <c r="T192" s="232"/>
      <c r="U192" s="235"/>
      <c r="V192" s="247"/>
      <c r="W192" s="247"/>
      <c r="Y192" s="236"/>
      <c r="Z192" s="236"/>
      <c r="AA192" s="236"/>
      <c r="AB192" s="236"/>
    </row>
    <row r="193" spans="1:28" s="222" customFormat="1" ht="16.5" customHeight="1" x14ac:dyDescent="0.2">
      <c r="A193" s="231" t="s">
        <v>837</v>
      </c>
      <c r="B193" s="232" t="s">
        <v>178</v>
      </c>
      <c r="C193" s="233" t="s">
        <v>179</v>
      </c>
      <c r="D193" s="233" t="s">
        <v>132</v>
      </c>
      <c r="E193" s="234" t="s">
        <v>181</v>
      </c>
      <c r="F193" s="232" t="s">
        <v>767</v>
      </c>
      <c r="G193" s="233" t="s">
        <v>183</v>
      </c>
      <c r="H193" s="232" t="s">
        <v>154</v>
      </c>
      <c r="I193" s="232">
        <v>61</v>
      </c>
      <c r="J193" s="232" t="s">
        <v>838</v>
      </c>
      <c r="K193" s="232" t="s">
        <v>839</v>
      </c>
      <c r="L193" s="232" t="s">
        <v>840</v>
      </c>
      <c r="M193" s="232" t="s">
        <v>800</v>
      </c>
      <c r="N193" s="232" t="s">
        <v>841</v>
      </c>
      <c r="O193" s="232"/>
      <c r="P193" s="233">
        <v>1</v>
      </c>
      <c r="Q193" s="233" t="s">
        <v>194</v>
      </c>
      <c r="R193" s="233">
        <v>2009</v>
      </c>
      <c r="S193" s="233"/>
      <c r="T193" s="232"/>
      <c r="U193" s="235"/>
      <c r="V193" s="247"/>
      <c r="W193" s="247"/>
      <c r="Y193" s="236"/>
      <c r="Z193" s="236"/>
      <c r="AA193" s="236"/>
      <c r="AB193" s="236"/>
    </row>
    <row r="194" spans="1:28" s="222" customFormat="1" ht="16.5" customHeight="1" x14ac:dyDescent="0.2">
      <c r="A194" s="231" t="s">
        <v>842</v>
      </c>
      <c r="B194" s="232" t="s">
        <v>178</v>
      </c>
      <c r="C194" s="233" t="s">
        <v>179</v>
      </c>
      <c r="D194" s="233" t="s">
        <v>132</v>
      </c>
      <c r="E194" s="234" t="s">
        <v>181</v>
      </c>
      <c r="F194" s="232" t="s">
        <v>830</v>
      </c>
      <c r="G194" s="233" t="s">
        <v>183</v>
      </c>
      <c r="H194" s="232" t="s">
        <v>154</v>
      </c>
      <c r="I194" s="232">
        <v>61</v>
      </c>
      <c r="J194" s="232" t="s">
        <v>843</v>
      </c>
      <c r="K194" s="232" t="s">
        <v>844</v>
      </c>
      <c r="L194" s="232" t="s">
        <v>845</v>
      </c>
      <c r="M194" s="232"/>
      <c r="N194" s="232"/>
      <c r="O194" s="232"/>
      <c r="P194" s="233">
        <v>1</v>
      </c>
      <c r="Q194" s="233" t="s">
        <v>194</v>
      </c>
      <c r="R194" s="233"/>
      <c r="S194" s="233" t="s">
        <v>846</v>
      </c>
      <c r="T194" s="232"/>
      <c r="U194" s="235"/>
      <c r="V194" s="247"/>
      <c r="W194" s="247"/>
      <c r="Y194" s="236"/>
      <c r="Z194" s="236"/>
      <c r="AA194" s="236"/>
      <c r="AB194" s="236"/>
    </row>
    <row r="195" spans="1:28" s="222" customFormat="1" ht="16.5" customHeight="1" x14ac:dyDescent="0.2">
      <c r="A195" s="231" t="s">
        <v>847</v>
      </c>
      <c r="B195" s="232" t="s">
        <v>178</v>
      </c>
      <c r="C195" s="233" t="s">
        <v>179</v>
      </c>
      <c r="D195" s="233" t="s">
        <v>132</v>
      </c>
      <c r="E195" s="234" t="s">
        <v>181</v>
      </c>
      <c r="F195" s="232" t="s">
        <v>848</v>
      </c>
      <c r="G195" s="233" t="s">
        <v>183</v>
      </c>
      <c r="H195" s="232" t="s">
        <v>155</v>
      </c>
      <c r="I195" s="232">
        <v>62</v>
      </c>
      <c r="J195" s="232" t="s">
        <v>849</v>
      </c>
      <c r="K195" s="232" t="s">
        <v>850</v>
      </c>
      <c r="L195" s="232" t="s">
        <v>851</v>
      </c>
      <c r="M195" s="232" t="s">
        <v>852</v>
      </c>
      <c r="N195" s="232"/>
      <c r="O195" s="232"/>
      <c r="P195" s="233">
        <v>1</v>
      </c>
      <c r="Q195" s="233" t="s">
        <v>194</v>
      </c>
      <c r="R195" s="233"/>
      <c r="S195" s="233" t="s">
        <v>853</v>
      </c>
      <c r="T195" s="232"/>
      <c r="U195" s="235"/>
      <c r="V195" s="247"/>
      <c r="W195" s="247"/>
      <c r="Y195" s="236"/>
      <c r="Z195" s="236"/>
      <c r="AA195" s="236"/>
      <c r="AB195" s="236"/>
    </row>
    <row r="196" spans="1:28" s="222" customFormat="1" ht="16.5" customHeight="1" x14ac:dyDescent="0.2">
      <c r="A196" s="231" t="s">
        <v>854</v>
      </c>
      <c r="B196" s="232" t="s">
        <v>178</v>
      </c>
      <c r="C196" s="233" t="s">
        <v>179</v>
      </c>
      <c r="D196" s="233" t="s">
        <v>132</v>
      </c>
      <c r="E196" s="234" t="s">
        <v>181</v>
      </c>
      <c r="F196" s="232" t="s">
        <v>848</v>
      </c>
      <c r="G196" s="233" t="s">
        <v>183</v>
      </c>
      <c r="H196" s="232" t="s">
        <v>155</v>
      </c>
      <c r="I196" s="232">
        <v>62</v>
      </c>
      <c r="J196" s="232" t="s">
        <v>849</v>
      </c>
      <c r="K196" s="232" t="s">
        <v>850</v>
      </c>
      <c r="L196" s="232" t="s">
        <v>855</v>
      </c>
      <c r="M196" s="232" t="s">
        <v>856</v>
      </c>
      <c r="N196" s="232"/>
      <c r="O196" s="232"/>
      <c r="P196" s="233">
        <v>1</v>
      </c>
      <c r="Q196" s="233" t="s">
        <v>194</v>
      </c>
      <c r="R196" s="233"/>
      <c r="S196" s="233" t="s">
        <v>853</v>
      </c>
      <c r="T196" s="232" t="s">
        <v>857</v>
      </c>
      <c r="U196" s="235"/>
      <c r="V196" s="247"/>
      <c r="W196" s="247"/>
      <c r="Y196" s="236"/>
      <c r="Z196" s="236"/>
      <c r="AA196" s="236"/>
      <c r="AB196" s="236"/>
    </row>
    <row r="197" spans="1:28" s="222" customFormat="1" ht="16.5" customHeight="1" x14ac:dyDescent="0.2">
      <c r="A197" s="231" t="s">
        <v>858</v>
      </c>
      <c r="B197" s="232" t="s">
        <v>178</v>
      </c>
      <c r="C197" s="233" t="s">
        <v>179</v>
      </c>
      <c r="D197" s="233" t="s">
        <v>132</v>
      </c>
      <c r="E197" s="234" t="s">
        <v>181</v>
      </c>
      <c r="F197" s="232" t="s">
        <v>848</v>
      </c>
      <c r="G197" s="233" t="s">
        <v>183</v>
      </c>
      <c r="H197" s="232" t="s">
        <v>155</v>
      </c>
      <c r="I197" s="232">
        <v>62</v>
      </c>
      <c r="J197" s="232" t="s">
        <v>849</v>
      </c>
      <c r="K197" s="232" t="s">
        <v>850</v>
      </c>
      <c r="L197" s="232" t="s">
        <v>859</v>
      </c>
      <c r="M197" s="232" t="s">
        <v>852</v>
      </c>
      <c r="N197" s="232"/>
      <c r="O197" s="232"/>
      <c r="P197" s="233">
        <v>1</v>
      </c>
      <c r="Q197" s="233" t="s">
        <v>194</v>
      </c>
      <c r="R197" s="233"/>
      <c r="S197" s="233" t="s">
        <v>853</v>
      </c>
      <c r="T197" s="232"/>
      <c r="U197" s="235"/>
      <c r="V197" s="247"/>
      <c r="W197" s="247"/>
      <c r="Y197" s="236"/>
      <c r="Z197" s="236"/>
      <c r="AA197" s="236"/>
      <c r="AB197" s="236"/>
    </row>
    <row r="198" spans="1:28" s="222" customFormat="1" ht="16.5" customHeight="1" x14ac:dyDescent="0.2">
      <c r="A198" s="231" t="s">
        <v>860</v>
      </c>
      <c r="B198" s="232" t="s">
        <v>178</v>
      </c>
      <c r="C198" s="233" t="s">
        <v>179</v>
      </c>
      <c r="D198" s="233" t="s">
        <v>132</v>
      </c>
      <c r="E198" s="234" t="s">
        <v>181</v>
      </c>
      <c r="F198" s="232" t="s">
        <v>848</v>
      </c>
      <c r="G198" s="233" t="s">
        <v>183</v>
      </c>
      <c r="H198" s="232" t="s">
        <v>155</v>
      </c>
      <c r="I198" s="232">
        <v>62</v>
      </c>
      <c r="J198" s="232" t="s">
        <v>849</v>
      </c>
      <c r="K198" s="232" t="s">
        <v>850</v>
      </c>
      <c r="L198" s="232" t="s">
        <v>861</v>
      </c>
      <c r="M198" s="232" t="s">
        <v>852</v>
      </c>
      <c r="N198" s="232"/>
      <c r="O198" s="232"/>
      <c r="P198" s="233">
        <v>1</v>
      </c>
      <c r="Q198" s="233" t="s">
        <v>194</v>
      </c>
      <c r="R198" s="233"/>
      <c r="S198" s="233" t="s">
        <v>853</v>
      </c>
      <c r="T198" s="232"/>
      <c r="U198" s="235"/>
      <c r="V198" s="247"/>
      <c r="W198" s="247"/>
      <c r="Y198" s="236"/>
      <c r="Z198" s="236"/>
      <c r="AA198" s="236"/>
      <c r="AB198" s="236"/>
    </row>
    <row r="199" spans="1:28" s="222" customFormat="1" ht="16.5" customHeight="1" x14ac:dyDescent="0.2">
      <c r="A199" s="231" t="s">
        <v>862</v>
      </c>
      <c r="B199" s="232" t="s">
        <v>178</v>
      </c>
      <c r="C199" s="233" t="s">
        <v>179</v>
      </c>
      <c r="D199" s="233" t="s">
        <v>132</v>
      </c>
      <c r="E199" s="234" t="s">
        <v>181</v>
      </c>
      <c r="F199" s="232" t="s">
        <v>767</v>
      </c>
      <c r="G199" s="233" t="s">
        <v>183</v>
      </c>
      <c r="H199" s="232" t="s">
        <v>155</v>
      </c>
      <c r="I199" s="232">
        <v>62</v>
      </c>
      <c r="J199" s="232" t="s">
        <v>849</v>
      </c>
      <c r="K199" s="232" t="s">
        <v>850</v>
      </c>
      <c r="L199" s="232" t="s">
        <v>863</v>
      </c>
      <c r="M199" s="232" t="s">
        <v>852</v>
      </c>
      <c r="N199" s="232"/>
      <c r="O199" s="232"/>
      <c r="P199" s="233">
        <v>1</v>
      </c>
      <c r="Q199" s="233" t="s">
        <v>194</v>
      </c>
      <c r="R199" s="233"/>
      <c r="S199" s="233" t="s">
        <v>853</v>
      </c>
      <c r="T199" s="232"/>
      <c r="U199" s="235"/>
      <c r="V199" s="247"/>
      <c r="W199" s="247"/>
      <c r="Y199" s="236"/>
      <c r="Z199" s="236"/>
      <c r="AA199" s="236"/>
      <c r="AB199" s="236"/>
    </row>
    <row r="200" spans="1:28" s="222" customFormat="1" ht="16.5" customHeight="1" x14ac:dyDescent="0.2">
      <c r="A200" s="231" t="s">
        <v>864</v>
      </c>
      <c r="B200" s="232" t="s">
        <v>178</v>
      </c>
      <c r="C200" s="233" t="s">
        <v>179</v>
      </c>
      <c r="D200" s="233" t="s">
        <v>132</v>
      </c>
      <c r="E200" s="234" t="s">
        <v>181</v>
      </c>
      <c r="F200" s="232" t="s">
        <v>767</v>
      </c>
      <c r="G200" s="233" t="s">
        <v>183</v>
      </c>
      <c r="H200" s="232" t="s">
        <v>155</v>
      </c>
      <c r="I200" s="232">
        <v>62</v>
      </c>
      <c r="J200" s="232" t="s">
        <v>849</v>
      </c>
      <c r="K200" s="232" t="s">
        <v>850</v>
      </c>
      <c r="L200" s="232" t="s">
        <v>865</v>
      </c>
      <c r="M200" s="232" t="s">
        <v>852</v>
      </c>
      <c r="N200" s="232"/>
      <c r="O200" s="232"/>
      <c r="P200" s="233">
        <v>1</v>
      </c>
      <c r="Q200" s="233" t="s">
        <v>194</v>
      </c>
      <c r="R200" s="233"/>
      <c r="S200" s="233" t="s">
        <v>853</v>
      </c>
      <c r="T200" s="232"/>
      <c r="U200" s="235"/>
      <c r="V200" s="247"/>
      <c r="W200" s="247"/>
      <c r="Y200" s="236"/>
      <c r="Z200" s="236"/>
      <c r="AA200" s="236"/>
      <c r="AB200" s="236"/>
    </row>
    <row r="201" spans="1:28" s="222" customFormat="1" ht="16.5" customHeight="1" x14ac:dyDescent="0.2">
      <c r="A201" s="231" t="s">
        <v>866</v>
      </c>
      <c r="B201" s="232" t="s">
        <v>178</v>
      </c>
      <c r="C201" s="233" t="s">
        <v>179</v>
      </c>
      <c r="D201" s="233" t="s">
        <v>132</v>
      </c>
      <c r="E201" s="234" t="s">
        <v>181</v>
      </c>
      <c r="F201" s="232" t="s">
        <v>767</v>
      </c>
      <c r="G201" s="233" t="s">
        <v>183</v>
      </c>
      <c r="H201" s="232" t="s">
        <v>155</v>
      </c>
      <c r="I201" s="232">
        <v>62</v>
      </c>
      <c r="J201" s="232" t="s">
        <v>849</v>
      </c>
      <c r="K201" s="232" t="s">
        <v>850</v>
      </c>
      <c r="L201" s="232" t="s">
        <v>867</v>
      </c>
      <c r="M201" s="232" t="s">
        <v>852</v>
      </c>
      <c r="N201" s="232"/>
      <c r="O201" s="232"/>
      <c r="P201" s="233">
        <v>1</v>
      </c>
      <c r="Q201" s="233" t="s">
        <v>194</v>
      </c>
      <c r="R201" s="233"/>
      <c r="S201" s="233" t="s">
        <v>853</v>
      </c>
      <c r="T201" s="232"/>
      <c r="U201" s="235"/>
      <c r="V201" s="247"/>
      <c r="W201" s="247"/>
      <c r="Y201" s="236"/>
      <c r="Z201" s="236"/>
      <c r="AA201" s="236"/>
      <c r="AB201" s="236"/>
    </row>
    <row r="202" spans="1:28" s="222" customFormat="1" ht="16.5" customHeight="1" x14ac:dyDescent="0.2">
      <c r="A202" s="231" t="s">
        <v>868</v>
      </c>
      <c r="B202" s="232" t="s">
        <v>178</v>
      </c>
      <c r="C202" s="233" t="s">
        <v>179</v>
      </c>
      <c r="D202" s="233" t="s">
        <v>132</v>
      </c>
      <c r="E202" s="234" t="s">
        <v>181</v>
      </c>
      <c r="F202" s="232" t="s">
        <v>767</v>
      </c>
      <c r="G202" s="233" t="s">
        <v>183</v>
      </c>
      <c r="H202" s="232" t="s">
        <v>155</v>
      </c>
      <c r="I202" s="232">
        <v>62</v>
      </c>
      <c r="J202" s="232" t="s">
        <v>849</v>
      </c>
      <c r="K202" s="232" t="s">
        <v>850</v>
      </c>
      <c r="L202" s="232" t="s">
        <v>869</v>
      </c>
      <c r="M202" s="232" t="s">
        <v>852</v>
      </c>
      <c r="N202" s="232"/>
      <c r="O202" s="232"/>
      <c r="P202" s="233">
        <v>1</v>
      </c>
      <c r="Q202" s="233" t="s">
        <v>194</v>
      </c>
      <c r="R202" s="233"/>
      <c r="S202" s="233" t="s">
        <v>853</v>
      </c>
      <c r="T202" s="232"/>
      <c r="U202" s="235"/>
      <c r="V202" s="247"/>
      <c r="W202" s="247"/>
      <c r="Y202" s="236"/>
      <c r="Z202" s="236"/>
      <c r="AA202" s="236"/>
      <c r="AB202" s="236"/>
    </row>
    <row r="203" spans="1:28" s="222" customFormat="1" ht="16.5" customHeight="1" x14ac:dyDescent="0.2">
      <c r="A203" s="231" t="s">
        <v>870</v>
      </c>
      <c r="B203" s="232" t="s">
        <v>178</v>
      </c>
      <c r="C203" s="233" t="s">
        <v>179</v>
      </c>
      <c r="D203" s="233" t="s">
        <v>132</v>
      </c>
      <c r="E203" s="234" t="s">
        <v>181</v>
      </c>
      <c r="F203" s="232" t="s">
        <v>767</v>
      </c>
      <c r="G203" s="233" t="s">
        <v>183</v>
      </c>
      <c r="H203" s="232" t="s">
        <v>155</v>
      </c>
      <c r="I203" s="232">
        <v>62</v>
      </c>
      <c r="J203" s="232" t="s">
        <v>849</v>
      </c>
      <c r="K203" s="232" t="s">
        <v>850</v>
      </c>
      <c r="L203" s="232" t="s">
        <v>871</v>
      </c>
      <c r="M203" s="232" t="s">
        <v>852</v>
      </c>
      <c r="N203" s="232"/>
      <c r="O203" s="232"/>
      <c r="P203" s="233">
        <v>1</v>
      </c>
      <c r="Q203" s="233" t="s">
        <v>194</v>
      </c>
      <c r="R203" s="233"/>
      <c r="S203" s="233" t="s">
        <v>853</v>
      </c>
      <c r="T203" s="232"/>
      <c r="U203" s="235"/>
      <c r="V203" s="247"/>
      <c r="W203" s="247"/>
      <c r="Y203" s="236"/>
      <c r="Z203" s="236"/>
      <c r="AA203" s="236"/>
      <c r="AB203" s="236"/>
    </row>
    <row r="204" spans="1:28" s="222" customFormat="1" ht="16.5" customHeight="1" x14ac:dyDescent="0.2">
      <c r="A204" s="231" t="s">
        <v>872</v>
      </c>
      <c r="B204" s="232" t="s">
        <v>178</v>
      </c>
      <c r="C204" s="233" t="s">
        <v>179</v>
      </c>
      <c r="D204" s="233" t="s">
        <v>132</v>
      </c>
      <c r="E204" s="234" t="s">
        <v>181</v>
      </c>
      <c r="F204" s="232" t="s">
        <v>767</v>
      </c>
      <c r="G204" s="233" t="s">
        <v>183</v>
      </c>
      <c r="H204" s="232" t="s">
        <v>155</v>
      </c>
      <c r="I204" s="232">
        <v>62</v>
      </c>
      <c r="J204" s="232" t="s">
        <v>849</v>
      </c>
      <c r="K204" s="232" t="s">
        <v>850</v>
      </c>
      <c r="L204" s="232" t="s">
        <v>873</v>
      </c>
      <c r="M204" s="232" t="s">
        <v>852</v>
      </c>
      <c r="N204" s="232"/>
      <c r="O204" s="232"/>
      <c r="P204" s="233">
        <v>1</v>
      </c>
      <c r="Q204" s="233" t="s">
        <v>194</v>
      </c>
      <c r="R204" s="233"/>
      <c r="S204" s="233" t="s">
        <v>853</v>
      </c>
      <c r="T204" s="232"/>
      <c r="U204" s="235"/>
      <c r="V204" s="247"/>
      <c r="W204" s="247"/>
      <c r="Y204" s="236"/>
      <c r="Z204" s="236"/>
      <c r="AA204" s="236"/>
      <c r="AB204" s="236"/>
    </row>
    <row r="205" spans="1:28" s="222" customFormat="1" ht="16.5" customHeight="1" x14ac:dyDescent="0.2">
      <c r="A205" s="231" t="s">
        <v>874</v>
      </c>
      <c r="B205" s="232" t="s">
        <v>178</v>
      </c>
      <c r="C205" s="233" t="s">
        <v>179</v>
      </c>
      <c r="D205" s="233" t="s">
        <v>132</v>
      </c>
      <c r="E205" s="234" t="s">
        <v>181</v>
      </c>
      <c r="F205" s="232" t="s">
        <v>767</v>
      </c>
      <c r="G205" s="233" t="s">
        <v>183</v>
      </c>
      <c r="H205" s="232" t="s">
        <v>155</v>
      </c>
      <c r="I205" s="232">
        <v>62</v>
      </c>
      <c r="J205" s="232" t="s">
        <v>849</v>
      </c>
      <c r="K205" s="232" t="s">
        <v>850</v>
      </c>
      <c r="L205" s="232" t="s">
        <v>875</v>
      </c>
      <c r="M205" s="232" t="s">
        <v>852</v>
      </c>
      <c r="N205" s="232"/>
      <c r="O205" s="232"/>
      <c r="P205" s="233">
        <v>1</v>
      </c>
      <c r="Q205" s="233" t="s">
        <v>194</v>
      </c>
      <c r="R205" s="233"/>
      <c r="S205" s="233" t="s">
        <v>853</v>
      </c>
      <c r="T205" s="232"/>
      <c r="U205" s="235"/>
      <c r="V205" s="247"/>
      <c r="W205" s="247"/>
      <c r="Y205" s="236"/>
      <c r="Z205" s="236"/>
      <c r="AA205" s="236"/>
      <c r="AB205" s="236"/>
    </row>
    <row r="206" spans="1:28" s="222" customFormat="1" ht="16.5" customHeight="1" x14ac:dyDescent="0.2">
      <c r="A206" s="231" t="s">
        <v>876</v>
      </c>
      <c r="B206" s="232" t="s">
        <v>178</v>
      </c>
      <c r="C206" s="233" t="s">
        <v>179</v>
      </c>
      <c r="D206" s="233" t="s">
        <v>132</v>
      </c>
      <c r="E206" s="234" t="s">
        <v>181</v>
      </c>
      <c r="F206" s="232" t="s">
        <v>767</v>
      </c>
      <c r="G206" s="233" t="s">
        <v>183</v>
      </c>
      <c r="H206" s="232" t="s">
        <v>155</v>
      </c>
      <c r="I206" s="232">
        <v>62</v>
      </c>
      <c r="J206" s="232" t="s">
        <v>849</v>
      </c>
      <c r="K206" s="232" t="s">
        <v>850</v>
      </c>
      <c r="L206" s="232" t="s">
        <v>877</v>
      </c>
      <c r="M206" s="232" t="s">
        <v>852</v>
      </c>
      <c r="N206" s="232"/>
      <c r="O206" s="232"/>
      <c r="P206" s="233">
        <v>1</v>
      </c>
      <c r="Q206" s="233" t="s">
        <v>194</v>
      </c>
      <c r="R206" s="233"/>
      <c r="S206" s="233" t="s">
        <v>853</v>
      </c>
      <c r="T206" s="232"/>
      <c r="U206" s="235"/>
      <c r="V206" s="247"/>
      <c r="W206" s="247"/>
      <c r="Y206" s="236"/>
      <c r="Z206" s="236"/>
      <c r="AA206" s="236"/>
      <c r="AB206" s="236"/>
    </row>
    <row r="207" spans="1:28" s="222" customFormat="1" ht="16.5" customHeight="1" x14ac:dyDescent="0.2">
      <c r="A207" s="231" t="s">
        <v>878</v>
      </c>
      <c r="B207" s="232" t="s">
        <v>178</v>
      </c>
      <c r="C207" s="233" t="s">
        <v>179</v>
      </c>
      <c r="D207" s="233" t="s">
        <v>132</v>
      </c>
      <c r="E207" s="234" t="s">
        <v>181</v>
      </c>
      <c r="F207" s="232" t="s">
        <v>767</v>
      </c>
      <c r="G207" s="233" t="s">
        <v>183</v>
      </c>
      <c r="H207" s="232" t="s">
        <v>155</v>
      </c>
      <c r="I207" s="232">
        <v>62</v>
      </c>
      <c r="J207" s="232" t="s">
        <v>849</v>
      </c>
      <c r="K207" s="232" t="s">
        <v>850</v>
      </c>
      <c r="L207" s="232" t="s">
        <v>879</v>
      </c>
      <c r="M207" s="232" t="s">
        <v>852</v>
      </c>
      <c r="N207" s="232"/>
      <c r="O207" s="232"/>
      <c r="P207" s="233">
        <v>1</v>
      </c>
      <c r="Q207" s="233" t="s">
        <v>194</v>
      </c>
      <c r="R207" s="233"/>
      <c r="S207" s="233" t="s">
        <v>853</v>
      </c>
      <c r="T207" s="232"/>
      <c r="U207" s="235"/>
      <c r="V207" s="247"/>
      <c r="W207" s="247"/>
      <c r="Y207" s="236"/>
      <c r="Z207" s="236"/>
      <c r="AA207" s="236"/>
      <c r="AB207" s="236"/>
    </row>
    <row r="208" spans="1:28" s="222" customFormat="1" ht="16.5" customHeight="1" x14ac:dyDescent="0.2">
      <c r="A208" s="231" t="s">
        <v>880</v>
      </c>
      <c r="B208" s="232" t="s">
        <v>178</v>
      </c>
      <c r="C208" s="233" t="s">
        <v>179</v>
      </c>
      <c r="D208" s="233" t="s">
        <v>132</v>
      </c>
      <c r="E208" s="234" t="s">
        <v>181</v>
      </c>
      <c r="F208" s="232" t="s">
        <v>767</v>
      </c>
      <c r="G208" s="233" t="s">
        <v>183</v>
      </c>
      <c r="H208" s="232" t="s">
        <v>155</v>
      </c>
      <c r="I208" s="232">
        <v>62</v>
      </c>
      <c r="J208" s="232" t="s">
        <v>849</v>
      </c>
      <c r="K208" s="232" t="s">
        <v>850</v>
      </c>
      <c r="L208" s="232" t="s">
        <v>881</v>
      </c>
      <c r="M208" s="232" t="s">
        <v>852</v>
      </c>
      <c r="N208" s="232"/>
      <c r="O208" s="232"/>
      <c r="P208" s="233">
        <v>1</v>
      </c>
      <c r="Q208" s="233" t="s">
        <v>194</v>
      </c>
      <c r="R208" s="233"/>
      <c r="S208" s="233" t="s">
        <v>853</v>
      </c>
      <c r="T208" s="232"/>
      <c r="U208" s="235"/>
      <c r="V208" s="247"/>
      <c r="W208" s="247"/>
      <c r="Y208" s="236"/>
      <c r="Z208" s="236"/>
      <c r="AA208" s="236"/>
      <c r="AB208" s="236"/>
    </row>
    <row r="209" spans="1:28" s="222" customFormat="1" ht="16.5" customHeight="1" x14ac:dyDescent="0.2">
      <c r="A209" s="231" t="s">
        <v>882</v>
      </c>
      <c r="B209" s="232" t="s">
        <v>178</v>
      </c>
      <c r="C209" s="233" t="s">
        <v>179</v>
      </c>
      <c r="D209" s="233" t="s">
        <v>132</v>
      </c>
      <c r="E209" s="234" t="s">
        <v>181</v>
      </c>
      <c r="F209" s="232" t="s">
        <v>883</v>
      </c>
      <c r="G209" s="233" t="s">
        <v>183</v>
      </c>
      <c r="H209" s="232" t="s">
        <v>155</v>
      </c>
      <c r="I209" s="232">
        <v>62</v>
      </c>
      <c r="J209" s="232" t="s">
        <v>849</v>
      </c>
      <c r="K209" s="232" t="s">
        <v>850</v>
      </c>
      <c r="L209" s="232" t="s">
        <v>884</v>
      </c>
      <c r="M209" s="232" t="s">
        <v>852</v>
      </c>
      <c r="N209" s="232"/>
      <c r="O209" s="232"/>
      <c r="P209" s="233">
        <v>1</v>
      </c>
      <c r="Q209" s="233" t="s">
        <v>194</v>
      </c>
      <c r="R209" s="233"/>
      <c r="S209" s="233" t="s">
        <v>853</v>
      </c>
      <c r="T209" s="232"/>
      <c r="U209" s="235"/>
      <c r="V209" s="247"/>
      <c r="W209" s="247"/>
      <c r="Y209" s="236"/>
      <c r="Z209" s="236"/>
      <c r="AA209" s="236"/>
      <c r="AB209" s="236"/>
    </row>
    <row r="210" spans="1:28" s="222" customFormat="1" ht="16.5" customHeight="1" x14ac:dyDescent="0.2">
      <c r="A210" s="231" t="s">
        <v>885</v>
      </c>
      <c r="B210" s="232" t="s">
        <v>178</v>
      </c>
      <c r="C210" s="233" t="s">
        <v>179</v>
      </c>
      <c r="D210" s="233" t="s">
        <v>132</v>
      </c>
      <c r="E210" s="234" t="s">
        <v>181</v>
      </c>
      <c r="F210" s="232" t="s">
        <v>883</v>
      </c>
      <c r="G210" s="233" t="s">
        <v>183</v>
      </c>
      <c r="H210" s="232" t="s">
        <v>155</v>
      </c>
      <c r="I210" s="232">
        <v>62</v>
      </c>
      <c r="J210" s="232" t="s">
        <v>849</v>
      </c>
      <c r="K210" s="232" t="s">
        <v>850</v>
      </c>
      <c r="L210" s="232" t="s">
        <v>886</v>
      </c>
      <c r="M210" s="232" t="s">
        <v>852</v>
      </c>
      <c r="N210" s="232"/>
      <c r="O210" s="232"/>
      <c r="P210" s="233">
        <v>1</v>
      </c>
      <c r="Q210" s="233" t="s">
        <v>194</v>
      </c>
      <c r="R210" s="233"/>
      <c r="S210" s="233" t="s">
        <v>853</v>
      </c>
      <c r="T210" s="232"/>
      <c r="U210" s="235"/>
      <c r="V210" s="247"/>
      <c r="W210" s="247"/>
      <c r="Y210" s="236"/>
      <c r="Z210" s="236"/>
      <c r="AA210" s="236"/>
      <c r="AB210" s="236"/>
    </row>
    <row r="211" spans="1:28" s="222" customFormat="1" ht="16.5" customHeight="1" x14ac:dyDescent="0.2">
      <c r="A211" s="231" t="s">
        <v>887</v>
      </c>
      <c r="B211" s="232" t="s">
        <v>178</v>
      </c>
      <c r="C211" s="233" t="s">
        <v>179</v>
      </c>
      <c r="D211" s="233" t="s">
        <v>132</v>
      </c>
      <c r="E211" s="234" t="s">
        <v>181</v>
      </c>
      <c r="F211" s="232" t="s">
        <v>883</v>
      </c>
      <c r="G211" s="233" t="s">
        <v>183</v>
      </c>
      <c r="H211" s="232" t="s">
        <v>155</v>
      </c>
      <c r="I211" s="232">
        <v>62</v>
      </c>
      <c r="J211" s="232" t="s">
        <v>849</v>
      </c>
      <c r="K211" s="232" t="s">
        <v>850</v>
      </c>
      <c r="L211" s="232" t="s">
        <v>888</v>
      </c>
      <c r="M211" s="232" t="s">
        <v>852</v>
      </c>
      <c r="N211" s="232"/>
      <c r="O211" s="232"/>
      <c r="P211" s="233">
        <v>1</v>
      </c>
      <c r="Q211" s="233" t="s">
        <v>194</v>
      </c>
      <c r="R211" s="233"/>
      <c r="S211" s="233" t="s">
        <v>853</v>
      </c>
      <c r="T211" s="232"/>
      <c r="U211" s="235"/>
      <c r="V211" s="247"/>
      <c r="W211" s="247"/>
      <c r="Y211" s="236"/>
      <c r="Z211" s="236"/>
      <c r="AA211" s="236"/>
      <c r="AB211" s="236"/>
    </row>
    <row r="212" spans="1:28" s="222" customFormat="1" ht="16.5" customHeight="1" x14ac:dyDescent="0.2">
      <c r="A212" s="231" t="s">
        <v>889</v>
      </c>
      <c r="B212" s="232" t="s">
        <v>178</v>
      </c>
      <c r="C212" s="233" t="s">
        <v>179</v>
      </c>
      <c r="D212" s="233" t="s">
        <v>132</v>
      </c>
      <c r="E212" s="234" t="s">
        <v>181</v>
      </c>
      <c r="F212" s="232" t="s">
        <v>883</v>
      </c>
      <c r="G212" s="233" t="s">
        <v>183</v>
      </c>
      <c r="H212" s="232" t="s">
        <v>155</v>
      </c>
      <c r="I212" s="232">
        <v>62</v>
      </c>
      <c r="J212" s="232" t="s">
        <v>849</v>
      </c>
      <c r="K212" s="232" t="s">
        <v>850</v>
      </c>
      <c r="L212" s="232" t="s">
        <v>890</v>
      </c>
      <c r="M212" s="232" t="s">
        <v>852</v>
      </c>
      <c r="N212" s="232"/>
      <c r="O212" s="232"/>
      <c r="P212" s="233">
        <v>1</v>
      </c>
      <c r="Q212" s="233" t="s">
        <v>194</v>
      </c>
      <c r="R212" s="233"/>
      <c r="S212" s="233" t="s">
        <v>853</v>
      </c>
      <c r="T212" s="232"/>
      <c r="U212" s="235"/>
      <c r="V212" s="247"/>
      <c r="W212" s="247"/>
      <c r="Y212" s="236"/>
      <c r="Z212" s="236"/>
      <c r="AA212" s="236"/>
      <c r="AB212" s="236"/>
    </row>
    <row r="213" spans="1:28" s="222" customFormat="1" ht="16.5" customHeight="1" x14ac:dyDescent="0.2">
      <c r="A213" s="231" t="s">
        <v>891</v>
      </c>
      <c r="B213" s="232" t="s">
        <v>178</v>
      </c>
      <c r="C213" s="233" t="s">
        <v>179</v>
      </c>
      <c r="D213" s="233" t="s">
        <v>132</v>
      </c>
      <c r="E213" s="234" t="s">
        <v>181</v>
      </c>
      <c r="F213" s="232" t="s">
        <v>883</v>
      </c>
      <c r="G213" s="233" t="s">
        <v>183</v>
      </c>
      <c r="H213" s="232" t="s">
        <v>155</v>
      </c>
      <c r="I213" s="232">
        <v>62</v>
      </c>
      <c r="J213" s="232" t="s">
        <v>849</v>
      </c>
      <c r="K213" s="232" t="s">
        <v>850</v>
      </c>
      <c r="L213" s="232" t="s">
        <v>892</v>
      </c>
      <c r="M213" s="232" t="s">
        <v>852</v>
      </c>
      <c r="N213" s="232"/>
      <c r="O213" s="232"/>
      <c r="P213" s="233">
        <v>1</v>
      </c>
      <c r="Q213" s="233" t="s">
        <v>194</v>
      </c>
      <c r="R213" s="233"/>
      <c r="S213" s="233" t="s">
        <v>853</v>
      </c>
      <c r="T213" s="232"/>
      <c r="U213" s="235"/>
      <c r="V213" s="247"/>
      <c r="W213" s="247"/>
      <c r="Y213" s="236"/>
      <c r="Z213" s="236"/>
      <c r="AA213" s="236"/>
      <c r="AB213" s="236"/>
    </row>
    <row r="214" spans="1:28" s="222" customFormat="1" ht="16.5" customHeight="1" x14ac:dyDescent="0.2">
      <c r="A214" s="231" t="s">
        <v>893</v>
      </c>
      <c r="B214" s="232" t="s">
        <v>178</v>
      </c>
      <c r="C214" s="233" t="s">
        <v>179</v>
      </c>
      <c r="D214" s="233" t="s">
        <v>132</v>
      </c>
      <c r="E214" s="234" t="s">
        <v>181</v>
      </c>
      <c r="F214" s="232" t="s">
        <v>894</v>
      </c>
      <c r="G214" s="233" t="s">
        <v>183</v>
      </c>
      <c r="H214" s="232" t="s">
        <v>155</v>
      </c>
      <c r="I214" s="232">
        <v>62</v>
      </c>
      <c r="J214" s="232" t="s">
        <v>849</v>
      </c>
      <c r="K214" s="232" t="s">
        <v>850</v>
      </c>
      <c r="L214" s="232" t="s">
        <v>895</v>
      </c>
      <c r="M214" s="232" t="s">
        <v>852</v>
      </c>
      <c r="N214" s="232"/>
      <c r="O214" s="232"/>
      <c r="P214" s="233">
        <v>1</v>
      </c>
      <c r="Q214" s="233" t="s">
        <v>194</v>
      </c>
      <c r="R214" s="233"/>
      <c r="S214" s="233" t="s">
        <v>853</v>
      </c>
      <c r="T214" s="232"/>
      <c r="U214" s="235"/>
      <c r="V214" s="247"/>
      <c r="W214" s="247"/>
      <c r="Y214" s="236"/>
      <c r="Z214" s="236"/>
      <c r="AA214" s="236"/>
      <c r="AB214" s="236"/>
    </row>
    <row r="215" spans="1:28" s="222" customFormat="1" ht="16.5" customHeight="1" x14ac:dyDescent="0.2">
      <c r="A215" s="231" t="s">
        <v>896</v>
      </c>
      <c r="B215" s="232" t="s">
        <v>178</v>
      </c>
      <c r="C215" s="233" t="s">
        <v>179</v>
      </c>
      <c r="D215" s="233" t="s">
        <v>132</v>
      </c>
      <c r="E215" s="234" t="s">
        <v>181</v>
      </c>
      <c r="F215" s="232" t="s">
        <v>894</v>
      </c>
      <c r="G215" s="233" t="s">
        <v>183</v>
      </c>
      <c r="H215" s="232" t="s">
        <v>155</v>
      </c>
      <c r="I215" s="232">
        <v>62</v>
      </c>
      <c r="J215" s="232" t="s">
        <v>849</v>
      </c>
      <c r="K215" s="232" t="s">
        <v>850</v>
      </c>
      <c r="L215" s="232" t="s">
        <v>897</v>
      </c>
      <c r="M215" s="232" t="s">
        <v>852</v>
      </c>
      <c r="N215" s="232"/>
      <c r="O215" s="232"/>
      <c r="P215" s="233">
        <v>1</v>
      </c>
      <c r="Q215" s="233" t="s">
        <v>194</v>
      </c>
      <c r="R215" s="233"/>
      <c r="S215" s="233" t="s">
        <v>853</v>
      </c>
      <c r="T215" s="232"/>
      <c r="U215" s="235"/>
      <c r="V215" s="247"/>
      <c r="W215" s="247"/>
      <c r="Y215" s="236"/>
      <c r="Z215" s="236"/>
      <c r="AA215" s="236"/>
      <c r="AB215" s="236"/>
    </row>
    <row r="216" spans="1:28" s="222" customFormat="1" ht="16.5" customHeight="1" x14ac:dyDescent="0.2">
      <c r="A216" s="231" t="s">
        <v>898</v>
      </c>
      <c r="B216" s="232" t="s">
        <v>178</v>
      </c>
      <c r="C216" s="233" t="s">
        <v>179</v>
      </c>
      <c r="D216" s="233" t="s">
        <v>132</v>
      </c>
      <c r="E216" s="234" t="s">
        <v>181</v>
      </c>
      <c r="F216" s="232" t="s">
        <v>894</v>
      </c>
      <c r="G216" s="233" t="s">
        <v>183</v>
      </c>
      <c r="H216" s="232" t="s">
        <v>155</v>
      </c>
      <c r="I216" s="232">
        <v>62</v>
      </c>
      <c r="J216" s="232" t="s">
        <v>849</v>
      </c>
      <c r="K216" s="232" t="s">
        <v>850</v>
      </c>
      <c r="L216" s="232" t="s">
        <v>899</v>
      </c>
      <c r="M216" s="232" t="s">
        <v>852</v>
      </c>
      <c r="N216" s="232"/>
      <c r="O216" s="232"/>
      <c r="P216" s="233">
        <v>1</v>
      </c>
      <c r="Q216" s="233" t="s">
        <v>194</v>
      </c>
      <c r="R216" s="233"/>
      <c r="S216" s="233" t="s">
        <v>853</v>
      </c>
      <c r="T216" s="232"/>
      <c r="U216" s="235"/>
      <c r="V216" s="247"/>
      <c r="W216" s="247"/>
      <c r="Y216" s="236"/>
      <c r="Z216" s="236"/>
      <c r="AA216" s="236"/>
      <c r="AB216" s="236"/>
    </row>
    <row r="217" spans="1:28" s="222" customFormat="1" ht="16.5" customHeight="1" x14ac:dyDescent="0.2">
      <c r="A217" s="231" t="s">
        <v>900</v>
      </c>
      <c r="B217" s="232" t="s">
        <v>178</v>
      </c>
      <c r="C217" s="233" t="s">
        <v>179</v>
      </c>
      <c r="D217" s="233" t="s">
        <v>132</v>
      </c>
      <c r="E217" s="234" t="s">
        <v>181</v>
      </c>
      <c r="F217" s="232" t="s">
        <v>894</v>
      </c>
      <c r="G217" s="233" t="s">
        <v>183</v>
      </c>
      <c r="H217" s="232" t="s">
        <v>155</v>
      </c>
      <c r="I217" s="232">
        <v>62</v>
      </c>
      <c r="J217" s="232" t="s">
        <v>849</v>
      </c>
      <c r="K217" s="232" t="s">
        <v>850</v>
      </c>
      <c r="L217" s="232" t="s">
        <v>901</v>
      </c>
      <c r="M217" s="232" t="s">
        <v>852</v>
      </c>
      <c r="N217" s="232"/>
      <c r="O217" s="232"/>
      <c r="P217" s="233">
        <v>1</v>
      </c>
      <c r="Q217" s="233" t="s">
        <v>194</v>
      </c>
      <c r="R217" s="233"/>
      <c r="S217" s="233" t="s">
        <v>853</v>
      </c>
      <c r="T217" s="232"/>
      <c r="U217" s="235"/>
      <c r="V217" s="247"/>
      <c r="W217" s="247"/>
      <c r="Y217" s="236"/>
      <c r="Z217" s="236"/>
      <c r="AA217" s="236"/>
      <c r="AB217" s="236"/>
    </row>
    <row r="218" spans="1:28" s="222" customFormat="1" ht="16.5" customHeight="1" x14ac:dyDescent="0.2">
      <c r="A218" s="231" t="s">
        <v>902</v>
      </c>
      <c r="B218" s="232" t="s">
        <v>178</v>
      </c>
      <c r="C218" s="233" t="s">
        <v>179</v>
      </c>
      <c r="D218" s="233" t="s">
        <v>132</v>
      </c>
      <c r="E218" s="234" t="s">
        <v>181</v>
      </c>
      <c r="F218" s="232" t="s">
        <v>883</v>
      </c>
      <c r="G218" s="233" t="s">
        <v>183</v>
      </c>
      <c r="H218" s="232" t="s">
        <v>155</v>
      </c>
      <c r="I218" s="232">
        <v>62</v>
      </c>
      <c r="J218" s="232" t="s">
        <v>849</v>
      </c>
      <c r="K218" s="232" t="s">
        <v>850</v>
      </c>
      <c r="L218" s="232" t="s">
        <v>903</v>
      </c>
      <c r="M218" s="232" t="s">
        <v>852</v>
      </c>
      <c r="N218" s="232"/>
      <c r="O218" s="232"/>
      <c r="P218" s="233">
        <v>1</v>
      </c>
      <c r="Q218" s="233" t="s">
        <v>194</v>
      </c>
      <c r="R218" s="233"/>
      <c r="S218" s="233" t="s">
        <v>853</v>
      </c>
      <c r="T218" s="232"/>
      <c r="U218" s="235"/>
      <c r="V218" s="247"/>
      <c r="W218" s="247"/>
      <c r="Y218" s="236"/>
      <c r="Z218" s="236"/>
      <c r="AA218" s="236"/>
      <c r="AB218" s="236"/>
    </row>
    <row r="219" spans="1:28" s="222" customFormat="1" ht="16.5" customHeight="1" x14ac:dyDescent="0.2">
      <c r="A219" s="231" t="s">
        <v>904</v>
      </c>
      <c r="B219" s="232" t="s">
        <v>178</v>
      </c>
      <c r="C219" s="233" t="s">
        <v>179</v>
      </c>
      <c r="D219" s="233" t="s">
        <v>132</v>
      </c>
      <c r="E219" s="234" t="s">
        <v>181</v>
      </c>
      <c r="F219" s="232" t="s">
        <v>348</v>
      </c>
      <c r="G219" s="233" t="s">
        <v>183</v>
      </c>
      <c r="H219" s="232" t="s">
        <v>155</v>
      </c>
      <c r="I219" s="232">
        <v>62</v>
      </c>
      <c r="J219" s="232" t="s">
        <v>849</v>
      </c>
      <c r="K219" s="232" t="s">
        <v>850</v>
      </c>
      <c r="L219" s="232" t="s">
        <v>905</v>
      </c>
      <c r="M219" s="232" t="s">
        <v>852</v>
      </c>
      <c r="N219" s="232"/>
      <c r="O219" s="232"/>
      <c r="P219" s="233">
        <v>1</v>
      </c>
      <c r="Q219" s="233" t="s">
        <v>194</v>
      </c>
      <c r="R219" s="233"/>
      <c r="S219" s="233" t="s">
        <v>853</v>
      </c>
      <c r="T219" s="232"/>
      <c r="U219" s="235"/>
      <c r="V219" s="247"/>
      <c r="W219" s="247"/>
      <c r="Y219" s="236"/>
      <c r="Z219" s="236"/>
      <c r="AA219" s="236"/>
      <c r="AB219" s="236"/>
    </row>
    <row r="220" spans="1:28" s="222" customFormat="1" ht="16.5" customHeight="1" x14ac:dyDescent="0.2">
      <c r="A220" s="231" t="s">
        <v>906</v>
      </c>
      <c r="B220" s="232" t="s">
        <v>178</v>
      </c>
      <c r="C220" s="233" t="s">
        <v>179</v>
      </c>
      <c r="D220" s="233" t="s">
        <v>132</v>
      </c>
      <c r="E220" s="234" t="s">
        <v>181</v>
      </c>
      <c r="F220" s="232" t="s">
        <v>907</v>
      </c>
      <c r="G220" s="233" t="s">
        <v>183</v>
      </c>
      <c r="H220" s="232" t="s">
        <v>155</v>
      </c>
      <c r="I220" s="232">
        <v>62</v>
      </c>
      <c r="J220" s="232" t="s">
        <v>849</v>
      </c>
      <c r="K220" s="232" t="s">
        <v>850</v>
      </c>
      <c r="L220" s="232" t="s">
        <v>908</v>
      </c>
      <c r="M220" s="232" t="s">
        <v>852</v>
      </c>
      <c r="N220" s="232"/>
      <c r="O220" s="232"/>
      <c r="P220" s="233">
        <v>1</v>
      </c>
      <c r="Q220" s="233" t="s">
        <v>194</v>
      </c>
      <c r="R220" s="233"/>
      <c r="S220" s="233" t="s">
        <v>853</v>
      </c>
      <c r="T220" s="232" t="s">
        <v>909</v>
      </c>
      <c r="U220" s="235"/>
      <c r="V220" s="247"/>
      <c r="W220" s="247"/>
      <c r="Y220" s="236"/>
      <c r="Z220" s="236"/>
      <c r="AA220" s="236"/>
      <c r="AB220" s="236"/>
    </row>
    <row r="221" spans="1:28" s="222" customFormat="1" ht="16.5" customHeight="1" x14ac:dyDescent="0.2">
      <c r="A221" s="231" t="s">
        <v>910</v>
      </c>
      <c r="B221" s="232" t="s">
        <v>178</v>
      </c>
      <c r="C221" s="233" t="s">
        <v>179</v>
      </c>
      <c r="D221" s="233" t="s">
        <v>132</v>
      </c>
      <c r="E221" s="234" t="s">
        <v>181</v>
      </c>
      <c r="F221" s="232" t="s">
        <v>907</v>
      </c>
      <c r="G221" s="233" t="s">
        <v>183</v>
      </c>
      <c r="H221" s="232" t="s">
        <v>155</v>
      </c>
      <c r="I221" s="232">
        <v>62</v>
      </c>
      <c r="J221" s="232" t="s">
        <v>849</v>
      </c>
      <c r="K221" s="232" t="s">
        <v>850</v>
      </c>
      <c r="L221" s="232" t="s">
        <v>911</v>
      </c>
      <c r="M221" s="232" t="s">
        <v>852</v>
      </c>
      <c r="N221" s="232"/>
      <c r="O221" s="232"/>
      <c r="P221" s="233">
        <v>1</v>
      </c>
      <c r="Q221" s="233" t="s">
        <v>194</v>
      </c>
      <c r="R221" s="233"/>
      <c r="S221" s="233" t="s">
        <v>853</v>
      </c>
      <c r="T221" s="232"/>
      <c r="U221" s="235"/>
      <c r="V221" s="247"/>
      <c r="W221" s="247"/>
      <c r="Y221" s="236"/>
      <c r="Z221" s="236"/>
      <c r="AA221" s="236"/>
      <c r="AB221" s="236"/>
    </row>
    <row r="222" spans="1:28" s="222" customFormat="1" ht="16.5" customHeight="1" x14ac:dyDescent="0.2">
      <c r="A222" s="231" t="s">
        <v>912</v>
      </c>
      <c r="B222" s="232" t="s">
        <v>178</v>
      </c>
      <c r="C222" s="233" t="s">
        <v>179</v>
      </c>
      <c r="D222" s="233" t="s">
        <v>132</v>
      </c>
      <c r="E222" s="234" t="s">
        <v>181</v>
      </c>
      <c r="F222" s="232" t="s">
        <v>907</v>
      </c>
      <c r="G222" s="233" t="s">
        <v>183</v>
      </c>
      <c r="H222" s="232" t="s">
        <v>155</v>
      </c>
      <c r="I222" s="232">
        <v>62</v>
      </c>
      <c r="J222" s="232" t="s">
        <v>849</v>
      </c>
      <c r="K222" s="232" t="s">
        <v>850</v>
      </c>
      <c r="L222" s="232" t="s">
        <v>913</v>
      </c>
      <c r="M222" s="232" t="s">
        <v>852</v>
      </c>
      <c r="N222" s="232"/>
      <c r="O222" s="232"/>
      <c r="P222" s="233">
        <v>1</v>
      </c>
      <c r="Q222" s="233" t="s">
        <v>194</v>
      </c>
      <c r="R222" s="233"/>
      <c r="S222" s="233" t="s">
        <v>853</v>
      </c>
      <c r="T222" s="232" t="s">
        <v>914</v>
      </c>
      <c r="U222" s="235"/>
      <c r="V222" s="247"/>
      <c r="W222" s="247"/>
      <c r="Y222" s="236"/>
      <c r="Z222" s="236"/>
      <c r="AA222" s="236"/>
      <c r="AB222" s="236"/>
    </row>
    <row r="223" spans="1:28" s="222" customFormat="1" ht="16.5" customHeight="1" x14ac:dyDescent="0.2">
      <c r="A223" s="231" t="s">
        <v>915</v>
      </c>
      <c r="B223" s="232" t="s">
        <v>178</v>
      </c>
      <c r="C223" s="233" t="s">
        <v>179</v>
      </c>
      <c r="D223" s="233" t="s">
        <v>132</v>
      </c>
      <c r="E223" s="234" t="s">
        <v>181</v>
      </c>
      <c r="F223" s="232" t="s">
        <v>916</v>
      </c>
      <c r="G223" s="233" t="s">
        <v>183</v>
      </c>
      <c r="H223" s="232" t="s">
        <v>155</v>
      </c>
      <c r="I223" s="232">
        <v>62</v>
      </c>
      <c r="J223" s="232" t="s">
        <v>849</v>
      </c>
      <c r="K223" s="232" t="s">
        <v>850</v>
      </c>
      <c r="L223" s="232" t="s">
        <v>917</v>
      </c>
      <c r="M223" s="232" t="s">
        <v>852</v>
      </c>
      <c r="N223" s="232"/>
      <c r="O223" s="232"/>
      <c r="P223" s="233">
        <v>1</v>
      </c>
      <c r="Q223" s="233" t="s">
        <v>194</v>
      </c>
      <c r="R223" s="233"/>
      <c r="S223" s="233" t="s">
        <v>853</v>
      </c>
      <c r="T223" s="232"/>
      <c r="U223" s="235"/>
      <c r="V223" s="247"/>
      <c r="W223" s="247"/>
      <c r="Y223" s="236"/>
      <c r="Z223" s="236"/>
      <c r="AA223" s="236"/>
      <c r="AB223" s="236"/>
    </row>
    <row r="224" spans="1:28" s="222" customFormat="1" ht="16.5" customHeight="1" x14ac:dyDescent="0.2">
      <c r="A224" s="231" t="s">
        <v>918</v>
      </c>
      <c r="B224" s="232" t="s">
        <v>178</v>
      </c>
      <c r="C224" s="233" t="s">
        <v>179</v>
      </c>
      <c r="D224" s="233" t="s">
        <v>132</v>
      </c>
      <c r="E224" s="234" t="s">
        <v>181</v>
      </c>
      <c r="F224" s="232" t="s">
        <v>916</v>
      </c>
      <c r="G224" s="233" t="s">
        <v>183</v>
      </c>
      <c r="H224" s="232" t="s">
        <v>155</v>
      </c>
      <c r="I224" s="232">
        <v>62</v>
      </c>
      <c r="J224" s="232" t="s">
        <v>849</v>
      </c>
      <c r="K224" s="232" t="s">
        <v>850</v>
      </c>
      <c r="L224" s="232" t="s">
        <v>919</v>
      </c>
      <c r="M224" s="232" t="s">
        <v>852</v>
      </c>
      <c r="N224" s="232"/>
      <c r="O224" s="232"/>
      <c r="P224" s="233">
        <v>1</v>
      </c>
      <c r="Q224" s="233" t="s">
        <v>194</v>
      </c>
      <c r="R224" s="233"/>
      <c r="S224" s="233" t="s">
        <v>853</v>
      </c>
      <c r="T224" s="232"/>
      <c r="U224" s="235"/>
      <c r="V224" s="247"/>
      <c r="W224" s="247"/>
      <c r="Y224" s="236"/>
      <c r="Z224" s="236"/>
      <c r="AA224" s="236"/>
      <c r="AB224" s="236"/>
    </row>
    <row r="225" spans="1:28" s="222" customFormat="1" ht="16.5" customHeight="1" x14ac:dyDescent="0.2">
      <c r="A225" s="231" t="s">
        <v>920</v>
      </c>
      <c r="B225" s="232" t="s">
        <v>178</v>
      </c>
      <c r="C225" s="233" t="s">
        <v>179</v>
      </c>
      <c r="D225" s="233" t="s">
        <v>132</v>
      </c>
      <c r="E225" s="234" t="s">
        <v>181</v>
      </c>
      <c r="F225" s="232" t="s">
        <v>921</v>
      </c>
      <c r="G225" s="233" t="s">
        <v>183</v>
      </c>
      <c r="H225" s="232" t="s">
        <v>155</v>
      </c>
      <c r="I225" s="232">
        <v>62</v>
      </c>
      <c r="J225" s="232" t="s">
        <v>849</v>
      </c>
      <c r="K225" s="232" t="s">
        <v>850</v>
      </c>
      <c r="L225" s="232" t="s">
        <v>922</v>
      </c>
      <c r="M225" s="232" t="s">
        <v>852</v>
      </c>
      <c r="N225" s="232"/>
      <c r="O225" s="232"/>
      <c r="P225" s="233">
        <v>1</v>
      </c>
      <c r="Q225" s="233" t="s">
        <v>194</v>
      </c>
      <c r="R225" s="233"/>
      <c r="S225" s="233" t="s">
        <v>853</v>
      </c>
      <c r="T225" s="232"/>
      <c r="U225" s="235"/>
      <c r="V225" s="247"/>
      <c r="W225" s="247"/>
      <c r="Y225" s="236"/>
      <c r="Z225" s="236"/>
      <c r="AA225" s="236"/>
      <c r="AB225" s="236"/>
    </row>
    <row r="226" spans="1:28" s="222" customFormat="1" ht="16.5" customHeight="1" x14ac:dyDescent="0.2">
      <c r="A226" s="231" t="s">
        <v>923</v>
      </c>
      <c r="B226" s="232" t="s">
        <v>178</v>
      </c>
      <c r="C226" s="233" t="s">
        <v>179</v>
      </c>
      <c r="D226" s="233" t="s">
        <v>132</v>
      </c>
      <c r="E226" s="234" t="s">
        <v>181</v>
      </c>
      <c r="F226" s="232" t="s">
        <v>486</v>
      </c>
      <c r="G226" s="233" t="s">
        <v>183</v>
      </c>
      <c r="H226" s="232" t="s">
        <v>155</v>
      </c>
      <c r="I226" s="232">
        <v>62</v>
      </c>
      <c r="J226" s="232" t="s">
        <v>849</v>
      </c>
      <c r="K226" s="232" t="s">
        <v>850</v>
      </c>
      <c r="L226" s="232" t="s">
        <v>924</v>
      </c>
      <c r="M226" s="232" t="s">
        <v>852</v>
      </c>
      <c r="N226" s="232"/>
      <c r="O226" s="232"/>
      <c r="P226" s="233">
        <v>1</v>
      </c>
      <c r="Q226" s="233" t="s">
        <v>194</v>
      </c>
      <c r="R226" s="233"/>
      <c r="S226" s="233" t="s">
        <v>853</v>
      </c>
      <c r="T226" s="232"/>
      <c r="U226" s="235"/>
      <c r="V226" s="247"/>
      <c r="W226" s="247"/>
      <c r="Y226" s="236"/>
      <c r="Z226" s="236"/>
      <c r="AA226" s="236"/>
      <c r="AB226" s="236"/>
    </row>
    <row r="227" spans="1:28" s="222" customFormat="1" ht="16.5" customHeight="1" x14ac:dyDescent="0.2">
      <c r="A227" s="231" t="s">
        <v>925</v>
      </c>
      <c r="B227" s="232" t="s">
        <v>178</v>
      </c>
      <c r="C227" s="233" t="s">
        <v>179</v>
      </c>
      <c r="D227" s="233" t="s">
        <v>132</v>
      </c>
      <c r="E227" s="234" t="s">
        <v>181</v>
      </c>
      <c r="F227" s="232" t="s">
        <v>486</v>
      </c>
      <c r="G227" s="233" t="s">
        <v>183</v>
      </c>
      <c r="H227" s="232" t="s">
        <v>155</v>
      </c>
      <c r="I227" s="232">
        <v>62</v>
      </c>
      <c r="J227" s="232" t="s">
        <v>849</v>
      </c>
      <c r="K227" s="232" t="s">
        <v>850</v>
      </c>
      <c r="L227" s="232" t="s">
        <v>926</v>
      </c>
      <c r="M227" s="232" t="s">
        <v>852</v>
      </c>
      <c r="N227" s="232"/>
      <c r="O227" s="232"/>
      <c r="P227" s="233">
        <v>1</v>
      </c>
      <c r="Q227" s="233" t="s">
        <v>194</v>
      </c>
      <c r="R227" s="233"/>
      <c r="S227" s="233" t="s">
        <v>853</v>
      </c>
      <c r="T227" s="232"/>
      <c r="U227" s="235"/>
      <c r="V227" s="247"/>
      <c r="W227" s="247"/>
      <c r="Y227" s="236"/>
      <c r="Z227" s="236"/>
      <c r="AA227" s="236"/>
      <c r="AB227" s="236"/>
    </row>
    <row r="228" spans="1:28" s="222" customFormat="1" ht="16.5" customHeight="1" x14ac:dyDescent="0.2">
      <c r="A228" s="231" t="s">
        <v>927</v>
      </c>
      <c r="B228" s="232" t="s">
        <v>178</v>
      </c>
      <c r="C228" s="233" t="s">
        <v>179</v>
      </c>
      <c r="D228" s="233" t="s">
        <v>132</v>
      </c>
      <c r="E228" s="234" t="s">
        <v>181</v>
      </c>
      <c r="F228" s="232" t="s">
        <v>486</v>
      </c>
      <c r="G228" s="233" t="s">
        <v>183</v>
      </c>
      <c r="H228" s="232" t="s">
        <v>155</v>
      </c>
      <c r="I228" s="232">
        <v>62</v>
      </c>
      <c r="J228" s="232" t="s">
        <v>849</v>
      </c>
      <c r="K228" s="232" t="s">
        <v>850</v>
      </c>
      <c r="L228" s="232" t="s">
        <v>928</v>
      </c>
      <c r="M228" s="232" t="s">
        <v>852</v>
      </c>
      <c r="N228" s="232"/>
      <c r="O228" s="232"/>
      <c r="P228" s="233">
        <v>1</v>
      </c>
      <c r="Q228" s="233" t="s">
        <v>194</v>
      </c>
      <c r="R228" s="233"/>
      <c r="S228" s="233" t="s">
        <v>853</v>
      </c>
      <c r="T228" s="232"/>
      <c r="U228" s="235"/>
      <c r="V228" s="247"/>
      <c r="W228" s="247"/>
      <c r="Y228" s="236"/>
      <c r="Z228" s="236"/>
      <c r="AA228" s="236"/>
      <c r="AB228" s="236"/>
    </row>
    <row r="229" spans="1:28" s="222" customFormat="1" ht="16.5" customHeight="1" x14ac:dyDescent="0.2">
      <c r="A229" s="231" t="s">
        <v>929</v>
      </c>
      <c r="B229" s="232" t="s">
        <v>178</v>
      </c>
      <c r="C229" s="233" t="s">
        <v>179</v>
      </c>
      <c r="D229" s="233" t="s">
        <v>132</v>
      </c>
      <c r="E229" s="234" t="s">
        <v>181</v>
      </c>
      <c r="F229" s="232" t="s">
        <v>486</v>
      </c>
      <c r="G229" s="233" t="s">
        <v>183</v>
      </c>
      <c r="H229" s="232" t="s">
        <v>155</v>
      </c>
      <c r="I229" s="232">
        <v>62</v>
      </c>
      <c r="J229" s="232" t="s">
        <v>849</v>
      </c>
      <c r="K229" s="232" t="s">
        <v>850</v>
      </c>
      <c r="L229" s="232" t="s">
        <v>930</v>
      </c>
      <c r="M229" s="232" t="s">
        <v>852</v>
      </c>
      <c r="N229" s="232"/>
      <c r="O229" s="232"/>
      <c r="P229" s="233">
        <v>1</v>
      </c>
      <c r="Q229" s="233" t="s">
        <v>194</v>
      </c>
      <c r="R229" s="233"/>
      <c r="S229" s="233" t="s">
        <v>853</v>
      </c>
      <c r="T229" s="232"/>
      <c r="U229" s="235"/>
      <c r="V229" s="247"/>
      <c r="W229" s="247"/>
      <c r="Y229" s="236"/>
      <c r="Z229" s="236"/>
      <c r="AA229" s="236"/>
      <c r="AB229" s="236"/>
    </row>
    <row r="230" spans="1:28" s="222" customFormat="1" ht="16.5" customHeight="1" x14ac:dyDescent="0.2">
      <c r="A230" s="231" t="s">
        <v>931</v>
      </c>
      <c r="B230" s="232" t="s">
        <v>178</v>
      </c>
      <c r="C230" s="233" t="s">
        <v>179</v>
      </c>
      <c r="D230" s="233" t="s">
        <v>132</v>
      </c>
      <c r="E230" s="234" t="s">
        <v>181</v>
      </c>
      <c r="F230" s="232" t="s">
        <v>932</v>
      </c>
      <c r="G230" s="233" t="s">
        <v>183</v>
      </c>
      <c r="H230" s="232" t="s">
        <v>155</v>
      </c>
      <c r="I230" s="232">
        <v>62</v>
      </c>
      <c r="J230" s="232" t="s">
        <v>849</v>
      </c>
      <c r="K230" s="232" t="s">
        <v>850</v>
      </c>
      <c r="L230" s="232" t="s">
        <v>933</v>
      </c>
      <c r="M230" s="232" t="s">
        <v>852</v>
      </c>
      <c r="N230" s="232"/>
      <c r="O230" s="232"/>
      <c r="P230" s="233">
        <v>1</v>
      </c>
      <c r="Q230" s="233" t="s">
        <v>194</v>
      </c>
      <c r="R230" s="233"/>
      <c r="S230" s="233" t="s">
        <v>853</v>
      </c>
      <c r="T230" s="232"/>
      <c r="U230" s="235"/>
      <c r="V230" s="247"/>
      <c r="W230" s="247"/>
      <c r="Y230" s="236"/>
      <c r="Z230" s="236"/>
      <c r="AA230" s="236"/>
      <c r="AB230" s="236"/>
    </row>
    <row r="231" spans="1:28" s="222" customFormat="1" ht="16.5" customHeight="1" x14ac:dyDescent="0.2">
      <c r="A231" s="231" t="s">
        <v>934</v>
      </c>
      <c r="B231" s="232" t="s">
        <v>178</v>
      </c>
      <c r="C231" s="233" t="s">
        <v>179</v>
      </c>
      <c r="D231" s="233" t="s">
        <v>132</v>
      </c>
      <c r="E231" s="234" t="s">
        <v>181</v>
      </c>
      <c r="F231" s="232" t="s">
        <v>932</v>
      </c>
      <c r="G231" s="233" t="s">
        <v>183</v>
      </c>
      <c r="H231" s="232" t="s">
        <v>155</v>
      </c>
      <c r="I231" s="232">
        <v>62</v>
      </c>
      <c r="J231" s="232" t="s">
        <v>849</v>
      </c>
      <c r="K231" s="232" t="s">
        <v>850</v>
      </c>
      <c r="L231" s="232" t="s">
        <v>935</v>
      </c>
      <c r="M231" s="232" t="s">
        <v>852</v>
      </c>
      <c r="N231" s="232"/>
      <c r="O231" s="232"/>
      <c r="P231" s="233">
        <v>1</v>
      </c>
      <c r="Q231" s="233" t="s">
        <v>194</v>
      </c>
      <c r="R231" s="233"/>
      <c r="S231" s="233" t="s">
        <v>853</v>
      </c>
      <c r="T231" s="232"/>
      <c r="U231" s="235"/>
      <c r="V231" s="247"/>
      <c r="W231" s="247"/>
      <c r="Y231" s="236"/>
      <c r="Z231" s="236"/>
      <c r="AA231" s="236"/>
      <c r="AB231" s="236"/>
    </row>
    <row r="232" spans="1:28" s="222" customFormat="1" ht="16.5" customHeight="1" x14ac:dyDescent="0.2">
      <c r="A232" s="231" t="s">
        <v>936</v>
      </c>
      <c r="B232" s="232" t="s">
        <v>178</v>
      </c>
      <c r="C232" s="233" t="s">
        <v>179</v>
      </c>
      <c r="D232" s="233" t="s">
        <v>132</v>
      </c>
      <c r="E232" s="234" t="s">
        <v>181</v>
      </c>
      <c r="F232" s="232" t="s">
        <v>937</v>
      </c>
      <c r="G232" s="233" t="s">
        <v>183</v>
      </c>
      <c r="H232" s="232" t="s">
        <v>155</v>
      </c>
      <c r="I232" s="232">
        <v>62</v>
      </c>
      <c r="J232" s="232" t="s">
        <v>849</v>
      </c>
      <c r="K232" s="232" t="s">
        <v>850</v>
      </c>
      <c r="L232" s="232" t="s">
        <v>938</v>
      </c>
      <c r="M232" s="232" t="s">
        <v>852</v>
      </c>
      <c r="N232" s="232"/>
      <c r="O232" s="232"/>
      <c r="P232" s="233">
        <v>1</v>
      </c>
      <c r="Q232" s="233" t="s">
        <v>194</v>
      </c>
      <c r="R232" s="233"/>
      <c r="S232" s="233" t="s">
        <v>853</v>
      </c>
      <c r="T232" s="232"/>
      <c r="U232" s="235"/>
      <c r="V232" s="247"/>
      <c r="W232" s="247"/>
      <c r="Y232" s="236"/>
      <c r="Z232" s="236"/>
      <c r="AA232" s="236"/>
      <c r="AB232" s="236"/>
    </row>
    <row r="233" spans="1:28" s="222" customFormat="1" ht="16.5" customHeight="1" x14ac:dyDescent="0.2">
      <c r="A233" s="231" t="s">
        <v>939</v>
      </c>
      <c r="B233" s="232" t="s">
        <v>178</v>
      </c>
      <c r="C233" s="233" t="s">
        <v>179</v>
      </c>
      <c r="D233" s="233" t="s">
        <v>132</v>
      </c>
      <c r="E233" s="234" t="s">
        <v>181</v>
      </c>
      <c r="F233" s="232" t="s">
        <v>937</v>
      </c>
      <c r="G233" s="233" t="s">
        <v>183</v>
      </c>
      <c r="H233" s="232" t="s">
        <v>155</v>
      </c>
      <c r="I233" s="232">
        <v>62</v>
      </c>
      <c r="J233" s="232" t="s">
        <v>849</v>
      </c>
      <c r="K233" s="232" t="s">
        <v>850</v>
      </c>
      <c r="L233" s="232" t="s">
        <v>940</v>
      </c>
      <c r="M233" s="232" t="s">
        <v>852</v>
      </c>
      <c r="N233" s="232"/>
      <c r="O233" s="232"/>
      <c r="P233" s="233">
        <v>1</v>
      </c>
      <c r="Q233" s="233" t="s">
        <v>194</v>
      </c>
      <c r="R233" s="233"/>
      <c r="S233" s="233" t="s">
        <v>853</v>
      </c>
      <c r="T233" s="232"/>
      <c r="U233" s="235"/>
      <c r="V233" s="247"/>
      <c r="W233" s="247"/>
      <c r="Y233" s="236"/>
      <c r="Z233" s="236"/>
      <c r="AA233" s="236"/>
      <c r="AB233" s="236"/>
    </row>
    <row r="234" spans="1:28" s="222" customFormat="1" ht="16.5" customHeight="1" x14ac:dyDescent="0.2">
      <c r="A234" s="231" t="s">
        <v>941</v>
      </c>
      <c r="B234" s="232" t="s">
        <v>178</v>
      </c>
      <c r="C234" s="233" t="s">
        <v>179</v>
      </c>
      <c r="D234" s="233" t="s">
        <v>132</v>
      </c>
      <c r="E234" s="234" t="s">
        <v>181</v>
      </c>
      <c r="F234" s="232" t="s">
        <v>937</v>
      </c>
      <c r="G234" s="233" t="s">
        <v>183</v>
      </c>
      <c r="H234" s="232" t="s">
        <v>155</v>
      </c>
      <c r="I234" s="232">
        <v>62</v>
      </c>
      <c r="J234" s="232" t="s">
        <v>849</v>
      </c>
      <c r="K234" s="232" t="s">
        <v>850</v>
      </c>
      <c r="L234" s="232" t="s">
        <v>942</v>
      </c>
      <c r="M234" s="232" t="s">
        <v>852</v>
      </c>
      <c r="N234" s="232"/>
      <c r="O234" s="232"/>
      <c r="P234" s="233">
        <v>1</v>
      </c>
      <c r="Q234" s="233" t="s">
        <v>194</v>
      </c>
      <c r="R234" s="233"/>
      <c r="S234" s="233" t="s">
        <v>853</v>
      </c>
      <c r="T234" s="232"/>
      <c r="U234" s="235"/>
      <c r="V234" s="247"/>
      <c r="W234" s="247"/>
      <c r="Y234" s="236"/>
      <c r="Z234" s="236"/>
      <c r="AA234" s="236"/>
      <c r="AB234" s="236"/>
    </row>
    <row r="235" spans="1:28" s="222" customFormat="1" ht="16.5" customHeight="1" x14ac:dyDescent="0.2">
      <c r="A235" s="231" t="s">
        <v>943</v>
      </c>
      <c r="B235" s="232" t="s">
        <v>178</v>
      </c>
      <c r="C235" s="233" t="s">
        <v>179</v>
      </c>
      <c r="D235" s="233" t="s">
        <v>132</v>
      </c>
      <c r="E235" s="234" t="s">
        <v>181</v>
      </c>
      <c r="F235" s="232" t="s">
        <v>937</v>
      </c>
      <c r="G235" s="233" t="s">
        <v>183</v>
      </c>
      <c r="H235" s="232" t="s">
        <v>155</v>
      </c>
      <c r="I235" s="232">
        <v>62</v>
      </c>
      <c r="J235" s="232" t="s">
        <v>849</v>
      </c>
      <c r="K235" s="232" t="s">
        <v>850</v>
      </c>
      <c r="L235" s="232" t="s">
        <v>944</v>
      </c>
      <c r="M235" s="232" t="s">
        <v>852</v>
      </c>
      <c r="N235" s="232"/>
      <c r="O235" s="232"/>
      <c r="P235" s="233">
        <v>1</v>
      </c>
      <c r="Q235" s="233" t="s">
        <v>194</v>
      </c>
      <c r="R235" s="233"/>
      <c r="S235" s="233" t="s">
        <v>853</v>
      </c>
      <c r="T235" s="232"/>
      <c r="U235" s="235"/>
      <c r="V235" s="247"/>
      <c r="W235" s="247"/>
      <c r="Y235" s="236"/>
      <c r="Z235" s="236"/>
      <c r="AA235" s="236"/>
      <c r="AB235" s="236"/>
    </row>
    <row r="236" spans="1:28" s="222" customFormat="1" ht="16.5" customHeight="1" x14ac:dyDescent="0.2">
      <c r="A236" s="231" t="s">
        <v>945</v>
      </c>
      <c r="B236" s="232" t="s">
        <v>178</v>
      </c>
      <c r="C236" s="233" t="s">
        <v>179</v>
      </c>
      <c r="D236" s="233" t="s">
        <v>132</v>
      </c>
      <c r="E236" s="234" t="s">
        <v>181</v>
      </c>
      <c r="F236" s="232" t="s">
        <v>937</v>
      </c>
      <c r="G236" s="233" t="s">
        <v>183</v>
      </c>
      <c r="H236" s="232" t="s">
        <v>155</v>
      </c>
      <c r="I236" s="232">
        <v>62</v>
      </c>
      <c r="J236" s="232" t="s">
        <v>849</v>
      </c>
      <c r="K236" s="232" t="s">
        <v>850</v>
      </c>
      <c r="L236" s="232" t="s">
        <v>946</v>
      </c>
      <c r="M236" s="232" t="s">
        <v>852</v>
      </c>
      <c r="N236" s="232"/>
      <c r="O236" s="232"/>
      <c r="P236" s="233">
        <v>1</v>
      </c>
      <c r="Q236" s="233" t="s">
        <v>194</v>
      </c>
      <c r="R236" s="233"/>
      <c r="S236" s="233" t="s">
        <v>853</v>
      </c>
      <c r="T236" s="232"/>
      <c r="U236" s="235"/>
      <c r="V236" s="247"/>
      <c r="W236" s="247"/>
      <c r="Y236" s="236"/>
      <c r="Z236" s="236"/>
      <c r="AA236" s="236"/>
      <c r="AB236" s="236"/>
    </row>
    <row r="237" spans="1:28" s="222" customFormat="1" ht="16.5" customHeight="1" x14ac:dyDescent="0.2">
      <c r="A237" s="231" t="s">
        <v>947</v>
      </c>
      <c r="B237" s="232" t="s">
        <v>178</v>
      </c>
      <c r="C237" s="233" t="s">
        <v>179</v>
      </c>
      <c r="D237" s="233" t="s">
        <v>132</v>
      </c>
      <c r="E237" s="234" t="s">
        <v>181</v>
      </c>
      <c r="F237" s="232" t="s">
        <v>520</v>
      </c>
      <c r="G237" s="233" t="s">
        <v>183</v>
      </c>
      <c r="H237" s="232" t="s">
        <v>155</v>
      </c>
      <c r="I237" s="232">
        <v>62</v>
      </c>
      <c r="J237" s="232" t="s">
        <v>849</v>
      </c>
      <c r="K237" s="232" t="s">
        <v>850</v>
      </c>
      <c r="L237" s="232" t="s">
        <v>948</v>
      </c>
      <c r="M237" s="232" t="s">
        <v>852</v>
      </c>
      <c r="N237" s="232"/>
      <c r="O237" s="232"/>
      <c r="P237" s="233">
        <v>1</v>
      </c>
      <c r="Q237" s="233" t="s">
        <v>194</v>
      </c>
      <c r="R237" s="233"/>
      <c r="S237" s="233" t="s">
        <v>853</v>
      </c>
      <c r="T237" s="232"/>
      <c r="U237" s="235"/>
      <c r="V237" s="247"/>
      <c r="W237" s="247"/>
      <c r="Y237" s="236"/>
      <c r="Z237" s="236"/>
      <c r="AA237" s="236"/>
      <c r="AB237" s="236"/>
    </row>
    <row r="238" spans="1:28" s="222" customFormat="1" ht="16.5" customHeight="1" x14ac:dyDescent="0.2">
      <c r="A238" s="231" t="s">
        <v>949</v>
      </c>
      <c r="B238" s="232" t="s">
        <v>178</v>
      </c>
      <c r="C238" s="233" t="s">
        <v>179</v>
      </c>
      <c r="D238" s="233" t="s">
        <v>132</v>
      </c>
      <c r="E238" s="234" t="s">
        <v>181</v>
      </c>
      <c r="F238" s="232" t="s">
        <v>520</v>
      </c>
      <c r="G238" s="233" t="s">
        <v>183</v>
      </c>
      <c r="H238" s="232" t="s">
        <v>155</v>
      </c>
      <c r="I238" s="232">
        <v>62</v>
      </c>
      <c r="J238" s="232" t="s">
        <v>849</v>
      </c>
      <c r="K238" s="232" t="s">
        <v>850</v>
      </c>
      <c r="L238" s="232" t="s">
        <v>950</v>
      </c>
      <c r="M238" s="232" t="s">
        <v>852</v>
      </c>
      <c r="N238" s="232"/>
      <c r="O238" s="232"/>
      <c r="P238" s="233">
        <v>1</v>
      </c>
      <c r="Q238" s="233" t="s">
        <v>194</v>
      </c>
      <c r="R238" s="233"/>
      <c r="S238" s="233" t="s">
        <v>853</v>
      </c>
      <c r="T238" s="232"/>
      <c r="U238" s="235"/>
      <c r="V238" s="247"/>
      <c r="W238" s="247"/>
      <c r="Y238" s="236"/>
      <c r="Z238" s="236"/>
      <c r="AA238" s="236"/>
      <c r="AB238" s="236"/>
    </row>
    <row r="239" spans="1:28" s="222" customFormat="1" ht="16.5" customHeight="1" x14ac:dyDescent="0.2">
      <c r="A239" s="231" t="s">
        <v>951</v>
      </c>
      <c r="B239" s="232" t="s">
        <v>178</v>
      </c>
      <c r="C239" s="233" t="s">
        <v>179</v>
      </c>
      <c r="D239" s="233" t="s">
        <v>132</v>
      </c>
      <c r="E239" s="234" t="s">
        <v>181</v>
      </c>
      <c r="F239" s="232" t="s">
        <v>520</v>
      </c>
      <c r="G239" s="233" t="s">
        <v>183</v>
      </c>
      <c r="H239" s="232" t="s">
        <v>155</v>
      </c>
      <c r="I239" s="232">
        <v>62</v>
      </c>
      <c r="J239" s="232" t="s">
        <v>849</v>
      </c>
      <c r="K239" s="232" t="s">
        <v>850</v>
      </c>
      <c r="L239" s="232" t="s">
        <v>952</v>
      </c>
      <c r="M239" s="232" t="s">
        <v>852</v>
      </c>
      <c r="N239" s="232"/>
      <c r="O239" s="232"/>
      <c r="P239" s="233">
        <v>1</v>
      </c>
      <c r="Q239" s="233" t="s">
        <v>194</v>
      </c>
      <c r="R239" s="233"/>
      <c r="S239" s="233" t="s">
        <v>853</v>
      </c>
      <c r="T239" s="232"/>
      <c r="U239" s="235"/>
      <c r="V239" s="247"/>
      <c r="W239" s="247"/>
      <c r="Y239" s="236"/>
      <c r="Z239" s="236"/>
      <c r="AA239" s="236"/>
      <c r="AB239" s="236"/>
    </row>
    <row r="240" spans="1:28" s="222" customFormat="1" ht="16.5" customHeight="1" x14ac:dyDescent="0.2">
      <c r="A240" s="231" t="s">
        <v>953</v>
      </c>
      <c r="B240" s="232" t="s">
        <v>178</v>
      </c>
      <c r="C240" s="233" t="s">
        <v>179</v>
      </c>
      <c r="D240" s="233" t="s">
        <v>132</v>
      </c>
      <c r="E240" s="234" t="s">
        <v>181</v>
      </c>
      <c r="F240" s="232" t="s">
        <v>520</v>
      </c>
      <c r="G240" s="233" t="s">
        <v>183</v>
      </c>
      <c r="H240" s="232" t="s">
        <v>155</v>
      </c>
      <c r="I240" s="232">
        <v>62</v>
      </c>
      <c r="J240" s="232" t="s">
        <v>849</v>
      </c>
      <c r="K240" s="232" t="s">
        <v>850</v>
      </c>
      <c r="L240" s="232" t="s">
        <v>954</v>
      </c>
      <c r="M240" s="232" t="s">
        <v>852</v>
      </c>
      <c r="N240" s="232"/>
      <c r="O240" s="232"/>
      <c r="P240" s="233">
        <v>1</v>
      </c>
      <c r="Q240" s="233" t="s">
        <v>194</v>
      </c>
      <c r="R240" s="233"/>
      <c r="S240" s="233" t="s">
        <v>853</v>
      </c>
      <c r="T240" s="232" t="s">
        <v>955</v>
      </c>
      <c r="U240" s="235"/>
      <c r="V240" s="247"/>
      <c r="W240" s="247"/>
      <c r="Y240" s="236"/>
      <c r="Z240" s="236"/>
      <c r="AA240" s="236"/>
      <c r="AB240" s="236"/>
    </row>
    <row r="241" spans="1:28" s="222" customFormat="1" ht="16.5" customHeight="1" x14ac:dyDescent="0.2">
      <c r="A241" s="231" t="s">
        <v>956</v>
      </c>
      <c r="B241" s="232" t="s">
        <v>178</v>
      </c>
      <c r="C241" s="233" t="s">
        <v>179</v>
      </c>
      <c r="D241" s="233" t="s">
        <v>132</v>
      </c>
      <c r="E241" s="234" t="s">
        <v>181</v>
      </c>
      <c r="F241" s="232" t="s">
        <v>615</v>
      </c>
      <c r="G241" s="233" t="s">
        <v>183</v>
      </c>
      <c r="H241" s="232" t="s">
        <v>155</v>
      </c>
      <c r="I241" s="232">
        <v>62</v>
      </c>
      <c r="J241" s="232" t="s">
        <v>849</v>
      </c>
      <c r="K241" s="232" t="s">
        <v>850</v>
      </c>
      <c r="L241" s="232" t="s">
        <v>957</v>
      </c>
      <c r="M241" s="232" t="s">
        <v>852</v>
      </c>
      <c r="N241" s="232"/>
      <c r="O241" s="232"/>
      <c r="P241" s="233">
        <v>1</v>
      </c>
      <c r="Q241" s="233" t="s">
        <v>194</v>
      </c>
      <c r="R241" s="233"/>
      <c r="S241" s="233" t="s">
        <v>853</v>
      </c>
      <c r="T241" s="232"/>
      <c r="U241" s="235"/>
      <c r="V241" s="247"/>
      <c r="W241" s="247"/>
      <c r="Y241" s="236"/>
      <c r="Z241" s="236"/>
      <c r="AA241" s="236"/>
      <c r="AB241" s="236"/>
    </row>
    <row r="242" spans="1:28" s="222" customFormat="1" ht="16.5" customHeight="1" x14ac:dyDescent="0.2">
      <c r="A242" s="231" t="s">
        <v>958</v>
      </c>
      <c r="B242" s="232" t="s">
        <v>178</v>
      </c>
      <c r="C242" s="233" t="s">
        <v>179</v>
      </c>
      <c r="D242" s="233" t="s">
        <v>132</v>
      </c>
      <c r="E242" s="234" t="s">
        <v>181</v>
      </c>
      <c r="F242" s="232" t="s">
        <v>615</v>
      </c>
      <c r="G242" s="233" t="s">
        <v>183</v>
      </c>
      <c r="H242" s="232" t="s">
        <v>155</v>
      </c>
      <c r="I242" s="232">
        <v>62</v>
      </c>
      <c r="J242" s="232" t="s">
        <v>849</v>
      </c>
      <c r="K242" s="232" t="s">
        <v>850</v>
      </c>
      <c r="L242" s="232" t="s">
        <v>959</v>
      </c>
      <c r="M242" s="232" t="s">
        <v>852</v>
      </c>
      <c r="N242" s="232"/>
      <c r="O242" s="232"/>
      <c r="P242" s="233">
        <v>1</v>
      </c>
      <c r="Q242" s="233" t="s">
        <v>194</v>
      </c>
      <c r="R242" s="233"/>
      <c r="S242" s="233" t="s">
        <v>853</v>
      </c>
      <c r="T242" s="232"/>
      <c r="U242" s="235"/>
      <c r="V242" s="247"/>
      <c r="W242" s="247"/>
      <c r="Y242" s="236"/>
      <c r="Z242" s="236"/>
      <c r="AA242" s="236"/>
      <c r="AB242" s="236"/>
    </row>
    <row r="243" spans="1:28" s="222" customFormat="1" ht="16.5" customHeight="1" x14ac:dyDescent="0.2">
      <c r="A243" s="231" t="s">
        <v>960</v>
      </c>
      <c r="B243" s="232" t="s">
        <v>178</v>
      </c>
      <c r="C243" s="233" t="s">
        <v>179</v>
      </c>
      <c r="D243" s="233" t="s">
        <v>132</v>
      </c>
      <c r="E243" s="234" t="s">
        <v>181</v>
      </c>
      <c r="F243" s="232" t="s">
        <v>615</v>
      </c>
      <c r="G243" s="233" t="s">
        <v>183</v>
      </c>
      <c r="H243" s="232" t="s">
        <v>155</v>
      </c>
      <c r="I243" s="232">
        <v>62</v>
      </c>
      <c r="J243" s="232" t="s">
        <v>849</v>
      </c>
      <c r="K243" s="232" t="s">
        <v>850</v>
      </c>
      <c r="L243" s="232" t="s">
        <v>961</v>
      </c>
      <c r="M243" s="232" t="s">
        <v>852</v>
      </c>
      <c r="N243" s="232"/>
      <c r="O243" s="232"/>
      <c r="P243" s="233">
        <v>1</v>
      </c>
      <c r="Q243" s="233" t="s">
        <v>194</v>
      </c>
      <c r="R243" s="233"/>
      <c r="S243" s="233" t="s">
        <v>853</v>
      </c>
      <c r="T243" s="232" t="s">
        <v>962</v>
      </c>
      <c r="U243" s="235"/>
      <c r="V243" s="247"/>
      <c r="W243" s="247"/>
      <c r="Y243" s="236"/>
      <c r="Z243" s="236"/>
      <c r="AA243" s="236"/>
      <c r="AB243" s="236"/>
    </row>
    <row r="244" spans="1:28" s="222" customFormat="1" ht="16.5" customHeight="1" x14ac:dyDescent="0.2">
      <c r="A244" s="231" t="s">
        <v>963</v>
      </c>
      <c r="B244" s="232" t="s">
        <v>178</v>
      </c>
      <c r="C244" s="233" t="s">
        <v>179</v>
      </c>
      <c r="D244" s="233" t="s">
        <v>132</v>
      </c>
      <c r="E244" s="234" t="s">
        <v>181</v>
      </c>
      <c r="F244" s="232" t="s">
        <v>615</v>
      </c>
      <c r="G244" s="233" t="s">
        <v>183</v>
      </c>
      <c r="H244" s="232" t="s">
        <v>155</v>
      </c>
      <c r="I244" s="232">
        <v>62</v>
      </c>
      <c r="J244" s="232" t="s">
        <v>849</v>
      </c>
      <c r="K244" s="232" t="s">
        <v>850</v>
      </c>
      <c r="L244" s="232" t="s">
        <v>964</v>
      </c>
      <c r="M244" s="232" t="s">
        <v>852</v>
      </c>
      <c r="N244" s="232"/>
      <c r="O244" s="232"/>
      <c r="P244" s="233">
        <v>1</v>
      </c>
      <c r="Q244" s="233" t="s">
        <v>194</v>
      </c>
      <c r="R244" s="233"/>
      <c r="S244" s="233" t="s">
        <v>853</v>
      </c>
      <c r="T244" s="232"/>
      <c r="U244" s="235"/>
      <c r="V244" s="247"/>
      <c r="W244" s="247"/>
      <c r="Y244" s="236"/>
      <c r="Z244" s="236"/>
      <c r="AA244" s="236"/>
      <c r="AB244" s="236"/>
    </row>
    <row r="245" spans="1:28" s="222" customFormat="1" ht="16.5" customHeight="1" x14ac:dyDescent="0.2">
      <c r="A245" s="231" t="s">
        <v>965</v>
      </c>
      <c r="B245" s="232" t="s">
        <v>178</v>
      </c>
      <c r="C245" s="233" t="s">
        <v>179</v>
      </c>
      <c r="D245" s="233" t="s">
        <v>132</v>
      </c>
      <c r="E245" s="234" t="s">
        <v>181</v>
      </c>
      <c r="F245" s="232" t="s">
        <v>966</v>
      </c>
      <c r="G245" s="233" t="s">
        <v>183</v>
      </c>
      <c r="H245" s="232" t="s">
        <v>155</v>
      </c>
      <c r="I245" s="232">
        <v>62</v>
      </c>
      <c r="J245" s="232" t="s">
        <v>849</v>
      </c>
      <c r="K245" s="232" t="s">
        <v>850</v>
      </c>
      <c r="L245" s="232" t="s">
        <v>967</v>
      </c>
      <c r="M245" s="232" t="s">
        <v>852</v>
      </c>
      <c r="N245" s="232"/>
      <c r="O245" s="232"/>
      <c r="P245" s="233">
        <v>1</v>
      </c>
      <c r="Q245" s="233" t="s">
        <v>194</v>
      </c>
      <c r="R245" s="233"/>
      <c r="S245" s="233" t="s">
        <v>853</v>
      </c>
      <c r="T245" s="232"/>
      <c r="U245" s="235"/>
      <c r="V245" s="247"/>
      <c r="W245" s="247"/>
      <c r="Y245" s="236"/>
      <c r="Z245" s="236"/>
      <c r="AA245" s="236"/>
      <c r="AB245" s="236"/>
    </row>
    <row r="246" spans="1:28" s="222" customFormat="1" ht="16.5" customHeight="1" x14ac:dyDescent="0.2">
      <c r="A246" s="231" t="s">
        <v>968</v>
      </c>
      <c r="B246" s="232" t="s">
        <v>178</v>
      </c>
      <c r="C246" s="233" t="s">
        <v>179</v>
      </c>
      <c r="D246" s="233" t="s">
        <v>132</v>
      </c>
      <c r="E246" s="234" t="s">
        <v>181</v>
      </c>
      <c r="F246" s="232" t="s">
        <v>969</v>
      </c>
      <c r="G246" s="233" t="s">
        <v>183</v>
      </c>
      <c r="H246" s="232" t="s">
        <v>155</v>
      </c>
      <c r="I246" s="232">
        <v>62</v>
      </c>
      <c r="J246" s="232" t="s">
        <v>849</v>
      </c>
      <c r="K246" s="232" t="s">
        <v>850</v>
      </c>
      <c r="L246" s="232" t="s">
        <v>970</v>
      </c>
      <c r="M246" s="232" t="s">
        <v>852</v>
      </c>
      <c r="N246" s="232"/>
      <c r="O246" s="232"/>
      <c r="P246" s="233">
        <v>1</v>
      </c>
      <c r="Q246" s="233" t="s">
        <v>194</v>
      </c>
      <c r="R246" s="233"/>
      <c r="S246" s="233" t="s">
        <v>853</v>
      </c>
      <c r="T246" s="232"/>
      <c r="U246" s="235"/>
      <c r="V246" s="247"/>
      <c r="W246" s="247"/>
      <c r="Y246" s="236"/>
      <c r="Z246" s="236"/>
      <c r="AA246" s="236"/>
      <c r="AB246" s="236"/>
    </row>
    <row r="247" spans="1:28" s="222" customFormat="1" ht="16.5" customHeight="1" x14ac:dyDescent="0.2">
      <c r="A247" s="231" t="s">
        <v>971</v>
      </c>
      <c r="B247" s="232" t="s">
        <v>178</v>
      </c>
      <c r="C247" s="233" t="s">
        <v>179</v>
      </c>
      <c r="D247" s="233" t="s">
        <v>132</v>
      </c>
      <c r="E247" s="234" t="s">
        <v>181</v>
      </c>
      <c r="F247" s="232" t="s">
        <v>972</v>
      </c>
      <c r="G247" s="233" t="s">
        <v>183</v>
      </c>
      <c r="H247" s="232" t="s">
        <v>155</v>
      </c>
      <c r="I247" s="232">
        <v>62</v>
      </c>
      <c r="J247" s="232" t="s">
        <v>849</v>
      </c>
      <c r="K247" s="232" t="s">
        <v>850</v>
      </c>
      <c r="L247" s="232" t="s">
        <v>973</v>
      </c>
      <c r="M247" s="232" t="s">
        <v>852</v>
      </c>
      <c r="N247" s="232"/>
      <c r="O247" s="232"/>
      <c r="P247" s="233">
        <v>1</v>
      </c>
      <c r="Q247" s="233" t="s">
        <v>194</v>
      </c>
      <c r="R247" s="233"/>
      <c r="S247" s="233" t="s">
        <v>853</v>
      </c>
      <c r="T247" s="232"/>
      <c r="U247" s="235"/>
      <c r="V247" s="247"/>
      <c r="W247" s="247"/>
      <c r="Y247" s="236"/>
      <c r="Z247" s="236"/>
      <c r="AA247" s="236"/>
      <c r="AB247" s="236"/>
    </row>
    <row r="248" spans="1:28" s="222" customFormat="1" ht="16.5" customHeight="1" x14ac:dyDescent="0.2">
      <c r="A248" s="231" t="s">
        <v>974</v>
      </c>
      <c r="B248" s="232" t="s">
        <v>178</v>
      </c>
      <c r="C248" s="233" t="s">
        <v>179</v>
      </c>
      <c r="D248" s="233" t="s">
        <v>132</v>
      </c>
      <c r="E248" s="234" t="s">
        <v>181</v>
      </c>
      <c r="F248" s="232" t="s">
        <v>975</v>
      </c>
      <c r="G248" s="233" t="s">
        <v>183</v>
      </c>
      <c r="H248" s="232" t="s">
        <v>155</v>
      </c>
      <c r="I248" s="232">
        <v>62</v>
      </c>
      <c r="J248" s="232" t="s">
        <v>849</v>
      </c>
      <c r="K248" s="232" t="s">
        <v>850</v>
      </c>
      <c r="L248" s="232" t="s">
        <v>976</v>
      </c>
      <c r="M248" s="232" t="s">
        <v>852</v>
      </c>
      <c r="N248" s="232"/>
      <c r="O248" s="232"/>
      <c r="P248" s="233">
        <v>1</v>
      </c>
      <c r="Q248" s="233" t="s">
        <v>194</v>
      </c>
      <c r="R248" s="233"/>
      <c r="S248" s="233" t="s">
        <v>853</v>
      </c>
      <c r="T248" s="232"/>
      <c r="U248" s="235"/>
      <c r="V248" s="247"/>
      <c r="W248" s="247"/>
      <c r="Y248" s="236"/>
      <c r="Z248" s="236"/>
      <c r="AA248" s="236"/>
      <c r="AB248" s="236"/>
    </row>
    <row r="249" spans="1:28" s="222" customFormat="1" ht="16.5" customHeight="1" x14ac:dyDescent="0.2">
      <c r="A249" s="231" t="s">
        <v>977</v>
      </c>
      <c r="B249" s="232" t="s">
        <v>178</v>
      </c>
      <c r="C249" s="233" t="s">
        <v>179</v>
      </c>
      <c r="D249" s="233" t="s">
        <v>132</v>
      </c>
      <c r="E249" s="234" t="s">
        <v>181</v>
      </c>
      <c r="F249" s="232" t="s">
        <v>978</v>
      </c>
      <c r="G249" s="233" t="s">
        <v>183</v>
      </c>
      <c r="H249" s="232" t="s">
        <v>155</v>
      </c>
      <c r="I249" s="232">
        <v>62</v>
      </c>
      <c r="J249" s="232" t="s">
        <v>849</v>
      </c>
      <c r="K249" s="232" t="s">
        <v>850</v>
      </c>
      <c r="L249" s="232" t="s">
        <v>979</v>
      </c>
      <c r="M249" s="232" t="s">
        <v>852</v>
      </c>
      <c r="N249" s="232"/>
      <c r="O249" s="232"/>
      <c r="P249" s="233">
        <v>1</v>
      </c>
      <c r="Q249" s="233" t="s">
        <v>194</v>
      </c>
      <c r="R249" s="233"/>
      <c r="S249" s="233" t="s">
        <v>853</v>
      </c>
      <c r="T249" s="232"/>
      <c r="U249" s="235"/>
      <c r="V249" s="247"/>
      <c r="W249" s="247"/>
      <c r="Y249" s="236"/>
      <c r="Z249" s="236"/>
      <c r="AA249" s="236"/>
      <c r="AB249" s="236"/>
    </row>
    <row r="250" spans="1:28" s="222" customFormat="1" ht="16.5" customHeight="1" x14ac:dyDescent="0.2">
      <c r="A250" s="231" t="s">
        <v>980</v>
      </c>
      <c r="B250" s="232" t="s">
        <v>178</v>
      </c>
      <c r="C250" s="233" t="s">
        <v>179</v>
      </c>
      <c r="D250" s="233" t="s">
        <v>132</v>
      </c>
      <c r="E250" s="234" t="s">
        <v>181</v>
      </c>
      <c r="F250" s="232" t="s">
        <v>981</v>
      </c>
      <c r="G250" s="233" t="s">
        <v>183</v>
      </c>
      <c r="H250" s="232" t="s">
        <v>155</v>
      </c>
      <c r="I250" s="232">
        <v>62</v>
      </c>
      <c r="J250" s="232" t="s">
        <v>849</v>
      </c>
      <c r="K250" s="232" t="s">
        <v>850</v>
      </c>
      <c r="L250" s="232" t="s">
        <v>982</v>
      </c>
      <c r="M250" s="232" t="s">
        <v>852</v>
      </c>
      <c r="N250" s="232"/>
      <c r="O250" s="232"/>
      <c r="P250" s="233">
        <v>1</v>
      </c>
      <c r="Q250" s="233" t="s">
        <v>194</v>
      </c>
      <c r="R250" s="233"/>
      <c r="S250" s="233" t="s">
        <v>853</v>
      </c>
      <c r="T250" s="232"/>
      <c r="U250" s="235"/>
      <c r="V250" s="247"/>
      <c r="W250" s="247"/>
      <c r="Y250" s="236"/>
      <c r="Z250" s="236"/>
      <c r="AA250" s="236"/>
      <c r="AB250" s="236"/>
    </row>
    <row r="251" spans="1:28" s="222" customFormat="1" ht="16.5" customHeight="1" x14ac:dyDescent="0.2">
      <c r="A251" s="231" t="s">
        <v>983</v>
      </c>
      <c r="B251" s="232" t="s">
        <v>178</v>
      </c>
      <c r="C251" s="233" t="s">
        <v>179</v>
      </c>
      <c r="D251" s="233" t="s">
        <v>132</v>
      </c>
      <c r="E251" s="234" t="s">
        <v>181</v>
      </c>
      <c r="F251" s="232" t="s">
        <v>984</v>
      </c>
      <c r="G251" s="233" t="s">
        <v>183</v>
      </c>
      <c r="H251" s="232" t="s">
        <v>155</v>
      </c>
      <c r="I251" s="232">
        <v>62</v>
      </c>
      <c r="J251" s="232" t="s">
        <v>849</v>
      </c>
      <c r="K251" s="232" t="s">
        <v>850</v>
      </c>
      <c r="L251" s="232" t="s">
        <v>985</v>
      </c>
      <c r="M251" s="232" t="s">
        <v>852</v>
      </c>
      <c r="N251" s="232"/>
      <c r="O251" s="232"/>
      <c r="P251" s="233">
        <v>1</v>
      </c>
      <c r="Q251" s="233" t="s">
        <v>194</v>
      </c>
      <c r="R251" s="233"/>
      <c r="S251" s="233" t="s">
        <v>853</v>
      </c>
      <c r="T251" s="232"/>
      <c r="U251" s="235"/>
      <c r="V251" s="247"/>
      <c r="W251" s="247"/>
      <c r="Y251" s="236"/>
      <c r="Z251" s="236"/>
      <c r="AA251" s="236"/>
      <c r="AB251" s="236"/>
    </row>
    <row r="252" spans="1:28" s="222" customFormat="1" ht="16.5" customHeight="1" x14ac:dyDescent="0.2">
      <c r="A252" s="231" t="s">
        <v>986</v>
      </c>
      <c r="B252" s="232" t="s">
        <v>178</v>
      </c>
      <c r="C252" s="233" t="s">
        <v>179</v>
      </c>
      <c r="D252" s="233" t="s">
        <v>132</v>
      </c>
      <c r="E252" s="234" t="s">
        <v>181</v>
      </c>
      <c r="F252" s="232" t="s">
        <v>987</v>
      </c>
      <c r="G252" s="233" t="s">
        <v>183</v>
      </c>
      <c r="H252" s="232" t="s">
        <v>155</v>
      </c>
      <c r="I252" s="232">
        <v>62</v>
      </c>
      <c r="J252" s="232" t="s">
        <v>849</v>
      </c>
      <c r="K252" s="232" t="s">
        <v>850</v>
      </c>
      <c r="L252" s="232" t="s">
        <v>988</v>
      </c>
      <c r="M252" s="232" t="s">
        <v>852</v>
      </c>
      <c r="N252" s="232"/>
      <c r="O252" s="232"/>
      <c r="P252" s="233">
        <v>1</v>
      </c>
      <c r="Q252" s="233" t="s">
        <v>194</v>
      </c>
      <c r="R252" s="233"/>
      <c r="S252" s="233" t="s">
        <v>853</v>
      </c>
      <c r="T252" s="232"/>
      <c r="U252" s="235"/>
      <c r="V252" s="247"/>
      <c r="W252" s="247"/>
      <c r="Y252" s="236"/>
      <c r="Z252" s="236"/>
      <c r="AA252" s="236"/>
      <c r="AB252" s="236"/>
    </row>
    <row r="253" spans="1:28" s="222" customFormat="1" ht="16.5" customHeight="1" x14ac:dyDescent="0.2">
      <c r="A253" s="231" t="s">
        <v>989</v>
      </c>
      <c r="B253" s="232" t="s">
        <v>178</v>
      </c>
      <c r="C253" s="233" t="s">
        <v>179</v>
      </c>
      <c r="D253" s="233" t="s">
        <v>132</v>
      </c>
      <c r="E253" s="234" t="s">
        <v>181</v>
      </c>
      <c r="F253" s="232" t="s">
        <v>990</v>
      </c>
      <c r="G253" s="233" t="s">
        <v>183</v>
      </c>
      <c r="H253" s="232" t="s">
        <v>155</v>
      </c>
      <c r="I253" s="232">
        <v>62</v>
      </c>
      <c r="J253" s="232" t="s">
        <v>849</v>
      </c>
      <c r="K253" s="232" t="s">
        <v>850</v>
      </c>
      <c r="L253" s="232" t="s">
        <v>991</v>
      </c>
      <c r="M253" s="232" t="s">
        <v>852</v>
      </c>
      <c r="N253" s="232"/>
      <c r="O253" s="232"/>
      <c r="P253" s="233">
        <v>1</v>
      </c>
      <c r="Q253" s="233" t="s">
        <v>194</v>
      </c>
      <c r="R253" s="233"/>
      <c r="S253" s="233" t="s">
        <v>853</v>
      </c>
      <c r="T253" s="232"/>
      <c r="U253" s="235"/>
      <c r="V253" s="247"/>
      <c r="W253" s="247"/>
      <c r="Y253" s="236"/>
      <c r="Z253" s="236"/>
      <c r="AA253" s="236"/>
      <c r="AB253" s="236"/>
    </row>
    <row r="254" spans="1:28" s="222" customFormat="1" ht="16.5" customHeight="1" x14ac:dyDescent="0.2">
      <c r="A254" s="231" t="s">
        <v>992</v>
      </c>
      <c r="B254" s="232" t="s">
        <v>178</v>
      </c>
      <c r="C254" s="233" t="s">
        <v>179</v>
      </c>
      <c r="D254" s="233" t="s">
        <v>132</v>
      </c>
      <c r="E254" s="234" t="s">
        <v>181</v>
      </c>
      <c r="F254" s="232" t="s">
        <v>993</v>
      </c>
      <c r="G254" s="233" t="s">
        <v>183</v>
      </c>
      <c r="H254" s="232" t="s">
        <v>155</v>
      </c>
      <c r="I254" s="232">
        <v>62</v>
      </c>
      <c r="J254" s="232" t="s">
        <v>849</v>
      </c>
      <c r="K254" s="232" t="s">
        <v>850</v>
      </c>
      <c r="L254" s="232" t="s">
        <v>994</v>
      </c>
      <c r="M254" s="232" t="s">
        <v>852</v>
      </c>
      <c r="N254" s="232"/>
      <c r="O254" s="232"/>
      <c r="P254" s="233">
        <v>1</v>
      </c>
      <c r="Q254" s="233" t="s">
        <v>194</v>
      </c>
      <c r="R254" s="233"/>
      <c r="S254" s="233" t="s">
        <v>853</v>
      </c>
      <c r="T254" s="232"/>
      <c r="U254" s="235"/>
      <c r="V254" s="247"/>
      <c r="W254" s="247"/>
      <c r="Y254" s="236"/>
      <c r="Z254" s="236"/>
      <c r="AA254" s="236"/>
      <c r="AB254" s="236"/>
    </row>
    <row r="255" spans="1:28" s="222" customFormat="1" ht="16.5" customHeight="1" x14ac:dyDescent="0.2">
      <c r="A255" s="231" t="s">
        <v>995</v>
      </c>
      <c r="B255" s="232" t="s">
        <v>178</v>
      </c>
      <c r="C255" s="233" t="s">
        <v>179</v>
      </c>
      <c r="D255" s="233" t="s">
        <v>132</v>
      </c>
      <c r="E255" s="234" t="s">
        <v>181</v>
      </c>
      <c r="F255" s="232" t="s">
        <v>996</v>
      </c>
      <c r="G255" s="233" t="s">
        <v>183</v>
      </c>
      <c r="H255" s="232" t="s">
        <v>155</v>
      </c>
      <c r="I255" s="232">
        <v>62</v>
      </c>
      <c r="J255" s="232" t="s">
        <v>849</v>
      </c>
      <c r="K255" s="232" t="s">
        <v>850</v>
      </c>
      <c r="L255" s="232" t="s">
        <v>997</v>
      </c>
      <c r="M255" s="232" t="s">
        <v>852</v>
      </c>
      <c r="N255" s="232"/>
      <c r="O255" s="232"/>
      <c r="P255" s="233">
        <v>1</v>
      </c>
      <c r="Q255" s="233" t="s">
        <v>194</v>
      </c>
      <c r="R255" s="233"/>
      <c r="S255" s="233" t="s">
        <v>853</v>
      </c>
      <c r="T255" s="232"/>
      <c r="U255" s="235"/>
      <c r="V255" s="247"/>
      <c r="W255" s="247"/>
      <c r="Y255" s="236"/>
      <c r="Z255" s="236"/>
      <c r="AA255" s="236"/>
      <c r="AB255" s="236"/>
    </row>
    <row r="256" spans="1:28" s="222" customFormat="1" ht="16.5" customHeight="1" x14ac:dyDescent="0.2">
      <c r="A256" s="231" t="s">
        <v>998</v>
      </c>
      <c r="B256" s="232" t="s">
        <v>178</v>
      </c>
      <c r="C256" s="233" t="s">
        <v>179</v>
      </c>
      <c r="D256" s="233" t="s">
        <v>132</v>
      </c>
      <c r="E256" s="234" t="s">
        <v>181</v>
      </c>
      <c r="F256" s="232" t="s">
        <v>999</v>
      </c>
      <c r="G256" s="233" t="s">
        <v>183</v>
      </c>
      <c r="H256" s="232" t="s">
        <v>155</v>
      </c>
      <c r="I256" s="232">
        <v>62</v>
      </c>
      <c r="J256" s="232" t="s">
        <v>849</v>
      </c>
      <c r="K256" s="232" t="s">
        <v>850</v>
      </c>
      <c r="L256" s="232" t="s">
        <v>1000</v>
      </c>
      <c r="M256" s="232" t="s">
        <v>852</v>
      </c>
      <c r="N256" s="232"/>
      <c r="O256" s="232"/>
      <c r="P256" s="233">
        <v>1</v>
      </c>
      <c r="Q256" s="233" t="s">
        <v>194</v>
      </c>
      <c r="R256" s="233"/>
      <c r="S256" s="233" t="s">
        <v>853</v>
      </c>
      <c r="T256" s="232"/>
      <c r="U256" s="235"/>
      <c r="V256" s="247"/>
      <c r="W256" s="247"/>
      <c r="Y256" s="236"/>
      <c r="Z256" s="236"/>
      <c r="AA256" s="236"/>
      <c r="AB256" s="236"/>
    </row>
    <row r="257" spans="1:28" s="222" customFormat="1" ht="16.5" customHeight="1" x14ac:dyDescent="0.2">
      <c r="A257" s="231" t="s">
        <v>1001</v>
      </c>
      <c r="B257" s="232" t="s">
        <v>178</v>
      </c>
      <c r="C257" s="233" t="s">
        <v>179</v>
      </c>
      <c r="D257" s="233" t="s">
        <v>132</v>
      </c>
      <c r="E257" s="234" t="s">
        <v>181</v>
      </c>
      <c r="F257" s="232" t="s">
        <v>1002</v>
      </c>
      <c r="G257" s="233" t="s">
        <v>183</v>
      </c>
      <c r="H257" s="232" t="s">
        <v>155</v>
      </c>
      <c r="I257" s="232">
        <v>62</v>
      </c>
      <c r="J257" s="232" t="s">
        <v>849</v>
      </c>
      <c r="K257" s="232" t="s">
        <v>850</v>
      </c>
      <c r="L257" s="232" t="s">
        <v>1003</v>
      </c>
      <c r="M257" s="232" t="s">
        <v>852</v>
      </c>
      <c r="N257" s="232"/>
      <c r="O257" s="232"/>
      <c r="P257" s="233">
        <v>1</v>
      </c>
      <c r="Q257" s="233" t="s">
        <v>194</v>
      </c>
      <c r="R257" s="233"/>
      <c r="S257" s="233" t="s">
        <v>853</v>
      </c>
      <c r="T257" s="232"/>
      <c r="U257" s="235"/>
      <c r="V257" s="247"/>
      <c r="W257" s="247"/>
      <c r="Y257" s="236"/>
      <c r="Z257" s="236"/>
      <c r="AA257" s="236"/>
      <c r="AB257" s="236"/>
    </row>
    <row r="258" spans="1:28" s="222" customFormat="1" ht="16.5" customHeight="1" x14ac:dyDescent="0.2">
      <c r="A258" s="231" t="s">
        <v>1004</v>
      </c>
      <c r="B258" s="232" t="s">
        <v>178</v>
      </c>
      <c r="C258" s="233" t="s">
        <v>179</v>
      </c>
      <c r="D258" s="233" t="s">
        <v>132</v>
      </c>
      <c r="E258" s="234" t="s">
        <v>181</v>
      </c>
      <c r="F258" s="232" t="s">
        <v>1005</v>
      </c>
      <c r="G258" s="233" t="s">
        <v>183</v>
      </c>
      <c r="H258" s="232" t="s">
        <v>155</v>
      </c>
      <c r="I258" s="232">
        <v>62</v>
      </c>
      <c r="J258" s="232" t="s">
        <v>849</v>
      </c>
      <c r="K258" s="232" t="s">
        <v>850</v>
      </c>
      <c r="L258" s="232" t="s">
        <v>1006</v>
      </c>
      <c r="M258" s="232" t="s">
        <v>852</v>
      </c>
      <c r="N258" s="232"/>
      <c r="O258" s="232"/>
      <c r="P258" s="233">
        <v>1</v>
      </c>
      <c r="Q258" s="233" t="s">
        <v>194</v>
      </c>
      <c r="R258" s="233"/>
      <c r="S258" s="233" t="s">
        <v>853</v>
      </c>
      <c r="T258" s="232"/>
      <c r="U258" s="235"/>
      <c r="V258" s="247"/>
      <c r="W258" s="247"/>
      <c r="Y258" s="236"/>
      <c r="Z258" s="236"/>
      <c r="AA258" s="236"/>
      <c r="AB258" s="236"/>
    </row>
    <row r="259" spans="1:28" s="222" customFormat="1" ht="16.5" customHeight="1" x14ac:dyDescent="0.2">
      <c r="A259" s="231" t="s">
        <v>1007</v>
      </c>
      <c r="B259" s="232" t="s">
        <v>178</v>
      </c>
      <c r="C259" s="233" t="s">
        <v>179</v>
      </c>
      <c r="D259" s="233" t="s">
        <v>132</v>
      </c>
      <c r="E259" s="234" t="s">
        <v>181</v>
      </c>
      <c r="F259" s="232" t="s">
        <v>1008</v>
      </c>
      <c r="G259" s="233" t="s">
        <v>183</v>
      </c>
      <c r="H259" s="232" t="s">
        <v>155</v>
      </c>
      <c r="I259" s="232">
        <v>62</v>
      </c>
      <c r="J259" s="232" t="s">
        <v>849</v>
      </c>
      <c r="K259" s="232" t="s">
        <v>850</v>
      </c>
      <c r="L259" s="232" t="s">
        <v>1009</v>
      </c>
      <c r="M259" s="232" t="s">
        <v>852</v>
      </c>
      <c r="N259" s="232"/>
      <c r="O259" s="232"/>
      <c r="P259" s="233">
        <v>1</v>
      </c>
      <c r="Q259" s="233" t="s">
        <v>194</v>
      </c>
      <c r="R259" s="233"/>
      <c r="S259" s="233" t="s">
        <v>853</v>
      </c>
      <c r="T259" s="232"/>
      <c r="U259" s="235"/>
      <c r="V259" s="247"/>
      <c r="W259" s="247"/>
      <c r="Y259" s="236"/>
      <c r="Z259" s="236"/>
      <c r="AA259" s="236"/>
      <c r="AB259" s="236"/>
    </row>
    <row r="260" spans="1:28" s="222" customFormat="1" ht="16.5" customHeight="1" x14ac:dyDescent="0.2">
      <c r="A260" s="231" t="s">
        <v>1010</v>
      </c>
      <c r="B260" s="232" t="s">
        <v>178</v>
      </c>
      <c r="C260" s="233" t="s">
        <v>179</v>
      </c>
      <c r="D260" s="233" t="s">
        <v>132</v>
      </c>
      <c r="E260" s="234" t="s">
        <v>181</v>
      </c>
      <c r="F260" s="232" t="s">
        <v>1011</v>
      </c>
      <c r="G260" s="233" t="s">
        <v>183</v>
      </c>
      <c r="H260" s="232" t="s">
        <v>155</v>
      </c>
      <c r="I260" s="232">
        <v>62</v>
      </c>
      <c r="J260" s="232" t="s">
        <v>849</v>
      </c>
      <c r="K260" s="232" t="s">
        <v>850</v>
      </c>
      <c r="L260" s="232" t="s">
        <v>1012</v>
      </c>
      <c r="M260" s="232" t="s">
        <v>852</v>
      </c>
      <c r="N260" s="232"/>
      <c r="O260" s="232"/>
      <c r="P260" s="233">
        <v>1</v>
      </c>
      <c r="Q260" s="233" t="s">
        <v>194</v>
      </c>
      <c r="R260" s="233"/>
      <c r="S260" s="233" t="s">
        <v>853</v>
      </c>
      <c r="T260" s="232"/>
      <c r="U260" s="235"/>
      <c r="V260" s="247"/>
      <c r="W260" s="247"/>
      <c r="Y260" s="236"/>
      <c r="Z260" s="236"/>
      <c r="AA260" s="236"/>
      <c r="AB260" s="236"/>
    </row>
    <row r="261" spans="1:28" s="222" customFormat="1" ht="16.5" customHeight="1" x14ac:dyDescent="0.2">
      <c r="A261" s="231" t="s">
        <v>1013</v>
      </c>
      <c r="B261" s="232" t="s">
        <v>178</v>
      </c>
      <c r="C261" s="233" t="s">
        <v>179</v>
      </c>
      <c r="D261" s="233" t="s">
        <v>132</v>
      </c>
      <c r="E261" s="234" t="s">
        <v>181</v>
      </c>
      <c r="F261" s="232" t="s">
        <v>1014</v>
      </c>
      <c r="G261" s="233" t="s">
        <v>183</v>
      </c>
      <c r="H261" s="232" t="s">
        <v>155</v>
      </c>
      <c r="I261" s="232">
        <v>62</v>
      </c>
      <c r="J261" s="232" t="s">
        <v>849</v>
      </c>
      <c r="K261" s="232" t="s">
        <v>850</v>
      </c>
      <c r="L261" s="232" t="s">
        <v>1015</v>
      </c>
      <c r="M261" s="232" t="s">
        <v>852</v>
      </c>
      <c r="N261" s="232"/>
      <c r="O261" s="232"/>
      <c r="P261" s="233">
        <v>1</v>
      </c>
      <c r="Q261" s="233" t="s">
        <v>194</v>
      </c>
      <c r="R261" s="233"/>
      <c r="S261" s="233" t="s">
        <v>853</v>
      </c>
      <c r="T261" s="232"/>
      <c r="U261" s="235"/>
      <c r="V261" s="247"/>
      <c r="W261" s="247"/>
      <c r="Y261" s="236"/>
      <c r="Z261" s="236"/>
      <c r="AA261" s="236"/>
      <c r="AB261" s="236"/>
    </row>
    <row r="262" spans="1:28" s="222" customFormat="1" ht="16.5" customHeight="1" x14ac:dyDescent="0.2">
      <c r="A262" s="231" t="s">
        <v>1016</v>
      </c>
      <c r="B262" s="232" t="s">
        <v>178</v>
      </c>
      <c r="C262" s="233" t="s">
        <v>179</v>
      </c>
      <c r="D262" s="233" t="s">
        <v>132</v>
      </c>
      <c r="E262" s="234" t="s">
        <v>181</v>
      </c>
      <c r="F262" s="232" t="s">
        <v>1017</v>
      </c>
      <c r="G262" s="233" t="s">
        <v>183</v>
      </c>
      <c r="H262" s="232" t="s">
        <v>155</v>
      </c>
      <c r="I262" s="232">
        <v>62</v>
      </c>
      <c r="J262" s="232" t="s">
        <v>849</v>
      </c>
      <c r="K262" s="232" t="s">
        <v>850</v>
      </c>
      <c r="L262" s="232" t="s">
        <v>1018</v>
      </c>
      <c r="M262" s="232" t="s">
        <v>852</v>
      </c>
      <c r="N262" s="232"/>
      <c r="O262" s="232"/>
      <c r="P262" s="233">
        <v>1</v>
      </c>
      <c r="Q262" s="233" t="s">
        <v>194</v>
      </c>
      <c r="R262" s="233"/>
      <c r="S262" s="233" t="s">
        <v>853</v>
      </c>
      <c r="T262" s="232"/>
      <c r="U262" s="235"/>
      <c r="V262" s="247"/>
      <c r="W262" s="247"/>
      <c r="Y262" s="236"/>
      <c r="Z262" s="236"/>
      <c r="AA262" s="236"/>
      <c r="AB262" s="236"/>
    </row>
    <row r="263" spans="1:28" s="222" customFormat="1" ht="16.5" customHeight="1" x14ac:dyDescent="0.2">
      <c r="A263" s="231" t="s">
        <v>1019</v>
      </c>
      <c r="B263" s="232" t="s">
        <v>178</v>
      </c>
      <c r="C263" s="233" t="s">
        <v>179</v>
      </c>
      <c r="D263" s="233" t="s">
        <v>132</v>
      </c>
      <c r="E263" s="234" t="s">
        <v>181</v>
      </c>
      <c r="F263" s="232" t="s">
        <v>548</v>
      </c>
      <c r="G263" s="233" t="s">
        <v>183</v>
      </c>
      <c r="H263" s="232" t="s">
        <v>155</v>
      </c>
      <c r="I263" s="232">
        <v>62</v>
      </c>
      <c r="J263" s="232" t="s">
        <v>849</v>
      </c>
      <c r="K263" s="232" t="s">
        <v>850</v>
      </c>
      <c r="L263" s="232" t="s">
        <v>1020</v>
      </c>
      <c r="M263" s="232" t="s">
        <v>852</v>
      </c>
      <c r="N263" s="232"/>
      <c r="O263" s="232"/>
      <c r="P263" s="233">
        <v>1</v>
      </c>
      <c r="Q263" s="233" t="s">
        <v>194</v>
      </c>
      <c r="R263" s="233"/>
      <c r="S263" s="233" t="s">
        <v>853</v>
      </c>
      <c r="T263" s="232"/>
      <c r="U263" s="235"/>
      <c r="V263" s="247"/>
      <c r="W263" s="247"/>
      <c r="Y263" s="236"/>
      <c r="Z263" s="236"/>
      <c r="AA263" s="236"/>
      <c r="AB263" s="236"/>
    </row>
    <row r="264" spans="1:28" s="222" customFormat="1" ht="16.5" customHeight="1" x14ac:dyDescent="0.2">
      <c r="A264" s="231" t="s">
        <v>1021</v>
      </c>
      <c r="B264" s="232" t="s">
        <v>178</v>
      </c>
      <c r="C264" s="233" t="s">
        <v>179</v>
      </c>
      <c r="D264" s="233" t="s">
        <v>132</v>
      </c>
      <c r="E264" s="234" t="s">
        <v>181</v>
      </c>
      <c r="F264" s="232" t="s">
        <v>1022</v>
      </c>
      <c r="G264" s="233" t="s">
        <v>183</v>
      </c>
      <c r="H264" s="232" t="s">
        <v>155</v>
      </c>
      <c r="I264" s="232">
        <v>62</v>
      </c>
      <c r="J264" s="232" t="s">
        <v>849</v>
      </c>
      <c r="K264" s="232" t="s">
        <v>850</v>
      </c>
      <c r="L264" s="232" t="s">
        <v>1023</v>
      </c>
      <c r="M264" s="232"/>
      <c r="N264" s="232"/>
      <c r="O264" s="232"/>
      <c r="P264" s="233">
        <v>1</v>
      </c>
      <c r="Q264" s="233" t="s">
        <v>194</v>
      </c>
      <c r="R264" s="233"/>
      <c r="S264" s="233" t="s">
        <v>853</v>
      </c>
      <c r="T264" s="232" t="s">
        <v>1024</v>
      </c>
      <c r="U264" s="235"/>
      <c r="V264" s="247"/>
      <c r="W264" s="247"/>
      <c r="Y264" s="236"/>
      <c r="Z264" s="236"/>
      <c r="AA264" s="236"/>
      <c r="AB264" s="236"/>
    </row>
    <row r="265" spans="1:28" s="222" customFormat="1" ht="16.5" customHeight="1" x14ac:dyDescent="0.2">
      <c r="A265" s="231" t="s">
        <v>1025</v>
      </c>
      <c r="B265" s="232" t="s">
        <v>178</v>
      </c>
      <c r="C265" s="233" t="s">
        <v>179</v>
      </c>
      <c r="D265" s="233" t="s">
        <v>132</v>
      </c>
      <c r="E265" s="234" t="s">
        <v>181</v>
      </c>
      <c r="F265" s="232" t="s">
        <v>548</v>
      </c>
      <c r="G265" s="233" t="s">
        <v>183</v>
      </c>
      <c r="H265" s="232" t="s">
        <v>155</v>
      </c>
      <c r="I265" s="232">
        <v>62</v>
      </c>
      <c r="J265" s="232" t="s">
        <v>849</v>
      </c>
      <c r="K265" s="232" t="s">
        <v>850</v>
      </c>
      <c r="L265" s="232" t="s">
        <v>1026</v>
      </c>
      <c r="M265" s="232" t="s">
        <v>852</v>
      </c>
      <c r="N265" s="232"/>
      <c r="O265" s="232"/>
      <c r="P265" s="233">
        <v>1</v>
      </c>
      <c r="Q265" s="233" t="s">
        <v>194</v>
      </c>
      <c r="R265" s="233"/>
      <c r="S265" s="233" t="s">
        <v>853</v>
      </c>
      <c r="T265" s="232"/>
      <c r="U265" s="235"/>
      <c r="V265" s="247"/>
      <c r="W265" s="247"/>
      <c r="Y265" s="236"/>
      <c r="Z265" s="236"/>
      <c r="AA265" s="236"/>
      <c r="AB265" s="236"/>
    </row>
    <row r="266" spans="1:28" s="222" customFormat="1" ht="16.5" customHeight="1" x14ac:dyDescent="0.2">
      <c r="A266" s="231" t="s">
        <v>1027</v>
      </c>
      <c r="B266" s="232" t="s">
        <v>178</v>
      </c>
      <c r="C266" s="233" t="s">
        <v>179</v>
      </c>
      <c r="D266" s="233" t="s">
        <v>132</v>
      </c>
      <c r="E266" s="234" t="s">
        <v>181</v>
      </c>
      <c r="F266" s="232" t="s">
        <v>1028</v>
      </c>
      <c r="G266" s="233" t="s">
        <v>183</v>
      </c>
      <c r="H266" s="232" t="s">
        <v>155</v>
      </c>
      <c r="I266" s="232">
        <v>62</v>
      </c>
      <c r="J266" s="232" t="s">
        <v>849</v>
      </c>
      <c r="K266" s="232" t="s">
        <v>850</v>
      </c>
      <c r="L266" s="232" t="s">
        <v>1029</v>
      </c>
      <c r="M266" s="232" t="s">
        <v>852</v>
      </c>
      <c r="N266" s="232"/>
      <c r="O266" s="232"/>
      <c r="P266" s="233">
        <v>1</v>
      </c>
      <c r="Q266" s="233" t="s">
        <v>194</v>
      </c>
      <c r="R266" s="233"/>
      <c r="S266" s="233" t="s">
        <v>853</v>
      </c>
      <c r="T266" s="232"/>
      <c r="U266" s="235"/>
      <c r="V266" s="247"/>
      <c r="W266" s="247"/>
      <c r="Y266" s="236"/>
      <c r="Z266" s="236"/>
      <c r="AA266" s="236"/>
      <c r="AB266" s="236"/>
    </row>
    <row r="267" spans="1:28" s="222" customFormat="1" ht="16.5" customHeight="1" x14ac:dyDescent="0.2">
      <c r="A267" s="231" t="s">
        <v>1030</v>
      </c>
      <c r="B267" s="232" t="s">
        <v>178</v>
      </c>
      <c r="C267" s="233" t="s">
        <v>179</v>
      </c>
      <c r="D267" s="233" t="s">
        <v>132</v>
      </c>
      <c r="E267" s="234" t="s">
        <v>181</v>
      </c>
      <c r="F267" s="232" t="s">
        <v>1031</v>
      </c>
      <c r="G267" s="233" t="s">
        <v>183</v>
      </c>
      <c r="H267" s="232" t="s">
        <v>155</v>
      </c>
      <c r="I267" s="232">
        <v>62</v>
      </c>
      <c r="J267" s="232" t="s">
        <v>849</v>
      </c>
      <c r="K267" s="232" t="s">
        <v>850</v>
      </c>
      <c r="L267" s="232" t="s">
        <v>1032</v>
      </c>
      <c r="M267" s="232" t="s">
        <v>852</v>
      </c>
      <c r="N267" s="232"/>
      <c r="O267" s="232"/>
      <c r="P267" s="233">
        <v>1</v>
      </c>
      <c r="Q267" s="233" t="s">
        <v>194</v>
      </c>
      <c r="R267" s="233"/>
      <c r="S267" s="233" t="s">
        <v>853</v>
      </c>
      <c r="T267" s="232"/>
      <c r="U267" s="235"/>
      <c r="V267" s="247"/>
      <c r="W267" s="247"/>
      <c r="Y267" s="236"/>
      <c r="Z267" s="236"/>
      <c r="AA267" s="236"/>
      <c r="AB267" s="236"/>
    </row>
    <row r="268" spans="1:28" s="222" customFormat="1" ht="16.5" customHeight="1" x14ac:dyDescent="0.2">
      <c r="A268" s="231" t="s">
        <v>1033</v>
      </c>
      <c r="B268" s="232" t="s">
        <v>178</v>
      </c>
      <c r="C268" s="233" t="s">
        <v>179</v>
      </c>
      <c r="D268" s="233" t="s">
        <v>132</v>
      </c>
      <c r="E268" s="234" t="s">
        <v>181</v>
      </c>
      <c r="F268" s="232" t="s">
        <v>1034</v>
      </c>
      <c r="G268" s="233" t="s">
        <v>183</v>
      </c>
      <c r="H268" s="232" t="s">
        <v>155</v>
      </c>
      <c r="I268" s="232">
        <v>62</v>
      </c>
      <c r="J268" s="232" t="s">
        <v>849</v>
      </c>
      <c r="K268" s="232" t="s">
        <v>850</v>
      </c>
      <c r="L268" s="232" t="s">
        <v>1035</v>
      </c>
      <c r="M268" s="232"/>
      <c r="N268" s="232"/>
      <c r="O268" s="232"/>
      <c r="P268" s="233">
        <v>1</v>
      </c>
      <c r="Q268" s="233" t="s">
        <v>194</v>
      </c>
      <c r="R268" s="233"/>
      <c r="S268" s="233" t="s">
        <v>853</v>
      </c>
      <c r="T268" s="232"/>
      <c r="U268" s="235"/>
      <c r="V268" s="247"/>
      <c r="W268" s="247"/>
      <c r="Y268" s="236"/>
      <c r="Z268" s="236"/>
      <c r="AA268" s="236"/>
      <c r="AB268" s="236"/>
    </row>
    <row r="269" spans="1:28" s="222" customFormat="1" ht="16.5" customHeight="1" x14ac:dyDescent="0.2">
      <c r="A269" s="231" t="s">
        <v>1036</v>
      </c>
      <c r="B269" s="232" t="s">
        <v>178</v>
      </c>
      <c r="C269" s="233" t="s">
        <v>179</v>
      </c>
      <c r="D269" s="233" t="s">
        <v>132</v>
      </c>
      <c r="E269" s="234" t="s">
        <v>181</v>
      </c>
      <c r="F269" s="232" t="s">
        <v>1034</v>
      </c>
      <c r="G269" s="233" t="s">
        <v>183</v>
      </c>
      <c r="H269" s="232" t="s">
        <v>155</v>
      </c>
      <c r="I269" s="232">
        <v>62</v>
      </c>
      <c r="J269" s="232" t="s">
        <v>849</v>
      </c>
      <c r="K269" s="232" t="s">
        <v>850</v>
      </c>
      <c r="L269" s="232" t="s">
        <v>1037</v>
      </c>
      <c r="M269" s="232" t="s">
        <v>852</v>
      </c>
      <c r="N269" s="232"/>
      <c r="O269" s="232"/>
      <c r="P269" s="233">
        <v>1</v>
      </c>
      <c r="Q269" s="233" t="s">
        <v>194</v>
      </c>
      <c r="R269" s="233"/>
      <c r="S269" s="233" t="s">
        <v>853</v>
      </c>
      <c r="T269" s="232"/>
      <c r="U269" s="235"/>
      <c r="V269" s="247"/>
      <c r="W269" s="247"/>
      <c r="Y269" s="236"/>
      <c r="Z269" s="236"/>
      <c r="AA269" s="236"/>
      <c r="AB269" s="236"/>
    </row>
    <row r="270" spans="1:28" s="222" customFormat="1" ht="16.5" customHeight="1" x14ac:dyDescent="0.2">
      <c r="A270" s="231" t="s">
        <v>1038</v>
      </c>
      <c r="B270" s="232" t="s">
        <v>178</v>
      </c>
      <c r="C270" s="233" t="s">
        <v>179</v>
      </c>
      <c r="D270" s="233" t="s">
        <v>132</v>
      </c>
      <c r="E270" s="234" t="s">
        <v>181</v>
      </c>
      <c r="F270" s="232" t="s">
        <v>1034</v>
      </c>
      <c r="G270" s="233" t="s">
        <v>183</v>
      </c>
      <c r="H270" s="232" t="s">
        <v>155</v>
      </c>
      <c r="I270" s="232">
        <v>62</v>
      </c>
      <c r="J270" s="232" t="s">
        <v>849</v>
      </c>
      <c r="K270" s="232" t="s">
        <v>850</v>
      </c>
      <c r="L270" s="232" t="s">
        <v>1039</v>
      </c>
      <c r="M270" s="232" t="s">
        <v>852</v>
      </c>
      <c r="N270" s="232"/>
      <c r="O270" s="232"/>
      <c r="P270" s="233">
        <v>1</v>
      </c>
      <c r="Q270" s="233" t="s">
        <v>194</v>
      </c>
      <c r="R270" s="233"/>
      <c r="S270" s="233" t="s">
        <v>853</v>
      </c>
      <c r="T270" s="232"/>
      <c r="U270" s="235"/>
      <c r="V270" s="247"/>
      <c r="W270" s="247"/>
      <c r="Y270" s="236"/>
      <c r="Z270" s="236"/>
      <c r="AA270" s="236"/>
      <c r="AB270" s="236"/>
    </row>
    <row r="271" spans="1:28" s="222" customFormat="1" ht="16.5" customHeight="1" x14ac:dyDescent="0.2">
      <c r="A271" s="231" t="s">
        <v>1040</v>
      </c>
      <c r="B271" s="232" t="s">
        <v>178</v>
      </c>
      <c r="C271" s="233" t="s">
        <v>179</v>
      </c>
      <c r="D271" s="233" t="s">
        <v>132</v>
      </c>
      <c r="E271" s="234" t="s">
        <v>181</v>
      </c>
      <c r="F271" s="232" t="s">
        <v>1034</v>
      </c>
      <c r="G271" s="233" t="s">
        <v>183</v>
      </c>
      <c r="H271" s="232" t="s">
        <v>155</v>
      </c>
      <c r="I271" s="232">
        <v>62</v>
      </c>
      <c r="J271" s="232" t="s">
        <v>849</v>
      </c>
      <c r="K271" s="232" t="s">
        <v>850</v>
      </c>
      <c r="L271" s="232" t="s">
        <v>1041</v>
      </c>
      <c r="M271" s="232" t="s">
        <v>852</v>
      </c>
      <c r="N271" s="232"/>
      <c r="O271" s="232"/>
      <c r="P271" s="233">
        <v>1</v>
      </c>
      <c r="Q271" s="233" t="s">
        <v>194</v>
      </c>
      <c r="R271" s="233"/>
      <c r="S271" s="233" t="s">
        <v>853</v>
      </c>
      <c r="T271" s="232"/>
      <c r="U271" s="235"/>
      <c r="V271" s="247"/>
      <c r="W271" s="247"/>
      <c r="Y271" s="236"/>
      <c r="Z271" s="236"/>
      <c r="AA271" s="236"/>
      <c r="AB271" s="236"/>
    </row>
    <row r="272" spans="1:28" s="222" customFormat="1" ht="16.5" customHeight="1" x14ac:dyDescent="0.2">
      <c r="A272" s="231" t="s">
        <v>1042</v>
      </c>
      <c r="B272" s="232" t="s">
        <v>178</v>
      </c>
      <c r="C272" s="233" t="s">
        <v>179</v>
      </c>
      <c r="D272" s="233" t="s">
        <v>132</v>
      </c>
      <c r="E272" s="234" t="s">
        <v>181</v>
      </c>
      <c r="F272" s="232" t="s">
        <v>1034</v>
      </c>
      <c r="G272" s="233" t="s">
        <v>183</v>
      </c>
      <c r="H272" s="232" t="s">
        <v>155</v>
      </c>
      <c r="I272" s="232">
        <v>62</v>
      </c>
      <c r="J272" s="232" t="s">
        <v>849</v>
      </c>
      <c r="K272" s="232" t="s">
        <v>850</v>
      </c>
      <c r="L272" s="232" t="s">
        <v>1043</v>
      </c>
      <c r="M272" s="232" t="s">
        <v>852</v>
      </c>
      <c r="N272" s="232"/>
      <c r="O272" s="232"/>
      <c r="P272" s="233">
        <v>1</v>
      </c>
      <c r="Q272" s="233" t="s">
        <v>194</v>
      </c>
      <c r="R272" s="233"/>
      <c r="S272" s="233" t="s">
        <v>853</v>
      </c>
      <c r="T272" s="232"/>
      <c r="U272" s="235"/>
      <c r="V272" s="247"/>
      <c r="W272" s="247"/>
      <c r="Y272" s="236"/>
      <c r="Z272" s="236"/>
      <c r="AA272" s="236"/>
      <c r="AB272" s="236"/>
    </row>
    <row r="273" spans="1:28" s="222" customFormat="1" ht="16.5" customHeight="1" x14ac:dyDescent="0.2">
      <c r="A273" s="231" t="s">
        <v>1044</v>
      </c>
      <c r="B273" s="232" t="s">
        <v>178</v>
      </c>
      <c r="C273" s="233" t="s">
        <v>179</v>
      </c>
      <c r="D273" s="233" t="s">
        <v>132</v>
      </c>
      <c r="E273" s="234" t="s">
        <v>181</v>
      </c>
      <c r="F273" s="232" t="s">
        <v>276</v>
      </c>
      <c r="G273" s="233" t="s">
        <v>183</v>
      </c>
      <c r="H273" s="232" t="s">
        <v>155</v>
      </c>
      <c r="I273" s="232">
        <v>62</v>
      </c>
      <c r="J273" s="232" t="s">
        <v>849</v>
      </c>
      <c r="K273" s="232" t="s">
        <v>850</v>
      </c>
      <c r="L273" s="232" t="s">
        <v>1045</v>
      </c>
      <c r="M273" s="232" t="s">
        <v>1046</v>
      </c>
      <c r="N273" s="232" t="s">
        <v>1047</v>
      </c>
      <c r="O273" s="232"/>
      <c r="P273" s="233">
        <v>1</v>
      </c>
      <c r="Q273" s="233" t="s">
        <v>194</v>
      </c>
      <c r="R273" s="233">
        <v>2017</v>
      </c>
      <c r="S273" s="233" t="s">
        <v>853</v>
      </c>
      <c r="T273" s="232"/>
      <c r="U273" s="235"/>
      <c r="V273" s="247"/>
      <c r="W273" s="247"/>
      <c r="Y273" s="236"/>
      <c r="Z273" s="236"/>
      <c r="AA273" s="236"/>
      <c r="AB273" s="236"/>
    </row>
    <row r="274" spans="1:28" s="222" customFormat="1" ht="16.5" customHeight="1" x14ac:dyDescent="0.2">
      <c r="A274" s="231" t="s">
        <v>1048</v>
      </c>
      <c r="B274" s="232" t="s">
        <v>178</v>
      </c>
      <c r="C274" s="233" t="s">
        <v>179</v>
      </c>
      <c r="D274" s="233" t="s">
        <v>132</v>
      </c>
      <c r="E274" s="234" t="s">
        <v>181</v>
      </c>
      <c r="F274" s="232" t="s">
        <v>1049</v>
      </c>
      <c r="G274" s="233" t="s">
        <v>183</v>
      </c>
      <c r="H274" s="232" t="s">
        <v>155</v>
      </c>
      <c r="I274" s="232">
        <v>62</v>
      </c>
      <c r="J274" s="232" t="s">
        <v>849</v>
      </c>
      <c r="K274" s="232" t="s">
        <v>850</v>
      </c>
      <c r="L274" s="232" t="s">
        <v>1050</v>
      </c>
      <c r="M274" s="232"/>
      <c r="N274" s="232"/>
      <c r="O274" s="232"/>
      <c r="P274" s="233">
        <v>1</v>
      </c>
      <c r="Q274" s="233" t="s">
        <v>194</v>
      </c>
      <c r="R274" s="233"/>
      <c r="S274" s="233" t="s">
        <v>853</v>
      </c>
      <c r="T274" s="232"/>
      <c r="U274" s="235"/>
      <c r="V274" s="247"/>
      <c r="W274" s="247"/>
      <c r="Y274" s="236"/>
      <c r="Z274" s="236"/>
      <c r="AA274" s="236"/>
      <c r="AB274" s="236"/>
    </row>
    <row r="275" spans="1:28" s="222" customFormat="1" ht="16.5" customHeight="1" x14ac:dyDescent="0.2">
      <c r="A275" s="231" t="s">
        <v>1051</v>
      </c>
      <c r="B275" s="232" t="s">
        <v>178</v>
      </c>
      <c r="C275" s="233" t="s">
        <v>179</v>
      </c>
      <c r="D275" s="233" t="s">
        <v>132</v>
      </c>
      <c r="E275" s="234" t="s">
        <v>181</v>
      </c>
      <c r="F275" s="232" t="s">
        <v>276</v>
      </c>
      <c r="G275" s="233" t="s">
        <v>183</v>
      </c>
      <c r="H275" s="232" t="s">
        <v>155</v>
      </c>
      <c r="I275" s="232">
        <v>62</v>
      </c>
      <c r="J275" s="232" t="s">
        <v>849</v>
      </c>
      <c r="K275" s="232" t="s">
        <v>850</v>
      </c>
      <c r="L275" s="232" t="s">
        <v>1052</v>
      </c>
      <c r="M275" s="232"/>
      <c r="N275" s="232"/>
      <c r="O275" s="232"/>
      <c r="P275" s="233">
        <v>1</v>
      </c>
      <c r="Q275" s="233" t="s">
        <v>194</v>
      </c>
      <c r="R275" s="233"/>
      <c r="S275" s="233" t="s">
        <v>853</v>
      </c>
      <c r="T275" s="232"/>
      <c r="U275" s="235"/>
      <c r="V275" s="247"/>
      <c r="W275" s="247"/>
      <c r="Y275" s="236"/>
      <c r="Z275" s="236"/>
      <c r="AA275" s="236"/>
      <c r="AB275" s="236"/>
    </row>
    <row r="276" spans="1:28" s="222" customFormat="1" ht="16.5" customHeight="1" x14ac:dyDescent="0.2">
      <c r="A276" s="231" t="s">
        <v>1053</v>
      </c>
      <c r="B276" s="232" t="s">
        <v>178</v>
      </c>
      <c r="C276" s="233" t="s">
        <v>179</v>
      </c>
      <c r="D276" s="233" t="s">
        <v>132</v>
      </c>
      <c r="E276" s="234" t="s">
        <v>181</v>
      </c>
      <c r="F276" s="232" t="s">
        <v>276</v>
      </c>
      <c r="G276" s="233" t="s">
        <v>183</v>
      </c>
      <c r="H276" s="232" t="s">
        <v>155</v>
      </c>
      <c r="I276" s="232">
        <v>62</v>
      </c>
      <c r="J276" s="232" t="s">
        <v>849</v>
      </c>
      <c r="K276" s="232" t="s">
        <v>850</v>
      </c>
      <c r="L276" s="232" t="s">
        <v>1054</v>
      </c>
      <c r="M276" s="232"/>
      <c r="N276" s="232"/>
      <c r="O276" s="232"/>
      <c r="P276" s="233">
        <v>1</v>
      </c>
      <c r="Q276" s="233" t="s">
        <v>194</v>
      </c>
      <c r="R276" s="233"/>
      <c r="S276" s="233" t="s">
        <v>853</v>
      </c>
      <c r="T276" s="232"/>
      <c r="U276" s="235"/>
      <c r="V276" s="247"/>
      <c r="W276" s="247"/>
      <c r="Y276" s="236"/>
      <c r="Z276" s="236"/>
      <c r="AA276" s="236"/>
      <c r="AB276" s="236"/>
    </row>
    <row r="277" spans="1:28" s="222" customFormat="1" ht="16.5" customHeight="1" x14ac:dyDescent="0.2">
      <c r="A277" s="231" t="s">
        <v>1055</v>
      </c>
      <c r="B277" s="232" t="s">
        <v>178</v>
      </c>
      <c r="C277" s="233" t="s">
        <v>179</v>
      </c>
      <c r="D277" s="233" t="s">
        <v>132</v>
      </c>
      <c r="E277" s="234" t="s">
        <v>181</v>
      </c>
      <c r="F277" s="232" t="s">
        <v>1056</v>
      </c>
      <c r="G277" s="233" t="s">
        <v>183</v>
      </c>
      <c r="H277" s="232" t="s">
        <v>155</v>
      </c>
      <c r="I277" s="232">
        <v>62</v>
      </c>
      <c r="J277" s="232" t="s">
        <v>849</v>
      </c>
      <c r="K277" s="232" t="s">
        <v>850</v>
      </c>
      <c r="L277" s="232" t="s">
        <v>1057</v>
      </c>
      <c r="M277" s="232"/>
      <c r="N277" s="232"/>
      <c r="O277" s="232"/>
      <c r="P277" s="233">
        <v>1</v>
      </c>
      <c r="Q277" s="233" t="s">
        <v>194</v>
      </c>
      <c r="R277" s="233"/>
      <c r="S277" s="233" t="s">
        <v>853</v>
      </c>
      <c r="T277" s="232"/>
      <c r="U277" s="235"/>
      <c r="V277" s="247"/>
      <c r="W277" s="247"/>
      <c r="Y277" s="236"/>
      <c r="Z277" s="236"/>
      <c r="AA277" s="236"/>
      <c r="AB277" s="236"/>
    </row>
    <row r="278" spans="1:28" s="222" customFormat="1" ht="16.5" customHeight="1" x14ac:dyDescent="0.2">
      <c r="A278" s="231" t="s">
        <v>1058</v>
      </c>
      <c r="B278" s="232" t="s">
        <v>178</v>
      </c>
      <c r="C278" s="233" t="s">
        <v>179</v>
      </c>
      <c r="D278" s="233" t="s">
        <v>132</v>
      </c>
      <c r="E278" s="234" t="s">
        <v>181</v>
      </c>
      <c r="F278" s="232" t="s">
        <v>1059</v>
      </c>
      <c r="G278" s="233" t="s">
        <v>183</v>
      </c>
      <c r="H278" s="232" t="s">
        <v>155</v>
      </c>
      <c r="I278" s="232">
        <v>62</v>
      </c>
      <c r="J278" s="232" t="s">
        <v>849</v>
      </c>
      <c r="K278" s="232" t="s">
        <v>850</v>
      </c>
      <c r="L278" s="232" t="s">
        <v>1060</v>
      </c>
      <c r="M278" s="232"/>
      <c r="N278" s="232"/>
      <c r="O278" s="232"/>
      <c r="P278" s="233">
        <v>1</v>
      </c>
      <c r="Q278" s="233" t="s">
        <v>194</v>
      </c>
      <c r="R278" s="233"/>
      <c r="S278" s="233" t="s">
        <v>853</v>
      </c>
      <c r="T278" s="232"/>
      <c r="U278" s="235"/>
      <c r="V278" s="247"/>
      <c r="W278" s="247"/>
      <c r="Y278" s="236"/>
      <c r="Z278" s="236"/>
      <c r="AA278" s="236"/>
      <c r="AB278" s="236"/>
    </row>
    <row r="279" spans="1:28" s="222" customFormat="1" ht="16.5" customHeight="1" x14ac:dyDescent="0.2">
      <c r="A279" s="231" t="s">
        <v>1061</v>
      </c>
      <c r="B279" s="232" t="s">
        <v>178</v>
      </c>
      <c r="C279" s="233" t="s">
        <v>179</v>
      </c>
      <c r="D279" s="233" t="s">
        <v>132</v>
      </c>
      <c r="E279" s="234" t="s">
        <v>181</v>
      </c>
      <c r="F279" s="232" t="s">
        <v>1062</v>
      </c>
      <c r="G279" s="233" t="s">
        <v>183</v>
      </c>
      <c r="H279" s="232" t="s">
        <v>155</v>
      </c>
      <c r="I279" s="232">
        <v>62</v>
      </c>
      <c r="J279" s="232" t="s">
        <v>849</v>
      </c>
      <c r="K279" s="232" t="s">
        <v>850</v>
      </c>
      <c r="L279" s="232" t="s">
        <v>1063</v>
      </c>
      <c r="M279" s="232"/>
      <c r="N279" s="232"/>
      <c r="O279" s="232"/>
      <c r="P279" s="233">
        <v>1</v>
      </c>
      <c r="Q279" s="233" t="s">
        <v>194</v>
      </c>
      <c r="R279" s="233"/>
      <c r="S279" s="233" t="s">
        <v>853</v>
      </c>
      <c r="T279" s="232"/>
      <c r="U279" s="235"/>
      <c r="V279" s="247"/>
      <c r="W279" s="247"/>
      <c r="Y279" s="236"/>
      <c r="Z279" s="236"/>
      <c r="AA279" s="236"/>
      <c r="AB279" s="236"/>
    </row>
    <row r="280" spans="1:28" s="222" customFormat="1" ht="16.5" customHeight="1" x14ac:dyDescent="0.2">
      <c r="A280" s="231" t="s">
        <v>1064</v>
      </c>
      <c r="B280" s="232" t="s">
        <v>178</v>
      </c>
      <c r="C280" s="233" t="s">
        <v>179</v>
      </c>
      <c r="D280" s="233" t="s">
        <v>132</v>
      </c>
      <c r="E280" s="234" t="s">
        <v>181</v>
      </c>
      <c r="F280" s="232" t="s">
        <v>1062</v>
      </c>
      <c r="G280" s="233" t="s">
        <v>183</v>
      </c>
      <c r="H280" s="232" t="s">
        <v>155</v>
      </c>
      <c r="I280" s="232">
        <v>62</v>
      </c>
      <c r="J280" s="232" t="s">
        <v>849</v>
      </c>
      <c r="K280" s="232" t="s">
        <v>850</v>
      </c>
      <c r="L280" s="232" t="s">
        <v>1065</v>
      </c>
      <c r="M280" s="232"/>
      <c r="N280" s="232"/>
      <c r="O280" s="232"/>
      <c r="P280" s="233">
        <v>1</v>
      </c>
      <c r="Q280" s="233" t="s">
        <v>194</v>
      </c>
      <c r="R280" s="233"/>
      <c r="S280" s="233" t="s">
        <v>853</v>
      </c>
      <c r="T280" s="232"/>
      <c r="U280" s="235"/>
      <c r="V280" s="247"/>
      <c r="W280" s="247"/>
      <c r="Y280" s="236"/>
      <c r="Z280" s="236"/>
      <c r="AA280" s="236"/>
      <c r="AB280" s="236"/>
    </row>
    <row r="281" spans="1:28" s="222" customFormat="1" ht="16.5" customHeight="1" x14ac:dyDescent="0.2">
      <c r="A281" s="231" t="s">
        <v>1066</v>
      </c>
      <c r="B281" s="232" t="s">
        <v>178</v>
      </c>
      <c r="C281" s="233" t="s">
        <v>179</v>
      </c>
      <c r="D281" s="233" t="s">
        <v>132</v>
      </c>
      <c r="E281" s="234" t="s">
        <v>181</v>
      </c>
      <c r="F281" s="232" t="s">
        <v>1067</v>
      </c>
      <c r="G281" s="233" t="s">
        <v>183</v>
      </c>
      <c r="H281" s="232" t="s">
        <v>155</v>
      </c>
      <c r="I281" s="232">
        <v>62</v>
      </c>
      <c r="J281" s="232" t="s">
        <v>849</v>
      </c>
      <c r="K281" s="232" t="s">
        <v>850</v>
      </c>
      <c r="L281" s="232" t="s">
        <v>1068</v>
      </c>
      <c r="M281" s="232"/>
      <c r="N281" s="232"/>
      <c r="O281" s="232"/>
      <c r="P281" s="233">
        <v>1</v>
      </c>
      <c r="Q281" s="233" t="s">
        <v>194</v>
      </c>
      <c r="R281" s="233"/>
      <c r="S281" s="233" t="s">
        <v>853</v>
      </c>
      <c r="T281" s="232"/>
      <c r="U281" s="235"/>
      <c r="V281" s="247"/>
      <c r="W281" s="247"/>
      <c r="Y281" s="236"/>
      <c r="Z281" s="236"/>
      <c r="AA281" s="236"/>
      <c r="AB281" s="236"/>
    </row>
    <row r="282" spans="1:28" s="222" customFormat="1" ht="16.5" customHeight="1" x14ac:dyDescent="0.2">
      <c r="A282" s="231" t="s">
        <v>1069</v>
      </c>
      <c r="B282" s="232" t="s">
        <v>178</v>
      </c>
      <c r="C282" s="233" t="s">
        <v>179</v>
      </c>
      <c r="D282" s="233" t="s">
        <v>132</v>
      </c>
      <c r="E282" s="234" t="s">
        <v>181</v>
      </c>
      <c r="F282" s="232" t="s">
        <v>1070</v>
      </c>
      <c r="G282" s="233" t="s">
        <v>183</v>
      </c>
      <c r="H282" s="232" t="s">
        <v>155</v>
      </c>
      <c r="I282" s="232">
        <v>62</v>
      </c>
      <c r="J282" s="232" t="s">
        <v>849</v>
      </c>
      <c r="K282" s="232" t="s">
        <v>850</v>
      </c>
      <c r="L282" s="232" t="s">
        <v>1071</v>
      </c>
      <c r="M282" s="232"/>
      <c r="N282" s="232"/>
      <c r="O282" s="232"/>
      <c r="P282" s="233">
        <v>1</v>
      </c>
      <c r="Q282" s="233" t="s">
        <v>194</v>
      </c>
      <c r="R282" s="233"/>
      <c r="S282" s="233" t="s">
        <v>853</v>
      </c>
      <c r="T282" s="232"/>
      <c r="U282" s="235"/>
      <c r="V282" s="247"/>
      <c r="W282" s="247"/>
      <c r="Y282" s="236"/>
      <c r="Z282" s="236"/>
      <c r="AA282" s="236"/>
      <c r="AB282" s="236"/>
    </row>
    <row r="283" spans="1:28" s="222" customFormat="1" ht="16.5" customHeight="1" x14ac:dyDescent="0.2">
      <c r="A283" s="231" t="s">
        <v>1072</v>
      </c>
      <c r="B283" s="232" t="s">
        <v>178</v>
      </c>
      <c r="C283" s="233" t="s">
        <v>179</v>
      </c>
      <c r="D283" s="233" t="s">
        <v>132</v>
      </c>
      <c r="E283" s="234" t="s">
        <v>181</v>
      </c>
      <c r="F283" s="232" t="s">
        <v>1073</v>
      </c>
      <c r="G283" s="233" t="s">
        <v>183</v>
      </c>
      <c r="H283" s="232" t="s">
        <v>155</v>
      </c>
      <c r="I283" s="232">
        <v>62</v>
      </c>
      <c r="J283" s="232" t="s">
        <v>849</v>
      </c>
      <c r="K283" s="232" t="s">
        <v>850</v>
      </c>
      <c r="L283" s="232" t="s">
        <v>1074</v>
      </c>
      <c r="M283" s="232"/>
      <c r="N283" s="232"/>
      <c r="O283" s="232"/>
      <c r="P283" s="233">
        <v>1</v>
      </c>
      <c r="Q283" s="233" t="s">
        <v>194</v>
      </c>
      <c r="R283" s="233"/>
      <c r="S283" s="233" t="s">
        <v>853</v>
      </c>
      <c r="T283" s="232"/>
      <c r="U283" s="235"/>
      <c r="V283" s="247"/>
      <c r="W283" s="247"/>
      <c r="Y283" s="236"/>
      <c r="Z283" s="236"/>
      <c r="AA283" s="236"/>
      <c r="AB283" s="236"/>
    </row>
    <row r="284" spans="1:28" s="222" customFormat="1" ht="16.5" customHeight="1" x14ac:dyDescent="0.2">
      <c r="A284" s="231" t="s">
        <v>1075</v>
      </c>
      <c r="B284" s="232" t="s">
        <v>178</v>
      </c>
      <c r="C284" s="233" t="s">
        <v>179</v>
      </c>
      <c r="D284" s="233" t="s">
        <v>132</v>
      </c>
      <c r="E284" s="234" t="s">
        <v>181</v>
      </c>
      <c r="F284" s="232" t="s">
        <v>1076</v>
      </c>
      <c r="G284" s="233" t="s">
        <v>183</v>
      </c>
      <c r="H284" s="232" t="s">
        <v>155</v>
      </c>
      <c r="I284" s="232">
        <v>62</v>
      </c>
      <c r="J284" s="232" t="s">
        <v>849</v>
      </c>
      <c r="K284" s="232" t="s">
        <v>850</v>
      </c>
      <c r="L284" s="232" t="s">
        <v>1077</v>
      </c>
      <c r="M284" s="232"/>
      <c r="N284" s="232"/>
      <c r="O284" s="232"/>
      <c r="P284" s="233">
        <v>1</v>
      </c>
      <c r="Q284" s="233" t="s">
        <v>194</v>
      </c>
      <c r="R284" s="233"/>
      <c r="S284" s="233" t="s">
        <v>853</v>
      </c>
      <c r="T284" s="232"/>
      <c r="U284" s="235"/>
      <c r="V284" s="247"/>
      <c r="W284" s="247"/>
      <c r="Y284" s="236"/>
      <c r="Z284" s="236"/>
      <c r="AA284" s="236"/>
      <c r="AB284" s="236"/>
    </row>
    <row r="285" spans="1:28" s="222" customFormat="1" ht="16.5" customHeight="1" x14ac:dyDescent="0.2">
      <c r="A285" s="231" t="s">
        <v>1078</v>
      </c>
      <c r="B285" s="232" t="s">
        <v>178</v>
      </c>
      <c r="C285" s="233" t="s">
        <v>179</v>
      </c>
      <c r="D285" s="233" t="s">
        <v>132</v>
      </c>
      <c r="E285" s="234" t="s">
        <v>181</v>
      </c>
      <c r="F285" s="232" t="s">
        <v>567</v>
      </c>
      <c r="G285" s="233" t="s">
        <v>183</v>
      </c>
      <c r="H285" s="232" t="s">
        <v>155</v>
      </c>
      <c r="I285" s="232">
        <v>62</v>
      </c>
      <c r="J285" s="232" t="s">
        <v>849</v>
      </c>
      <c r="K285" s="232" t="s">
        <v>850</v>
      </c>
      <c r="L285" s="232" t="s">
        <v>1079</v>
      </c>
      <c r="M285" s="232"/>
      <c r="N285" s="232"/>
      <c r="O285" s="232"/>
      <c r="P285" s="233">
        <v>1</v>
      </c>
      <c r="Q285" s="233" t="s">
        <v>194</v>
      </c>
      <c r="R285" s="233"/>
      <c r="S285" s="233" t="s">
        <v>853</v>
      </c>
      <c r="T285" s="232"/>
      <c r="U285" s="235"/>
      <c r="V285" s="247"/>
      <c r="W285" s="247"/>
      <c r="Y285" s="236"/>
      <c r="Z285" s="236"/>
      <c r="AA285" s="236"/>
      <c r="AB285" s="236"/>
    </row>
    <row r="286" spans="1:28" s="222" customFormat="1" ht="16.5" customHeight="1" x14ac:dyDescent="0.2">
      <c r="A286" s="231" t="s">
        <v>1080</v>
      </c>
      <c r="B286" s="232" t="s">
        <v>178</v>
      </c>
      <c r="C286" s="233" t="s">
        <v>179</v>
      </c>
      <c r="D286" s="233" t="s">
        <v>132</v>
      </c>
      <c r="E286" s="234" t="s">
        <v>181</v>
      </c>
      <c r="F286" s="232" t="s">
        <v>567</v>
      </c>
      <c r="G286" s="233" t="s">
        <v>183</v>
      </c>
      <c r="H286" s="232" t="s">
        <v>155</v>
      </c>
      <c r="I286" s="232">
        <v>62</v>
      </c>
      <c r="J286" s="232" t="s">
        <v>849</v>
      </c>
      <c r="K286" s="232" t="s">
        <v>850</v>
      </c>
      <c r="L286" s="232" t="s">
        <v>1081</v>
      </c>
      <c r="M286" s="232"/>
      <c r="N286" s="232"/>
      <c r="O286" s="232"/>
      <c r="P286" s="233">
        <v>1</v>
      </c>
      <c r="Q286" s="233" t="s">
        <v>194</v>
      </c>
      <c r="R286" s="233"/>
      <c r="S286" s="233" t="s">
        <v>853</v>
      </c>
      <c r="T286" s="232"/>
      <c r="U286" s="235"/>
      <c r="V286" s="247"/>
      <c r="W286" s="247"/>
      <c r="Y286" s="236"/>
      <c r="Z286" s="236"/>
      <c r="AA286" s="236"/>
      <c r="AB286" s="236"/>
    </row>
    <row r="287" spans="1:28" s="222" customFormat="1" ht="16.5" customHeight="1" x14ac:dyDescent="0.2">
      <c r="A287" s="231" t="s">
        <v>1082</v>
      </c>
      <c r="B287" s="232" t="s">
        <v>178</v>
      </c>
      <c r="C287" s="233" t="s">
        <v>179</v>
      </c>
      <c r="D287" s="233" t="s">
        <v>132</v>
      </c>
      <c r="E287" s="234" t="s">
        <v>181</v>
      </c>
      <c r="F287" s="232" t="s">
        <v>1083</v>
      </c>
      <c r="G287" s="233" t="s">
        <v>183</v>
      </c>
      <c r="H287" s="232" t="s">
        <v>155</v>
      </c>
      <c r="I287" s="232">
        <v>62</v>
      </c>
      <c r="J287" s="232" t="s">
        <v>849</v>
      </c>
      <c r="K287" s="232" t="s">
        <v>850</v>
      </c>
      <c r="L287" s="232" t="s">
        <v>1084</v>
      </c>
      <c r="M287" s="232"/>
      <c r="N287" s="232"/>
      <c r="O287" s="232"/>
      <c r="P287" s="233">
        <v>1</v>
      </c>
      <c r="Q287" s="233" t="s">
        <v>194</v>
      </c>
      <c r="R287" s="233"/>
      <c r="S287" s="233" t="s">
        <v>853</v>
      </c>
      <c r="T287" s="232"/>
      <c r="U287" s="235"/>
      <c r="V287" s="247"/>
      <c r="W287" s="247"/>
      <c r="Y287" s="236"/>
      <c r="Z287" s="236"/>
      <c r="AA287" s="236"/>
      <c r="AB287" s="236"/>
    </row>
    <row r="288" spans="1:28" s="222" customFormat="1" ht="16.5" customHeight="1" x14ac:dyDescent="0.2">
      <c r="A288" s="231" t="s">
        <v>1085</v>
      </c>
      <c r="B288" s="232" t="s">
        <v>178</v>
      </c>
      <c r="C288" s="233" t="s">
        <v>179</v>
      </c>
      <c r="D288" s="233" t="s">
        <v>132</v>
      </c>
      <c r="E288" s="234" t="s">
        <v>181</v>
      </c>
      <c r="F288" s="232" t="s">
        <v>288</v>
      </c>
      <c r="G288" s="233" t="s">
        <v>183</v>
      </c>
      <c r="H288" s="232" t="s">
        <v>155</v>
      </c>
      <c r="I288" s="232">
        <v>62</v>
      </c>
      <c r="J288" s="232" t="s">
        <v>849</v>
      </c>
      <c r="K288" s="232" t="s">
        <v>850</v>
      </c>
      <c r="L288" s="232" t="s">
        <v>1086</v>
      </c>
      <c r="M288" s="232" t="s">
        <v>1087</v>
      </c>
      <c r="N288" s="232"/>
      <c r="O288" s="232"/>
      <c r="P288" s="233">
        <v>1</v>
      </c>
      <c r="Q288" s="233" t="s">
        <v>194</v>
      </c>
      <c r="R288" s="233"/>
      <c r="S288" s="233" t="s">
        <v>853</v>
      </c>
      <c r="T288" s="232"/>
      <c r="U288" s="235"/>
      <c r="V288" s="247"/>
      <c r="W288" s="247"/>
      <c r="Y288" s="236"/>
      <c r="Z288" s="236"/>
      <c r="AA288" s="236"/>
      <c r="AB288" s="236"/>
    </row>
    <row r="289" spans="1:28" s="222" customFormat="1" ht="16.5" customHeight="1" x14ac:dyDescent="0.2">
      <c r="A289" s="231" t="s">
        <v>1088</v>
      </c>
      <c r="B289" s="232" t="s">
        <v>178</v>
      </c>
      <c r="C289" s="233" t="s">
        <v>179</v>
      </c>
      <c r="D289" s="233" t="s">
        <v>132</v>
      </c>
      <c r="E289" s="234" t="s">
        <v>181</v>
      </c>
      <c r="F289" s="232" t="s">
        <v>1089</v>
      </c>
      <c r="G289" s="233" t="s">
        <v>183</v>
      </c>
      <c r="H289" s="232" t="s">
        <v>155</v>
      </c>
      <c r="I289" s="232">
        <v>62</v>
      </c>
      <c r="J289" s="232" t="s">
        <v>849</v>
      </c>
      <c r="K289" s="232" t="s">
        <v>850</v>
      </c>
      <c r="L289" s="232" t="s">
        <v>1090</v>
      </c>
      <c r="M289" s="232" t="s">
        <v>852</v>
      </c>
      <c r="N289" s="232"/>
      <c r="O289" s="232"/>
      <c r="P289" s="233">
        <v>1</v>
      </c>
      <c r="Q289" s="233" t="s">
        <v>194</v>
      </c>
      <c r="R289" s="233"/>
      <c r="S289" s="233" t="s">
        <v>853</v>
      </c>
      <c r="T289" s="232"/>
      <c r="U289" s="235"/>
      <c r="V289" s="247"/>
      <c r="W289" s="247"/>
      <c r="Y289" s="236"/>
      <c r="Z289" s="236"/>
      <c r="AA289" s="236"/>
      <c r="AB289" s="236"/>
    </row>
    <row r="290" spans="1:28" s="222" customFormat="1" ht="16.5" customHeight="1" x14ac:dyDescent="0.2">
      <c r="A290" s="231" t="s">
        <v>1091</v>
      </c>
      <c r="B290" s="232" t="s">
        <v>178</v>
      </c>
      <c r="C290" s="233" t="s">
        <v>179</v>
      </c>
      <c r="D290" s="233" t="s">
        <v>132</v>
      </c>
      <c r="E290" s="234" t="s">
        <v>181</v>
      </c>
      <c r="F290" s="232" t="s">
        <v>1089</v>
      </c>
      <c r="G290" s="233" t="s">
        <v>183</v>
      </c>
      <c r="H290" s="232" t="s">
        <v>155</v>
      </c>
      <c r="I290" s="232">
        <v>62</v>
      </c>
      <c r="J290" s="232" t="s">
        <v>849</v>
      </c>
      <c r="K290" s="232" t="s">
        <v>850</v>
      </c>
      <c r="L290" s="232" t="s">
        <v>1092</v>
      </c>
      <c r="M290" s="232" t="s">
        <v>852</v>
      </c>
      <c r="N290" s="232"/>
      <c r="O290" s="232"/>
      <c r="P290" s="233">
        <v>1</v>
      </c>
      <c r="Q290" s="233" t="s">
        <v>194</v>
      </c>
      <c r="R290" s="233"/>
      <c r="S290" s="233" t="s">
        <v>853</v>
      </c>
      <c r="T290" s="232"/>
      <c r="U290" s="235"/>
      <c r="V290" s="247"/>
      <c r="W290" s="247"/>
      <c r="Y290" s="236"/>
      <c r="Z290" s="236"/>
      <c r="AA290" s="236"/>
      <c r="AB290" s="236"/>
    </row>
    <row r="291" spans="1:28" s="222" customFormat="1" ht="16.5" customHeight="1" x14ac:dyDescent="0.2">
      <c r="A291" s="231" t="s">
        <v>1093</v>
      </c>
      <c r="B291" s="232" t="s">
        <v>178</v>
      </c>
      <c r="C291" s="233" t="s">
        <v>179</v>
      </c>
      <c r="D291" s="233" t="s">
        <v>132</v>
      </c>
      <c r="E291" s="234" t="s">
        <v>181</v>
      </c>
      <c r="F291" s="232" t="s">
        <v>1089</v>
      </c>
      <c r="G291" s="233" t="s">
        <v>183</v>
      </c>
      <c r="H291" s="232" t="s">
        <v>155</v>
      </c>
      <c r="I291" s="232">
        <v>62</v>
      </c>
      <c r="J291" s="232" t="s">
        <v>849</v>
      </c>
      <c r="K291" s="232" t="s">
        <v>850</v>
      </c>
      <c r="L291" s="232" t="s">
        <v>1094</v>
      </c>
      <c r="M291" s="232" t="s">
        <v>852</v>
      </c>
      <c r="N291" s="232"/>
      <c r="O291" s="232"/>
      <c r="P291" s="233">
        <v>1</v>
      </c>
      <c r="Q291" s="233" t="s">
        <v>194</v>
      </c>
      <c r="R291" s="233"/>
      <c r="S291" s="233" t="s">
        <v>853</v>
      </c>
      <c r="T291" s="232"/>
      <c r="U291" s="235"/>
      <c r="V291" s="247"/>
      <c r="W291" s="247"/>
      <c r="Y291" s="236"/>
      <c r="Z291" s="236"/>
      <c r="AA291" s="236"/>
      <c r="AB291" s="236"/>
    </row>
    <row r="292" spans="1:28" s="222" customFormat="1" ht="16.5" customHeight="1" x14ac:dyDescent="0.2">
      <c r="A292" s="231" t="s">
        <v>1095</v>
      </c>
      <c r="B292" s="232" t="s">
        <v>178</v>
      </c>
      <c r="C292" s="233" t="s">
        <v>179</v>
      </c>
      <c r="D292" s="233" t="s">
        <v>132</v>
      </c>
      <c r="E292" s="234" t="s">
        <v>181</v>
      </c>
      <c r="F292" s="232" t="s">
        <v>520</v>
      </c>
      <c r="G292" s="233" t="s">
        <v>183</v>
      </c>
      <c r="H292" s="232" t="s">
        <v>155</v>
      </c>
      <c r="I292" s="232">
        <v>62</v>
      </c>
      <c r="J292" s="232" t="s">
        <v>849</v>
      </c>
      <c r="K292" s="232" t="s">
        <v>850</v>
      </c>
      <c r="L292" s="232" t="s">
        <v>1096</v>
      </c>
      <c r="M292" s="232" t="s">
        <v>852</v>
      </c>
      <c r="N292" s="232"/>
      <c r="O292" s="232"/>
      <c r="P292" s="233">
        <v>1</v>
      </c>
      <c r="Q292" s="233" t="s">
        <v>194</v>
      </c>
      <c r="R292" s="233"/>
      <c r="S292" s="233" t="s">
        <v>853</v>
      </c>
      <c r="T292" s="232"/>
      <c r="U292" s="235"/>
      <c r="V292" s="247"/>
      <c r="W292" s="247"/>
      <c r="Y292" s="236"/>
      <c r="Z292" s="236"/>
      <c r="AA292" s="236"/>
      <c r="AB292" s="236"/>
    </row>
    <row r="293" spans="1:28" s="222" customFormat="1" ht="16.5" customHeight="1" x14ac:dyDescent="0.2">
      <c r="A293" s="231" t="s">
        <v>1097</v>
      </c>
      <c r="B293" s="232" t="s">
        <v>178</v>
      </c>
      <c r="C293" s="233" t="s">
        <v>179</v>
      </c>
      <c r="D293" s="233" t="s">
        <v>132</v>
      </c>
      <c r="E293" s="234" t="s">
        <v>181</v>
      </c>
      <c r="F293" s="232" t="s">
        <v>520</v>
      </c>
      <c r="G293" s="233" t="s">
        <v>183</v>
      </c>
      <c r="H293" s="232" t="s">
        <v>155</v>
      </c>
      <c r="I293" s="232">
        <v>62</v>
      </c>
      <c r="J293" s="232" t="s">
        <v>849</v>
      </c>
      <c r="K293" s="232" t="s">
        <v>850</v>
      </c>
      <c r="L293" s="232" t="s">
        <v>1098</v>
      </c>
      <c r="M293" s="232" t="s">
        <v>852</v>
      </c>
      <c r="N293" s="232"/>
      <c r="O293" s="232"/>
      <c r="P293" s="233">
        <v>1</v>
      </c>
      <c r="Q293" s="233" t="s">
        <v>194</v>
      </c>
      <c r="R293" s="233"/>
      <c r="S293" s="233" t="s">
        <v>853</v>
      </c>
      <c r="T293" s="232"/>
      <c r="U293" s="235"/>
      <c r="V293" s="247"/>
      <c r="W293" s="247"/>
      <c r="Y293" s="236"/>
      <c r="Z293" s="236"/>
      <c r="AA293" s="236"/>
      <c r="AB293" s="236"/>
    </row>
    <row r="294" spans="1:28" s="222" customFormat="1" ht="16.5" customHeight="1" x14ac:dyDescent="0.2">
      <c r="A294" s="231" t="s">
        <v>1099</v>
      </c>
      <c r="B294" s="232" t="s">
        <v>178</v>
      </c>
      <c r="C294" s="233" t="s">
        <v>179</v>
      </c>
      <c r="D294" s="233" t="s">
        <v>132</v>
      </c>
      <c r="E294" s="234" t="s">
        <v>181</v>
      </c>
      <c r="F294" s="232" t="s">
        <v>830</v>
      </c>
      <c r="G294" s="233" t="s">
        <v>183</v>
      </c>
      <c r="H294" s="232" t="s">
        <v>156</v>
      </c>
      <c r="I294" s="232">
        <v>63</v>
      </c>
      <c r="J294" s="232" t="s">
        <v>1100</v>
      </c>
      <c r="K294" s="232" t="s">
        <v>1101</v>
      </c>
      <c r="L294" s="232" t="s">
        <v>1102</v>
      </c>
      <c r="M294" s="232"/>
      <c r="N294" s="232"/>
      <c r="O294" s="232"/>
      <c r="P294" s="233">
        <v>1302</v>
      </c>
      <c r="Q294" s="233" t="s">
        <v>194</v>
      </c>
      <c r="R294" s="233"/>
      <c r="S294" s="233"/>
      <c r="T294" s="232" t="s">
        <v>1103</v>
      </c>
      <c r="U294" s="235"/>
      <c r="V294" s="247"/>
      <c r="W294" s="247"/>
      <c r="Y294" s="236"/>
      <c r="Z294" s="236"/>
      <c r="AA294" s="236"/>
      <c r="AB294" s="236"/>
    </row>
    <row r="295" spans="1:28" s="222" customFormat="1" ht="16.5" customHeight="1" x14ac:dyDescent="0.2">
      <c r="A295" s="231" t="s">
        <v>1104</v>
      </c>
      <c r="B295" s="232" t="s">
        <v>178</v>
      </c>
      <c r="C295" s="233" t="s">
        <v>179</v>
      </c>
      <c r="D295" s="233" t="s">
        <v>132</v>
      </c>
      <c r="E295" s="234" t="s">
        <v>181</v>
      </c>
      <c r="F295" s="232" t="s">
        <v>830</v>
      </c>
      <c r="G295" s="233" t="s">
        <v>183</v>
      </c>
      <c r="H295" s="232" t="s">
        <v>156</v>
      </c>
      <c r="I295" s="232">
        <v>63</v>
      </c>
      <c r="J295" s="232" t="s">
        <v>1100</v>
      </c>
      <c r="K295" s="232" t="s">
        <v>1101</v>
      </c>
      <c r="L295" s="232" t="s">
        <v>1105</v>
      </c>
      <c r="M295" s="232"/>
      <c r="N295" s="232"/>
      <c r="O295" s="232"/>
      <c r="P295" s="233">
        <v>2979</v>
      </c>
      <c r="Q295" s="233" t="s">
        <v>194</v>
      </c>
      <c r="R295" s="233"/>
      <c r="S295" s="233"/>
      <c r="T295" s="232" t="s">
        <v>1106</v>
      </c>
      <c r="U295" s="235"/>
      <c r="V295" s="247"/>
      <c r="W295" s="247"/>
      <c r="Y295" s="236"/>
      <c r="Z295" s="236"/>
      <c r="AA295" s="236"/>
      <c r="AB295" s="236"/>
    </row>
    <row r="296" spans="1:28" s="222" customFormat="1" ht="16.5" customHeight="1" x14ac:dyDescent="0.2">
      <c r="A296" s="231" t="s">
        <v>1107</v>
      </c>
      <c r="B296" s="232" t="s">
        <v>178</v>
      </c>
      <c r="C296" s="233" t="s">
        <v>179</v>
      </c>
      <c r="D296" s="233" t="s">
        <v>132</v>
      </c>
      <c r="E296" s="234" t="s">
        <v>181</v>
      </c>
      <c r="F296" s="232" t="s">
        <v>1108</v>
      </c>
      <c r="G296" s="233" t="s">
        <v>183</v>
      </c>
      <c r="H296" s="232" t="s">
        <v>156</v>
      </c>
      <c r="I296" s="232">
        <v>63</v>
      </c>
      <c r="J296" s="232" t="s">
        <v>1100</v>
      </c>
      <c r="K296" s="232" t="s">
        <v>1101</v>
      </c>
      <c r="L296" s="232" t="s">
        <v>1109</v>
      </c>
      <c r="M296" s="232"/>
      <c r="N296" s="232"/>
      <c r="O296" s="232"/>
      <c r="P296" s="233">
        <v>1003</v>
      </c>
      <c r="Q296" s="233" t="s">
        <v>194</v>
      </c>
      <c r="R296" s="233"/>
      <c r="S296" s="233"/>
      <c r="T296" s="232" t="s">
        <v>1110</v>
      </c>
      <c r="U296" s="235"/>
      <c r="V296" s="247"/>
      <c r="W296" s="247"/>
      <c r="Y296" s="236"/>
      <c r="Z296" s="236"/>
      <c r="AA296" s="236"/>
      <c r="AB296" s="236"/>
    </row>
    <row r="297" spans="1:28" s="222" customFormat="1" ht="16.5" customHeight="1" x14ac:dyDescent="0.2">
      <c r="A297" s="231"/>
      <c r="B297" s="232" t="s">
        <v>178</v>
      </c>
      <c r="C297" s="233" t="s">
        <v>179</v>
      </c>
      <c r="D297" s="233" t="s">
        <v>132</v>
      </c>
      <c r="E297" s="234" t="s">
        <v>181</v>
      </c>
      <c r="F297" s="232" t="s">
        <v>1111</v>
      </c>
      <c r="G297" s="233" t="s">
        <v>183</v>
      </c>
      <c r="H297" s="232" t="s">
        <v>156</v>
      </c>
      <c r="I297" s="232">
        <v>63</v>
      </c>
      <c r="J297" s="232" t="s">
        <v>1100</v>
      </c>
      <c r="K297" s="232" t="s">
        <v>1101</v>
      </c>
      <c r="L297" s="232" t="s">
        <v>1112</v>
      </c>
      <c r="M297" s="232"/>
      <c r="N297" s="232"/>
      <c r="O297" s="232"/>
      <c r="P297" s="233">
        <v>50</v>
      </c>
      <c r="Q297" s="233" t="s">
        <v>194</v>
      </c>
      <c r="R297" s="233"/>
      <c r="S297" s="233"/>
      <c r="T297" s="232" t="s">
        <v>1113</v>
      </c>
      <c r="U297" s="235"/>
      <c r="V297" s="247"/>
      <c r="W297" s="247"/>
      <c r="Y297" s="236"/>
      <c r="Z297" s="236"/>
      <c r="AA297" s="236"/>
      <c r="AB297" s="236"/>
    </row>
    <row r="298" spans="1:28" s="222" customFormat="1" ht="16.5" customHeight="1" x14ac:dyDescent="0.2">
      <c r="A298" s="231" t="s">
        <v>1114</v>
      </c>
      <c r="B298" s="232" t="s">
        <v>178</v>
      </c>
      <c r="C298" s="233" t="s">
        <v>179</v>
      </c>
      <c r="D298" s="233" t="s">
        <v>132</v>
      </c>
      <c r="E298" s="234" t="s">
        <v>181</v>
      </c>
      <c r="F298" s="232" t="s">
        <v>830</v>
      </c>
      <c r="G298" s="233" t="s">
        <v>183</v>
      </c>
      <c r="H298" s="232" t="s">
        <v>156</v>
      </c>
      <c r="I298" s="232">
        <v>63</v>
      </c>
      <c r="J298" s="232" t="s">
        <v>1115</v>
      </c>
      <c r="K298" s="232" t="s">
        <v>1116</v>
      </c>
      <c r="L298" s="232" t="s">
        <v>1117</v>
      </c>
      <c r="M298" s="232"/>
      <c r="N298" s="232"/>
      <c r="O298" s="232"/>
      <c r="P298" s="233">
        <v>75</v>
      </c>
      <c r="Q298" s="233" t="s">
        <v>194</v>
      </c>
      <c r="R298" s="233"/>
      <c r="S298" s="233" t="s">
        <v>1118</v>
      </c>
      <c r="T298" s="232"/>
      <c r="U298" s="235"/>
      <c r="V298" s="247"/>
      <c r="W298" s="247"/>
      <c r="Y298" s="236"/>
      <c r="Z298" s="236"/>
      <c r="AA298" s="236"/>
      <c r="AB298" s="236"/>
    </row>
    <row r="299" spans="1:28" s="222" customFormat="1" ht="16.5" customHeight="1" x14ac:dyDescent="0.2">
      <c r="A299" s="231" t="s">
        <v>1119</v>
      </c>
      <c r="B299" s="232" t="s">
        <v>178</v>
      </c>
      <c r="C299" s="233" t="s">
        <v>179</v>
      </c>
      <c r="D299" s="233" t="s">
        <v>132</v>
      </c>
      <c r="E299" s="234" t="s">
        <v>181</v>
      </c>
      <c r="F299" s="232" t="s">
        <v>830</v>
      </c>
      <c r="G299" s="233" t="s">
        <v>183</v>
      </c>
      <c r="H299" s="232" t="s">
        <v>156</v>
      </c>
      <c r="I299" s="232">
        <v>63</v>
      </c>
      <c r="J299" s="232" t="s">
        <v>1115</v>
      </c>
      <c r="K299" s="232" t="s">
        <v>1116</v>
      </c>
      <c r="L299" s="232" t="s">
        <v>1120</v>
      </c>
      <c r="M299" s="232"/>
      <c r="N299" s="232"/>
      <c r="O299" s="232"/>
      <c r="P299" s="233">
        <v>38</v>
      </c>
      <c r="Q299" s="233" t="s">
        <v>194</v>
      </c>
      <c r="R299" s="233"/>
      <c r="S299" s="233" t="s">
        <v>1118</v>
      </c>
      <c r="T299" s="232"/>
      <c r="U299" s="235"/>
      <c r="V299" s="247"/>
      <c r="W299" s="247"/>
      <c r="Y299" s="236"/>
      <c r="Z299" s="236"/>
      <c r="AA299" s="236"/>
      <c r="AB299" s="236"/>
    </row>
    <row r="300" spans="1:28" s="222" customFormat="1" ht="16.5" customHeight="1" x14ac:dyDescent="0.2">
      <c r="A300" s="231" t="s">
        <v>1121</v>
      </c>
      <c r="B300" s="232" t="s">
        <v>178</v>
      </c>
      <c r="C300" s="233" t="s">
        <v>179</v>
      </c>
      <c r="D300" s="233" t="s">
        <v>132</v>
      </c>
      <c r="E300" s="234" t="s">
        <v>181</v>
      </c>
      <c r="F300" s="232" t="s">
        <v>830</v>
      </c>
      <c r="G300" s="233" t="s">
        <v>183</v>
      </c>
      <c r="H300" s="232" t="s">
        <v>156</v>
      </c>
      <c r="I300" s="232">
        <v>63</v>
      </c>
      <c r="J300" s="232" t="s">
        <v>1122</v>
      </c>
      <c r="K300" s="232" t="s">
        <v>1123</v>
      </c>
      <c r="L300" s="232" t="s">
        <v>1120</v>
      </c>
      <c r="M300" s="232"/>
      <c r="N300" s="232"/>
      <c r="O300" s="232"/>
      <c r="P300" s="233">
        <v>142</v>
      </c>
      <c r="Q300" s="233" t="s">
        <v>194</v>
      </c>
      <c r="R300" s="233"/>
      <c r="S300" s="233" t="s">
        <v>1118</v>
      </c>
      <c r="T300" s="232"/>
      <c r="U300" s="235"/>
      <c r="V300" s="247"/>
      <c r="W300" s="247"/>
      <c r="Y300" s="236"/>
      <c r="Z300" s="236"/>
      <c r="AA300" s="236"/>
      <c r="AB300" s="236"/>
    </row>
    <row r="301" spans="1:28" s="222" customFormat="1" ht="16.5" customHeight="1" x14ac:dyDescent="0.2">
      <c r="A301" s="231" t="s">
        <v>1124</v>
      </c>
      <c r="B301" s="232" t="s">
        <v>178</v>
      </c>
      <c r="C301" s="233" t="s">
        <v>179</v>
      </c>
      <c r="D301" s="233" t="s">
        <v>132</v>
      </c>
      <c r="E301" s="234" t="s">
        <v>181</v>
      </c>
      <c r="F301" s="232" t="s">
        <v>251</v>
      </c>
      <c r="G301" s="233" t="s">
        <v>183</v>
      </c>
      <c r="H301" s="232" t="s">
        <v>156</v>
      </c>
      <c r="I301" s="232">
        <v>63</v>
      </c>
      <c r="J301" s="232" t="s">
        <v>1122</v>
      </c>
      <c r="K301" s="232" t="s">
        <v>1116</v>
      </c>
      <c r="L301" s="232" t="s">
        <v>1125</v>
      </c>
      <c r="M301" s="232"/>
      <c r="N301" s="232"/>
      <c r="O301" s="232"/>
      <c r="P301" s="233">
        <v>168</v>
      </c>
      <c r="Q301" s="233" t="s">
        <v>194</v>
      </c>
      <c r="R301" s="233"/>
      <c r="S301" s="233" t="s">
        <v>1118</v>
      </c>
      <c r="T301" s="232"/>
      <c r="U301" s="235"/>
      <c r="V301" s="247"/>
      <c r="W301" s="247"/>
      <c r="Y301" s="236"/>
      <c r="Z301" s="236"/>
      <c r="AA301" s="236"/>
      <c r="AB301" s="236"/>
    </row>
    <row r="302" spans="1:28" s="222" customFormat="1" ht="16.5" customHeight="1" x14ac:dyDescent="0.2">
      <c r="A302" s="231" t="s">
        <v>1126</v>
      </c>
      <c r="B302" s="232" t="s">
        <v>178</v>
      </c>
      <c r="C302" s="233" t="s">
        <v>179</v>
      </c>
      <c r="D302" s="233" t="s">
        <v>132</v>
      </c>
      <c r="E302" s="234" t="s">
        <v>181</v>
      </c>
      <c r="F302" s="232" t="s">
        <v>1127</v>
      </c>
      <c r="G302" s="233" t="s">
        <v>183</v>
      </c>
      <c r="H302" s="232" t="s">
        <v>156</v>
      </c>
      <c r="I302" s="232">
        <v>63</v>
      </c>
      <c r="J302" s="232" t="s">
        <v>1128</v>
      </c>
      <c r="K302" s="232" t="s">
        <v>1129</v>
      </c>
      <c r="L302" s="232" t="s">
        <v>1130</v>
      </c>
      <c r="M302" s="232" t="s">
        <v>1131</v>
      </c>
      <c r="N302" s="232" t="s">
        <v>1132</v>
      </c>
      <c r="O302" s="232" t="s">
        <v>1133</v>
      </c>
      <c r="P302" s="233">
        <v>4</v>
      </c>
      <c r="Q302" s="233" t="s">
        <v>194</v>
      </c>
      <c r="R302" s="233"/>
      <c r="S302" s="233"/>
      <c r="T302" s="232"/>
      <c r="U302" s="235"/>
      <c r="V302" s="247"/>
      <c r="W302" s="247"/>
      <c r="Y302" s="236"/>
      <c r="Z302" s="236"/>
      <c r="AA302" s="236"/>
      <c r="AB302" s="236"/>
    </row>
    <row r="303" spans="1:28" s="222" customFormat="1" ht="16.5" customHeight="1" x14ac:dyDescent="0.2">
      <c r="A303" s="231"/>
      <c r="B303" s="232" t="s">
        <v>178</v>
      </c>
      <c r="C303" s="233" t="s">
        <v>179</v>
      </c>
      <c r="D303" s="233" t="s">
        <v>132</v>
      </c>
      <c r="E303" s="234" t="s">
        <v>181</v>
      </c>
      <c r="F303" s="232" t="s">
        <v>1134</v>
      </c>
      <c r="G303" s="233" t="s">
        <v>183</v>
      </c>
      <c r="H303" s="232" t="s">
        <v>137</v>
      </c>
      <c r="I303" s="232">
        <v>31</v>
      </c>
      <c r="J303" s="232" t="s">
        <v>1135</v>
      </c>
      <c r="K303" s="232" t="s">
        <v>1136</v>
      </c>
      <c r="L303" s="232" t="s">
        <v>1137</v>
      </c>
      <c r="M303" s="232"/>
      <c r="N303" s="232"/>
      <c r="O303" s="232"/>
      <c r="P303" s="233">
        <v>10</v>
      </c>
      <c r="Q303" s="233" t="s">
        <v>194</v>
      </c>
      <c r="R303" s="233"/>
      <c r="S303" s="233"/>
      <c r="T303" s="232"/>
      <c r="U303" s="235"/>
      <c r="V303" s="247"/>
      <c r="W303" s="247"/>
      <c r="Y303" s="236"/>
      <c r="Z303" s="236"/>
      <c r="AA303" s="236"/>
      <c r="AB303" s="236"/>
    </row>
    <row r="304" spans="1:28" s="222" customFormat="1" ht="16.5" customHeight="1" x14ac:dyDescent="0.2">
      <c r="A304" s="231"/>
      <c r="B304" s="232" t="s">
        <v>178</v>
      </c>
      <c r="C304" s="233" t="s">
        <v>179</v>
      </c>
      <c r="D304" s="233" t="s">
        <v>132</v>
      </c>
      <c r="E304" s="234" t="s">
        <v>181</v>
      </c>
      <c r="F304" s="232" t="s">
        <v>1134</v>
      </c>
      <c r="G304" s="233" t="s">
        <v>183</v>
      </c>
      <c r="H304" s="232" t="s">
        <v>137</v>
      </c>
      <c r="I304" s="232">
        <v>31</v>
      </c>
      <c r="J304" s="232" t="s">
        <v>1138</v>
      </c>
      <c r="K304" s="232" t="s">
        <v>1139</v>
      </c>
      <c r="L304" s="232" t="s">
        <v>1140</v>
      </c>
      <c r="M304" s="232"/>
      <c r="N304" s="232"/>
      <c r="O304" s="232"/>
      <c r="P304" s="233">
        <v>1</v>
      </c>
      <c r="Q304" s="233" t="s">
        <v>194</v>
      </c>
      <c r="R304" s="233"/>
      <c r="S304" s="233"/>
      <c r="T304" s="232"/>
      <c r="U304" s="235"/>
      <c r="V304" s="247"/>
      <c r="W304" s="247"/>
      <c r="Y304" s="236"/>
      <c r="Z304" s="236"/>
      <c r="AA304" s="236"/>
      <c r="AB304" s="236"/>
    </row>
    <row r="305" spans="1:28" s="222" customFormat="1" ht="16.5" customHeight="1" x14ac:dyDescent="0.2">
      <c r="A305" s="231" t="s">
        <v>1141</v>
      </c>
      <c r="B305" s="232" t="s">
        <v>178</v>
      </c>
      <c r="C305" s="233" t="s">
        <v>179</v>
      </c>
      <c r="D305" s="233" t="s">
        <v>132</v>
      </c>
      <c r="E305" s="234" t="s">
        <v>181</v>
      </c>
      <c r="F305" s="232" t="s">
        <v>894</v>
      </c>
      <c r="G305" s="233" t="s">
        <v>183</v>
      </c>
      <c r="H305" s="232" t="s">
        <v>157</v>
      </c>
      <c r="I305" s="232">
        <v>64</v>
      </c>
      <c r="J305" s="232" t="s">
        <v>1142</v>
      </c>
      <c r="K305" s="232" t="s">
        <v>1143</v>
      </c>
      <c r="L305" s="232" t="s">
        <v>1144</v>
      </c>
      <c r="M305" s="232" t="s">
        <v>1145</v>
      </c>
      <c r="N305" s="232"/>
      <c r="O305" s="232"/>
      <c r="P305" s="233">
        <v>1</v>
      </c>
      <c r="Q305" s="233" t="s">
        <v>194</v>
      </c>
      <c r="R305" s="233">
        <v>2018</v>
      </c>
      <c r="S305" s="233"/>
      <c r="T305" s="232"/>
      <c r="U305" s="235"/>
      <c r="V305" s="247"/>
      <c r="W305" s="247"/>
      <c r="Y305" s="236"/>
      <c r="Z305" s="236"/>
      <c r="AA305" s="236"/>
      <c r="AB305" s="236"/>
    </row>
    <row r="306" spans="1:28" s="222" customFormat="1" ht="16.5" customHeight="1" x14ac:dyDescent="0.2">
      <c r="A306" s="231"/>
      <c r="B306" s="232"/>
      <c r="C306" s="233"/>
      <c r="D306" s="233"/>
      <c r="E306" s="234"/>
      <c r="F306" s="232"/>
      <c r="G306" s="233"/>
      <c r="H306" s="232"/>
      <c r="I306" s="232"/>
      <c r="J306" s="232"/>
      <c r="K306" s="232"/>
      <c r="L306" s="232"/>
      <c r="M306" s="232"/>
      <c r="N306" s="232"/>
      <c r="O306" s="232"/>
      <c r="P306" s="233"/>
      <c r="Q306" s="233"/>
      <c r="R306" s="233"/>
      <c r="S306" s="233"/>
      <c r="T306" s="232"/>
      <c r="U306" s="235"/>
      <c r="V306" s="229"/>
      <c r="W306" s="229"/>
      <c r="Y306" s="236"/>
      <c r="Z306" s="236"/>
      <c r="AA306" s="236"/>
      <c r="AB306" s="236"/>
    </row>
    <row r="307" spans="1:28" s="222" customFormat="1" ht="16.5" customHeight="1" x14ac:dyDescent="0.2">
      <c r="A307" s="231"/>
      <c r="B307" s="232"/>
      <c r="C307" s="233"/>
      <c r="D307" s="233"/>
      <c r="E307" s="234"/>
      <c r="F307" s="232"/>
      <c r="G307" s="233"/>
      <c r="H307" s="232"/>
      <c r="I307" s="232"/>
      <c r="J307" s="232"/>
      <c r="K307" s="232"/>
      <c r="L307" s="232"/>
      <c r="M307" s="232"/>
      <c r="N307" s="232"/>
      <c r="O307" s="232"/>
      <c r="P307" s="233"/>
      <c r="Q307" s="233"/>
      <c r="R307" s="233"/>
      <c r="S307" s="233"/>
      <c r="T307" s="232"/>
      <c r="U307" s="235"/>
      <c r="V307" s="229"/>
      <c r="W307" s="229"/>
      <c r="Y307" s="236"/>
      <c r="Z307" s="236"/>
      <c r="AA307" s="236"/>
      <c r="AB307" s="236"/>
    </row>
    <row r="308" spans="1:28" s="222" customFormat="1" ht="16.5" customHeight="1" x14ac:dyDescent="0.2">
      <c r="A308" s="231"/>
      <c r="B308" s="232"/>
      <c r="C308" s="233"/>
      <c r="D308" s="233"/>
      <c r="E308" s="234"/>
      <c r="F308" s="232"/>
      <c r="G308" s="233"/>
      <c r="H308" s="232"/>
      <c r="I308" s="232"/>
      <c r="J308" s="232"/>
      <c r="K308" s="232"/>
      <c r="L308" s="232"/>
      <c r="M308" s="232"/>
      <c r="N308" s="232"/>
      <c r="O308" s="232"/>
      <c r="P308" s="233"/>
      <c r="Q308" s="233"/>
      <c r="R308" s="233"/>
      <c r="S308" s="233"/>
      <c r="T308" s="232"/>
      <c r="U308" s="235"/>
      <c r="V308" s="229"/>
      <c r="W308" s="229"/>
      <c r="Y308" s="236"/>
      <c r="Z308" s="236"/>
      <c r="AA308" s="236"/>
      <c r="AB308" s="236"/>
    </row>
    <row r="309" spans="1:28" ht="13.5" thickBot="1" x14ac:dyDescent="0.25">
      <c r="U309" s="239"/>
      <c r="V309" s="240"/>
      <c r="W309" s="240"/>
    </row>
    <row r="310" spans="1:28" ht="13.5" thickBot="1" x14ac:dyDescent="0.25">
      <c r="T310" s="242"/>
      <c r="U310" s="243" t="s">
        <v>107</v>
      </c>
      <c r="V310" s="248">
        <f>SUM(V3:V307)</f>
        <v>0</v>
      </c>
      <c r="W310" s="248">
        <f>SUM(W3:W307)</f>
        <v>0</v>
      </c>
    </row>
    <row r="311" spans="1:28" x14ac:dyDescent="0.2">
      <c r="U311" s="244"/>
      <c r="V311" s="245"/>
      <c r="W311" s="245"/>
    </row>
  </sheetData>
  <sheetProtection algorithmName="SHA-512" hashValue="LXfYJuGm6mzaGPgzLGwnfZjc6GFJLGQOsWOtJD0MncBilFXS404FJyw0gUoc2W/CRkMoK/opspcCpyvJd+34fQ==" saltValue="eSPM3bK+72Ii2Y9Iw+aH0A==" spinCount="100000" sheet="1" selectLockedCells="1" autoFilter="0"/>
  <autoFilter ref="A2:AB308" xr:uid="{00000000-0009-0000-0000-000002000000}"/>
  <pageMargins left="0.74803149606299213" right="0.74803149606299213" top="1.7716535433070868" bottom="0.98425196850393704" header="0.51181102362204722" footer="0.51181102362204722"/>
  <pageSetup paperSize="9" scale="18" fitToHeight="0" orientation="landscape" r:id="rId1"/>
  <headerFooter alignWithMargins="0">
    <oddHeader>&amp;L&amp;G</oddHeader>
    <oddFooter xml:space="preserve">&amp;C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pageSetUpPr fitToPage="1"/>
  </sheetPr>
  <dimension ref="A1:CB60"/>
  <sheetViews>
    <sheetView showGridLines="0" showZeros="0" view="pageBreakPreview" topLeftCell="A4" zoomScale="90" zoomScaleNormal="75" zoomScaleSheetLayoutView="90" zoomScalePageLayoutView="75" workbookViewId="0">
      <selection activeCell="F19" sqref="F19"/>
    </sheetView>
  </sheetViews>
  <sheetFormatPr defaultColWidth="8.85546875" defaultRowHeight="11.25" x14ac:dyDescent="0.15"/>
  <cols>
    <col min="1" max="1" width="2.7109375" style="68" customWidth="1"/>
    <col min="2" max="2" width="1.7109375" style="68" customWidth="1"/>
    <col min="3" max="3" width="11.42578125" style="68" customWidth="1"/>
    <col min="4" max="4" width="8.85546875" style="68"/>
    <col min="5" max="5" width="30.85546875" style="68" customWidth="1"/>
    <col min="6" max="6" width="12" style="68" customWidth="1"/>
    <col min="7" max="9" width="14.42578125" style="68" bestFit="1" customWidth="1"/>
    <col min="10" max="11" width="8.85546875" style="68"/>
    <col min="12" max="78" width="9.140625" style="68" customWidth="1"/>
    <col min="79" max="79" width="9.140625" style="68" hidden="1" customWidth="1"/>
    <col min="80" max="80" width="13.140625" style="68" hidden="1" customWidth="1"/>
    <col min="81" max="81" width="0" style="68" hidden="1" customWidth="1"/>
    <col min="82" max="16384" width="8.85546875" style="68"/>
  </cols>
  <sheetData>
    <row r="1" spans="1:80" x14ac:dyDescent="0.15">
      <c r="A1" s="66"/>
      <c r="B1" s="274" t="str">
        <f>Inschrijfbiljet!A1</f>
        <v>Inschrijfformulieren Provinciehuis (Provincie Noord-Brabant)</v>
      </c>
      <c r="C1" s="274"/>
      <c r="D1" s="274"/>
      <c r="E1" s="274"/>
      <c r="F1" s="274"/>
      <c r="G1" s="274"/>
      <c r="H1" s="274"/>
      <c r="I1" s="274"/>
      <c r="J1" s="66"/>
    </row>
    <row r="2" spans="1:80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80" x14ac:dyDescent="0.15">
      <c r="A3" s="274" t="s">
        <v>14</v>
      </c>
      <c r="B3" s="274"/>
      <c r="C3" s="274"/>
      <c r="D3" s="274"/>
      <c r="E3" s="274"/>
      <c r="F3" s="274"/>
      <c r="G3" s="274"/>
      <c r="H3" s="274"/>
      <c r="I3" s="274"/>
      <c r="J3" s="274"/>
    </row>
    <row r="4" spans="1:80" ht="15" customHeight="1" x14ac:dyDescent="0.15">
      <c r="A4" s="274" t="s">
        <v>115</v>
      </c>
      <c r="B4" s="274"/>
      <c r="C4" s="274"/>
      <c r="D4" s="274"/>
      <c r="E4" s="274"/>
      <c r="F4" s="274"/>
      <c r="G4" s="274"/>
      <c r="H4" s="274"/>
      <c r="I4" s="274"/>
      <c r="J4" s="274"/>
    </row>
    <row r="5" spans="1:80" ht="15" customHeight="1" x14ac:dyDescent="0.15">
      <c r="A5" s="67"/>
      <c r="B5" s="66"/>
      <c r="C5" s="66"/>
      <c r="D5" s="66"/>
      <c r="E5" s="66"/>
      <c r="F5" s="66"/>
      <c r="G5" s="66"/>
      <c r="H5" s="66"/>
      <c r="I5" s="66"/>
      <c r="J5" s="66"/>
    </row>
    <row r="6" spans="1:80" s="71" customFormat="1" ht="20.100000000000001" customHeight="1" x14ac:dyDescent="0.2">
      <c r="A6" s="69"/>
      <c r="B6" s="69"/>
      <c r="C6" s="70" t="s">
        <v>11</v>
      </c>
      <c r="E6" s="283">
        <f>Inschrijfbiljet!E4</f>
        <v>0</v>
      </c>
      <c r="F6" s="284"/>
      <c r="G6" s="285"/>
      <c r="H6" s="72"/>
      <c r="I6" s="72"/>
      <c r="J6" s="72"/>
    </row>
    <row r="7" spans="1:80" ht="15" customHeight="1" x14ac:dyDescent="0.15">
      <c r="A7" s="67"/>
      <c r="B7" s="66"/>
      <c r="C7" s="66"/>
      <c r="D7" s="66"/>
      <c r="E7" s="66"/>
      <c r="F7" s="66"/>
      <c r="G7" s="66"/>
      <c r="H7" s="66"/>
      <c r="I7" s="66"/>
      <c r="J7" s="66"/>
    </row>
    <row r="8" spans="1:80" ht="15" customHeight="1" x14ac:dyDescent="0.15">
      <c r="A8" s="288" t="s">
        <v>116</v>
      </c>
      <c r="B8" s="288"/>
      <c r="C8" s="288"/>
      <c r="D8" s="288"/>
      <c r="E8" s="288"/>
      <c r="F8" s="288"/>
      <c r="G8" s="288"/>
      <c r="H8" s="288"/>
      <c r="I8" s="288"/>
      <c r="J8" s="288"/>
    </row>
    <row r="9" spans="1:80" ht="15" customHeight="1" x14ac:dyDescent="0.15">
      <c r="A9" s="288" t="s">
        <v>117</v>
      </c>
      <c r="B9" s="288"/>
      <c r="C9" s="288"/>
      <c r="D9" s="288"/>
      <c r="E9" s="288"/>
      <c r="F9" s="288"/>
      <c r="G9" s="288"/>
      <c r="H9" s="288"/>
      <c r="I9" s="288"/>
      <c r="J9" s="288"/>
    </row>
    <row r="10" spans="1:80" ht="15" customHeight="1" x14ac:dyDescent="0.15">
      <c r="A10" s="288" t="s">
        <v>69</v>
      </c>
      <c r="B10" s="288"/>
      <c r="C10" s="288"/>
      <c r="D10" s="288"/>
      <c r="E10" s="288"/>
      <c r="F10" s="288"/>
      <c r="G10" s="288"/>
      <c r="H10" s="288"/>
      <c r="I10" s="288"/>
      <c r="J10" s="288"/>
    </row>
    <row r="11" spans="1:80" ht="15" customHeight="1" x14ac:dyDescent="0.15">
      <c r="A11" s="66"/>
      <c r="B11" s="66"/>
      <c r="C11" s="66"/>
      <c r="D11" s="66"/>
      <c r="E11" s="66"/>
      <c r="F11" s="66"/>
      <c r="G11" s="66"/>
      <c r="H11" s="66"/>
      <c r="I11" s="66"/>
      <c r="J11" s="66"/>
    </row>
    <row r="12" spans="1:80" ht="15" customHeight="1" x14ac:dyDescent="0.15">
      <c r="A12" s="66"/>
      <c r="B12" s="66"/>
      <c r="C12" s="66"/>
      <c r="D12" s="66"/>
      <c r="E12" s="66"/>
      <c r="F12" s="66"/>
      <c r="G12" s="66"/>
      <c r="H12" s="66"/>
      <c r="I12" s="66"/>
      <c r="J12" s="66"/>
    </row>
    <row r="13" spans="1:80" ht="15" customHeight="1" thickBot="1" x14ac:dyDescent="0.2">
      <c r="A13" s="67" t="s">
        <v>15</v>
      </c>
      <c r="B13" s="67" t="s">
        <v>16</v>
      </c>
      <c r="C13" s="67"/>
      <c r="D13" s="66"/>
      <c r="E13" s="66"/>
      <c r="F13" s="66"/>
      <c r="G13" s="66"/>
      <c r="H13" s="66"/>
      <c r="I13" s="66"/>
      <c r="J13" s="66"/>
    </row>
    <row r="14" spans="1:80" ht="15" customHeight="1" x14ac:dyDescent="0.15">
      <c r="A14" s="66"/>
      <c r="B14" s="73" t="s">
        <v>2</v>
      </c>
      <c r="C14" s="74" t="s">
        <v>20</v>
      </c>
      <c r="D14" s="74"/>
      <c r="E14" s="74"/>
      <c r="F14" s="74"/>
      <c r="G14" s="75" t="s">
        <v>17</v>
      </c>
      <c r="H14" s="76" t="s">
        <v>18</v>
      </c>
      <c r="I14" s="77"/>
      <c r="J14" s="66"/>
    </row>
    <row r="15" spans="1:80" ht="15" customHeight="1" x14ac:dyDescent="0.15">
      <c r="A15" s="66"/>
      <c r="B15" s="78" t="s">
        <v>2</v>
      </c>
      <c r="C15" s="79" t="s">
        <v>104</v>
      </c>
      <c r="D15" s="79"/>
      <c r="E15" s="79"/>
      <c r="F15" s="128"/>
      <c r="G15" s="80" t="s">
        <v>21</v>
      </c>
      <c r="H15" s="81" t="s">
        <v>76</v>
      </c>
      <c r="I15" s="82"/>
      <c r="J15" s="66"/>
      <c r="CB15" s="68">
        <f>12000*(F15/100+1)</f>
        <v>12000</v>
      </c>
    </row>
    <row r="16" spans="1:80" ht="15" customHeight="1" x14ac:dyDescent="0.15">
      <c r="A16" s="66"/>
      <c r="B16" s="78"/>
      <c r="C16" s="79" t="s">
        <v>105</v>
      </c>
      <c r="D16" s="79"/>
      <c r="E16" s="79"/>
      <c r="F16" s="128"/>
      <c r="G16" s="80" t="s">
        <v>21</v>
      </c>
      <c r="H16" s="83" t="s">
        <v>77</v>
      </c>
      <c r="I16" s="82"/>
      <c r="J16" s="66"/>
      <c r="CB16" s="68">
        <f>3000*(F16/100+1)</f>
        <v>3000</v>
      </c>
    </row>
    <row r="17" spans="1:80" ht="15" customHeight="1" x14ac:dyDescent="0.15">
      <c r="A17" s="66"/>
      <c r="B17" s="84"/>
      <c r="C17" s="79"/>
      <c r="D17" s="79"/>
      <c r="E17" s="79"/>
      <c r="F17" s="138"/>
      <c r="G17" s="85" t="s">
        <v>17</v>
      </c>
      <c r="H17" s="86" t="s">
        <v>78</v>
      </c>
      <c r="I17" s="87" t="s">
        <v>22</v>
      </c>
      <c r="J17" s="66"/>
    </row>
    <row r="18" spans="1:80" ht="15" customHeight="1" x14ac:dyDescent="0.15">
      <c r="A18" s="66"/>
      <c r="B18" s="78" t="s">
        <v>23</v>
      </c>
      <c r="C18" s="88"/>
      <c r="D18" s="88"/>
      <c r="E18" s="88"/>
      <c r="F18" s="88"/>
      <c r="G18" s="80" t="s">
        <v>17</v>
      </c>
      <c r="H18" s="81" t="s">
        <v>19</v>
      </c>
      <c r="I18" s="89"/>
      <c r="J18" s="66"/>
    </row>
    <row r="19" spans="1:80" ht="15" customHeight="1" x14ac:dyDescent="0.15">
      <c r="A19" s="66"/>
      <c r="B19" s="78" t="s">
        <v>24</v>
      </c>
      <c r="C19" s="88"/>
      <c r="D19" s="88"/>
      <c r="E19" s="88"/>
      <c r="F19" s="128"/>
      <c r="G19" s="80" t="s">
        <v>21</v>
      </c>
      <c r="H19" s="83" t="s">
        <v>79</v>
      </c>
      <c r="I19" s="89"/>
      <c r="J19" s="66"/>
      <c r="CB19" s="68">
        <f>10000*(F19/100+1)</f>
        <v>10000</v>
      </c>
    </row>
    <row r="20" spans="1:80" ht="15" customHeight="1" x14ac:dyDescent="0.15">
      <c r="A20" s="66"/>
      <c r="B20" s="78"/>
      <c r="C20" s="88"/>
      <c r="D20" s="88"/>
      <c r="E20" s="88"/>
      <c r="F20" s="88"/>
      <c r="G20" s="80" t="s">
        <v>70</v>
      </c>
      <c r="H20" s="81" t="s">
        <v>80</v>
      </c>
      <c r="I20" s="87" t="s">
        <v>25</v>
      </c>
      <c r="J20" s="66"/>
    </row>
    <row r="21" spans="1:80" ht="15" customHeight="1" x14ac:dyDescent="0.15">
      <c r="A21" s="66"/>
      <c r="B21" s="78" t="s">
        <v>75</v>
      </c>
      <c r="C21" s="88"/>
      <c r="D21" s="88"/>
      <c r="E21" s="88"/>
      <c r="F21" s="88"/>
      <c r="G21" s="80"/>
      <c r="H21" s="81"/>
      <c r="I21" s="87" t="s">
        <v>71</v>
      </c>
      <c r="J21" s="66"/>
    </row>
    <row r="22" spans="1:80" ht="15" customHeight="1" thickBot="1" x14ac:dyDescent="0.2">
      <c r="A22" s="66"/>
      <c r="B22" s="277" t="s">
        <v>74</v>
      </c>
      <c r="C22" s="278"/>
      <c r="D22" s="278"/>
      <c r="E22" s="278"/>
      <c r="F22" s="278"/>
      <c r="G22" s="278"/>
      <c r="H22" s="279"/>
      <c r="I22" s="144"/>
      <c r="J22" s="66"/>
    </row>
    <row r="23" spans="1:80" ht="15" customHeight="1" thickBot="1" x14ac:dyDescent="0.2">
      <c r="A23" s="66"/>
      <c r="B23" s="280"/>
      <c r="C23" s="281"/>
      <c r="D23" s="281"/>
      <c r="E23" s="281"/>
      <c r="F23" s="281"/>
      <c r="G23" s="281"/>
      <c r="H23" s="282"/>
      <c r="I23" s="90" t="s">
        <v>26</v>
      </c>
      <c r="J23" s="66"/>
      <c r="CB23" s="91">
        <f>SUM(CB40:CB43,CB35:CB38,CB19,CB15:CB16)</f>
        <v>25000</v>
      </c>
    </row>
    <row r="24" spans="1:80" ht="15" customHeight="1" x14ac:dyDescent="0.15">
      <c r="A24" s="66"/>
      <c r="B24" s="66"/>
      <c r="C24" s="66"/>
      <c r="D24" s="66"/>
      <c r="E24" s="66"/>
      <c r="F24" s="66"/>
      <c r="G24" s="66"/>
      <c r="H24" s="66"/>
      <c r="I24" s="66"/>
      <c r="J24" s="66"/>
    </row>
    <row r="25" spans="1:80" ht="15" customHeight="1" x14ac:dyDescent="0.15">
      <c r="A25" s="66"/>
      <c r="B25" s="145" t="s">
        <v>3</v>
      </c>
      <c r="C25" s="66" t="s">
        <v>27</v>
      </c>
      <c r="D25" s="66"/>
      <c r="E25" s="66"/>
      <c r="F25" s="66"/>
      <c r="G25" s="66"/>
      <c r="H25" s="66"/>
      <c r="I25" s="66"/>
      <c r="J25" s="66"/>
    </row>
    <row r="26" spans="1:80" ht="15" customHeight="1" x14ac:dyDescent="0.15">
      <c r="A26" s="66"/>
      <c r="B26" s="66"/>
      <c r="C26" s="66" t="s">
        <v>28</v>
      </c>
      <c r="D26" s="66"/>
      <c r="E26" s="66"/>
      <c r="F26" s="66"/>
      <c r="G26" s="66"/>
      <c r="H26" s="66"/>
      <c r="I26" s="66"/>
      <c r="J26" s="66"/>
    </row>
    <row r="27" spans="1:80" ht="15" customHeight="1" x14ac:dyDescent="0.15">
      <c r="A27" s="66"/>
      <c r="B27" s="66"/>
      <c r="C27" s="66" t="s">
        <v>29</v>
      </c>
      <c r="D27" s="146">
        <v>1</v>
      </c>
      <c r="E27" s="66"/>
      <c r="F27" s="66"/>
      <c r="G27" s="66"/>
      <c r="H27" s="66"/>
      <c r="I27" s="66"/>
      <c r="J27" s="66"/>
    </row>
    <row r="28" spans="1:80" ht="15" customHeight="1" x14ac:dyDescent="0.15">
      <c r="A28" s="66"/>
      <c r="B28" s="66"/>
      <c r="C28" s="66" t="s">
        <v>95</v>
      </c>
      <c r="D28" s="146">
        <v>1</v>
      </c>
      <c r="E28" s="66"/>
      <c r="F28" s="66"/>
      <c r="G28" s="66"/>
      <c r="H28" s="66"/>
      <c r="I28" s="66"/>
      <c r="J28" s="66"/>
    </row>
    <row r="29" spans="1:80" ht="15" customHeight="1" x14ac:dyDescent="0.15">
      <c r="A29" s="66"/>
      <c r="B29" s="66"/>
      <c r="C29" s="66"/>
      <c r="D29" s="66"/>
      <c r="E29" s="66"/>
      <c r="F29" s="66"/>
      <c r="G29" s="66"/>
      <c r="H29" s="66"/>
      <c r="I29" s="66"/>
      <c r="J29" s="66"/>
    </row>
    <row r="30" spans="1:80" ht="15" customHeight="1" thickBot="1" x14ac:dyDescent="0.2">
      <c r="A30" s="67" t="s">
        <v>30</v>
      </c>
      <c r="B30" s="67" t="s">
        <v>31</v>
      </c>
      <c r="C30" s="67"/>
      <c r="D30" s="66"/>
      <c r="E30" s="66"/>
      <c r="F30" s="66"/>
      <c r="G30" s="66"/>
      <c r="H30" s="66"/>
      <c r="I30" s="66"/>
      <c r="J30" s="66"/>
    </row>
    <row r="31" spans="1:80" ht="15" customHeight="1" thickBot="1" x14ac:dyDescent="0.2">
      <c r="A31" s="66"/>
      <c r="B31" s="92" t="s">
        <v>32</v>
      </c>
      <c r="C31" s="93"/>
      <c r="D31" s="93"/>
      <c r="E31" s="93"/>
      <c r="F31" s="147"/>
      <c r="G31" s="147"/>
      <c r="H31" s="147"/>
      <c r="I31" s="148"/>
      <c r="J31" s="66"/>
    </row>
    <row r="32" spans="1:80" s="99" customFormat="1" ht="15" customHeight="1" x14ac:dyDescent="0.15">
      <c r="A32" s="66"/>
      <c r="B32" s="94"/>
      <c r="C32" s="95"/>
      <c r="D32" s="95"/>
      <c r="E32" s="95"/>
      <c r="F32" s="96" t="s">
        <v>33</v>
      </c>
      <c r="G32" s="96" t="s">
        <v>33</v>
      </c>
      <c r="H32" s="96" t="s">
        <v>33</v>
      </c>
      <c r="I32" s="97" t="s">
        <v>34</v>
      </c>
      <c r="J32" s="98"/>
    </row>
    <row r="33" spans="1:80" s="105" customFormat="1" x14ac:dyDescent="0.15">
      <c r="A33" s="66"/>
      <c r="B33" s="100"/>
      <c r="C33" s="101"/>
      <c r="D33" s="101"/>
      <c r="E33" s="101"/>
      <c r="F33" s="102" t="s">
        <v>58</v>
      </c>
      <c r="G33" s="102" t="s">
        <v>59</v>
      </c>
      <c r="H33" s="103" t="s">
        <v>36</v>
      </c>
      <c r="I33" s="104" t="s">
        <v>37</v>
      </c>
      <c r="J33" s="101"/>
    </row>
    <row r="34" spans="1:80" s="105" customFormat="1" ht="15" customHeight="1" thickBot="1" x14ac:dyDescent="0.2">
      <c r="A34" s="66"/>
      <c r="B34" s="100"/>
      <c r="C34" s="101"/>
      <c r="D34" s="101"/>
      <c r="E34" s="101"/>
      <c r="F34" s="102" t="s">
        <v>38</v>
      </c>
      <c r="G34" s="102" t="s">
        <v>38</v>
      </c>
      <c r="H34" s="102" t="s">
        <v>39</v>
      </c>
      <c r="I34" s="104" t="s">
        <v>40</v>
      </c>
      <c r="J34" s="101"/>
    </row>
    <row r="35" spans="1:80" ht="15" customHeight="1" x14ac:dyDescent="0.15">
      <c r="A35" s="66"/>
      <c r="B35" s="149" t="s">
        <v>2</v>
      </c>
      <c r="C35" s="193" t="s">
        <v>160</v>
      </c>
      <c r="D35" s="150"/>
      <c r="E35" s="151"/>
      <c r="F35" s="194"/>
      <c r="G35" s="195" t="s">
        <v>82</v>
      </c>
      <c r="H35" s="195" t="s">
        <v>83</v>
      </c>
      <c r="I35" s="196" t="s">
        <v>84</v>
      </c>
      <c r="J35" s="66"/>
      <c r="CB35" s="106">
        <f>500*F35</f>
        <v>0</v>
      </c>
    </row>
    <row r="36" spans="1:80" ht="15" customHeight="1" thickBot="1" x14ac:dyDescent="0.2">
      <c r="A36" s="66"/>
      <c r="B36" s="182" t="s">
        <v>2</v>
      </c>
      <c r="C36" s="197" t="s">
        <v>120</v>
      </c>
      <c r="D36" s="181"/>
      <c r="E36" s="188"/>
      <c r="F36" s="198"/>
      <c r="G36" s="199" t="s">
        <v>82</v>
      </c>
      <c r="H36" s="199" t="s">
        <v>83</v>
      </c>
      <c r="I36" s="200" t="s">
        <v>84</v>
      </c>
      <c r="J36" s="66"/>
      <c r="CB36" s="106">
        <f>500*F36</f>
        <v>0</v>
      </c>
    </row>
    <row r="37" spans="1:80" ht="15" customHeight="1" x14ac:dyDescent="0.15">
      <c r="A37" s="66"/>
      <c r="B37" s="149" t="s">
        <v>2</v>
      </c>
      <c r="C37" s="150" t="s">
        <v>118</v>
      </c>
      <c r="D37" s="150"/>
      <c r="E37" s="151"/>
      <c r="F37" s="194"/>
      <c r="G37" s="195" t="s">
        <v>82</v>
      </c>
      <c r="H37" s="195" t="s">
        <v>83</v>
      </c>
      <c r="I37" s="196" t="s">
        <v>84</v>
      </c>
      <c r="J37" s="66"/>
      <c r="CB37" s="106">
        <f>150*F37</f>
        <v>0</v>
      </c>
    </row>
    <row r="38" spans="1:80" ht="15" customHeight="1" thickBot="1" x14ac:dyDescent="0.2">
      <c r="A38" s="66"/>
      <c r="B38" s="182" t="s">
        <v>2</v>
      </c>
      <c r="C38" s="181" t="s">
        <v>119</v>
      </c>
      <c r="D38" s="181"/>
      <c r="E38" s="188"/>
      <c r="F38" s="189"/>
      <c r="G38" s="190" t="s">
        <v>82</v>
      </c>
      <c r="H38" s="190" t="s">
        <v>83</v>
      </c>
      <c r="I38" s="191" t="s">
        <v>84</v>
      </c>
      <c r="J38" s="66"/>
      <c r="CB38" s="106">
        <f>150*F38</f>
        <v>0</v>
      </c>
    </row>
    <row r="39" spans="1:80" ht="15" customHeight="1" x14ac:dyDescent="0.15">
      <c r="A39" s="66"/>
      <c r="B39" s="149" t="s">
        <v>2</v>
      </c>
      <c r="C39" s="150" t="s">
        <v>138</v>
      </c>
      <c r="D39" s="150"/>
      <c r="E39" s="151"/>
      <c r="F39" s="201"/>
      <c r="G39" s="195"/>
      <c r="H39" s="195"/>
      <c r="I39" s="196"/>
      <c r="J39" s="66"/>
    </row>
    <row r="40" spans="1:80" ht="15" customHeight="1" x14ac:dyDescent="0.15">
      <c r="A40" s="66"/>
      <c r="B40" s="154"/>
      <c r="C40" s="180" t="s">
        <v>161</v>
      </c>
      <c r="D40" s="180"/>
      <c r="E40" s="155"/>
      <c r="F40" s="183"/>
      <c r="G40" s="184" t="s">
        <v>82</v>
      </c>
      <c r="H40" s="184" t="s">
        <v>83</v>
      </c>
      <c r="I40" s="185" t="s">
        <v>84</v>
      </c>
      <c r="J40" s="66"/>
      <c r="CB40" s="106">
        <f>153*F40</f>
        <v>0</v>
      </c>
    </row>
    <row r="41" spans="1:80" ht="15" customHeight="1" x14ac:dyDescent="0.15">
      <c r="A41" s="66"/>
      <c r="B41" s="192"/>
      <c r="C41" s="186" t="s">
        <v>162</v>
      </c>
      <c r="D41" s="186"/>
      <c r="E41" s="187"/>
      <c r="F41" s="160"/>
      <c r="G41" s="156" t="s">
        <v>82</v>
      </c>
      <c r="H41" s="156" t="s">
        <v>83</v>
      </c>
      <c r="I41" s="157" t="s">
        <v>84</v>
      </c>
      <c r="J41" s="66"/>
      <c r="CB41" s="106">
        <f>100*F41</f>
        <v>0</v>
      </c>
    </row>
    <row r="42" spans="1:80" ht="15" customHeight="1" thickBot="1" x14ac:dyDescent="0.2">
      <c r="A42" s="66"/>
      <c r="B42" s="202"/>
      <c r="C42" s="203" t="s">
        <v>163</v>
      </c>
      <c r="D42" s="203"/>
      <c r="E42" s="204"/>
      <c r="F42" s="205"/>
      <c r="G42" s="199" t="s">
        <v>82</v>
      </c>
      <c r="H42" s="199" t="s">
        <v>83</v>
      </c>
      <c r="I42" s="200" t="s">
        <v>84</v>
      </c>
      <c r="J42" s="66"/>
      <c r="CB42" s="106">
        <f>100*F42</f>
        <v>0</v>
      </c>
    </row>
    <row r="43" spans="1:80" ht="15" customHeight="1" thickBot="1" x14ac:dyDescent="0.2">
      <c r="A43" s="66"/>
      <c r="B43" s="206" t="s">
        <v>2</v>
      </c>
      <c r="C43" s="207" t="s">
        <v>164</v>
      </c>
      <c r="D43" s="207"/>
      <c r="E43" s="208"/>
      <c r="F43" s="209"/>
      <c r="G43" s="210" t="s">
        <v>82</v>
      </c>
      <c r="H43" s="211" t="s">
        <v>83</v>
      </c>
      <c r="I43" s="212" t="s">
        <v>84</v>
      </c>
      <c r="J43" s="66"/>
      <c r="CB43" s="106">
        <f>100*F43</f>
        <v>0</v>
      </c>
    </row>
    <row r="44" spans="1:80" ht="15" customHeight="1" x14ac:dyDescent="0.15">
      <c r="A44" s="66"/>
      <c r="B44" s="66"/>
      <c r="C44" s="66"/>
      <c r="D44" s="66"/>
      <c r="E44" s="66"/>
      <c r="F44" s="66"/>
      <c r="G44" s="66"/>
      <c r="H44" s="66"/>
      <c r="I44" s="66"/>
      <c r="J44" s="66"/>
    </row>
    <row r="45" spans="1:80" ht="15" customHeight="1" x14ac:dyDescent="0.15">
      <c r="A45" s="66"/>
      <c r="B45" s="66" t="s">
        <v>102</v>
      </c>
      <c r="C45" s="66"/>
      <c r="D45" s="66"/>
      <c r="E45" s="66"/>
      <c r="F45" s="66"/>
      <c r="G45" s="66"/>
      <c r="H45" s="66"/>
      <c r="I45" s="66"/>
      <c r="J45" s="66"/>
    </row>
    <row r="46" spans="1:80" ht="15" customHeight="1" x14ac:dyDescent="0.15">
      <c r="A46" s="66"/>
      <c r="B46" s="66" t="s">
        <v>41</v>
      </c>
      <c r="C46" s="66"/>
      <c r="D46" s="66"/>
      <c r="E46" s="66"/>
      <c r="F46" s="66"/>
      <c r="G46" s="66"/>
      <c r="H46" s="66"/>
      <c r="I46" s="66"/>
      <c r="J46" s="66"/>
    </row>
    <row r="47" spans="1:80" ht="15" customHeight="1" x14ac:dyDescent="0.15">
      <c r="A47" s="66"/>
      <c r="B47" s="66"/>
      <c r="C47" s="66"/>
      <c r="D47" s="66"/>
      <c r="E47" s="66"/>
      <c r="F47" s="66"/>
      <c r="G47" s="66"/>
      <c r="H47" s="66"/>
      <c r="I47" s="66"/>
      <c r="J47" s="66"/>
    </row>
    <row r="48" spans="1:80" ht="15" customHeight="1" x14ac:dyDescent="0.15">
      <c r="A48" s="66"/>
      <c r="B48" s="66"/>
      <c r="C48" s="66"/>
      <c r="D48" s="66"/>
      <c r="E48" s="66"/>
      <c r="F48" s="66"/>
      <c r="G48" s="66"/>
      <c r="H48" s="66"/>
      <c r="I48" s="66"/>
      <c r="J48" s="66"/>
    </row>
    <row r="49" spans="1:10" ht="15" customHeight="1" x14ac:dyDescent="0.15">
      <c r="A49" s="66" t="s">
        <v>6</v>
      </c>
      <c r="B49" s="66"/>
      <c r="C49" s="66"/>
      <c r="D49" s="286">
        <f>Inschrijfbiljet!D36</f>
        <v>0</v>
      </c>
      <c r="E49" s="287"/>
      <c r="F49" s="110" t="s">
        <v>7</v>
      </c>
      <c r="G49" s="275">
        <f>Inschrijfbiljet!H36</f>
        <v>0</v>
      </c>
      <c r="H49" s="276"/>
      <c r="I49" s="66"/>
      <c r="J49" s="66"/>
    </row>
    <row r="50" spans="1:10" ht="15" customHeight="1" x14ac:dyDescent="0.15">
      <c r="A50" s="66"/>
      <c r="B50" s="66"/>
      <c r="C50" s="66"/>
      <c r="D50" s="66"/>
      <c r="E50" s="66"/>
      <c r="F50" s="66"/>
      <c r="G50" s="66"/>
      <c r="H50" s="66"/>
      <c r="I50" s="66"/>
      <c r="J50" s="66"/>
    </row>
    <row r="51" spans="1:10" ht="15" customHeight="1" x14ac:dyDescent="0.15">
      <c r="A51" s="66" t="s">
        <v>8</v>
      </c>
      <c r="B51" s="66"/>
      <c r="C51" s="66"/>
      <c r="D51" s="271">
        <f>Inschrijfbiljet!D38:G38</f>
        <v>0</v>
      </c>
      <c r="E51" s="272"/>
      <c r="F51" s="273"/>
      <c r="G51" s="66"/>
      <c r="H51" s="66"/>
      <c r="I51" s="66"/>
      <c r="J51" s="66"/>
    </row>
    <row r="52" spans="1:10" ht="15" customHeight="1" x14ac:dyDescent="0.15">
      <c r="A52" s="66"/>
      <c r="B52" s="66"/>
      <c r="C52" s="66"/>
      <c r="D52" s="158"/>
      <c r="E52" s="158"/>
      <c r="F52" s="158"/>
      <c r="G52" s="66"/>
      <c r="H52" s="66"/>
      <c r="I52" s="66"/>
      <c r="J52" s="66"/>
    </row>
    <row r="53" spans="1:10" ht="15" customHeight="1" x14ac:dyDescent="0.15">
      <c r="A53" s="66" t="s">
        <v>9</v>
      </c>
      <c r="B53" s="66"/>
      <c r="C53" s="66"/>
      <c r="D53" s="66"/>
      <c r="E53" s="66"/>
      <c r="F53" s="66"/>
      <c r="G53" s="66"/>
      <c r="H53" s="66" t="s">
        <v>10</v>
      </c>
      <c r="J53" s="66"/>
    </row>
    <row r="54" spans="1:10" x14ac:dyDescent="0.15">
      <c r="A54" s="66"/>
      <c r="B54" s="66"/>
      <c r="C54" s="66"/>
      <c r="D54" s="66"/>
      <c r="E54" s="66"/>
      <c r="F54" s="66"/>
      <c r="G54" s="66"/>
      <c r="H54" s="66"/>
      <c r="I54" s="66"/>
      <c r="J54" s="66"/>
    </row>
    <row r="55" spans="1:10" x14ac:dyDescent="0.15">
      <c r="A55" s="66"/>
      <c r="B55" s="66"/>
      <c r="C55" s="66"/>
      <c r="D55" s="66"/>
      <c r="E55" s="66"/>
      <c r="F55" s="66"/>
      <c r="G55" s="66"/>
      <c r="H55" s="66"/>
      <c r="I55" s="66"/>
      <c r="J55" s="66"/>
    </row>
    <row r="56" spans="1:10" x14ac:dyDescent="0.15">
      <c r="A56" s="66"/>
      <c r="B56" s="66"/>
      <c r="C56" s="66"/>
      <c r="D56" s="66"/>
      <c r="E56" s="66"/>
      <c r="F56" s="66"/>
      <c r="G56" s="66"/>
      <c r="H56" s="66"/>
      <c r="I56" s="66"/>
      <c r="J56" s="66"/>
    </row>
    <row r="57" spans="1:10" x14ac:dyDescent="0.15">
      <c r="A57" s="66"/>
      <c r="B57" s="66"/>
      <c r="C57" s="66"/>
      <c r="D57" s="66"/>
      <c r="E57" s="66"/>
      <c r="F57" s="66"/>
      <c r="G57" s="66"/>
      <c r="H57" s="66"/>
      <c r="I57" s="66"/>
      <c r="J57" s="66"/>
    </row>
    <row r="58" spans="1:10" x14ac:dyDescent="0.15">
      <c r="J58" s="66"/>
    </row>
    <row r="60" spans="1:10" x14ac:dyDescent="0.15">
      <c r="H60" s="66"/>
    </row>
  </sheetData>
  <sheetProtection algorithmName="SHA-512" hashValue="yz7rFgtquAs/f1H99FqKxEus2OaGSaLZmLOmX+9Wg6bN6W253l1akHxkbJvRlMSa2tHbuznPvBgczvFCxN64IQ==" saltValue="+xTCFyye8FoGtGvW1Hscpg==" spinCount="100000" sheet="1" selectLockedCells="1"/>
  <mergeCells count="11">
    <mergeCell ref="D51:F51"/>
    <mergeCell ref="B1:I1"/>
    <mergeCell ref="G49:H49"/>
    <mergeCell ref="B22:H23"/>
    <mergeCell ref="E6:G6"/>
    <mergeCell ref="D49:E49"/>
    <mergeCell ref="A10:J10"/>
    <mergeCell ref="A9:J9"/>
    <mergeCell ref="A8:J8"/>
    <mergeCell ref="A4:J4"/>
    <mergeCell ref="A3:J3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72" orientation="portrait" r:id="rId1"/>
  <headerFooter alignWithMargins="0">
    <oddHeader>&amp;C&amp;G</oddHeader>
    <oddFooter xml:space="preserve">&amp;C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pageSetUpPr fitToPage="1"/>
  </sheetPr>
  <dimension ref="A1:CE56"/>
  <sheetViews>
    <sheetView showZeros="0" view="pageBreakPreview" topLeftCell="A13" zoomScale="90" zoomScaleSheetLayoutView="90" workbookViewId="0">
      <selection activeCell="F38" sqref="F38"/>
    </sheetView>
  </sheetViews>
  <sheetFormatPr defaultColWidth="8.85546875" defaultRowHeight="11.25" x14ac:dyDescent="0.15"/>
  <cols>
    <col min="1" max="1" width="2.7109375" style="68" customWidth="1"/>
    <col min="2" max="2" width="2.42578125" style="68" customWidth="1"/>
    <col min="3" max="3" width="11.42578125" style="68" customWidth="1"/>
    <col min="4" max="4" width="8.85546875" style="68"/>
    <col min="5" max="5" width="25.7109375" style="68" customWidth="1"/>
    <col min="6" max="6" width="22.140625" style="68" customWidth="1"/>
    <col min="7" max="7" width="20.5703125" style="68" customWidth="1"/>
    <col min="8" max="8" width="14" style="68" customWidth="1"/>
    <col min="9" max="9" width="14.42578125" style="68" customWidth="1"/>
    <col min="10" max="11" width="8.85546875" style="68"/>
    <col min="12" max="80" width="9.140625" style="68" customWidth="1"/>
    <col min="81" max="81" width="11.85546875" style="68" hidden="1" customWidth="1"/>
    <col min="82" max="83" width="9.140625" style="68" hidden="1" customWidth="1"/>
    <col min="84" max="16384" width="8.85546875" style="68"/>
  </cols>
  <sheetData>
    <row r="1" spans="1:81" x14ac:dyDescent="0.15">
      <c r="A1" s="66"/>
      <c r="B1" s="274" t="str">
        <f>Inschrijfbiljet!A1</f>
        <v>Inschrijfformulieren Provinciehuis (Provincie Noord-Brabant)</v>
      </c>
      <c r="C1" s="274"/>
      <c r="D1" s="274"/>
      <c r="E1" s="274"/>
      <c r="F1" s="274"/>
      <c r="G1" s="274"/>
      <c r="H1" s="274"/>
      <c r="I1" s="274"/>
      <c r="J1" s="66"/>
    </row>
    <row r="2" spans="1:81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81" x14ac:dyDescent="0.15">
      <c r="A3" s="22" t="s">
        <v>121</v>
      </c>
      <c r="B3" s="22"/>
      <c r="C3" s="22"/>
      <c r="D3" s="22"/>
      <c r="E3" s="22"/>
      <c r="F3" s="22"/>
      <c r="G3" s="22"/>
      <c r="H3" s="22"/>
      <c r="I3" s="22"/>
      <c r="J3" s="66"/>
    </row>
    <row r="4" spans="1:81" s="111" customFormat="1" ht="15" customHeight="1" x14ac:dyDescent="0.15">
      <c r="A4" s="67"/>
      <c r="B4" s="67"/>
      <c r="D4" s="274" t="s">
        <v>122</v>
      </c>
      <c r="E4" s="274"/>
      <c r="F4" s="274"/>
      <c r="G4" s="274"/>
      <c r="H4" s="274"/>
      <c r="I4" s="67"/>
      <c r="J4" s="67"/>
    </row>
    <row r="5" spans="1:81" ht="15" customHeight="1" x14ac:dyDescent="0.15">
      <c r="A5" s="67"/>
      <c r="B5" s="66"/>
      <c r="C5" s="66"/>
      <c r="D5" s="66"/>
      <c r="E5" s="66"/>
      <c r="F5" s="66"/>
      <c r="G5" s="66"/>
      <c r="H5" s="66"/>
      <c r="I5" s="66"/>
      <c r="J5" s="66"/>
    </row>
    <row r="6" spans="1:81" s="71" customFormat="1" ht="20.100000000000001" customHeight="1" x14ac:dyDescent="0.2">
      <c r="A6" s="69"/>
      <c r="B6" s="69"/>
      <c r="C6" s="70" t="s">
        <v>11</v>
      </c>
      <c r="D6" s="112"/>
      <c r="E6" s="283">
        <f>Inschrijfbiljet!E4:H4</f>
        <v>0</v>
      </c>
      <c r="F6" s="284"/>
      <c r="G6" s="285"/>
      <c r="H6" s="72"/>
      <c r="I6" s="72"/>
      <c r="J6" s="72"/>
    </row>
    <row r="7" spans="1:81" ht="15" customHeight="1" x14ac:dyDescent="0.15">
      <c r="A7" s="67"/>
      <c r="B7" s="66"/>
      <c r="C7" s="66"/>
      <c r="D7" s="66"/>
      <c r="E7" s="66"/>
      <c r="F7" s="66"/>
      <c r="G7" s="66"/>
      <c r="H7" s="66"/>
      <c r="I7" s="66"/>
      <c r="J7" s="66"/>
    </row>
    <row r="8" spans="1:81" ht="15" customHeight="1" x14ac:dyDescent="0.15">
      <c r="A8" s="288" t="s">
        <v>143</v>
      </c>
      <c r="B8" s="288"/>
      <c r="C8" s="288"/>
      <c r="D8" s="288"/>
      <c r="E8" s="288"/>
      <c r="F8" s="288"/>
      <c r="G8" s="288"/>
      <c r="H8" s="288"/>
      <c r="I8" s="288"/>
      <c r="J8" s="288"/>
    </row>
    <row r="9" spans="1:81" ht="15" customHeight="1" x14ac:dyDescent="0.15">
      <c r="A9" s="288" t="s">
        <v>124</v>
      </c>
      <c r="B9" s="288"/>
      <c r="C9" s="288"/>
      <c r="D9" s="288"/>
      <c r="E9" s="288"/>
      <c r="F9" s="288"/>
      <c r="G9" s="288"/>
      <c r="H9" s="288"/>
      <c r="I9" s="288"/>
      <c r="J9" s="288"/>
    </row>
    <row r="10" spans="1:81" ht="15" customHeight="1" x14ac:dyDescent="0.15">
      <c r="A10" s="288" t="s">
        <v>144</v>
      </c>
      <c r="B10" s="288"/>
      <c r="C10" s="288"/>
      <c r="D10" s="288"/>
      <c r="E10" s="288"/>
      <c r="F10" s="288"/>
      <c r="G10" s="288"/>
      <c r="H10" s="288"/>
      <c r="I10" s="288"/>
      <c r="J10" s="288"/>
    </row>
    <row r="11" spans="1:81" ht="15" customHeight="1" x14ac:dyDescent="0.15">
      <c r="A11" s="66"/>
      <c r="B11" s="66"/>
      <c r="C11" s="66"/>
      <c r="D11" s="66"/>
      <c r="E11" s="66"/>
      <c r="F11" s="66"/>
      <c r="G11" s="66"/>
      <c r="H11" s="66"/>
      <c r="I11" s="66"/>
      <c r="J11" s="66"/>
    </row>
    <row r="12" spans="1:81" s="111" customFormat="1" ht="15" customHeight="1" thickBot="1" x14ac:dyDescent="0.2">
      <c r="A12" s="67" t="s">
        <v>15</v>
      </c>
      <c r="B12" s="67" t="s">
        <v>16</v>
      </c>
      <c r="C12" s="67"/>
      <c r="D12" s="67"/>
      <c r="E12" s="67"/>
      <c r="F12" s="67"/>
      <c r="G12" s="67"/>
      <c r="H12" s="67"/>
      <c r="I12" s="67"/>
      <c r="J12" s="67"/>
    </row>
    <row r="13" spans="1:81" ht="15" customHeight="1" x14ac:dyDescent="0.15">
      <c r="A13" s="66"/>
      <c r="B13" s="73" t="s">
        <v>2</v>
      </c>
      <c r="C13" s="74" t="s">
        <v>20</v>
      </c>
      <c r="D13" s="74"/>
      <c r="E13" s="74"/>
      <c r="F13" s="74"/>
      <c r="G13" s="75" t="s">
        <v>17</v>
      </c>
      <c r="H13" s="76" t="s">
        <v>18</v>
      </c>
      <c r="I13" s="77"/>
      <c r="J13" s="66"/>
    </row>
    <row r="14" spans="1:81" ht="15" customHeight="1" x14ac:dyDescent="0.15">
      <c r="A14" s="66"/>
      <c r="B14" s="78" t="s">
        <v>2</v>
      </c>
      <c r="C14" s="79" t="s">
        <v>104</v>
      </c>
      <c r="D14" s="79"/>
      <c r="E14" s="79"/>
      <c r="F14" s="128"/>
      <c r="G14" s="80" t="s">
        <v>21</v>
      </c>
      <c r="H14" s="81" t="s">
        <v>76</v>
      </c>
      <c r="I14" s="82"/>
      <c r="J14" s="66"/>
      <c r="CC14" s="68">
        <f>12000*(F14/100+1)</f>
        <v>12000</v>
      </c>
    </row>
    <row r="15" spans="1:81" ht="15" customHeight="1" x14ac:dyDescent="0.15">
      <c r="A15" s="66"/>
      <c r="B15" s="78"/>
      <c r="C15" s="79" t="s">
        <v>105</v>
      </c>
      <c r="D15" s="79"/>
      <c r="E15" s="79"/>
      <c r="F15" s="128"/>
      <c r="G15" s="80" t="s">
        <v>21</v>
      </c>
      <c r="H15" s="83" t="s">
        <v>77</v>
      </c>
      <c r="I15" s="82"/>
      <c r="J15" s="66"/>
      <c r="CC15" s="68">
        <f>3000*(F15/100+1)</f>
        <v>3000</v>
      </c>
    </row>
    <row r="16" spans="1:81" ht="15" customHeight="1" x14ac:dyDescent="0.15">
      <c r="A16" s="66"/>
      <c r="B16" s="84"/>
      <c r="C16" s="79"/>
      <c r="D16" s="79"/>
      <c r="E16" s="79"/>
      <c r="F16" s="138"/>
      <c r="G16" s="85" t="s">
        <v>17</v>
      </c>
      <c r="H16" s="86" t="s">
        <v>78</v>
      </c>
      <c r="I16" s="87" t="s">
        <v>22</v>
      </c>
      <c r="J16" s="66"/>
    </row>
    <row r="17" spans="1:83" ht="15" customHeight="1" x14ac:dyDescent="0.15">
      <c r="A17" s="66"/>
      <c r="B17" s="78" t="s">
        <v>23</v>
      </c>
      <c r="C17" s="88"/>
      <c r="D17" s="88"/>
      <c r="E17" s="88"/>
      <c r="F17" s="88"/>
      <c r="G17" s="80" t="s">
        <v>17</v>
      </c>
      <c r="H17" s="81" t="s">
        <v>19</v>
      </c>
      <c r="I17" s="89"/>
      <c r="J17" s="66"/>
    </row>
    <row r="18" spans="1:83" ht="15" customHeight="1" x14ac:dyDescent="0.15">
      <c r="A18" s="66"/>
      <c r="B18" s="78" t="s">
        <v>24</v>
      </c>
      <c r="C18" s="88"/>
      <c r="D18" s="88"/>
      <c r="E18" s="88"/>
      <c r="F18" s="128"/>
      <c r="G18" s="80" t="s">
        <v>21</v>
      </c>
      <c r="H18" s="83" t="s">
        <v>79</v>
      </c>
      <c r="I18" s="89"/>
      <c r="J18" s="66"/>
      <c r="CC18" s="68">
        <f>10000*(F18/100+1)</f>
        <v>10000</v>
      </c>
    </row>
    <row r="19" spans="1:83" ht="15" customHeight="1" x14ac:dyDescent="0.15">
      <c r="A19" s="66"/>
      <c r="B19" s="78"/>
      <c r="C19" s="88"/>
      <c r="D19" s="88"/>
      <c r="E19" s="88"/>
      <c r="F19" s="88"/>
      <c r="G19" s="80" t="s">
        <v>70</v>
      </c>
      <c r="H19" s="81" t="s">
        <v>80</v>
      </c>
      <c r="I19" s="87" t="s">
        <v>25</v>
      </c>
      <c r="J19" s="66"/>
    </row>
    <row r="20" spans="1:83" ht="15" customHeight="1" thickBot="1" x14ac:dyDescent="0.2">
      <c r="A20" s="66"/>
      <c r="B20" s="78" t="s">
        <v>139</v>
      </c>
      <c r="C20" s="88"/>
      <c r="D20" s="88"/>
      <c r="E20" s="88"/>
      <c r="F20" s="107"/>
      <c r="G20" s="80"/>
      <c r="H20" s="113"/>
      <c r="I20" s="114" t="s">
        <v>71</v>
      </c>
      <c r="J20" s="66"/>
    </row>
    <row r="21" spans="1:83" ht="15" customHeight="1" x14ac:dyDescent="0.15">
      <c r="A21" s="66"/>
      <c r="B21" s="78" t="s">
        <v>72</v>
      </c>
      <c r="C21" s="88"/>
      <c r="D21" s="88"/>
      <c r="E21" s="88"/>
      <c r="F21" s="107"/>
      <c r="G21" s="80"/>
      <c r="H21" s="113"/>
      <c r="I21" s="115" t="s">
        <v>26</v>
      </c>
      <c r="J21" s="66"/>
    </row>
    <row r="22" spans="1:83" ht="15" customHeight="1" x14ac:dyDescent="0.15">
      <c r="A22" s="66"/>
      <c r="B22" s="78" t="s">
        <v>141</v>
      </c>
      <c r="C22" s="88"/>
      <c r="D22" s="88"/>
      <c r="E22" s="88"/>
      <c r="F22" s="88"/>
      <c r="G22" s="88"/>
      <c r="H22" s="116"/>
      <c r="I22" s="117" t="s">
        <v>42</v>
      </c>
      <c r="J22" s="66"/>
    </row>
    <row r="23" spans="1:83" ht="15" customHeight="1" thickBot="1" x14ac:dyDescent="0.2">
      <c r="A23" s="66"/>
      <c r="B23" s="291" t="s">
        <v>73</v>
      </c>
      <c r="C23" s="292"/>
      <c r="D23" s="292"/>
      <c r="E23" s="292"/>
      <c r="F23" s="292"/>
      <c r="G23" s="292"/>
      <c r="H23" s="293"/>
      <c r="I23" s="118"/>
      <c r="J23" s="66"/>
    </row>
    <row r="24" spans="1:83" ht="15" customHeight="1" thickBot="1" x14ac:dyDescent="0.2">
      <c r="A24" s="66"/>
      <c r="B24" s="280"/>
      <c r="C24" s="281"/>
      <c r="D24" s="281"/>
      <c r="E24" s="281"/>
      <c r="F24" s="281"/>
      <c r="G24" s="281"/>
      <c r="H24" s="282"/>
      <c r="I24" s="90" t="s">
        <v>43</v>
      </c>
      <c r="J24" s="66"/>
      <c r="CC24" s="68">
        <f>CC14+CC15+CC18+CC38*CC30+CC39*CC30+CC40*CC29+CC41*CC29</f>
        <v>25000</v>
      </c>
      <c r="CD24" s="91">
        <f>CC24*CE30</f>
        <v>25000</v>
      </c>
    </row>
    <row r="25" spans="1:83" ht="15" customHeight="1" x14ac:dyDescent="0.15">
      <c r="A25" s="66"/>
      <c r="B25" s="66"/>
      <c r="C25" s="66"/>
      <c r="D25" s="66"/>
      <c r="E25" s="66"/>
      <c r="F25" s="66"/>
      <c r="G25" s="66"/>
      <c r="H25" s="66"/>
      <c r="I25" s="66"/>
      <c r="J25" s="66"/>
    </row>
    <row r="26" spans="1:83" ht="15" customHeight="1" x14ac:dyDescent="0.15">
      <c r="A26" s="66"/>
      <c r="B26" s="67" t="s">
        <v>3</v>
      </c>
      <c r="C26" s="66" t="s">
        <v>44</v>
      </c>
      <c r="D26" s="66"/>
      <c r="E26" s="66"/>
      <c r="F26" s="66" t="s">
        <v>140</v>
      </c>
      <c r="G26" s="66"/>
      <c r="H26" s="66"/>
      <c r="I26" s="66"/>
      <c r="J26" s="66"/>
    </row>
    <row r="27" spans="1:83" ht="15" customHeight="1" x14ac:dyDescent="0.15">
      <c r="A27" s="66"/>
      <c r="B27" s="119"/>
      <c r="C27" s="66" t="s">
        <v>45</v>
      </c>
      <c r="D27" s="66"/>
      <c r="E27" s="66"/>
      <c r="F27" s="66" t="s">
        <v>125</v>
      </c>
      <c r="G27" s="66"/>
      <c r="H27" s="129"/>
      <c r="I27" s="66" t="s">
        <v>46</v>
      </c>
      <c r="J27" s="66"/>
      <c r="CD27" s="68">
        <f>H27%+1</f>
        <v>1</v>
      </c>
    </row>
    <row r="28" spans="1:83" ht="15" customHeight="1" x14ac:dyDescent="0.15">
      <c r="A28" s="66"/>
      <c r="B28" s="66"/>
      <c r="C28" s="66" t="s">
        <v>47</v>
      </c>
      <c r="D28" s="66"/>
      <c r="E28" s="66"/>
      <c r="F28" s="66" t="s">
        <v>142</v>
      </c>
      <c r="G28" s="66"/>
      <c r="H28" s="129"/>
      <c r="I28" s="66" t="s">
        <v>46</v>
      </c>
      <c r="J28" s="66"/>
      <c r="CD28" s="68">
        <f>H28%+1</f>
        <v>1</v>
      </c>
    </row>
    <row r="29" spans="1:83" ht="15" customHeight="1" thickBot="1" x14ac:dyDescent="0.2">
      <c r="A29" s="66"/>
      <c r="B29" s="66"/>
      <c r="C29" s="66" t="s">
        <v>29</v>
      </c>
      <c r="D29" s="130"/>
      <c r="E29" s="66"/>
      <c r="F29" s="66" t="s">
        <v>126</v>
      </c>
      <c r="G29" s="66"/>
      <c r="H29" s="129"/>
      <c r="I29" s="66" t="s">
        <v>46</v>
      </c>
      <c r="J29" s="66"/>
      <c r="CC29" s="68">
        <f>D29</f>
        <v>0</v>
      </c>
      <c r="CD29" s="120">
        <f>H29%+1</f>
        <v>1</v>
      </c>
    </row>
    <row r="30" spans="1:83" ht="15" customHeight="1" x14ac:dyDescent="0.15">
      <c r="A30" s="66"/>
      <c r="B30" s="66"/>
      <c r="C30" s="66" t="s">
        <v>103</v>
      </c>
      <c r="D30" s="130"/>
      <c r="E30" s="66"/>
      <c r="F30" s="66"/>
      <c r="G30" s="66"/>
      <c r="H30" s="66"/>
      <c r="I30" s="66"/>
      <c r="J30" s="66"/>
      <c r="CC30" s="68">
        <f>D30</f>
        <v>0</v>
      </c>
      <c r="CD30" s="68">
        <f>SUM(CD27:CD29)</f>
        <v>3</v>
      </c>
      <c r="CE30" s="68">
        <f>CD30/3</f>
        <v>1</v>
      </c>
    </row>
    <row r="31" spans="1:83" ht="15" customHeight="1" x14ac:dyDescent="0.15">
      <c r="A31" s="66"/>
      <c r="B31" s="66"/>
      <c r="C31" s="66"/>
      <c r="D31" s="110"/>
      <c r="E31" s="66"/>
      <c r="F31" s="66"/>
      <c r="G31" s="66"/>
      <c r="H31" s="66"/>
      <c r="I31" s="66"/>
      <c r="J31" s="66"/>
    </row>
    <row r="32" spans="1:83" ht="15" customHeight="1" x14ac:dyDescent="0.15">
      <c r="A32" s="66"/>
      <c r="B32" s="66"/>
      <c r="C32" s="66"/>
      <c r="D32" s="66"/>
      <c r="E32" s="66"/>
      <c r="F32" s="66"/>
      <c r="G32" s="66"/>
      <c r="H32" s="66"/>
      <c r="I32" s="66"/>
      <c r="J32" s="66"/>
    </row>
    <row r="33" spans="1:81" s="111" customFormat="1" ht="15" customHeight="1" thickBot="1" x14ac:dyDescent="0.2">
      <c r="A33" s="67" t="s">
        <v>30</v>
      </c>
      <c r="B33" s="67" t="s">
        <v>48</v>
      </c>
      <c r="C33" s="67"/>
      <c r="D33" s="67"/>
      <c r="E33" s="67"/>
      <c r="F33" s="67"/>
      <c r="G33" s="67"/>
      <c r="H33" s="121"/>
      <c r="I33" s="67"/>
      <c r="J33" s="67"/>
    </row>
    <row r="34" spans="1:81" ht="15" customHeight="1" thickBot="1" x14ac:dyDescent="0.2">
      <c r="A34" s="66"/>
      <c r="B34" s="92" t="s">
        <v>32</v>
      </c>
      <c r="C34" s="93"/>
      <c r="D34" s="93"/>
      <c r="E34" s="93"/>
      <c r="F34" s="93"/>
      <c r="G34" s="93"/>
      <c r="H34" s="93"/>
      <c r="I34" s="122"/>
      <c r="J34" s="66"/>
    </row>
    <row r="35" spans="1:81" s="99" customFormat="1" ht="15" customHeight="1" x14ac:dyDescent="0.15">
      <c r="A35" s="66"/>
      <c r="B35" s="94"/>
      <c r="C35" s="95"/>
      <c r="D35" s="95"/>
      <c r="E35" s="95"/>
      <c r="F35" s="96" t="s">
        <v>33</v>
      </c>
      <c r="G35" s="96" t="s">
        <v>33</v>
      </c>
      <c r="H35" s="96" t="s">
        <v>33</v>
      </c>
      <c r="I35" s="97" t="s">
        <v>34</v>
      </c>
      <c r="J35" s="98"/>
    </row>
    <row r="36" spans="1:81" s="105" customFormat="1" x14ac:dyDescent="0.15">
      <c r="A36" s="66"/>
      <c r="B36" s="100"/>
      <c r="C36" s="101"/>
      <c r="D36" s="101"/>
      <c r="E36" s="101"/>
      <c r="F36" s="102" t="s">
        <v>35</v>
      </c>
      <c r="G36" s="102" t="s">
        <v>60</v>
      </c>
      <c r="H36" s="103" t="s">
        <v>36</v>
      </c>
      <c r="I36" s="104" t="s">
        <v>37</v>
      </c>
      <c r="J36" s="101"/>
    </row>
    <row r="37" spans="1:81" s="105" customFormat="1" ht="15" customHeight="1" thickBot="1" x14ac:dyDescent="0.2">
      <c r="A37" s="66"/>
      <c r="B37" s="100"/>
      <c r="C37" s="101"/>
      <c r="D37" s="101"/>
      <c r="E37" s="101"/>
      <c r="F37" s="102" t="s">
        <v>38</v>
      </c>
      <c r="G37" s="102" t="s">
        <v>38</v>
      </c>
      <c r="H37" s="102" t="s">
        <v>39</v>
      </c>
      <c r="I37" s="104" t="s">
        <v>40</v>
      </c>
      <c r="J37" s="101"/>
    </row>
    <row r="38" spans="1:81" ht="15" customHeight="1" x14ac:dyDescent="0.15">
      <c r="A38" s="66"/>
      <c r="B38" s="73" t="s">
        <v>2</v>
      </c>
      <c r="C38" s="213" t="s">
        <v>118</v>
      </c>
      <c r="D38" s="213"/>
      <c r="E38" s="214"/>
      <c r="F38" s="159"/>
      <c r="G38" s="152" t="s">
        <v>82</v>
      </c>
      <c r="H38" s="152" t="s">
        <v>83</v>
      </c>
      <c r="I38" s="153" t="s">
        <v>84</v>
      </c>
      <c r="J38" s="66"/>
      <c r="CC38" s="106">
        <f>F38*500</f>
        <v>0</v>
      </c>
    </row>
    <row r="39" spans="1:81" ht="15" customHeight="1" thickBot="1" x14ac:dyDescent="0.2">
      <c r="A39" s="66"/>
      <c r="B39" s="108" t="s">
        <v>2</v>
      </c>
      <c r="C39" s="109" t="s">
        <v>119</v>
      </c>
      <c r="D39" s="109"/>
      <c r="E39" s="215"/>
      <c r="F39" s="161"/>
      <c r="G39" s="139" t="s">
        <v>82</v>
      </c>
      <c r="H39" s="139" t="s">
        <v>83</v>
      </c>
      <c r="I39" s="140" t="s">
        <v>84</v>
      </c>
      <c r="J39" s="66"/>
      <c r="CC39" s="106">
        <f>F39*500</f>
        <v>0</v>
      </c>
    </row>
    <row r="40" spans="1:81" ht="15" customHeight="1" x14ac:dyDescent="0.15">
      <c r="A40" s="66"/>
      <c r="B40" s="73" t="s">
        <v>2</v>
      </c>
      <c r="C40" s="74" t="s">
        <v>165</v>
      </c>
      <c r="D40" s="74"/>
      <c r="E40" s="74"/>
      <c r="F40" s="216"/>
      <c r="G40" s="152" t="s">
        <v>82</v>
      </c>
      <c r="H40" s="152" t="s">
        <v>83</v>
      </c>
      <c r="I40" s="153" t="s">
        <v>84</v>
      </c>
      <c r="J40" s="66"/>
      <c r="CC40" s="106">
        <f>F40*500</f>
        <v>0</v>
      </c>
    </row>
    <row r="41" spans="1:81" ht="15" customHeight="1" thickBot="1" x14ac:dyDescent="0.2">
      <c r="A41" s="66"/>
      <c r="B41" s="108" t="s">
        <v>2</v>
      </c>
      <c r="C41" s="109" t="s">
        <v>166</v>
      </c>
      <c r="D41" s="109"/>
      <c r="E41" s="109"/>
      <c r="F41" s="131"/>
      <c r="G41" s="139" t="s">
        <v>82</v>
      </c>
      <c r="H41" s="139" t="s">
        <v>83</v>
      </c>
      <c r="I41" s="140" t="s">
        <v>84</v>
      </c>
      <c r="J41" s="66"/>
      <c r="CC41" s="106">
        <f>F41*500</f>
        <v>0</v>
      </c>
    </row>
    <row r="42" spans="1:81" ht="15" customHeight="1" x14ac:dyDescent="0.15">
      <c r="A42" s="66"/>
      <c r="B42" s="66"/>
      <c r="C42" s="66"/>
      <c r="D42" s="66"/>
      <c r="E42" s="66"/>
      <c r="F42" s="66"/>
      <c r="G42" s="66"/>
      <c r="H42" s="66"/>
      <c r="I42" s="66"/>
      <c r="J42" s="66"/>
    </row>
    <row r="43" spans="1:81" ht="15" customHeight="1" x14ac:dyDescent="0.15">
      <c r="A43" s="66"/>
      <c r="B43" s="66" t="s">
        <v>102</v>
      </c>
      <c r="C43" s="66"/>
      <c r="D43" s="66"/>
      <c r="E43" s="66"/>
      <c r="F43" s="66"/>
      <c r="G43" s="66"/>
      <c r="H43" s="66"/>
      <c r="I43" s="66"/>
      <c r="J43" s="66"/>
    </row>
    <row r="44" spans="1:81" ht="15" customHeight="1" x14ac:dyDescent="0.15">
      <c r="A44" s="66"/>
      <c r="B44" s="66" t="s">
        <v>41</v>
      </c>
      <c r="C44" s="66"/>
      <c r="D44" s="66"/>
      <c r="E44" s="66"/>
      <c r="F44" s="66"/>
      <c r="G44" s="66"/>
      <c r="H44" s="66"/>
      <c r="I44" s="66"/>
      <c r="J44" s="66"/>
    </row>
    <row r="45" spans="1:81" ht="15" customHeight="1" x14ac:dyDescent="0.15">
      <c r="A45" s="66"/>
      <c r="B45" s="66"/>
      <c r="C45" s="66"/>
      <c r="D45" s="66"/>
      <c r="E45" s="66"/>
      <c r="F45" s="66"/>
      <c r="G45" s="66"/>
      <c r="H45" s="66"/>
      <c r="I45" s="66"/>
      <c r="J45" s="66"/>
    </row>
    <row r="46" spans="1:81" ht="15" customHeight="1" x14ac:dyDescent="0.15">
      <c r="A46" s="66"/>
      <c r="B46" s="66"/>
      <c r="C46" s="66"/>
      <c r="D46" s="66"/>
      <c r="E46" s="66"/>
      <c r="F46" s="66"/>
      <c r="G46" s="66"/>
      <c r="H46" s="66"/>
      <c r="I46" s="66"/>
      <c r="J46" s="66"/>
    </row>
    <row r="47" spans="1:81" ht="15" customHeight="1" x14ac:dyDescent="0.15">
      <c r="A47" s="66" t="s">
        <v>6</v>
      </c>
      <c r="B47" s="66"/>
      <c r="C47" s="66"/>
      <c r="D47" s="286">
        <f>Inschrijfbiljet!D36:F36</f>
        <v>0</v>
      </c>
      <c r="E47" s="287"/>
      <c r="F47" s="110" t="s">
        <v>7</v>
      </c>
      <c r="G47" s="289">
        <f>Inschrijfbiljet!H36</f>
        <v>0</v>
      </c>
      <c r="H47" s="290"/>
      <c r="I47" s="66"/>
      <c r="J47" s="66"/>
    </row>
    <row r="48" spans="1:81" ht="15" customHeight="1" x14ac:dyDescent="0.15">
      <c r="A48" s="66"/>
      <c r="B48" s="66"/>
      <c r="C48" s="66"/>
      <c r="D48" s="66"/>
      <c r="E48" s="66"/>
      <c r="F48" s="66"/>
      <c r="G48" s="66"/>
      <c r="H48" s="66"/>
      <c r="I48" s="66"/>
      <c r="J48" s="66"/>
    </row>
    <row r="49" spans="1:10" ht="15" customHeight="1" x14ac:dyDescent="0.15">
      <c r="A49" s="66" t="s">
        <v>8</v>
      </c>
      <c r="B49" s="66"/>
      <c r="C49" s="66"/>
      <c r="D49" s="66"/>
      <c r="E49" s="66"/>
      <c r="F49" s="66"/>
      <c r="G49" s="66"/>
      <c r="H49" s="66"/>
      <c r="I49" s="66"/>
      <c r="J49" s="66"/>
    </row>
    <row r="50" spans="1:10" ht="15" customHeight="1" x14ac:dyDescent="0.15">
      <c r="A50" s="66"/>
      <c r="B50" s="66"/>
      <c r="C50" s="66"/>
      <c r="D50" s="271">
        <f>Inschrijfbiljet!D38:G38</f>
        <v>0</v>
      </c>
      <c r="E50" s="272"/>
      <c r="F50" s="273"/>
      <c r="G50" s="66"/>
      <c r="H50" s="66"/>
      <c r="I50" s="66"/>
      <c r="J50" s="66"/>
    </row>
    <row r="51" spans="1:10" ht="15" customHeight="1" x14ac:dyDescent="0.15">
      <c r="A51" s="66" t="s">
        <v>9</v>
      </c>
      <c r="B51" s="66"/>
      <c r="C51" s="66"/>
      <c r="D51" s="66"/>
      <c r="E51" s="66"/>
      <c r="F51" s="66"/>
      <c r="G51" s="66"/>
      <c r="H51" s="66" t="s">
        <v>10</v>
      </c>
      <c r="I51" s="66"/>
      <c r="J51" s="66"/>
    </row>
    <row r="52" spans="1:10" x14ac:dyDescent="0.15">
      <c r="A52" s="66"/>
      <c r="B52" s="66"/>
      <c r="C52" s="66"/>
      <c r="D52" s="66"/>
      <c r="E52" s="66"/>
      <c r="F52" s="66"/>
      <c r="G52" s="66"/>
      <c r="H52" s="66"/>
      <c r="I52" s="66"/>
      <c r="J52" s="66"/>
    </row>
    <row r="53" spans="1:10" x14ac:dyDescent="0.15">
      <c r="A53" s="66"/>
      <c r="B53" s="66"/>
      <c r="C53" s="66"/>
      <c r="D53" s="66"/>
      <c r="E53" s="66"/>
      <c r="F53" s="66"/>
      <c r="G53" s="66"/>
      <c r="H53" s="66"/>
      <c r="I53" s="66"/>
      <c r="J53" s="66"/>
    </row>
    <row r="54" spans="1:10" x14ac:dyDescent="0.15">
      <c r="A54" s="66"/>
      <c r="B54" s="66"/>
      <c r="C54" s="66"/>
      <c r="D54" s="66"/>
      <c r="E54" s="66"/>
      <c r="F54" s="66"/>
      <c r="G54" s="66"/>
      <c r="H54" s="66"/>
      <c r="I54" s="66"/>
      <c r="J54" s="66"/>
    </row>
    <row r="55" spans="1:10" x14ac:dyDescent="0.15">
      <c r="A55" s="66"/>
      <c r="B55" s="66"/>
      <c r="C55" s="66"/>
      <c r="D55" s="66"/>
      <c r="E55" s="66"/>
      <c r="F55" s="66"/>
      <c r="G55" s="66"/>
      <c r="H55" s="66"/>
      <c r="I55" s="66"/>
      <c r="J55" s="66"/>
    </row>
    <row r="56" spans="1:10" x14ac:dyDescent="0.15">
      <c r="J56" s="66"/>
    </row>
  </sheetData>
  <sheetProtection algorithmName="SHA-512" hashValue="9PimaFcUPcfUkpqPH0TlExxhFq8cpMnY4jYDLp5nYMvkBt6h2bfgml8PpT8NOQ0fRj/hhHP7f65D9YRZg+E+Mw==" saltValue="t2FmkjoWwiIYaXiNz/lC8g==" spinCount="100000" sheet="1" selectLockedCells="1"/>
  <mergeCells count="10">
    <mergeCell ref="D50:F50"/>
    <mergeCell ref="G47:H47"/>
    <mergeCell ref="B1:I1"/>
    <mergeCell ref="D4:H4"/>
    <mergeCell ref="B23:H24"/>
    <mergeCell ref="E6:G6"/>
    <mergeCell ref="D47:E47"/>
    <mergeCell ref="A8:J8"/>
    <mergeCell ref="A9:J9"/>
    <mergeCell ref="A10:J10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65" orientation="portrait" r:id="rId1"/>
  <headerFooter alignWithMargins="0">
    <oddHeader>&amp;C&amp;G</oddHeader>
    <oddFooter xml:space="preserve">&amp;C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pageSetUpPr fitToPage="1"/>
  </sheetPr>
  <dimension ref="A3:K47"/>
  <sheetViews>
    <sheetView showRowColHeaders="0" showZeros="0" view="pageBreakPreview" zoomScaleSheetLayoutView="100" workbookViewId="0">
      <selection activeCell="B22" sqref="B22:D22"/>
    </sheetView>
  </sheetViews>
  <sheetFormatPr defaultColWidth="8.85546875" defaultRowHeight="12.75" x14ac:dyDescent="0.2"/>
  <cols>
    <col min="1" max="1" width="8.85546875" style="141"/>
    <col min="2" max="2" width="13" style="141" customWidth="1"/>
    <col min="3" max="7" width="8.85546875" style="141"/>
    <col min="8" max="9" width="9.140625" style="141" customWidth="1"/>
    <col min="10" max="10" width="6.140625" style="141" customWidth="1"/>
    <col min="11" max="16384" width="8.85546875" style="141"/>
  </cols>
  <sheetData>
    <row r="3" spans="2:11" ht="18" x14ac:dyDescent="0.25">
      <c r="B3" s="297" t="str">
        <f>Inschrijfbiljet!A1</f>
        <v>Inschrijfformulieren Provinciehuis (Provincie Noord-Brabant)</v>
      </c>
      <c r="C3" s="297"/>
      <c r="D3" s="297"/>
      <c r="E3" s="297"/>
      <c r="F3" s="297"/>
      <c r="G3" s="297"/>
      <c r="H3" s="297"/>
      <c r="I3" s="297"/>
      <c r="J3" s="297"/>
      <c r="K3" s="297"/>
    </row>
    <row r="5" spans="2:11" ht="18" x14ac:dyDescent="0.25">
      <c r="B5" s="297" t="s">
        <v>92</v>
      </c>
      <c r="C5" s="297"/>
      <c r="D5" s="297"/>
      <c r="E5" s="297"/>
      <c r="F5" s="297"/>
      <c r="G5" s="297"/>
      <c r="H5" s="297"/>
      <c r="I5" s="297"/>
      <c r="J5" s="297"/>
    </row>
    <row r="7" spans="2:11" ht="18" x14ac:dyDescent="0.2">
      <c r="B7" s="14" t="s">
        <v>11</v>
      </c>
      <c r="D7" s="298">
        <f>Inschrijfbiljet!E4</f>
        <v>0</v>
      </c>
      <c r="E7" s="299"/>
      <c r="F7" s="299"/>
      <c r="G7" s="299"/>
      <c r="H7" s="299"/>
      <c r="I7" s="300"/>
      <c r="J7" s="142"/>
    </row>
    <row r="8" spans="2:11" ht="18" x14ac:dyDescent="0.2">
      <c r="B8" s="14"/>
      <c r="D8" s="15"/>
      <c r="E8" s="15"/>
      <c r="F8" s="15"/>
      <c r="G8" s="15"/>
      <c r="H8" s="15"/>
      <c r="I8" s="15"/>
    </row>
    <row r="10" spans="2:11" ht="13.5" thickBot="1" x14ac:dyDescent="0.25"/>
    <row r="11" spans="2:11" x14ac:dyDescent="0.2">
      <c r="B11" s="301" t="s">
        <v>93</v>
      </c>
      <c r="C11" s="302"/>
      <c r="D11" s="303"/>
      <c r="E11" s="312" t="s">
        <v>12</v>
      </c>
      <c r="F11" s="313"/>
      <c r="G11" s="313"/>
      <c r="H11" s="313"/>
      <c r="I11" s="313"/>
      <c r="J11" s="314"/>
    </row>
    <row r="12" spans="2:11" ht="13.5" thickBot="1" x14ac:dyDescent="0.25">
      <c r="B12" s="304"/>
      <c r="C12" s="305"/>
      <c r="D12" s="306"/>
      <c r="E12" s="307" t="s">
        <v>13</v>
      </c>
      <c r="F12" s="308"/>
      <c r="G12" s="309"/>
      <c r="H12" s="315" t="s">
        <v>61</v>
      </c>
      <c r="I12" s="308"/>
      <c r="J12" s="316"/>
    </row>
    <row r="13" spans="2:11" x14ac:dyDescent="0.2">
      <c r="B13" s="310"/>
      <c r="C13" s="311"/>
      <c r="D13" s="311"/>
      <c r="E13" s="317"/>
      <c r="F13" s="317"/>
      <c r="G13" s="332"/>
      <c r="H13" s="317"/>
      <c r="I13" s="317"/>
      <c r="J13" s="318"/>
    </row>
    <row r="14" spans="2:11" x14ac:dyDescent="0.2">
      <c r="B14" s="294"/>
      <c r="C14" s="295"/>
      <c r="D14" s="295"/>
      <c r="E14" s="295"/>
      <c r="F14" s="295"/>
      <c r="G14" s="319"/>
      <c r="H14" s="295"/>
      <c r="I14" s="295"/>
      <c r="J14" s="296"/>
    </row>
    <row r="15" spans="2:11" x14ac:dyDescent="0.2">
      <c r="B15" s="294"/>
      <c r="C15" s="295"/>
      <c r="D15" s="295"/>
      <c r="E15" s="295"/>
      <c r="F15" s="295"/>
      <c r="G15" s="319"/>
      <c r="H15" s="295"/>
      <c r="I15" s="295"/>
      <c r="J15" s="296"/>
    </row>
    <row r="16" spans="2:11" x14ac:dyDescent="0.2">
      <c r="B16" s="294"/>
      <c r="C16" s="295"/>
      <c r="D16" s="295"/>
      <c r="E16" s="295"/>
      <c r="F16" s="295"/>
      <c r="G16" s="319"/>
      <c r="H16" s="295"/>
      <c r="I16" s="295"/>
      <c r="J16" s="296"/>
    </row>
    <row r="17" spans="2:10" x14ac:dyDescent="0.2">
      <c r="B17" s="294"/>
      <c r="C17" s="295"/>
      <c r="D17" s="295"/>
      <c r="E17" s="295"/>
      <c r="F17" s="295"/>
      <c r="G17" s="319"/>
      <c r="H17" s="295"/>
      <c r="I17" s="295"/>
      <c r="J17" s="296"/>
    </row>
    <row r="18" spans="2:10" x14ac:dyDescent="0.2">
      <c r="B18" s="294"/>
      <c r="C18" s="295"/>
      <c r="D18" s="295"/>
      <c r="E18" s="295"/>
      <c r="F18" s="295"/>
      <c r="G18" s="319"/>
      <c r="H18" s="295"/>
      <c r="I18" s="295"/>
      <c r="J18" s="296"/>
    </row>
    <row r="19" spans="2:10" x14ac:dyDescent="0.2">
      <c r="B19" s="294"/>
      <c r="C19" s="295"/>
      <c r="D19" s="295"/>
      <c r="E19" s="295"/>
      <c r="F19" s="295"/>
      <c r="G19" s="319"/>
      <c r="H19" s="295"/>
      <c r="I19" s="295"/>
      <c r="J19" s="296"/>
    </row>
    <row r="20" spans="2:10" x14ac:dyDescent="0.2">
      <c r="B20" s="294"/>
      <c r="C20" s="295"/>
      <c r="D20" s="295"/>
      <c r="E20" s="295"/>
      <c r="F20" s="295"/>
      <c r="G20" s="319"/>
      <c r="H20" s="295"/>
      <c r="I20" s="295"/>
      <c r="J20" s="296"/>
    </row>
    <row r="21" spans="2:10" x14ac:dyDescent="0.2">
      <c r="B21" s="294"/>
      <c r="C21" s="295"/>
      <c r="D21" s="295"/>
      <c r="E21" s="295"/>
      <c r="F21" s="295"/>
      <c r="G21" s="319"/>
      <c r="H21" s="295"/>
      <c r="I21" s="295"/>
      <c r="J21" s="296"/>
    </row>
    <row r="22" spans="2:10" x14ac:dyDescent="0.2">
      <c r="B22" s="294"/>
      <c r="C22" s="295"/>
      <c r="D22" s="295"/>
      <c r="E22" s="295"/>
      <c r="F22" s="295"/>
      <c r="G22" s="319"/>
      <c r="H22" s="295"/>
      <c r="I22" s="295"/>
      <c r="J22" s="296"/>
    </row>
    <row r="23" spans="2:10" x14ac:dyDescent="0.2">
      <c r="B23" s="294"/>
      <c r="C23" s="295"/>
      <c r="D23" s="295"/>
      <c r="E23" s="295"/>
      <c r="F23" s="295"/>
      <c r="G23" s="319"/>
      <c r="H23" s="295"/>
      <c r="I23" s="295"/>
      <c r="J23" s="296"/>
    </row>
    <row r="24" spans="2:10" x14ac:dyDescent="0.2">
      <c r="B24" s="294"/>
      <c r="C24" s="295"/>
      <c r="D24" s="295"/>
      <c r="E24" s="295"/>
      <c r="F24" s="295"/>
      <c r="G24" s="319"/>
      <c r="H24" s="295"/>
      <c r="I24" s="295"/>
      <c r="J24" s="296"/>
    </row>
    <row r="25" spans="2:10" x14ac:dyDescent="0.2">
      <c r="B25" s="294"/>
      <c r="C25" s="295"/>
      <c r="D25" s="295"/>
      <c r="E25" s="295"/>
      <c r="F25" s="295"/>
      <c r="G25" s="319"/>
      <c r="H25" s="295"/>
      <c r="I25" s="295"/>
      <c r="J25" s="296"/>
    </row>
    <row r="26" spans="2:10" x14ac:dyDescent="0.2">
      <c r="B26" s="294"/>
      <c r="C26" s="295"/>
      <c r="D26" s="295"/>
      <c r="E26" s="295"/>
      <c r="F26" s="295"/>
      <c r="G26" s="319"/>
      <c r="H26" s="295"/>
      <c r="I26" s="295"/>
      <c r="J26" s="296"/>
    </row>
    <row r="27" spans="2:10" x14ac:dyDescent="0.2">
      <c r="B27" s="294"/>
      <c r="C27" s="295"/>
      <c r="D27" s="295"/>
      <c r="E27" s="295"/>
      <c r="F27" s="295"/>
      <c r="G27" s="319"/>
      <c r="H27" s="295"/>
      <c r="I27" s="295"/>
      <c r="J27" s="296"/>
    </row>
    <row r="28" spans="2:10" x14ac:dyDescent="0.2">
      <c r="B28" s="294"/>
      <c r="C28" s="295"/>
      <c r="D28" s="295"/>
      <c r="E28" s="295"/>
      <c r="F28" s="295"/>
      <c r="G28" s="319"/>
      <c r="H28" s="295"/>
      <c r="I28" s="295"/>
      <c r="J28" s="296"/>
    </row>
    <row r="29" spans="2:10" x14ac:dyDescent="0.2">
      <c r="B29" s="294"/>
      <c r="C29" s="295"/>
      <c r="D29" s="295"/>
      <c r="E29" s="295"/>
      <c r="F29" s="295"/>
      <c r="G29" s="319"/>
      <c r="H29" s="295"/>
      <c r="I29" s="295"/>
      <c r="J29" s="296"/>
    </row>
    <row r="30" spans="2:10" x14ac:dyDescent="0.2">
      <c r="B30" s="294"/>
      <c r="C30" s="295"/>
      <c r="D30" s="295"/>
      <c r="E30" s="295"/>
      <c r="F30" s="295"/>
      <c r="G30" s="319"/>
      <c r="H30" s="295"/>
      <c r="I30" s="295"/>
      <c r="J30" s="296"/>
    </row>
    <row r="31" spans="2:10" x14ac:dyDescent="0.2">
      <c r="B31" s="294"/>
      <c r="C31" s="295"/>
      <c r="D31" s="295"/>
      <c r="E31" s="295"/>
      <c r="F31" s="295"/>
      <c r="G31" s="319"/>
      <c r="H31" s="295"/>
      <c r="I31" s="295"/>
      <c r="J31" s="296"/>
    </row>
    <row r="32" spans="2:10" x14ac:dyDescent="0.2">
      <c r="B32" s="294"/>
      <c r="C32" s="295"/>
      <c r="D32" s="295"/>
      <c r="E32" s="295"/>
      <c r="F32" s="295"/>
      <c r="G32" s="319"/>
      <c r="H32" s="295"/>
      <c r="I32" s="295"/>
      <c r="J32" s="296"/>
    </row>
    <row r="33" spans="1:10" x14ac:dyDescent="0.2">
      <c r="B33" s="294"/>
      <c r="C33" s="295"/>
      <c r="D33" s="295"/>
      <c r="E33" s="295"/>
      <c r="F33" s="295"/>
      <c r="G33" s="319"/>
      <c r="H33" s="295"/>
      <c r="I33" s="295"/>
      <c r="J33" s="296"/>
    </row>
    <row r="34" spans="1:10" x14ac:dyDescent="0.2">
      <c r="B34" s="294"/>
      <c r="C34" s="295"/>
      <c r="D34" s="295"/>
      <c r="E34" s="295"/>
      <c r="F34" s="295"/>
      <c r="G34" s="319"/>
      <c r="H34" s="295"/>
      <c r="I34" s="295"/>
      <c r="J34" s="296"/>
    </row>
    <row r="35" spans="1:10" x14ac:dyDescent="0.2">
      <c r="B35" s="294"/>
      <c r="C35" s="295"/>
      <c r="D35" s="295"/>
      <c r="E35" s="295"/>
      <c r="F35" s="295"/>
      <c r="G35" s="319"/>
      <c r="H35" s="295"/>
      <c r="I35" s="295"/>
      <c r="J35" s="296"/>
    </row>
    <row r="36" spans="1:10" ht="13.5" thickBot="1" x14ac:dyDescent="0.25">
      <c r="B36" s="330"/>
      <c r="C36" s="328"/>
      <c r="D36" s="328"/>
      <c r="E36" s="328"/>
      <c r="F36" s="328"/>
      <c r="G36" s="329"/>
      <c r="H36" s="328"/>
      <c r="I36" s="328"/>
      <c r="J36" s="331"/>
    </row>
    <row r="38" spans="1:10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4.25" x14ac:dyDescent="0.2">
      <c r="A39" s="1" t="s">
        <v>6</v>
      </c>
      <c r="B39" s="3"/>
      <c r="C39" s="322">
        <f>Inschrijfbiljet!D36</f>
        <v>0</v>
      </c>
      <c r="D39" s="323"/>
      <c r="E39" s="324"/>
      <c r="F39" s="143"/>
      <c r="G39" s="4" t="s">
        <v>7</v>
      </c>
      <c r="H39" s="320">
        <f>Inschrijfbiljet!H36</f>
        <v>0</v>
      </c>
      <c r="I39" s="321"/>
      <c r="J39" s="1"/>
    </row>
    <row r="40" spans="1:10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 t="s">
        <v>8</v>
      </c>
      <c r="B41" s="3"/>
      <c r="C41" s="325">
        <f>Inschrijfbiljet!E4</f>
        <v>0</v>
      </c>
      <c r="D41" s="326"/>
      <c r="E41" s="326"/>
      <c r="F41" s="327"/>
      <c r="G41" s="1"/>
      <c r="H41" s="1"/>
      <c r="I41" s="1"/>
      <c r="J41" s="1"/>
    </row>
    <row r="42" spans="1:10" ht="14.25" x14ac:dyDescent="0.2">
      <c r="A42" s="1"/>
      <c r="B42" s="1"/>
      <c r="C42" s="1"/>
      <c r="D42" s="5"/>
      <c r="E42" s="5"/>
      <c r="F42" s="5"/>
      <c r="G42" s="1"/>
      <c r="H42" s="1"/>
      <c r="I42" s="1"/>
      <c r="J42" s="1"/>
    </row>
    <row r="43" spans="1:10" ht="14.25" x14ac:dyDescent="0.2">
      <c r="A43" s="1" t="s">
        <v>9</v>
      </c>
      <c r="B43" s="3"/>
      <c r="C43" s="1"/>
      <c r="D43" s="1"/>
      <c r="E43" s="1"/>
      <c r="F43" s="1"/>
      <c r="G43" s="1" t="s">
        <v>10</v>
      </c>
      <c r="I43" s="2"/>
      <c r="J43" s="1"/>
    </row>
    <row r="44" spans="1:1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</sheetData>
  <sheetProtection algorithmName="SHA-512" hashValue="OEPeZV2FhvZB4HaVimStB4YxBUYXv/7v/RmCClI5bV396ZPGHplS6J51dxR5n9XYbUx6yfrDLYv8LP1HIkPz3Q==" saltValue="DxHLAQ0OjFDRgpwyWkON/A==" spinCount="100000" sheet="1" selectLockedCells="1"/>
  <mergeCells count="82">
    <mergeCell ref="E21:G21"/>
    <mergeCell ref="B30:D30"/>
    <mergeCell ref="B3:K3"/>
    <mergeCell ref="H16:J16"/>
    <mergeCell ref="H17:J17"/>
    <mergeCell ref="H18:J18"/>
    <mergeCell ref="H19:J19"/>
    <mergeCell ref="E13:G13"/>
    <mergeCell ref="E14:G14"/>
    <mergeCell ref="E15:G15"/>
    <mergeCell ref="E16:G16"/>
    <mergeCell ref="E17:G17"/>
    <mergeCell ref="E18:G18"/>
    <mergeCell ref="E19:G19"/>
    <mergeCell ref="H20:J20"/>
    <mergeCell ref="B20:D20"/>
    <mergeCell ref="H31:J31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9:I39"/>
    <mergeCell ref="C39:E39"/>
    <mergeCell ref="C41:F41"/>
    <mergeCell ref="H32:J32"/>
    <mergeCell ref="H33:J33"/>
    <mergeCell ref="H34:J34"/>
    <mergeCell ref="E34:G34"/>
    <mergeCell ref="E35:G35"/>
    <mergeCell ref="E36:G36"/>
    <mergeCell ref="E33:G33"/>
    <mergeCell ref="B36:D36"/>
    <mergeCell ref="B35:D35"/>
    <mergeCell ref="H36:J36"/>
    <mergeCell ref="H35:J35"/>
    <mergeCell ref="B33:D33"/>
    <mergeCell ref="B34:D34"/>
    <mergeCell ref="B21:D21"/>
    <mergeCell ref="B28:D28"/>
    <mergeCell ref="B29:D29"/>
    <mergeCell ref="B22:D22"/>
    <mergeCell ref="B23:D23"/>
    <mergeCell ref="B24:D24"/>
    <mergeCell ref="B25:D25"/>
    <mergeCell ref="B16:D16"/>
    <mergeCell ref="B17:D17"/>
    <mergeCell ref="E30:G30"/>
    <mergeCell ref="B31:D31"/>
    <mergeCell ref="B32:D32"/>
    <mergeCell ref="E28:G28"/>
    <mergeCell ref="E29:G29"/>
    <mergeCell ref="E22:G22"/>
    <mergeCell ref="E27:G27"/>
    <mergeCell ref="E23:G23"/>
    <mergeCell ref="E24:G24"/>
    <mergeCell ref="E25:G25"/>
    <mergeCell ref="E26:G26"/>
    <mergeCell ref="E31:G31"/>
    <mergeCell ref="E32:G32"/>
    <mergeCell ref="E20:G20"/>
    <mergeCell ref="B18:D18"/>
    <mergeCell ref="H15:J15"/>
    <mergeCell ref="B26:D26"/>
    <mergeCell ref="B27:D27"/>
    <mergeCell ref="B5:J5"/>
    <mergeCell ref="B19:D19"/>
    <mergeCell ref="D7:I7"/>
    <mergeCell ref="B11:D12"/>
    <mergeCell ref="E12:G12"/>
    <mergeCell ref="B13:D13"/>
    <mergeCell ref="E11:J11"/>
    <mergeCell ref="H12:J12"/>
    <mergeCell ref="H13:J13"/>
    <mergeCell ref="H14:J14"/>
    <mergeCell ref="B14:D14"/>
    <mergeCell ref="B15:D15"/>
  </mergeCells>
  <pageMargins left="0.70866141732283472" right="0.70866141732283472" top="1.7322834645669292" bottom="0.74803149606299213" header="0.31496062992125984" footer="0.31496062992125984"/>
  <pageSetup paperSize="9" scale="80" orientation="portrait" r:id="rId1"/>
  <headerFooter>
    <oddHeader>&amp;C&amp;G</oddHeader>
    <oddFooter xml:space="preserve">&amp;C
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2:F11"/>
  <sheetViews>
    <sheetView workbookViewId="0">
      <selection activeCell="C17" sqref="C17"/>
    </sheetView>
  </sheetViews>
  <sheetFormatPr defaultColWidth="8.85546875" defaultRowHeight="12.75" x14ac:dyDescent="0.2"/>
  <cols>
    <col min="1" max="1" width="8.85546875" style="7"/>
    <col min="2" max="2" width="10.28515625" style="9" bestFit="1" customWidth="1"/>
    <col min="3" max="3" width="60.28515625" style="7" bestFit="1" customWidth="1"/>
    <col min="4" max="4" width="18.28515625" style="8" customWidth="1"/>
    <col min="5" max="5" width="2.85546875" style="9" customWidth="1"/>
    <col min="6" max="6" width="18.42578125" style="8" customWidth="1"/>
    <col min="7" max="16384" width="8.85546875" style="7"/>
  </cols>
  <sheetData>
    <row r="2" spans="1:6" ht="13.5" thickBot="1" x14ac:dyDescent="0.25">
      <c r="B2" s="9" t="s">
        <v>88</v>
      </c>
    </row>
    <row r="3" spans="1:6" ht="13.5" thickBot="1" x14ac:dyDescent="0.25">
      <c r="B3" s="10">
        <v>1</v>
      </c>
      <c r="C3" s="7" t="s">
        <v>89</v>
      </c>
      <c r="D3" s="12">
        <f>'Verzamelblad per gebouw'!Y11+'Verzamelblad per gebouw'!Z11+'Verzamelblad per gebouw'!AA11</f>
        <v>0</v>
      </c>
      <c r="E3" s="9" t="s">
        <v>81</v>
      </c>
      <c r="F3" s="8">
        <f>D3*B3</f>
        <v>0</v>
      </c>
    </row>
    <row r="4" spans="1:6" ht="13.5" thickBot="1" x14ac:dyDescent="0.25">
      <c r="B4" s="10" t="s">
        <v>123</v>
      </c>
      <c r="C4" s="11" t="s">
        <v>100</v>
      </c>
      <c r="D4" s="12">
        <f>('B calc schema'!CB23/100000)*D3</f>
        <v>0</v>
      </c>
      <c r="E4" s="9" t="s">
        <v>81</v>
      </c>
      <c r="F4" s="8">
        <f>D4*B4</f>
        <v>0</v>
      </c>
    </row>
    <row r="5" spans="1:6" ht="13.5" thickBot="1" x14ac:dyDescent="0.25">
      <c r="A5" s="6"/>
      <c r="B5" s="10" t="s">
        <v>99</v>
      </c>
      <c r="C5" s="11" t="s">
        <v>90</v>
      </c>
      <c r="D5" s="12">
        <f>('C calc schema proj'!CD24)/100000*D3</f>
        <v>0</v>
      </c>
      <c r="E5" s="125" t="s">
        <v>81</v>
      </c>
      <c r="F5" s="126">
        <f>D5*B5</f>
        <v>0</v>
      </c>
    </row>
    <row r="6" spans="1:6" ht="13.5" thickBot="1" x14ac:dyDescent="0.25"/>
    <row r="7" spans="1:6" ht="13.5" thickBot="1" x14ac:dyDescent="0.25">
      <c r="C7" s="11" t="s">
        <v>98</v>
      </c>
      <c r="D7" s="124">
        <f>SUM(F3:F5)</f>
        <v>0</v>
      </c>
    </row>
    <row r="9" spans="1:6" x14ac:dyDescent="0.2">
      <c r="C9" s="13"/>
    </row>
    <row r="11" spans="1:6" x14ac:dyDescent="0.2">
      <c r="C1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4</vt:i4>
      </vt:variant>
    </vt:vector>
  </HeadingPairs>
  <TitlesOfParts>
    <vt:vector size="11" baseType="lpstr">
      <vt:lpstr>Inschrijfbiljet</vt:lpstr>
      <vt:lpstr>Verzamelblad per gebouw</vt:lpstr>
      <vt:lpstr>A Inventaris</vt:lpstr>
      <vt:lpstr>B calc schema</vt:lpstr>
      <vt:lpstr>C calc schema proj</vt:lpstr>
      <vt:lpstr>D voorst subco</vt:lpstr>
      <vt:lpstr>Rekenblad</vt:lpstr>
      <vt:lpstr>'A Inventaris'!Afdrukbereik</vt:lpstr>
      <vt:lpstr>'B calc schema'!Afdrukbereik</vt:lpstr>
      <vt:lpstr>'C calc schema proj'!Afdrukbereik</vt:lpstr>
      <vt:lpstr>'D voorst subco'!Afdrukbereik</vt:lpstr>
    </vt:vector>
  </TitlesOfParts>
  <Company>SY-nergy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4 Inschrijfformulieren</dc:title>
  <dc:creator>C-R. (Carl) Migchels</dc:creator>
  <cp:lastModifiedBy>Carl Migchels</cp:lastModifiedBy>
  <cp:lastPrinted>2019-04-04T09:06:28Z</cp:lastPrinted>
  <dcterms:created xsi:type="dcterms:W3CDTF">2004-02-20T18:40:35Z</dcterms:created>
  <dcterms:modified xsi:type="dcterms:W3CDTF">2019-06-03T15:32:46Z</dcterms:modified>
</cp:coreProperties>
</file>