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rkmaatschappij\RBO\Hoofdkantoor RBO\03 Projecten\19 EA Beveiligingsdiensten 2020-2024\10 Nota van Inlichtingen\"/>
    </mc:Choice>
  </mc:AlternateContent>
  <bookViews>
    <workbookView xWindow="-300" yWindow="0" windowWidth="24120" windowHeight="11985"/>
  </bookViews>
  <sheets>
    <sheet name="regio Noord Oost" sheetId="6" r:id="rId1"/>
    <sheet name="regio Zuid Oost" sheetId="10" r:id="rId2"/>
    <sheet name="regio Randstad" sheetId="11" r:id="rId3"/>
    <sheet name="regio Gemeente Den Haag" sheetId="12" r:id="rId4"/>
  </sheets>
  <definedNames>
    <definedName name="_xlnm.Print_Area" localSheetId="3">'regio Gemeente Den Haag'!$B$1:$P$53</definedName>
    <definedName name="_xlnm.Print_Area" localSheetId="0">'regio Noord Oost'!$B$1:$P$53</definedName>
    <definedName name="_xlnm.Print_Area" localSheetId="2">'regio Randstad'!$B$1:$P$53</definedName>
    <definedName name="_xlnm.Print_Area" localSheetId="1">'regio Zuid Oost'!$B$1:$P$53</definedName>
  </definedNames>
  <calcPr calcId="162913"/>
</workbook>
</file>

<file path=xl/calcChain.xml><?xml version="1.0" encoding="utf-8"?>
<calcChain xmlns="http://schemas.openxmlformats.org/spreadsheetml/2006/main">
  <c r="G45" i="12" l="1"/>
  <c r="G45" i="11"/>
  <c r="G45" i="10"/>
  <c r="O19" i="6" l="1"/>
  <c r="K20" i="6"/>
  <c r="K19" i="6"/>
  <c r="G22" i="6"/>
  <c r="G21" i="6"/>
  <c r="G20" i="6"/>
  <c r="G19" i="6"/>
  <c r="G29" i="10" l="1"/>
  <c r="G29" i="11"/>
  <c r="G29" i="12"/>
  <c r="G29" i="6"/>
  <c r="G28" i="6"/>
  <c r="K49" i="12" l="1"/>
  <c r="H47" i="12"/>
  <c r="G43" i="12"/>
  <c r="G42" i="12"/>
  <c r="G41" i="12"/>
  <c r="G38" i="12"/>
  <c r="G35" i="12"/>
  <c r="G32" i="12"/>
  <c r="G28" i="12"/>
  <c r="G27" i="12"/>
  <c r="G26" i="12"/>
  <c r="G25" i="12"/>
  <c r="K22" i="12"/>
  <c r="G22" i="12"/>
  <c r="K21" i="12"/>
  <c r="G21" i="12"/>
  <c r="O20" i="12"/>
  <c r="K20" i="12"/>
  <c r="G20" i="12"/>
  <c r="P20" i="12" s="1"/>
  <c r="O19" i="12"/>
  <c r="K19" i="12"/>
  <c r="G19" i="12"/>
  <c r="K49" i="11"/>
  <c r="H47" i="11"/>
  <c r="G43" i="11"/>
  <c r="G42" i="11"/>
  <c r="G41" i="11"/>
  <c r="G38" i="11"/>
  <c r="G35" i="11"/>
  <c r="G32" i="11"/>
  <c r="G28" i="11"/>
  <c r="G27" i="11"/>
  <c r="G26" i="11"/>
  <c r="G25" i="11"/>
  <c r="K22" i="11"/>
  <c r="G22" i="11"/>
  <c r="K21" i="11"/>
  <c r="G21" i="11"/>
  <c r="O20" i="11"/>
  <c r="K20" i="11"/>
  <c r="G20" i="11"/>
  <c r="O19" i="11"/>
  <c r="K19" i="11"/>
  <c r="G19" i="11"/>
  <c r="K49" i="10"/>
  <c r="H47" i="10"/>
  <c r="G43" i="10"/>
  <c r="G42" i="10"/>
  <c r="G41" i="10"/>
  <c r="G38" i="10"/>
  <c r="G35" i="10"/>
  <c r="G32" i="10"/>
  <c r="G28" i="10"/>
  <c r="G27" i="10"/>
  <c r="G26" i="10"/>
  <c r="G25" i="10"/>
  <c r="K22" i="10"/>
  <c r="G22" i="10"/>
  <c r="K21" i="10"/>
  <c r="G21" i="10"/>
  <c r="O20" i="10"/>
  <c r="K20" i="10"/>
  <c r="G20" i="10"/>
  <c r="O19" i="10"/>
  <c r="K19" i="10"/>
  <c r="G19" i="10"/>
  <c r="G27" i="6"/>
  <c r="G26" i="6"/>
  <c r="G25" i="6"/>
  <c r="P20" i="11" l="1"/>
  <c r="P21" i="11"/>
  <c r="P22" i="11"/>
  <c r="P22" i="12"/>
  <c r="P21" i="12"/>
  <c r="P22" i="10"/>
  <c r="P21" i="10"/>
  <c r="P20" i="10"/>
  <c r="P19" i="12"/>
  <c r="P23" i="12" s="1"/>
  <c r="P19" i="10"/>
  <c r="P19" i="11"/>
  <c r="P23" i="11" s="1"/>
  <c r="P23" i="10" l="1"/>
  <c r="G47" i="10" s="1"/>
  <c r="G47" i="12"/>
  <c r="G47" i="11"/>
  <c r="H47" i="6" l="1"/>
  <c r="K49" i="6" l="1"/>
  <c r="G43" i="6" l="1"/>
  <c r="G42" i="6"/>
  <c r="G41" i="6"/>
  <c r="G38" i="6"/>
  <c r="G35" i="6"/>
  <c r="G32" i="6"/>
  <c r="K22" i="6"/>
  <c r="K21" i="6"/>
  <c r="O20" i="6"/>
  <c r="G45" i="6" l="1"/>
  <c r="P21" i="6"/>
  <c r="P22" i="6"/>
  <c r="P19" i="6"/>
  <c r="P20" i="6"/>
  <c r="P23" i="6" l="1"/>
  <c r="G47" i="6" s="1"/>
</calcChain>
</file>

<file path=xl/sharedStrings.xml><?xml version="1.0" encoding="utf-8"?>
<sst xmlns="http://schemas.openxmlformats.org/spreadsheetml/2006/main" count="337" uniqueCount="71">
  <si>
    <t>Brandwacht</t>
  </si>
  <si>
    <t>in te vullen cellen door Inschrijver</t>
  </si>
  <si>
    <t>formulevelden</t>
  </si>
  <si>
    <t>prijs die als input voor de gunningsprocedure gebruikt wordt.</t>
  </si>
  <si>
    <t>Type Dienstverlening</t>
  </si>
  <si>
    <t>Basistarief  per uur (ex. btw)</t>
  </si>
  <si>
    <t>Aantal fictieve 
uren per jaar</t>
  </si>
  <si>
    <t>Subtotaal</t>
  </si>
  <si>
    <t xml:space="preserve">Plustarief per uur (ex. btw) </t>
  </si>
  <si>
    <t>Aantal fictieve
uren per jaar</t>
  </si>
  <si>
    <t>plusplus
tarief per uur(ex btw)</t>
  </si>
  <si>
    <t>aantal fictieve uren per jaar</t>
  </si>
  <si>
    <t>subtotaal</t>
  </si>
  <si>
    <t>Totaalbedrag kosten inzet dienst</t>
  </si>
  <si>
    <t>Type dienstverlening</t>
  </si>
  <si>
    <t>Tarief (ex. btw.) per aansluiting gehele contractperiode (eenmalig)</t>
  </si>
  <si>
    <t>Aantal aansluitingen fictief</t>
  </si>
  <si>
    <t>Totaalbedrag</t>
  </si>
  <si>
    <t xml:space="preserve">Aansluiting PAC </t>
  </si>
  <si>
    <t>Tarief (ex. btw.) per jaar</t>
  </si>
  <si>
    <t>Aantal abonnementen fictief</t>
  </si>
  <si>
    <t>Hondengeleider</t>
  </si>
  <si>
    <t>Centralist</t>
  </si>
  <si>
    <t>bovengrenzen tarieven bepaald door RBO</t>
  </si>
  <si>
    <t xml:space="preserve">FICTIEVE TOTAALPRIJS: </t>
  </si>
  <si>
    <t>uitgangspunten aantallen/hoeveelheden bepaald door RBO</t>
  </si>
  <si>
    <t>Overige toelichting:</t>
  </si>
  <si>
    <t>-      Alle groene cellen dienen te worden ingevuld in verband met de vergelijkbaarheid van de Inschrijvingen. Indien niet alle groene cellen ingevuld zijn, wordt de inschrijving terzijde gelegd.</t>
  </si>
  <si>
    <t>-      Dit prijzenblad is uitsluitend bedoeld voor bepaling van de prijs van de aanbieding en biedt geen garantie voor daadwerkelijke afname.</t>
  </si>
  <si>
    <r>
      <t xml:space="preserve">-      De tarieven mogen niet hoger zijn dan de opgegeven </t>
    </r>
    <r>
      <rPr>
        <sz val="10"/>
        <rFont val="Verdana"/>
        <family val="2"/>
      </rPr>
      <t>maximale</t>
    </r>
    <r>
      <rPr>
        <sz val="10"/>
        <color rgb="FF000000"/>
        <rFont val="Verdana"/>
        <family val="2"/>
      </rPr>
      <t xml:space="preserve"> tarieven (bovengrenzen).</t>
    </r>
  </si>
  <si>
    <t>subtotaal:</t>
  </si>
  <si>
    <t>Subtotaal:</t>
  </si>
  <si>
    <t>Persoonsbegeleider</t>
  </si>
  <si>
    <t>Receptionist/Host(ess)</t>
  </si>
  <si>
    <t>prijzenblad voor Perceel:</t>
  </si>
  <si>
    <t>Inschrijver:</t>
  </si>
  <si>
    <t>Naam:</t>
  </si>
  <si>
    <t>Handtekening:</t>
  </si>
  <si>
    <t>Datum:</t>
  </si>
  <si>
    <t>Regio Noord Oost</t>
  </si>
  <si>
    <t>Perceel:</t>
  </si>
  <si>
    <t>Regio Zuid Oost</t>
  </si>
  <si>
    <t>Regio Randstad</t>
  </si>
  <si>
    <t>Basistarief</t>
  </si>
  <si>
    <t>Plustarief</t>
  </si>
  <si>
    <t>Plusplustarief</t>
  </si>
  <si>
    <t>Abonnement per contractjaar, per pand
alarmopvolging (Alop)</t>
  </si>
  <si>
    <t>Abonnement per contractjaar, per aansluiting PAC</t>
  </si>
  <si>
    <t>All-In tarief per inzet  (ex. btw)</t>
  </si>
  <si>
    <t>Bovengrens tarief (ex. btw)</t>
  </si>
  <si>
    <t>Aansluiting PAC AL2/ATS 5</t>
  </si>
  <si>
    <t>Aansluiting PAC AL1/ATS 3</t>
  </si>
  <si>
    <t>Aansluiting PAC High Risk/ATS 6</t>
  </si>
  <si>
    <t>Evenementenbeveiliger</t>
  </si>
  <si>
    <t>Abonnement PAC</t>
  </si>
  <si>
    <t>Coördinator Beveiliging (Teamleider)</t>
  </si>
  <si>
    <t>Regio Gemeente Den Haag</t>
  </si>
  <si>
    <t>All-In tarief per inzet (MS) of per uur  (ex. btw)</t>
  </si>
  <si>
    <t>Mobiele surveillance structureel</t>
  </si>
  <si>
    <t>Mobiele Surveillance incidenteel</t>
  </si>
  <si>
    <t>Aantal fictieve
incidenten per jaar</t>
  </si>
  <si>
    <t>Toelichting en instructie voor de in te vullen prijsopgavetabel.</t>
  </si>
  <si>
    <t>-      Alle prijzen zijn in euro's en exclusief btw.</t>
  </si>
  <si>
    <t>-      Tarieven moeten in 2 decimalen nauwkeurig worden opgegeven.</t>
  </si>
  <si>
    <t>a) Basistarief: werkdagen tussen 07:00 – 18:00 uur (aanvraag ≥ 28 dagen)</t>
  </si>
  <si>
    <t>b) Plustarief:  avond, nacht, weekend, feestdagen, adhoc (aanvraag &lt; 28 dagen). N.B. het plustarief is inclusief eventuele verschuivingstoeslag</t>
  </si>
  <si>
    <t>c) Plusplustarief: adhoc opschalingen meer dan 35% bovenop de totale structurele bezetting per pand/locatie/object (aanvraag &lt; 28 dagen, vanaf 28 dagen van de aanvraag is het structurele inzet)</t>
  </si>
  <si>
    <t>d) All-in tarief; werkdagen, avond, nacht, weekend, feestdagen, adhoc (aanvraag &lt; 28 dagen); NB: het All-in tarief is incl. eventuele verschuivingstoeslagen</t>
  </si>
  <si>
    <t>Bijlage 7: Prijsopgavetabel</t>
  </si>
  <si>
    <t xml:space="preserve"> </t>
  </si>
  <si>
    <t>Objectbeveiliger (incl. aspirant)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</si>
</sst>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sz val="11"/>
      <name val="Calibri"/>
      <family val="2"/>
      <scheme val="minor"/>
    </font>
    <font>
      <sz val="9"/>
      <name val="Verdan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sz val="11"/>
      <name val="Calibri"/>
      <family val="2"/>
      <scheme val="minor"/>
    </font>
    <font>
      <b/>
      <sz val="10"/>
      <color rgb="FFFF0000"/>
      <name val="Verdana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99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BAFCB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5" xfId="0" applyFill="1" applyBorder="1"/>
    <xf numFmtId="44" fontId="0" fillId="3" borderId="5" xfId="1" applyFont="1" applyFill="1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 indent="2"/>
    </xf>
    <xf numFmtId="0" fontId="8" fillId="4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10" fillId="0" borderId="0" xfId="0" applyFont="1"/>
    <xf numFmtId="0" fontId="8" fillId="0" borderId="0" xfId="0" quotePrefix="1" applyFont="1"/>
    <xf numFmtId="0" fontId="11" fillId="0" borderId="0" xfId="0" quotePrefix="1" applyFont="1" applyAlignment="1">
      <alignment vertical="center"/>
    </xf>
    <xf numFmtId="0" fontId="11" fillId="0" borderId="0" xfId="0" quotePrefix="1" applyFont="1" applyFill="1" applyAlignment="1">
      <alignment vertical="center"/>
    </xf>
    <xf numFmtId="0" fontId="0" fillId="0" borderId="7" xfId="0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8" fillId="7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0" xfId="0" applyBorder="1"/>
    <xf numFmtId="44" fontId="0" fillId="3" borderId="15" xfId="1" applyFont="1" applyFill="1" applyBorder="1"/>
    <xf numFmtId="0" fontId="0" fillId="0" borderId="12" xfId="0" applyBorder="1"/>
    <xf numFmtId="44" fontId="0" fillId="3" borderId="14" xfId="1" applyFont="1" applyFill="1" applyBorder="1"/>
    <xf numFmtId="44" fontId="0" fillId="3" borderId="11" xfId="1" applyFont="1" applyFill="1" applyBorder="1"/>
    <xf numFmtId="0" fontId="0" fillId="2" borderId="13" xfId="0" applyFill="1" applyBorder="1"/>
    <xf numFmtId="44" fontId="0" fillId="3" borderId="8" xfId="1" applyFont="1" applyFill="1" applyBorder="1"/>
    <xf numFmtId="0" fontId="0" fillId="2" borderId="17" xfId="0" applyFill="1" applyBorder="1"/>
    <xf numFmtId="44" fontId="0" fillId="3" borderId="17" xfId="1" applyFont="1" applyFill="1" applyBorder="1"/>
    <xf numFmtId="44" fontId="0" fillId="3" borderId="18" xfId="1" applyFont="1" applyFill="1" applyBorder="1"/>
    <xf numFmtId="44" fontId="0" fillId="4" borderId="8" xfId="0" applyNumberFormat="1" applyFill="1" applyBorder="1"/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44" fontId="0" fillId="6" borderId="5" xfId="0" applyNumberFormat="1" applyFill="1" applyBorder="1"/>
    <xf numFmtId="44" fontId="0" fillId="6" borderId="6" xfId="0" applyNumberFormat="1" applyFill="1" applyBorder="1"/>
    <xf numFmtId="44" fontId="0" fillId="6" borderId="13" xfId="0" applyNumberFormat="1" applyFill="1" applyBorder="1"/>
    <xf numFmtId="0" fontId="0" fillId="0" borderId="0" xfId="0" applyFill="1"/>
    <xf numFmtId="0" fontId="6" fillId="5" borderId="0" xfId="0" applyFont="1" applyFill="1" applyAlignment="1">
      <alignment horizontal="right"/>
    </xf>
    <xf numFmtId="0" fontId="6" fillId="5" borderId="0" xfId="0" applyFont="1" applyFill="1"/>
    <xf numFmtId="0" fontId="0" fillId="0" borderId="20" xfId="0" applyBorder="1"/>
    <xf numFmtId="0" fontId="0" fillId="0" borderId="21" xfId="0" applyBorder="1" applyAlignment="1">
      <alignment horizontal="right"/>
    </xf>
    <xf numFmtId="0" fontId="13" fillId="0" borderId="0" xfId="0" applyFont="1" applyFill="1"/>
    <xf numFmtId="0" fontId="14" fillId="0" borderId="0" xfId="0" applyFont="1" applyFill="1"/>
    <xf numFmtId="0" fontId="4" fillId="0" borderId="10" xfId="0" applyFont="1" applyFill="1" applyBorder="1"/>
    <xf numFmtId="0" fontId="4" fillId="0" borderId="12" xfId="0" applyFont="1" applyFill="1" applyBorder="1"/>
    <xf numFmtId="0" fontId="15" fillId="0" borderId="0" xfId="0" applyFont="1" applyFill="1"/>
    <xf numFmtId="0" fontId="0" fillId="0" borderId="25" xfId="0" applyBorder="1" applyAlignment="1">
      <alignment horizontal="center"/>
    </xf>
    <xf numFmtId="44" fontId="0" fillId="8" borderId="17" xfId="0" applyNumberFormat="1" applyFill="1" applyBorder="1"/>
    <xf numFmtId="44" fontId="0" fillId="8" borderId="5" xfId="0" applyNumberFormat="1" applyFill="1" applyBorder="1"/>
    <xf numFmtId="0" fontId="0" fillId="8" borderId="5" xfId="0" applyFill="1" applyBorder="1"/>
    <xf numFmtId="44" fontId="0" fillId="8" borderId="5" xfId="1" applyFont="1" applyFill="1" applyBorder="1"/>
    <xf numFmtId="0" fontId="16" fillId="0" borderId="0" xfId="0" applyFont="1" applyAlignment="1">
      <alignment horizontal="right"/>
    </xf>
    <xf numFmtId="0" fontId="16" fillId="0" borderId="0" xfId="0" applyFont="1"/>
    <xf numFmtId="0" fontId="17" fillId="0" borderId="0" xfId="0" quotePrefix="1" applyFont="1"/>
    <xf numFmtId="44" fontId="0" fillId="7" borderId="17" xfId="0" applyNumberFormat="1" applyFill="1" applyBorder="1" applyProtection="1">
      <protection locked="0"/>
    </xf>
    <xf numFmtId="44" fontId="0" fillId="7" borderId="5" xfId="0" applyNumberFormat="1" applyFill="1" applyBorder="1" applyProtection="1">
      <protection locked="0"/>
    </xf>
    <xf numFmtId="44" fontId="0" fillId="7" borderId="0" xfId="0" applyNumberFormat="1" applyFill="1" applyBorder="1" applyProtection="1">
      <protection locked="0"/>
    </xf>
    <xf numFmtId="44" fontId="0" fillId="7" borderId="13" xfId="0" applyNumberFormat="1" applyFill="1" applyBorder="1" applyProtection="1">
      <protection locked="0"/>
    </xf>
    <xf numFmtId="44" fontId="0" fillId="7" borderId="19" xfId="0" applyNumberFormat="1" applyFill="1" applyBorder="1" applyProtection="1">
      <protection locked="0"/>
    </xf>
    <xf numFmtId="0" fontId="5" fillId="0" borderId="26" xfId="0" applyFont="1" applyFill="1" applyBorder="1" applyAlignment="1">
      <alignment vertical="center" wrapText="1"/>
    </xf>
    <xf numFmtId="44" fontId="0" fillId="6" borderId="27" xfId="0" applyNumberFormat="1" applyFill="1" applyBorder="1"/>
    <xf numFmtId="0" fontId="0" fillId="2" borderId="27" xfId="0" applyFill="1" applyBorder="1"/>
    <xf numFmtId="44" fontId="0" fillId="0" borderId="0" xfId="0" applyNumberFormat="1" applyFill="1" applyBorder="1" applyProtection="1">
      <protection locked="0"/>
    </xf>
    <xf numFmtId="0" fontId="5" fillId="0" borderId="28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4" fontId="0" fillId="0" borderId="0" xfId="0" applyNumberFormat="1" applyFill="1" applyBorder="1"/>
    <xf numFmtId="0" fontId="0" fillId="0" borderId="0" xfId="0" applyFill="1" applyBorder="1"/>
    <xf numFmtId="44" fontId="0" fillId="0" borderId="0" xfId="1" applyFont="1" applyFill="1" applyBorder="1"/>
    <xf numFmtId="44" fontId="0" fillId="8" borderId="27" xfId="0" applyNumberFormat="1" applyFill="1" applyBorder="1"/>
    <xf numFmtId="44" fontId="0" fillId="3" borderId="29" xfId="1" applyFont="1" applyFill="1" applyBorder="1"/>
    <xf numFmtId="44" fontId="0" fillId="3" borderId="13" xfId="1" applyFont="1" applyFill="1" applyBorder="1"/>
    <xf numFmtId="44" fontId="0" fillId="8" borderId="13" xfId="0" applyNumberFormat="1" applyFill="1" applyBorder="1"/>
    <xf numFmtId="0" fontId="0" fillId="8" borderId="13" xfId="0" applyFill="1" applyBorder="1"/>
    <xf numFmtId="44" fontId="0" fillId="8" borderId="13" xfId="1" applyFont="1" applyFill="1" applyBorder="1"/>
    <xf numFmtId="0" fontId="5" fillId="0" borderId="12" xfId="0" applyFont="1" applyFill="1" applyBorder="1" applyAlignment="1">
      <alignment vertical="center" wrapText="1"/>
    </xf>
    <xf numFmtId="44" fontId="0" fillId="7" borderId="30" xfId="0" applyNumberFormat="1" applyFill="1" applyBorder="1" applyProtection="1">
      <protection locked="0"/>
    </xf>
    <xf numFmtId="0" fontId="4" fillId="0" borderId="31" xfId="0" applyFont="1" applyBorder="1" applyAlignment="1">
      <alignment wrapText="1"/>
    </xf>
    <xf numFmtId="44" fontId="4" fillId="6" borderId="19" xfId="0" applyNumberFormat="1" applyFont="1" applyFill="1" applyBorder="1"/>
    <xf numFmtId="0" fontId="0" fillId="2" borderId="19" xfId="0" applyFill="1" applyBorder="1"/>
    <xf numFmtId="44" fontId="0" fillId="3" borderId="32" xfId="1" applyFont="1" applyFill="1" applyBorder="1"/>
    <xf numFmtId="0" fontId="4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left" vertical="top" wrapText="1"/>
    </xf>
    <xf numFmtId="164" fontId="4" fillId="0" borderId="4" xfId="0" applyNumberFormat="1" applyFont="1" applyBorder="1" applyAlignment="1">
      <alignment vertical="top" wrapText="1"/>
    </xf>
    <xf numFmtId="0" fontId="4" fillId="0" borderId="31" xfId="0" applyFont="1" applyBorder="1"/>
    <xf numFmtId="0" fontId="12" fillId="0" borderId="1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top" wrapText="1"/>
    </xf>
    <xf numFmtId="0" fontId="4" fillId="0" borderId="9" xfId="0" applyFont="1" applyFill="1" applyBorder="1"/>
    <xf numFmtId="0" fontId="0" fillId="2" borderId="6" xfId="0" applyFill="1" applyBorder="1"/>
    <xf numFmtId="44" fontId="0" fillId="3" borderId="33" xfId="1" applyFont="1" applyFill="1" applyBorder="1"/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4" fontId="0" fillId="7" borderId="2" xfId="0" applyNumberFormat="1" applyFill="1" applyBorder="1" applyProtection="1">
      <protection locked="0"/>
    </xf>
    <xf numFmtId="44" fontId="0" fillId="6" borderId="2" xfId="0" applyNumberFormat="1" applyFill="1" applyBorder="1"/>
    <xf numFmtId="0" fontId="0" fillId="2" borderId="2" xfId="0" applyFill="1" applyBorder="1"/>
    <xf numFmtId="44" fontId="0" fillId="3" borderId="4" xfId="1" applyFont="1" applyFill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7" borderId="20" xfId="0" applyFill="1" applyBorder="1" applyAlignment="1" applyProtection="1">
      <alignment horizontal="left"/>
      <protection locked="0"/>
    </xf>
    <xf numFmtId="0" fontId="0" fillId="7" borderId="21" xfId="0" applyFill="1" applyBorder="1" applyAlignment="1" applyProtection="1">
      <alignment horizontal="left"/>
      <protection locked="0"/>
    </xf>
    <xf numFmtId="0" fontId="7" fillId="0" borderId="20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left"/>
    </xf>
    <xf numFmtId="0" fontId="0" fillId="9" borderId="16" xfId="0" applyFill="1" applyBorder="1"/>
  </cellXfs>
  <cellStyles count="2">
    <cellStyle name="Standaard" xfId="0" builtinId="0"/>
    <cellStyle name="Valuta" xfId="1" builtinId="4"/>
  </cellStyles>
  <dxfs count="4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33"/>
      <color rgb="FFCCFFFF"/>
      <color rgb="FFBAFCBA"/>
      <color rgb="FFFF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3"/>
  <sheetViews>
    <sheetView tabSelected="1" topLeftCell="B1" zoomScale="75" zoomScaleNormal="75" workbookViewId="0">
      <selection activeCell="J27" sqref="J27"/>
    </sheetView>
  </sheetViews>
  <sheetFormatPr defaultRowHeight="15" x14ac:dyDescent="0.25"/>
  <cols>
    <col min="1" max="1" width="3.140625" customWidth="1"/>
    <col min="2" max="2" width="17.28515625" bestFit="1" customWidth="1"/>
    <col min="3" max="3" width="47.85546875" customWidth="1"/>
    <col min="4" max="4" width="17.140625" customWidth="1"/>
    <col min="5" max="5" width="20.42578125" customWidth="1"/>
    <col min="6" max="16" width="17.140625" customWidth="1"/>
    <col min="17" max="17" width="23.85546875" customWidth="1"/>
  </cols>
  <sheetData>
    <row r="1" spans="2:12" ht="24.75" x14ac:dyDescent="0.3">
      <c r="B1" s="15" t="s">
        <v>61</v>
      </c>
      <c r="C1" s="11"/>
      <c r="D1" s="11"/>
      <c r="E1" s="58" t="s">
        <v>40</v>
      </c>
      <c r="F1" s="59" t="s">
        <v>39</v>
      </c>
      <c r="J1" s="59" t="s">
        <v>68</v>
      </c>
    </row>
    <row r="2" spans="2:12" x14ac:dyDescent="0.25">
      <c r="B2" s="15"/>
      <c r="C2" s="11"/>
      <c r="D2" s="11"/>
      <c r="E2" s="11"/>
      <c r="F2" s="11"/>
    </row>
    <row r="3" spans="2:12" x14ac:dyDescent="0.25">
      <c r="B3" s="16" t="s">
        <v>28</v>
      </c>
      <c r="C3" s="11"/>
      <c r="D3" s="11"/>
      <c r="E3" s="11"/>
      <c r="F3" s="11"/>
    </row>
    <row r="4" spans="2:12" x14ac:dyDescent="0.25">
      <c r="B4" s="17" t="s">
        <v>27</v>
      </c>
      <c r="C4" s="11"/>
      <c r="D4" s="11"/>
      <c r="E4" s="11"/>
      <c r="F4" s="11"/>
      <c r="J4" t="s">
        <v>69</v>
      </c>
    </row>
    <row r="5" spans="2:12" x14ac:dyDescent="0.25">
      <c r="B5" s="17" t="s">
        <v>62</v>
      </c>
      <c r="C5" s="11"/>
      <c r="D5" s="11"/>
      <c r="E5" s="11"/>
      <c r="F5" s="11"/>
    </row>
    <row r="6" spans="2:12" x14ac:dyDescent="0.25">
      <c r="B6" s="18" t="s">
        <v>63</v>
      </c>
      <c r="C6" s="11"/>
      <c r="D6" s="11"/>
      <c r="E6" s="11"/>
      <c r="F6" s="11"/>
    </row>
    <row r="7" spans="2:12" x14ac:dyDescent="0.25">
      <c r="B7" s="18" t="s">
        <v>29</v>
      </c>
      <c r="C7" s="11"/>
      <c r="D7" s="11"/>
      <c r="E7" s="11"/>
      <c r="F7" s="11"/>
    </row>
    <row r="8" spans="2:12" x14ac:dyDescent="0.25">
      <c r="B8" s="18"/>
      <c r="C8" s="11"/>
      <c r="D8" s="11"/>
      <c r="E8" s="11"/>
      <c r="F8" s="11"/>
    </row>
    <row r="9" spans="2:12" x14ac:dyDescent="0.25">
      <c r="B9" s="11"/>
      <c r="C9" s="11"/>
      <c r="D9" s="11"/>
      <c r="E9" s="11"/>
      <c r="F9" s="11"/>
    </row>
    <row r="10" spans="2:12" x14ac:dyDescent="0.25">
      <c r="B10" s="22" t="s">
        <v>1</v>
      </c>
      <c r="C10" s="22"/>
      <c r="D10" s="22"/>
      <c r="E10" s="11"/>
      <c r="F10" s="11" t="s">
        <v>26</v>
      </c>
    </row>
    <row r="11" spans="2:12" x14ac:dyDescent="0.25">
      <c r="B11" s="14" t="s">
        <v>23</v>
      </c>
      <c r="C11" s="14"/>
      <c r="D11" s="14"/>
      <c r="E11" s="11"/>
      <c r="F11" s="12" t="s">
        <v>64</v>
      </c>
    </row>
    <row r="12" spans="2:12" x14ac:dyDescent="0.25">
      <c r="B12" s="23" t="s">
        <v>25</v>
      </c>
      <c r="C12" s="23"/>
      <c r="D12" s="23"/>
      <c r="E12" s="48"/>
      <c r="F12" s="12" t="s">
        <v>65</v>
      </c>
    </row>
    <row r="13" spans="2:12" x14ac:dyDescent="0.25">
      <c r="B13" s="24" t="s">
        <v>2</v>
      </c>
      <c r="C13" s="24"/>
      <c r="D13" s="24"/>
      <c r="E13" s="11"/>
      <c r="F13" s="12" t="s">
        <v>66</v>
      </c>
    </row>
    <row r="14" spans="2:12" x14ac:dyDescent="0.25">
      <c r="B14" s="13" t="s">
        <v>3</v>
      </c>
      <c r="C14" s="13"/>
      <c r="D14" s="13"/>
      <c r="E14" s="11"/>
      <c r="F14" s="12" t="s">
        <v>67</v>
      </c>
      <c r="G14" s="7"/>
      <c r="L14" s="9"/>
    </row>
    <row r="15" spans="2:12" x14ac:dyDescent="0.25">
      <c r="B15" s="13"/>
      <c r="C15" s="13"/>
      <c r="D15" s="13"/>
      <c r="E15" s="11"/>
      <c r="F15" s="12"/>
      <c r="G15" s="7"/>
      <c r="L15" s="9"/>
    </row>
    <row r="16" spans="2:12" ht="15.75" thickBot="1" x14ac:dyDescent="0.3">
      <c r="C16" s="44"/>
      <c r="D16" s="45"/>
      <c r="G16" s="43"/>
      <c r="H16" s="43"/>
    </row>
    <row r="17" spans="2:16" ht="15.75" thickBot="1" x14ac:dyDescent="0.3">
      <c r="D17" s="103" t="s">
        <v>43</v>
      </c>
      <c r="E17" s="104"/>
      <c r="F17" s="104"/>
      <c r="G17" s="104"/>
      <c r="H17" s="103" t="s">
        <v>44</v>
      </c>
      <c r="I17" s="104"/>
      <c r="J17" s="104"/>
      <c r="K17" s="104"/>
      <c r="L17" s="103" t="s">
        <v>45</v>
      </c>
      <c r="M17" s="104"/>
      <c r="N17" s="104"/>
      <c r="O17" s="105"/>
      <c r="P17" s="53"/>
    </row>
    <row r="18" spans="2:16" ht="45.75" thickBot="1" x14ac:dyDescent="0.3">
      <c r="C18" s="26" t="s">
        <v>4</v>
      </c>
      <c r="D18" s="19" t="s">
        <v>5</v>
      </c>
      <c r="E18" s="19" t="s">
        <v>49</v>
      </c>
      <c r="F18" s="1" t="s">
        <v>6</v>
      </c>
      <c r="G18" s="1" t="s">
        <v>7</v>
      </c>
      <c r="H18" s="1" t="s">
        <v>8</v>
      </c>
      <c r="I18" s="19" t="s">
        <v>49</v>
      </c>
      <c r="J18" s="1" t="s">
        <v>9</v>
      </c>
      <c r="K18" s="1" t="s">
        <v>7</v>
      </c>
      <c r="L18" s="2" t="s">
        <v>10</v>
      </c>
      <c r="M18" s="19" t="s">
        <v>49</v>
      </c>
      <c r="N18" s="2" t="s">
        <v>11</v>
      </c>
      <c r="O18" s="2" t="s">
        <v>12</v>
      </c>
      <c r="P18" s="3" t="s">
        <v>13</v>
      </c>
    </row>
    <row r="19" spans="2:16" x14ac:dyDescent="0.25">
      <c r="B19">
        <v>1</v>
      </c>
      <c r="C19" s="110" t="s">
        <v>70</v>
      </c>
      <c r="D19" s="61"/>
      <c r="E19" s="54"/>
      <c r="F19" s="34">
        <v>80000</v>
      </c>
      <c r="G19" s="35">
        <f>D19*F19</f>
        <v>0</v>
      </c>
      <c r="H19" s="61"/>
      <c r="I19" s="54"/>
      <c r="J19" s="34">
        <v>30000</v>
      </c>
      <c r="K19" s="35">
        <f>H19*J19</f>
        <v>0</v>
      </c>
      <c r="L19" s="61"/>
      <c r="M19" s="54"/>
      <c r="N19" s="34">
        <v>500</v>
      </c>
      <c r="O19" s="35">
        <f>SUM(L19*N19)</f>
        <v>0</v>
      </c>
      <c r="P19" s="36">
        <f t="shared" ref="P19:P20" si="0">G19+K19+O19</f>
        <v>0</v>
      </c>
    </row>
    <row r="20" spans="2:16" x14ac:dyDescent="0.25">
      <c r="B20">
        <v>2</v>
      </c>
      <c r="C20" s="27" t="s">
        <v>33</v>
      </c>
      <c r="D20" s="62"/>
      <c r="E20" s="55"/>
      <c r="F20" s="4">
        <v>16000</v>
      </c>
      <c r="G20" s="5">
        <f>D20*F20</f>
        <v>0</v>
      </c>
      <c r="H20" s="62"/>
      <c r="I20" s="55"/>
      <c r="J20" s="4">
        <v>100</v>
      </c>
      <c r="K20" s="5">
        <f>H20*J20</f>
        <v>0</v>
      </c>
      <c r="L20" s="62"/>
      <c r="M20" s="40">
        <v>50</v>
      </c>
      <c r="N20" s="4">
        <v>1</v>
      </c>
      <c r="O20" s="5">
        <f t="shared" ref="O20" si="1">SUM(L20*N20)</f>
        <v>0</v>
      </c>
      <c r="P20" s="31">
        <f t="shared" si="0"/>
        <v>0</v>
      </c>
    </row>
    <row r="21" spans="2:16" x14ac:dyDescent="0.25">
      <c r="B21">
        <v>3</v>
      </c>
      <c r="C21" s="27" t="s">
        <v>22</v>
      </c>
      <c r="D21" s="62"/>
      <c r="E21" s="40">
        <v>42</v>
      </c>
      <c r="F21" s="4">
        <v>50</v>
      </c>
      <c r="G21" s="5">
        <f>D21*F21</f>
        <v>0</v>
      </c>
      <c r="H21" s="62"/>
      <c r="I21" s="40">
        <v>60</v>
      </c>
      <c r="J21" s="4">
        <v>1</v>
      </c>
      <c r="K21" s="5">
        <f t="shared" ref="K21:K22" si="2">H21*J21</f>
        <v>0</v>
      </c>
      <c r="L21" s="55"/>
      <c r="M21" s="55"/>
      <c r="N21" s="56"/>
      <c r="O21" s="57"/>
      <c r="P21" s="31">
        <f t="shared" ref="P21:P22" si="3">G21+K21</f>
        <v>0</v>
      </c>
    </row>
    <row r="22" spans="2:16" ht="15.75" thickBot="1" x14ac:dyDescent="0.3">
      <c r="B22">
        <v>4</v>
      </c>
      <c r="C22" s="29" t="s">
        <v>55</v>
      </c>
      <c r="D22" s="64"/>
      <c r="E22" s="42">
        <v>42</v>
      </c>
      <c r="F22" s="32">
        <v>300</v>
      </c>
      <c r="G22" s="77">
        <f>D22*F22</f>
        <v>0</v>
      </c>
      <c r="H22" s="64"/>
      <c r="I22" s="42">
        <v>60</v>
      </c>
      <c r="J22" s="32">
        <v>1</v>
      </c>
      <c r="K22" s="77">
        <f t="shared" si="2"/>
        <v>0</v>
      </c>
      <c r="L22" s="78"/>
      <c r="M22" s="78"/>
      <c r="N22" s="79"/>
      <c r="O22" s="80"/>
      <c r="P22" s="30">
        <f t="shared" si="3"/>
        <v>0</v>
      </c>
    </row>
    <row r="23" spans="2:16" ht="15.75" thickBot="1" x14ac:dyDescent="0.3">
      <c r="C23" s="6"/>
      <c r="O23" s="38" t="s">
        <v>30</v>
      </c>
      <c r="P23" s="76">
        <f>SUM(P19:P22)</f>
        <v>0</v>
      </c>
    </row>
    <row r="24" spans="2:16" ht="45.75" thickBot="1" x14ac:dyDescent="0.3">
      <c r="C24" s="26" t="s">
        <v>14</v>
      </c>
      <c r="D24" s="21" t="s">
        <v>57</v>
      </c>
      <c r="E24" s="19" t="s">
        <v>49</v>
      </c>
      <c r="F24" s="1" t="s">
        <v>6</v>
      </c>
      <c r="G24" s="3" t="s">
        <v>13</v>
      </c>
      <c r="O24" s="38"/>
      <c r="P24" s="74"/>
    </row>
    <row r="25" spans="2:16" x14ac:dyDescent="0.25">
      <c r="B25">
        <v>5</v>
      </c>
      <c r="C25" s="70" t="s">
        <v>58</v>
      </c>
      <c r="D25" s="61"/>
      <c r="E25" s="75"/>
      <c r="F25" s="68">
        <v>11000</v>
      </c>
      <c r="G25" s="28">
        <f>D25*F25</f>
        <v>0</v>
      </c>
      <c r="O25" s="38"/>
      <c r="P25" s="74"/>
    </row>
    <row r="26" spans="2:16" x14ac:dyDescent="0.25">
      <c r="B26">
        <v>6</v>
      </c>
      <c r="C26" s="66" t="s">
        <v>53</v>
      </c>
      <c r="D26" s="62"/>
      <c r="E26" s="67">
        <v>35</v>
      </c>
      <c r="F26" s="68">
        <v>100</v>
      </c>
      <c r="G26" s="28">
        <f>D26*F26</f>
        <v>0</v>
      </c>
      <c r="O26" s="38"/>
      <c r="P26" s="74"/>
    </row>
    <row r="27" spans="2:16" x14ac:dyDescent="0.25">
      <c r="B27">
        <v>7</v>
      </c>
      <c r="C27" s="66" t="s">
        <v>21</v>
      </c>
      <c r="D27" s="62"/>
      <c r="E27" s="67">
        <v>42</v>
      </c>
      <c r="F27" s="68">
        <v>400</v>
      </c>
      <c r="G27" s="28">
        <f>D27*F27</f>
        <v>0</v>
      </c>
      <c r="O27" s="38"/>
      <c r="P27" s="74"/>
    </row>
    <row r="28" spans="2:16" x14ac:dyDescent="0.25">
      <c r="B28">
        <v>8</v>
      </c>
      <c r="C28" s="66" t="s">
        <v>0</v>
      </c>
      <c r="D28" s="62"/>
      <c r="E28" s="67">
        <v>42</v>
      </c>
      <c r="F28" s="68">
        <v>400</v>
      </c>
      <c r="G28" s="28">
        <f>D28*F28</f>
        <v>0</v>
      </c>
      <c r="O28" s="38"/>
      <c r="P28" s="74"/>
    </row>
    <row r="29" spans="2:16" ht="15.75" thickBot="1" x14ac:dyDescent="0.3">
      <c r="B29">
        <v>9</v>
      </c>
      <c r="C29" s="81" t="s">
        <v>32</v>
      </c>
      <c r="D29" s="82"/>
      <c r="E29" s="42">
        <v>65</v>
      </c>
      <c r="F29" s="32">
        <v>100</v>
      </c>
      <c r="G29" s="30">
        <f>D29*F29</f>
        <v>0</v>
      </c>
      <c r="O29" s="38"/>
      <c r="P29" s="74"/>
    </row>
    <row r="30" spans="2:16" ht="15.75" customHeight="1" thickBot="1" x14ac:dyDescent="0.3">
      <c r="C30" s="6"/>
      <c r="G30" s="8"/>
    </row>
    <row r="31" spans="2:16" ht="45.75" thickBot="1" x14ac:dyDescent="0.45">
      <c r="C31" s="26" t="s">
        <v>14</v>
      </c>
      <c r="D31" s="20" t="s">
        <v>48</v>
      </c>
      <c r="E31" s="19" t="s">
        <v>49</v>
      </c>
      <c r="F31" s="21" t="s">
        <v>60</v>
      </c>
      <c r="G31" s="3" t="s">
        <v>13</v>
      </c>
      <c r="I31" s="52"/>
      <c r="J31" s="49"/>
      <c r="K31" s="49"/>
    </row>
    <row r="32" spans="2:16" ht="15.75" thickBot="1" x14ac:dyDescent="0.3">
      <c r="B32">
        <v>10</v>
      </c>
      <c r="C32" s="98" t="s">
        <v>59</v>
      </c>
      <c r="D32" s="99"/>
      <c r="E32" s="100">
        <v>75</v>
      </c>
      <c r="F32" s="101">
        <v>1400</v>
      </c>
      <c r="G32" s="102">
        <f>D32*F32</f>
        <v>0</v>
      </c>
    </row>
    <row r="33" spans="2:8" ht="13.5" customHeight="1" thickBot="1" x14ac:dyDescent="0.3">
      <c r="C33" s="71"/>
      <c r="D33" s="69"/>
      <c r="E33" s="72"/>
      <c r="F33" s="73"/>
      <c r="G33" s="74"/>
    </row>
    <row r="34" spans="2:8" ht="75.75" thickBot="1" x14ac:dyDescent="0.3">
      <c r="C34" s="91" t="s">
        <v>18</v>
      </c>
      <c r="D34" s="92" t="s">
        <v>15</v>
      </c>
      <c r="E34" s="19" t="s">
        <v>49</v>
      </c>
      <c r="F34" s="88" t="s">
        <v>16</v>
      </c>
      <c r="G34" s="93" t="s">
        <v>17</v>
      </c>
    </row>
    <row r="35" spans="2:8" ht="21.75" thickBot="1" x14ac:dyDescent="0.4">
      <c r="B35">
        <v>12</v>
      </c>
      <c r="C35" s="90" t="s">
        <v>18</v>
      </c>
      <c r="D35" s="65"/>
      <c r="E35" s="84">
        <v>200</v>
      </c>
      <c r="F35" s="85">
        <v>46</v>
      </c>
      <c r="G35" s="86">
        <f>D35*F35</f>
        <v>0</v>
      </c>
      <c r="H35" s="60"/>
    </row>
    <row r="36" spans="2:8" ht="15.75" thickBot="1" x14ac:dyDescent="0.3">
      <c r="C36" s="10"/>
      <c r="D36" s="10"/>
      <c r="E36" s="9"/>
      <c r="F36" s="9"/>
    </row>
    <row r="37" spans="2:8" ht="38.25" customHeight="1" thickBot="1" x14ac:dyDescent="0.3">
      <c r="C37" s="26" t="s">
        <v>54</v>
      </c>
      <c r="D37" s="87" t="s">
        <v>19</v>
      </c>
      <c r="E37" s="19" t="s">
        <v>49</v>
      </c>
      <c r="F37" s="88" t="s">
        <v>20</v>
      </c>
      <c r="G37" s="89" t="s">
        <v>17</v>
      </c>
    </row>
    <row r="38" spans="2:8" ht="32.25" thickBot="1" x14ac:dyDescent="0.4">
      <c r="B38">
        <v>13</v>
      </c>
      <c r="C38" s="83" t="s">
        <v>46</v>
      </c>
      <c r="D38" s="65"/>
      <c r="E38" s="84">
        <v>200</v>
      </c>
      <c r="F38" s="85">
        <v>46</v>
      </c>
      <c r="G38" s="86">
        <f>D38*F38</f>
        <v>0</v>
      </c>
      <c r="H38" s="60"/>
    </row>
    <row r="39" spans="2:8" ht="15.75" thickBot="1" x14ac:dyDescent="0.3">
      <c r="C39" s="9"/>
      <c r="D39" s="10"/>
      <c r="E39" s="10"/>
      <c r="F39" s="10"/>
    </row>
    <row r="40" spans="2:8" ht="45" customHeight="1" thickBot="1" x14ac:dyDescent="0.3">
      <c r="C40" s="97" t="s">
        <v>47</v>
      </c>
      <c r="D40" s="87" t="s">
        <v>19</v>
      </c>
      <c r="E40" s="19" t="s">
        <v>49</v>
      </c>
      <c r="F40" s="88" t="s">
        <v>20</v>
      </c>
      <c r="G40" s="89" t="s">
        <v>17</v>
      </c>
    </row>
    <row r="41" spans="2:8" ht="21" x14ac:dyDescent="0.35">
      <c r="B41">
        <v>14</v>
      </c>
      <c r="C41" s="94" t="s">
        <v>51</v>
      </c>
      <c r="D41" s="63"/>
      <c r="E41" s="41">
        <v>200</v>
      </c>
      <c r="F41" s="95">
        <v>44</v>
      </c>
      <c r="G41" s="96">
        <f>D41*F41</f>
        <v>0</v>
      </c>
      <c r="H41" s="60"/>
    </row>
    <row r="42" spans="2:8" x14ac:dyDescent="0.25">
      <c r="B42">
        <v>15</v>
      </c>
      <c r="C42" s="50" t="s">
        <v>50</v>
      </c>
      <c r="D42" s="62"/>
      <c r="E42" s="40">
        <v>200</v>
      </c>
      <c r="F42" s="4">
        <v>1</v>
      </c>
      <c r="G42" s="31">
        <f t="shared" ref="G42:G43" si="4">D42*F42</f>
        <v>0</v>
      </c>
    </row>
    <row r="43" spans="2:8" ht="15.75" thickBot="1" x14ac:dyDescent="0.3">
      <c r="B43">
        <v>16</v>
      </c>
      <c r="C43" s="51" t="s">
        <v>52</v>
      </c>
      <c r="D43" s="65"/>
      <c r="E43" s="42">
        <v>300</v>
      </c>
      <c r="F43" s="32">
        <v>1</v>
      </c>
      <c r="G43" s="30">
        <f t="shared" si="4"/>
        <v>0</v>
      </c>
    </row>
    <row r="44" spans="2:8" ht="15.75" thickBot="1" x14ac:dyDescent="0.3">
      <c r="C44" s="9"/>
    </row>
    <row r="45" spans="2:8" ht="15.75" thickBot="1" x14ac:dyDescent="0.3">
      <c r="D45" s="25"/>
      <c r="E45" s="25"/>
      <c r="F45" s="39" t="s">
        <v>31</v>
      </c>
      <c r="G45" s="33">
        <f>G25+G26+G27+G28+G29+G32+G35+G38+G41+G42+G43</f>
        <v>0</v>
      </c>
    </row>
    <row r="46" spans="2:8" ht="15.75" thickBot="1" x14ac:dyDescent="0.3">
      <c r="C46" s="9"/>
    </row>
    <row r="47" spans="2:8" ht="15.75" thickBot="1" x14ac:dyDescent="0.3">
      <c r="D47" s="25"/>
      <c r="E47" s="25"/>
      <c r="F47" s="39" t="s">
        <v>24</v>
      </c>
      <c r="G47" s="37">
        <f>G45+P23</f>
        <v>0</v>
      </c>
      <c r="H47" t="str">
        <f>+F1</f>
        <v>Regio Noord Oost</v>
      </c>
    </row>
    <row r="48" spans="2:8" ht="6.75" customHeight="1" x14ac:dyDescent="0.25"/>
    <row r="49" spans="9:12" ht="21" customHeight="1" x14ac:dyDescent="0.25">
      <c r="I49" s="46"/>
      <c r="J49" s="47" t="s">
        <v>34</v>
      </c>
      <c r="K49" s="108" t="str">
        <f>+F1</f>
        <v>Regio Noord Oost</v>
      </c>
      <c r="L49" s="109"/>
    </row>
    <row r="50" spans="9:12" ht="21" customHeight="1" x14ac:dyDescent="0.25">
      <c r="I50" s="46"/>
      <c r="J50" s="47" t="s">
        <v>35</v>
      </c>
      <c r="K50" s="106"/>
      <c r="L50" s="107"/>
    </row>
    <row r="51" spans="9:12" ht="21" customHeight="1" x14ac:dyDescent="0.25">
      <c r="I51" s="46"/>
      <c r="J51" s="47" t="s">
        <v>36</v>
      </c>
      <c r="K51" s="106"/>
      <c r="L51" s="107"/>
    </row>
    <row r="52" spans="9:12" ht="21" customHeight="1" x14ac:dyDescent="0.25">
      <c r="I52" s="46"/>
      <c r="J52" s="47" t="s">
        <v>37</v>
      </c>
      <c r="K52" s="106"/>
      <c r="L52" s="107"/>
    </row>
    <row r="53" spans="9:12" ht="21" customHeight="1" x14ac:dyDescent="0.25">
      <c r="I53" s="46"/>
      <c r="J53" s="47" t="s">
        <v>38</v>
      </c>
      <c r="K53" s="106"/>
      <c r="L53" s="107"/>
    </row>
  </sheetData>
  <sheetProtection sheet="1" objects="1" scenarios="1"/>
  <mergeCells count="8">
    <mergeCell ref="D17:G17"/>
    <mergeCell ref="H17:K17"/>
    <mergeCell ref="L17:O17"/>
    <mergeCell ref="K53:L53"/>
    <mergeCell ref="K49:L49"/>
    <mergeCell ref="K50:L50"/>
    <mergeCell ref="K51:L51"/>
    <mergeCell ref="K52:L52"/>
  </mergeCells>
  <conditionalFormatting sqref="D28:D29 D32:D33">
    <cfRule type="cellIs" dxfId="43" priority="28" operator="greaterThan">
      <formula>$E28</formula>
    </cfRule>
  </conditionalFormatting>
  <conditionalFormatting sqref="D35">
    <cfRule type="cellIs" dxfId="42" priority="26" operator="greaterThan">
      <formula>$E35</formula>
    </cfRule>
  </conditionalFormatting>
  <conditionalFormatting sqref="D38">
    <cfRule type="cellIs" dxfId="41" priority="25" operator="greaterThan">
      <formula>$E38</formula>
    </cfRule>
  </conditionalFormatting>
  <conditionalFormatting sqref="D41:D43">
    <cfRule type="cellIs" dxfId="40" priority="24" operator="greaterThan">
      <formula>$E41</formula>
    </cfRule>
  </conditionalFormatting>
  <conditionalFormatting sqref="D22">
    <cfRule type="cellIs" dxfId="39" priority="18" operator="greaterThan">
      <formula>$E$22</formula>
    </cfRule>
  </conditionalFormatting>
  <conditionalFormatting sqref="D21">
    <cfRule type="cellIs" dxfId="38" priority="20" operator="greaterThan">
      <formula>$E$21</formula>
    </cfRule>
  </conditionalFormatting>
  <conditionalFormatting sqref="H21">
    <cfRule type="cellIs" dxfId="37" priority="15" operator="greaterThan">
      <formula>$I$21</formula>
    </cfRule>
  </conditionalFormatting>
  <conditionalFormatting sqref="H22">
    <cfRule type="cellIs" dxfId="36" priority="13" operator="greaterThan">
      <formula>$I$22</formula>
    </cfRule>
  </conditionalFormatting>
  <conditionalFormatting sqref="L20">
    <cfRule type="cellIs" dxfId="35" priority="11" operator="greaterThan">
      <formula>$M$20</formula>
    </cfRule>
  </conditionalFormatting>
  <conditionalFormatting sqref="D26">
    <cfRule type="cellIs" dxfId="34" priority="3" operator="greaterThan">
      <formula>$E26</formula>
    </cfRule>
  </conditionalFormatting>
  <conditionalFormatting sqref="D27">
    <cfRule type="cellIs" dxfId="33" priority="2" operator="greaterThan">
      <formula>$E27</formula>
    </cfRule>
  </conditionalFormatting>
  <pageMargins left="0.23622047244094491" right="0.23622047244094491" top="0.74803149606299213" bottom="0.74803149606299213" header="0.31496062992125984" footer="0.31496062992125984"/>
  <pageSetup paperSize="8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3"/>
  <sheetViews>
    <sheetView zoomScale="75" zoomScaleNormal="75" workbookViewId="0">
      <selection activeCell="J31" sqref="J31"/>
    </sheetView>
  </sheetViews>
  <sheetFormatPr defaultRowHeight="15" x14ac:dyDescent="0.25"/>
  <cols>
    <col min="1" max="1" width="3.140625" customWidth="1"/>
    <col min="2" max="2" width="17.28515625" bestFit="1" customWidth="1"/>
    <col min="3" max="3" width="47.85546875" customWidth="1"/>
    <col min="4" max="4" width="17.140625" customWidth="1"/>
    <col min="5" max="5" width="20.42578125" customWidth="1"/>
    <col min="6" max="16" width="17.140625" customWidth="1"/>
    <col min="17" max="17" width="23.85546875" customWidth="1"/>
  </cols>
  <sheetData>
    <row r="1" spans="2:12" ht="24.75" x14ac:dyDescent="0.3">
      <c r="B1" s="15" t="s">
        <v>61</v>
      </c>
      <c r="C1" s="11"/>
      <c r="D1" s="11"/>
      <c r="E1" s="58" t="s">
        <v>40</v>
      </c>
      <c r="F1" s="59" t="s">
        <v>41</v>
      </c>
      <c r="J1" s="59" t="s">
        <v>68</v>
      </c>
    </row>
    <row r="2" spans="2:12" x14ac:dyDescent="0.25">
      <c r="B2" s="15"/>
      <c r="C2" s="11"/>
      <c r="D2" s="11"/>
      <c r="E2" s="11"/>
      <c r="F2" s="11"/>
    </row>
    <row r="3" spans="2:12" x14ac:dyDescent="0.25">
      <c r="B3" s="16" t="s">
        <v>28</v>
      </c>
      <c r="C3" s="11"/>
      <c r="D3" s="11"/>
      <c r="E3" s="11"/>
      <c r="F3" s="11"/>
    </row>
    <row r="4" spans="2:12" x14ac:dyDescent="0.25">
      <c r="B4" s="17" t="s">
        <v>27</v>
      </c>
      <c r="C4" s="11"/>
      <c r="D4" s="11"/>
      <c r="E4" s="11"/>
      <c r="F4" s="11"/>
    </row>
    <row r="5" spans="2:12" x14ac:dyDescent="0.25">
      <c r="B5" s="17" t="s">
        <v>62</v>
      </c>
      <c r="C5" s="11"/>
      <c r="D5" s="11"/>
      <c r="E5" s="11"/>
      <c r="F5" s="11"/>
    </row>
    <row r="6" spans="2:12" x14ac:dyDescent="0.25">
      <c r="B6" s="18" t="s">
        <v>63</v>
      </c>
      <c r="C6" s="11"/>
      <c r="D6" s="11"/>
      <c r="E6" s="11"/>
      <c r="F6" s="11"/>
    </row>
    <row r="7" spans="2:12" x14ac:dyDescent="0.25">
      <c r="B7" s="18" t="s">
        <v>29</v>
      </c>
      <c r="C7" s="11"/>
      <c r="D7" s="11"/>
      <c r="E7" s="11"/>
      <c r="F7" s="11"/>
    </row>
    <row r="8" spans="2:12" x14ac:dyDescent="0.25">
      <c r="B8" s="18"/>
      <c r="C8" s="11"/>
      <c r="D8" s="11"/>
      <c r="E8" s="11"/>
      <c r="F8" s="11"/>
    </row>
    <row r="9" spans="2:12" x14ac:dyDescent="0.25">
      <c r="B9" s="11"/>
      <c r="C9" s="11"/>
      <c r="D9" s="11"/>
      <c r="E9" s="11"/>
      <c r="F9" s="11"/>
    </row>
    <row r="10" spans="2:12" x14ac:dyDescent="0.25">
      <c r="B10" s="22" t="s">
        <v>1</v>
      </c>
      <c r="C10" s="22"/>
      <c r="D10" s="22"/>
      <c r="E10" s="11"/>
      <c r="F10" s="11" t="s">
        <v>26</v>
      </c>
    </row>
    <row r="11" spans="2:12" x14ac:dyDescent="0.25">
      <c r="B11" s="14" t="s">
        <v>23</v>
      </c>
      <c r="C11" s="14"/>
      <c r="D11" s="14"/>
      <c r="E11" s="11"/>
      <c r="F11" s="12" t="s">
        <v>64</v>
      </c>
    </row>
    <row r="12" spans="2:12" x14ac:dyDescent="0.25">
      <c r="B12" s="23" t="s">
        <v>25</v>
      </c>
      <c r="C12" s="23"/>
      <c r="D12" s="23"/>
      <c r="E12" s="48"/>
      <c r="F12" s="12" t="s">
        <v>65</v>
      </c>
    </row>
    <row r="13" spans="2:12" x14ac:dyDescent="0.25">
      <c r="B13" s="24" t="s">
        <v>2</v>
      </c>
      <c r="C13" s="24"/>
      <c r="D13" s="24"/>
      <c r="E13" s="11"/>
      <c r="F13" s="12" t="s">
        <v>66</v>
      </c>
    </row>
    <row r="14" spans="2:12" x14ac:dyDescent="0.25">
      <c r="B14" s="13" t="s">
        <v>3</v>
      </c>
      <c r="C14" s="13"/>
      <c r="D14" s="13"/>
      <c r="E14" s="11"/>
      <c r="F14" s="12" t="s">
        <v>67</v>
      </c>
      <c r="G14" s="7"/>
      <c r="L14" s="9"/>
    </row>
    <row r="15" spans="2:12" x14ac:dyDescent="0.25">
      <c r="B15" s="13"/>
      <c r="C15" s="13"/>
      <c r="D15" s="13"/>
      <c r="E15" s="11"/>
      <c r="F15" s="12"/>
      <c r="G15" s="7"/>
      <c r="L15" s="9"/>
    </row>
    <row r="16" spans="2:12" ht="15.75" thickBot="1" x14ac:dyDescent="0.3">
      <c r="C16" s="44"/>
      <c r="D16" s="45"/>
      <c r="G16" s="43"/>
      <c r="H16" s="43"/>
    </row>
    <row r="17" spans="2:16" ht="15.75" thickBot="1" x14ac:dyDescent="0.3">
      <c r="D17" s="103" t="s">
        <v>43</v>
      </c>
      <c r="E17" s="104"/>
      <c r="F17" s="104"/>
      <c r="G17" s="104"/>
      <c r="H17" s="103" t="s">
        <v>44</v>
      </c>
      <c r="I17" s="104"/>
      <c r="J17" s="104"/>
      <c r="K17" s="104"/>
      <c r="L17" s="103" t="s">
        <v>45</v>
      </c>
      <c r="M17" s="104"/>
      <c r="N17" s="104"/>
      <c r="O17" s="105"/>
      <c r="P17" s="53"/>
    </row>
    <row r="18" spans="2:16" ht="45.75" thickBot="1" x14ac:dyDescent="0.3">
      <c r="C18" s="26" t="s">
        <v>4</v>
      </c>
      <c r="D18" s="19" t="s">
        <v>5</v>
      </c>
      <c r="E18" s="19" t="s">
        <v>49</v>
      </c>
      <c r="F18" s="1" t="s">
        <v>6</v>
      </c>
      <c r="G18" s="1" t="s">
        <v>7</v>
      </c>
      <c r="H18" s="1" t="s">
        <v>8</v>
      </c>
      <c r="I18" s="19" t="s">
        <v>49</v>
      </c>
      <c r="J18" s="1" t="s">
        <v>9</v>
      </c>
      <c r="K18" s="1" t="s">
        <v>7</v>
      </c>
      <c r="L18" s="2" t="s">
        <v>10</v>
      </c>
      <c r="M18" s="19" t="s">
        <v>49</v>
      </c>
      <c r="N18" s="2" t="s">
        <v>11</v>
      </c>
      <c r="O18" s="2" t="s">
        <v>12</v>
      </c>
      <c r="P18" s="3" t="s">
        <v>13</v>
      </c>
    </row>
    <row r="19" spans="2:16" x14ac:dyDescent="0.25">
      <c r="B19">
        <v>1</v>
      </c>
      <c r="C19" s="110" t="s">
        <v>70</v>
      </c>
      <c r="D19" s="61"/>
      <c r="E19" s="54"/>
      <c r="F19" s="4">
        <v>30000</v>
      </c>
      <c r="G19" s="35">
        <f t="shared" ref="G19:G22" si="0">D19*F19</f>
        <v>0</v>
      </c>
      <c r="H19" s="61"/>
      <c r="I19" s="54"/>
      <c r="J19" s="34">
        <v>5000</v>
      </c>
      <c r="K19" s="35">
        <f t="shared" ref="K19:K22" si="1">H19*J19</f>
        <v>0</v>
      </c>
      <c r="L19" s="61"/>
      <c r="M19" s="54"/>
      <c r="N19" s="34">
        <v>500</v>
      </c>
      <c r="O19" s="35">
        <f t="shared" ref="O19:O20" si="2">SUM(L19*N19)</f>
        <v>0</v>
      </c>
      <c r="P19" s="36">
        <f t="shared" ref="P19:P20" si="3">G19+K19+O19</f>
        <v>0</v>
      </c>
    </row>
    <row r="20" spans="2:16" x14ac:dyDescent="0.25">
      <c r="B20">
        <v>2</v>
      </c>
      <c r="C20" s="27" t="s">
        <v>33</v>
      </c>
      <c r="D20" s="62"/>
      <c r="E20" s="55"/>
      <c r="F20" s="4">
        <v>9000</v>
      </c>
      <c r="G20" s="5">
        <f t="shared" si="0"/>
        <v>0</v>
      </c>
      <c r="H20" s="62"/>
      <c r="I20" s="55"/>
      <c r="J20" s="4">
        <v>100</v>
      </c>
      <c r="K20" s="5">
        <f t="shared" si="1"/>
        <v>0</v>
      </c>
      <c r="L20" s="62"/>
      <c r="M20" s="40">
        <v>50</v>
      </c>
      <c r="N20" s="4">
        <v>1</v>
      </c>
      <c r="O20" s="5">
        <f t="shared" si="2"/>
        <v>0</v>
      </c>
      <c r="P20" s="31">
        <f t="shared" si="3"/>
        <v>0</v>
      </c>
    </row>
    <row r="21" spans="2:16" x14ac:dyDescent="0.25">
      <c r="B21">
        <v>3</v>
      </c>
      <c r="C21" s="27" t="s">
        <v>22</v>
      </c>
      <c r="D21" s="62"/>
      <c r="E21" s="40">
        <v>42</v>
      </c>
      <c r="F21" s="4">
        <v>1000</v>
      </c>
      <c r="G21" s="5">
        <f t="shared" si="0"/>
        <v>0</v>
      </c>
      <c r="H21" s="62"/>
      <c r="I21" s="40">
        <v>60</v>
      </c>
      <c r="J21" s="4">
        <v>1</v>
      </c>
      <c r="K21" s="5">
        <f t="shared" si="1"/>
        <v>0</v>
      </c>
      <c r="L21" s="55"/>
      <c r="M21" s="55"/>
      <c r="N21" s="56"/>
      <c r="O21" s="57"/>
      <c r="P21" s="31">
        <f t="shared" ref="P21:P22" si="4">G21+K21</f>
        <v>0</v>
      </c>
    </row>
    <row r="22" spans="2:16" ht="15.75" thickBot="1" x14ac:dyDescent="0.3">
      <c r="B22">
        <v>4</v>
      </c>
      <c r="C22" s="29" t="s">
        <v>55</v>
      </c>
      <c r="D22" s="64"/>
      <c r="E22" s="42">
        <v>42</v>
      </c>
      <c r="F22" s="32">
        <v>100</v>
      </c>
      <c r="G22" s="77">
        <f t="shared" si="0"/>
        <v>0</v>
      </c>
      <c r="H22" s="64"/>
      <c r="I22" s="42">
        <v>60</v>
      </c>
      <c r="J22" s="32">
        <v>1</v>
      </c>
      <c r="K22" s="77">
        <f t="shared" si="1"/>
        <v>0</v>
      </c>
      <c r="L22" s="78"/>
      <c r="M22" s="78"/>
      <c r="N22" s="79"/>
      <c r="O22" s="80"/>
      <c r="P22" s="30">
        <f t="shared" si="4"/>
        <v>0</v>
      </c>
    </row>
    <row r="23" spans="2:16" ht="15.75" thickBot="1" x14ac:dyDescent="0.3">
      <c r="C23" s="6"/>
      <c r="O23" s="38" t="s">
        <v>30</v>
      </c>
      <c r="P23" s="76">
        <f>SUM(P19:P22)</f>
        <v>0</v>
      </c>
    </row>
    <row r="24" spans="2:16" ht="45.75" thickBot="1" x14ac:dyDescent="0.3">
      <c r="C24" s="26" t="s">
        <v>14</v>
      </c>
      <c r="D24" s="21" t="s">
        <v>57</v>
      </c>
      <c r="E24" s="19" t="s">
        <v>49</v>
      </c>
      <c r="F24" s="1" t="s">
        <v>6</v>
      </c>
      <c r="G24" s="3" t="s">
        <v>13</v>
      </c>
      <c r="O24" s="38"/>
      <c r="P24" s="74"/>
    </row>
    <row r="25" spans="2:16" x14ac:dyDescent="0.25">
      <c r="B25">
        <v>5</v>
      </c>
      <c r="C25" s="70" t="s">
        <v>58</v>
      </c>
      <c r="D25" s="61"/>
      <c r="E25" s="75"/>
      <c r="F25" s="68">
        <v>14000</v>
      </c>
      <c r="G25" s="28">
        <f>D25*F25</f>
        <v>0</v>
      </c>
      <c r="O25" s="38"/>
      <c r="P25" s="74"/>
    </row>
    <row r="26" spans="2:16" x14ac:dyDescent="0.25">
      <c r="B26">
        <v>6</v>
      </c>
      <c r="C26" s="66" t="s">
        <v>53</v>
      </c>
      <c r="D26" s="62"/>
      <c r="E26" s="67">
        <v>35</v>
      </c>
      <c r="F26" s="68">
        <v>100</v>
      </c>
      <c r="G26" s="28">
        <f>D26*F26</f>
        <v>0</v>
      </c>
      <c r="O26" s="38"/>
      <c r="P26" s="74"/>
    </row>
    <row r="27" spans="2:16" x14ac:dyDescent="0.25">
      <c r="B27">
        <v>7</v>
      </c>
      <c r="C27" s="66" t="s">
        <v>21</v>
      </c>
      <c r="D27" s="62"/>
      <c r="E27" s="67">
        <v>42</v>
      </c>
      <c r="F27" s="68">
        <v>400</v>
      </c>
      <c r="G27" s="28">
        <f>D27*F27</f>
        <v>0</v>
      </c>
      <c r="O27" s="38"/>
      <c r="P27" s="74"/>
    </row>
    <row r="28" spans="2:16" x14ac:dyDescent="0.25">
      <c r="B28">
        <v>8</v>
      </c>
      <c r="C28" s="66" t="s">
        <v>0</v>
      </c>
      <c r="D28" s="62"/>
      <c r="E28" s="67">
        <v>42</v>
      </c>
      <c r="F28" s="68">
        <v>400</v>
      </c>
      <c r="G28" s="28">
        <f>D28*F28</f>
        <v>0</v>
      </c>
      <c r="O28" s="38"/>
      <c r="P28" s="74"/>
    </row>
    <row r="29" spans="2:16" ht="15.75" thickBot="1" x14ac:dyDescent="0.3">
      <c r="B29">
        <v>9</v>
      </c>
      <c r="C29" s="81" t="s">
        <v>32</v>
      </c>
      <c r="D29" s="82"/>
      <c r="E29" s="42">
        <v>65</v>
      </c>
      <c r="F29" s="32">
        <v>100</v>
      </c>
      <c r="G29" s="30">
        <f>D29*F29</f>
        <v>0</v>
      </c>
      <c r="O29" s="38"/>
      <c r="P29" s="74"/>
    </row>
    <row r="30" spans="2:16" ht="15.75" customHeight="1" thickBot="1" x14ac:dyDescent="0.3">
      <c r="C30" s="6"/>
      <c r="G30" s="8"/>
    </row>
    <row r="31" spans="2:16" ht="45.75" thickBot="1" x14ac:dyDescent="0.45">
      <c r="C31" s="26" t="s">
        <v>14</v>
      </c>
      <c r="D31" s="20" t="s">
        <v>48</v>
      </c>
      <c r="E31" s="19" t="s">
        <v>49</v>
      </c>
      <c r="F31" s="21" t="s">
        <v>60</v>
      </c>
      <c r="G31" s="3" t="s">
        <v>13</v>
      </c>
      <c r="I31" s="52"/>
      <c r="J31" s="49"/>
      <c r="K31" s="49"/>
    </row>
    <row r="32" spans="2:16" ht="15.75" thickBot="1" x14ac:dyDescent="0.3">
      <c r="B32">
        <v>10</v>
      </c>
      <c r="C32" s="98" t="s">
        <v>59</v>
      </c>
      <c r="D32" s="99"/>
      <c r="E32" s="100">
        <v>75</v>
      </c>
      <c r="F32" s="101">
        <v>1400</v>
      </c>
      <c r="G32" s="102">
        <f>D32*F32</f>
        <v>0</v>
      </c>
    </row>
    <row r="33" spans="2:8" ht="13.5" customHeight="1" thickBot="1" x14ac:dyDescent="0.3">
      <c r="C33" s="71"/>
      <c r="D33" s="69"/>
      <c r="E33" s="72"/>
      <c r="F33" s="73"/>
      <c r="G33" s="74"/>
    </row>
    <row r="34" spans="2:8" ht="78.75" customHeight="1" thickBot="1" x14ac:dyDescent="0.3">
      <c r="C34" s="91" t="s">
        <v>18</v>
      </c>
      <c r="D34" s="92" t="s">
        <v>15</v>
      </c>
      <c r="E34" s="19" t="s">
        <v>49</v>
      </c>
      <c r="F34" s="88" t="s">
        <v>16</v>
      </c>
      <c r="G34" s="93" t="s">
        <v>17</v>
      </c>
    </row>
    <row r="35" spans="2:8" ht="21.75" thickBot="1" x14ac:dyDescent="0.4">
      <c r="B35">
        <v>12</v>
      </c>
      <c r="C35" s="90" t="s">
        <v>18</v>
      </c>
      <c r="D35" s="65"/>
      <c r="E35" s="84">
        <v>200</v>
      </c>
      <c r="F35" s="85">
        <v>60</v>
      </c>
      <c r="G35" s="86">
        <f>D35*F35</f>
        <v>0</v>
      </c>
      <c r="H35" s="60"/>
    </row>
    <row r="36" spans="2:8" ht="15.75" thickBot="1" x14ac:dyDescent="0.3">
      <c r="C36" s="10"/>
      <c r="D36" s="10"/>
      <c r="E36" s="9"/>
      <c r="F36" s="9"/>
    </row>
    <row r="37" spans="2:8" ht="38.25" customHeight="1" thickBot="1" x14ac:dyDescent="0.3">
      <c r="C37" s="26" t="s">
        <v>54</v>
      </c>
      <c r="D37" s="87" t="s">
        <v>19</v>
      </c>
      <c r="E37" s="19" t="s">
        <v>49</v>
      </c>
      <c r="F37" s="88" t="s">
        <v>20</v>
      </c>
      <c r="G37" s="89" t="s">
        <v>17</v>
      </c>
    </row>
    <row r="38" spans="2:8" ht="32.25" thickBot="1" x14ac:dyDescent="0.4">
      <c r="B38">
        <v>13</v>
      </c>
      <c r="C38" s="83" t="s">
        <v>46</v>
      </c>
      <c r="D38" s="65"/>
      <c r="E38" s="84">
        <v>200</v>
      </c>
      <c r="F38" s="85">
        <v>60</v>
      </c>
      <c r="G38" s="86">
        <f>D38*F38</f>
        <v>0</v>
      </c>
      <c r="H38" s="60"/>
    </row>
    <row r="39" spans="2:8" ht="15.75" thickBot="1" x14ac:dyDescent="0.3">
      <c r="C39" s="9"/>
      <c r="D39" s="10"/>
      <c r="E39" s="10"/>
      <c r="F39" s="10"/>
    </row>
    <row r="40" spans="2:8" ht="45" customHeight="1" thickBot="1" x14ac:dyDescent="0.3">
      <c r="C40" s="97" t="s">
        <v>47</v>
      </c>
      <c r="D40" s="87" t="s">
        <v>19</v>
      </c>
      <c r="E40" s="19" t="s">
        <v>49</v>
      </c>
      <c r="F40" s="88" t="s">
        <v>20</v>
      </c>
      <c r="G40" s="89" t="s">
        <v>17</v>
      </c>
    </row>
    <row r="41" spans="2:8" ht="21" x14ac:dyDescent="0.35">
      <c r="B41">
        <v>14</v>
      </c>
      <c r="C41" s="50" t="s">
        <v>51</v>
      </c>
      <c r="D41" s="63"/>
      <c r="E41" s="41">
        <v>200</v>
      </c>
      <c r="F41" s="4">
        <v>58</v>
      </c>
      <c r="G41" s="31">
        <f>D41*F41</f>
        <v>0</v>
      </c>
      <c r="H41" s="60"/>
    </row>
    <row r="42" spans="2:8" x14ac:dyDescent="0.25">
      <c r="B42">
        <v>15</v>
      </c>
      <c r="C42" s="50" t="s">
        <v>50</v>
      </c>
      <c r="D42" s="62"/>
      <c r="E42" s="40">
        <v>200</v>
      </c>
      <c r="F42" s="4">
        <v>1</v>
      </c>
      <c r="G42" s="31">
        <f t="shared" ref="G42:G43" si="5">D42*F42</f>
        <v>0</v>
      </c>
    </row>
    <row r="43" spans="2:8" ht="15.75" thickBot="1" x14ac:dyDescent="0.3">
      <c r="B43">
        <v>16</v>
      </c>
      <c r="C43" s="51" t="s">
        <v>52</v>
      </c>
      <c r="D43" s="65"/>
      <c r="E43" s="42">
        <v>300</v>
      </c>
      <c r="F43" s="32">
        <v>1</v>
      </c>
      <c r="G43" s="30">
        <f t="shared" si="5"/>
        <v>0</v>
      </c>
    </row>
    <row r="44" spans="2:8" ht="15.75" thickBot="1" x14ac:dyDescent="0.3">
      <c r="C44" s="9"/>
    </row>
    <row r="45" spans="2:8" ht="15.75" thickBot="1" x14ac:dyDescent="0.3">
      <c r="D45" s="25"/>
      <c r="E45" s="25"/>
      <c r="F45" s="39" t="s">
        <v>31</v>
      </c>
      <c r="G45" s="33">
        <f>G25+G26+G27+G28+G29+G32+G35+G38+G41+G42+G43</f>
        <v>0</v>
      </c>
    </row>
    <row r="46" spans="2:8" ht="15.75" thickBot="1" x14ac:dyDescent="0.3">
      <c r="C46" s="9"/>
    </row>
    <row r="47" spans="2:8" ht="15.75" thickBot="1" x14ac:dyDescent="0.3">
      <c r="D47" s="25"/>
      <c r="E47" s="25"/>
      <c r="F47" s="39" t="s">
        <v>24</v>
      </c>
      <c r="G47" s="37">
        <f>G45+P23</f>
        <v>0</v>
      </c>
      <c r="H47" t="str">
        <f>+F1</f>
        <v>Regio Zuid Oost</v>
      </c>
    </row>
    <row r="48" spans="2:8" ht="6.75" customHeight="1" x14ac:dyDescent="0.25"/>
    <row r="49" spans="9:12" ht="21" customHeight="1" x14ac:dyDescent="0.25">
      <c r="I49" s="46"/>
      <c r="J49" s="47" t="s">
        <v>34</v>
      </c>
      <c r="K49" s="108" t="str">
        <f>+F1</f>
        <v>Regio Zuid Oost</v>
      </c>
      <c r="L49" s="109"/>
    </row>
    <row r="50" spans="9:12" ht="21" customHeight="1" x14ac:dyDescent="0.25">
      <c r="I50" s="46"/>
      <c r="J50" s="47" t="s">
        <v>35</v>
      </c>
      <c r="K50" s="106"/>
      <c r="L50" s="107"/>
    </row>
    <row r="51" spans="9:12" ht="21" customHeight="1" x14ac:dyDescent="0.25">
      <c r="I51" s="46"/>
      <c r="J51" s="47" t="s">
        <v>36</v>
      </c>
      <c r="K51" s="106"/>
      <c r="L51" s="107"/>
    </row>
    <row r="52" spans="9:12" ht="21" customHeight="1" x14ac:dyDescent="0.25">
      <c r="I52" s="46"/>
      <c r="J52" s="47" t="s">
        <v>37</v>
      </c>
      <c r="K52" s="106"/>
      <c r="L52" s="107"/>
    </row>
    <row r="53" spans="9:12" ht="21" customHeight="1" x14ac:dyDescent="0.25">
      <c r="I53" s="46"/>
      <c r="J53" s="47" t="s">
        <v>38</v>
      </c>
      <c r="K53" s="106"/>
      <c r="L53" s="107"/>
    </row>
  </sheetData>
  <sheetProtection sheet="1" objects="1" scenarios="1"/>
  <mergeCells count="8">
    <mergeCell ref="K52:L52"/>
    <mergeCell ref="K53:L53"/>
    <mergeCell ref="D17:G17"/>
    <mergeCell ref="H17:K17"/>
    <mergeCell ref="L17:O17"/>
    <mergeCell ref="K49:L49"/>
    <mergeCell ref="K50:L50"/>
    <mergeCell ref="K51:L51"/>
  </mergeCells>
  <conditionalFormatting sqref="D28:D29 D32:D33">
    <cfRule type="cellIs" dxfId="32" priority="13" operator="greaterThan">
      <formula>$E28</formula>
    </cfRule>
  </conditionalFormatting>
  <conditionalFormatting sqref="D35">
    <cfRule type="cellIs" dxfId="31" priority="11" operator="greaterThan">
      <formula>$E35</formula>
    </cfRule>
  </conditionalFormatting>
  <conditionalFormatting sqref="D38">
    <cfRule type="cellIs" dxfId="30" priority="10" operator="greaterThan">
      <formula>$E38</formula>
    </cfRule>
  </conditionalFormatting>
  <conditionalFormatting sqref="D41:D43">
    <cfRule type="cellIs" dxfId="29" priority="9" operator="greaterThan">
      <formula>$E41</formula>
    </cfRule>
  </conditionalFormatting>
  <conditionalFormatting sqref="D22">
    <cfRule type="cellIs" dxfId="28" priority="7" operator="greaterThan">
      <formula>$E$22</formula>
    </cfRule>
  </conditionalFormatting>
  <conditionalFormatting sqref="D21">
    <cfRule type="cellIs" dxfId="27" priority="8" operator="greaterThan">
      <formula>$E$21</formula>
    </cfRule>
  </conditionalFormatting>
  <conditionalFormatting sqref="H21">
    <cfRule type="cellIs" dxfId="26" priority="6" operator="greaterThan">
      <formula>$I$21</formula>
    </cfRule>
  </conditionalFormatting>
  <conditionalFormatting sqref="H22">
    <cfRule type="cellIs" dxfId="25" priority="5" operator="greaterThan">
      <formula>$I$22</formula>
    </cfRule>
  </conditionalFormatting>
  <conditionalFormatting sqref="L20">
    <cfRule type="cellIs" dxfId="24" priority="4" operator="greaterThan">
      <formula>$M$20</formula>
    </cfRule>
  </conditionalFormatting>
  <conditionalFormatting sqref="D26">
    <cfRule type="cellIs" dxfId="23" priority="2" operator="greaterThan">
      <formula>$E26</formula>
    </cfRule>
  </conditionalFormatting>
  <conditionalFormatting sqref="D27">
    <cfRule type="cellIs" dxfId="22" priority="1" operator="greaterThan">
      <formula>$E27</formula>
    </cfRule>
  </conditionalFormatting>
  <pageMargins left="0.23622047244094491" right="0.23622047244094491" top="0.74803149606299213" bottom="0.74803149606299213" header="0.31496062992125984" footer="0.31496062992125984"/>
  <pageSetup paperSize="8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3"/>
  <sheetViews>
    <sheetView zoomScale="75" zoomScaleNormal="75" workbookViewId="0">
      <selection activeCell="I27" sqref="I27"/>
    </sheetView>
  </sheetViews>
  <sheetFormatPr defaultRowHeight="15" x14ac:dyDescent="0.25"/>
  <cols>
    <col min="1" max="1" width="3.140625" customWidth="1"/>
    <col min="2" max="2" width="17.28515625" bestFit="1" customWidth="1"/>
    <col min="3" max="3" width="47.85546875" customWidth="1"/>
    <col min="4" max="4" width="17.140625" customWidth="1"/>
    <col min="5" max="5" width="20.42578125" customWidth="1"/>
    <col min="6" max="16" width="17.140625" customWidth="1"/>
    <col min="17" max="17" width="23.85546875" customWidth="1"/>
  </cols>
  <sheetData>
    <row r="1" spans="2:12" ht="24.75" x14ac:dyDescent="0.3">
      <c r="B1" s="15" t="s">
        <v>61</v>
      </c>
      <c r="C1" s="11"/>
      <c r="D1" s="11"/>
      <c r="E1" s="58" t="s">
        <v>40</v>
      </c>
      <c r="F1" s="59" t="s">
        <v>42</v>
      </c>
      <c r="J1" s="59" t="s">
        <v>68</v>
      </c>
    </row>
    <row r="2" spans="2:12" x14ac:dyDescent="0.25">
      <c r="B2" s="15"/>
      <c r="C2" s="11"/>
      <c r="D2" s="11"/>
      <c r="E2" s="11"/>
      <c r="F2" s="11"/>
    </row>
    <row r="3" spans="2:12" x14ac:dyDescent="0.25">
      <c r="B3" s="16" t="s">
        <v>28</v>
      </c>
      <c r="C3" s="11"/>
      <c r="D3" s="11"/>
      <c r="E3" s="11"/>
      <c r="F3" s="11"/>
    </row>
    <row r="4" spans="2:12" x14ac:dyDescent="0.25">
      <c r="B4" s="17" t="s">
        <v>27</v>
      </c>
      <c r="C4" s="11"/>
      <c r="D4" s="11"/>
      <c r="E4" s="11"/>
      <c r="F4" s="11"/>
    </row>
    <row r="5" spans="2:12" x14ac:dyDescent="0.25">
      <c r="B5" s="17" t="s">
        <v>62</v>
      </c>
      <c r="C5" s="11"/>
      <c r="D5" s="11"/>
      <c r="E5" s="11"/>
      <c r="F5" s="11"/>
    </row>
    <row r="6" spans="2:12" x14ac:dyDescent="0.25">
      <c r="B6" s="18" t="s">
        <v>63</v>
      </c>
      <c r="C6" s="11"/>
      <c r="D6" s="11"/>
      <c r="E6" s="11"/>
      <c r="F6" s="11"/>
    </row>
    <row r="7" spans="2:12" x14ac:dyDescent="0.25">
      <c r="B7" s="18" t="s">
        <v>29</v>
      </c>
      <c r="C7" s="11"/>
      <c r="D7" s="11"/>
      <c r="E7" s="11"/>
      <c r="F7" s="11"/>
    </row>
    <row r="8" spans="2:12" x14ac:dyDescent="0.25">
      <c r="B8" s="18"/>
      <c r="C8" s="11"/>
      <c r="D8" s="11"/>
      <c r="E8" s="11"/>
      <c r="F8" s="11"/>
    </row>
    <row r="9" spans="2:12" x14ac:dyDescent="0.25">
      <c r="B9" s="11"/>
      <c r="C9" s="11"/>
      <c r="D9" s="11"/>
      <c r="E9" s="11"/>
      <c r="F9" s="11"/>
    </row>
    <row r="10" spans="2:12" x14ac:dyDescent="0.25">
      <c r="B10" s="22" t="s">
        <v>1</v>
      </c>
      <c r="C10" s="22"/>
      <c r="D10" s="22"/>
      <c r="E10" s="11"/>
      <c r="F10" s="11" t="s">
        <v>26</v>
      </c>
    </row>
    <row r="11" spans="2:12" x14ac:dyDescent="0.25">
      <c r="B11" s="14" t="s">
        <v>23</v>
      </c>
      <c r="C11" s="14"/>
      <c r="D11" s="14"/>
      <c r="E11" s="11"/>
      <c r="F11" s="12" t="s">
        <v>64</v>
      </c>
    </row>
    <row r="12" spans="2:12" x14ac:dyDescent="0.25">
      <c r="B12" s="23" t="s">
        <v>25</v>
      </c>
      <c r="C12" s="23"/>
      <c r="D12" s="23"/>
      <c r="E12" s="48"/>
      <c r="F12" s="12" t="s">
        <v>65</v>
      </c>
    </row>
    <row r="13" spans="2:12" x14ac:dyDescent="0.25">
      <c r="B13" s="24" t="s">
        <v>2</v>
      </c>
      <c r="C13" s="24"/>
      <c r="D13" s="24"/>
      <c r="E13" s="11"/>
      <c r="F13" s="12" t="s">
        <v>66</v>
      </c>
    </row>
    <row r="14" spans="2:12" x14ac:dyDescent="0.25">
      <c r="B14" s="13" t="s">
        <v>3</v>
      </c>
      <c r="C14" s="13"/>
      <c r="D14" s="13"/>
      <c r="E14" s="11"/>
      <c r="F14" s="12" t="s">
        <v>67</v>
      </c>
      <c r="G14" s="7"/>
      <c r="L14" s="9"/>
    </row>
    <row r="15" spans="2:12" x14ac:dyDescent="0.25">
      <c r="B15" s="13"/>
      <c r="C15" s="13"/>
      <c r="D15" s="13"/>
      <c r="E15" s="11"/>
      <c r="F15" s="12"/>
      <c r="G15" s="7"/>
      <c r="L15" s="9"/>
    </row>
    <row r="16" spans="2:12" ht="15.75" thickBot="1" x14ac:dyDescent="0.3">
      <c r="C16" s="44"/>
      <c r="D16" s="45"/>
      <c r="G16" s="43"/>
      <c r="H16" s="43"/>
    </row>
    <row r="17" spans="2:16" ht="15.75" thickBot="1" x14ac:dyDescent="0.3">
      <c r="D17" s="103" t="s">
        <v>43</v>
      </c>
      <c r="E17" s="104"/>
      <c r="F17" s="104"/>
      <c r="G17" s="104"/>
      <c r="H17" s="103" t="s">
        <v>44</v>
      </c>
      <c r="I17" s="104"/>
      <c r="J17" s="104"/>
      <c r="K17" s="104"/>
      <c r="L17" s="103" t="s">
        <v>45</v>
      </c>
      <c r="M17" s="104"/>
      <c r="N17" s="104"/>
      <c r="O17" s="105"/>
      <c r="P17" s="53"/>
    </row>
    <row r="18" spans="2:16" ht="45.75" thickBot="1" x14ac:dyDescent="0.3">
      <c r="C18" s="26" t="s">
        <v>4</v>
      </c>
      <c r="D18" s="19" t="s">
        <v>5</v>
      </c>
      <c r="E18" s="19" t="s">
        <v>49</v>
      </c>
      <c r="F18" s="1" t="s">
        <v>6</v>
      </c>
      <c r="G18" s="1" t="s">
        <v>7</v>
      </c>
      <c r="H18" s="1" t="s">
        <v>8</v>
      </c>
      <c r="I18" s="19" t="s">
        <v>49</v>
      </c>
      <c r="J18" s="1" t="s">
        <v>9</v>
      </c>
      <c r="K18" s="1" t="s">
        <v>7</v>
      </c>
      <c r="L18" s="2" t="s">
        <v>10</v>
      </c>
      <c r="M18" s="19" t="s">
        <v>49</v>
      </c>
      <c r="N18" s="2" t="s">
        <v>11</v>
      </c>
      <c r="O18" s="2" t="s">
        <v>12</v>
      </c>
      <c r="P18" s="3" t="s">
        <v>13</v>
      </c>
    </row>
    <row r="19" spans="2:16" x14ac:dyDescent="0.25">
      <c r="B19">
        <v>1</v>
      </c>
      <c r="C19" s="110" t="s">
        <v>70</v>
      </c>
      <c r="D19" s="61"/>
      <c r="E19" s="54"/>
      <c r="F19" s="34">
        <v>80000</v>
      </c>
      <c r="G19" s="35">
        <f t="shared" ref="G19:G22" si="0">D19*F19</f>
        <v>0</v>
      </c>
      <c r="H19" s="61"/>
      <c r="I19" s="54"/>
      <c r="J19" s="34">
        <v>30000</v>
      </c>
      <c r="K19" s="35">
        <f t="shared" ref="K19:K22" si="1">H19*J19</f>
        <v>0</v>
      </c>
      <c r="L19" s="61"/>
      <c r="M19" s="54"/>
      <c r="N19" s="34">
        <v>500</v>
      </c>
      <c r="O19" s="35">
        <f t="shared" ref="O19:O20" si="2">SUM(L19*N19)</f>
        <v>0</v>
      </c>
      <c r="P19" s="36">
        <f t="shared" ref="P19:P20" si="3">G19+K19+O19</f>
        <v>0</v>
      </c>
    </row>
    <row r="20" spans="2:16" x14ac:dyDescent="0.25">
      <c r="B20">
        <v>2</v>
      </c>
      <c r="C20" s="27" t="s">
        <v>33</v>
      </c>
      <c r="D20" s="62"/>
      <c r="E20" s="55"/>
      <c r="F20" s="4">
        <v>30000</v>
      </c>
      <c r="G20" s="5">
        <f t="shared" si="0"/>
        <v>0</v>
      </c>
      <c r="H20" s="62"/>
      <c r="I20" s="55"/>
      <c r="J20" s="4">
        <v>100</v>
      </c>
      <c r="K20" s="5">
        <f t="shared" si="1"/>
        <v>0</v>
      </c>
      <c r="L20" s="62"/>
      <c r="M20" s="40">
        <v>50</v>
      </c>
      <c r="N20" s="4">
        <v>1</v>
      </c>
      <c r="O20" s="5">
        <f t="shared" si="2"/>
        <v>0</v>
      </c>
      <c r="P20" s="31">
        <f t="shared" si="3"/>
        <v>0</v>
      </c>
    </row>
    <row r="21" spans="2:16" x14ac:dyDescent="0.25">
      <c r="B21">
        <v>3</v>
      </c>
      <c r="C21" s="27" t="s">
        <v>22</v>
      </c>
      <c r="D21" s="62"/>
      <c r="E21" s="40">
        <v>42</v>
      </c>
      <c r="F21" s="4">
        <v>100</v>
      </c>
      <c r="G21" s="5">
        <f t="shared" si="0"/>
        <v>0</v>
      </c>
      <c r="H21" s="62"/>
      <c r="I21" s="40">
        <v>60</v>
      </c>
      <c r="J21" s="4">
        <v>1</v>
      </c>
      <c r="K21" s="5">
        <f t="shared" si="1"/>
        <v>0</v>
      </c>
      <c r="L21" s="55"/>
      <c r="M21" s="55"/>
      <c r="N21" s="56"/>
      <c r="O21" s="57"/>
      <c r="P21" s="31">
        <f t="shared" ref="P21:P22" si="4">G21+K21</f>
        <v>0</v>
      </c>
    </row>
    <row r="22" spans="2:16" ht="15.75" thickBot="1" x14ac:dyDescent="0.3">
      <c r="B22">
        <v>4</v>
      </c>
      <c r="C22" s="29" t="s">
        <v>55</v>
      </c>
      <c r="D22" s="64"/>
      <c r="E22" s="42">
        <v>42</v>
      </c>
      <c r="F22" s="32">
        <v>100</v>
      </c>
      <c r="G22" s="77">
        <f t="shared" si="0"/>
        <v>0</v>
      </c>
      <c r="H22" s="64"/>
      <c r="I22" s="42">
        <v>60</v>
      </c>
      <c r="J22" s="32">
        <v>1</v>
      </c>
      <c r="K22" s="77">
        <f t="shared" si="1"/>
        <v>0</v>
      </c>
      <c r="L22" s="78"/>
      <c r="M22" s="78"/>
      <c r="N22" s="79"/>
      <c r="O22" s="80"/>
      <c r="P22" s="30">
        <f t="shared" si="4"/>
        <v>0</v>
      </c>
    </row>
    <row r="23" spans="2:16" ht="15.75" thickBot="1" x14ac:dyDescent="0.3">
      <c r="C23" s="6"/>
      <c r="O23" s="38" t="s">
        <v>30</v>
      </c>
      <c r="P23" s="76">
        <f>SUM(P19:P22)</f>
        <v>0</v>
      </c>
    </row>
    <row r="24" spans="2:16" ht="45.75" thickBot="1" x14ac:dyDescent="0.3">
      <c r="C24" s="26" t="s">
        <v>14</v>
      </c>
      <c r="D24" s="21" t="s">
        <v>57</v>
      </c>
      <c r="E24" s="19" t="s">
        <v>49</v>
      </c>
      <c r="F24" s="1" t="s">
        <v>6</v>
      </c>
      <c r="G24" s="3" t="s">
        <v>13</v>
      </c>
      <c r="O24" s="38"/>
      <c r="P24" s="74"/>
    </row>
    <row r="25" spans="2:16" x14ac:dyDescent="0.25">
      <c r="B25">
        <v>5</v>
      </c>
      <c r="C25" s="70" t="s">
        <v>58</v>
      </c>
      <c r="D25" s="62"/>
      <c r="E25" s="75"/>
      <c r="F25" s="68">
        <v>20000</v>
      </c>
      <c r="G25" s="28">
        <f>D25*F25</f>
        <v>0</v>
      </c>
      <c r="O25" s="38"/>
      <c r="P25" s="74"/>
    </row>
    <row r="26" spans="2:16" x14ac:dyDescent="0.25">
      <c r="B26">
        <v>6</v>
      </c>
      <c r="C26" s="66" t="s">
        <v>53</v>
      </c>
      <c r="D26" s="62"/>
      <c r="E26" s="67">
        <v>35</v>
      </c>
      <c r="F26" s="68">
        <v>500</v>
      </c>
      <c r="G26" s="28">
        <f>D26*F26</f>
        <v>0</v>
      </c>
      <c r="O26" s="38"/>
      <c r="P26" s="74"/>
    </row>
    <row r="27" spans="2:16" x14ac:dyDescent="0.25">
      <c r="B27">
        <v>7</v>
      </c>
      <c r="C27" s="66" t="s">
        <v>21</v>
      </c>
      <c r="D27" s="62"/>
      <c r="E27" s="67">
        <v>42</v>
      </c>
      <c r="F27" s="68">
        <v>400</v>
      </c>
      <c r="G27" s="28">
        <f>D27*F27</f>
        <v>0</v>
      </c>
      <c r="O27" s="38"/>
      <c r="P27" s="74"/>
    </row>
    <row r="28" spans="2:16" x14ac:dyDescent="0.25">
      <c r="B28">
        <v>8</v>
      </c>
      <c r="C28" s="66" t="s">
        <v>0</v>
      </c>
      <c r="D28" s="62"/>
      <c r="E28" s="67">
        <v>42</v>
      </c>
      <c r="F28" s="68">
        <v>400</v>
      </c>
      <c r="G28" s="28">
        <f>D28*F28</f>
        <v>0</v>
      </c>
      <c r="O28" s="38"/>
      <c r="P28" s="74"/>
    </row>
    <row r="29" spans="2:16" ht="15.75" thickBot="1" x14ac:dyDescent="0.3">
      <c r="B29">
        <v>9</v>
      </c>
      <c r="C29" s="81" t="s">
        <v>32</v>
      </c>
      <c r="D29" s="82"/>
      <c r="E29" s="42">
        <v>65</v>
      </c>
      <c r="F29" s="32">
        <v>100</v>
      </c>
      <c r="G29" s="30">
        <f>D29*F29</f>
        <v>0</v>
      </c>
      <c r="O29" s="38"/>
      <c r="P29" s="74"/>
    </row>
    <row r="30" spans="2:16" ht="15.75" customHeight="1" thickBot="1" x14ac:dyDescent="0.3">
      <c r="C30" s="6"/>
      <c r="G30" s="8"/>
    </row>
    <row r="31" spans="2:16" ht="45.75" thickBot="1" x14ac:dyDescent="0.45">
      <c r="C31" s="26" t="s">
        <v>14</v>
      </c>
      <c r="D31" s="20" t="s">
        <v>48</v>
      </c>
      <c r="E31" s="19" t="s">
        <v>49</v>
      </c>
      <c r="F31" s="21" t="s">
        <v>60</v>
      </c>
      <c r="G31" s="3" t="s">
        <v>13</v>
      </c>
      <c r="I31" s="52"/>
      <c r="J31" s="49"/>
      <c r="K31" s="49"/>
    </row>
    <row r="32" spans="2:16" ht="15.75" thickBot="1" x14ac:dyDescent="0.3">
      <c r="B32">
        <v>10</v>
      </c>
      <c r="C32" s="98" t="s">
        <v>59</v>
      </c>
      <c r="D32" s="99"/>
      <c r="E32" s="100">
        <v>75</v>
      </c>
      <c r="F32" s="101">
        <v>1400</v>
      </c>
      <c r="G32" s="102">
        <f>D32*F32</f>
        <v>0</v>
      </c>
    </row>
    <row r="33" spans="2:8" ht="13.5" customHeight="1" thickBot="1" x14ac:dyDescent="0.3">
      <c r="C33" s="71"/>
      <c r="D33" s="69"/>
      <c r="E33" s="72"/>
      <c r="F33" s="73"/>
      <c r="G33" s="74"/>
    </row>
    <row r="34" spans="2:8" ht="75.75" thickBot="1" x14ac:dyDescent="0.3">
      <c r="C34" s="91" t="s">
        <v>18</v>
      </c>
      <c r="D34" s="92" t="s">
        <v>15</v>
      </c>
      <c r="E34" s="19" t="s">
        <v>49</v>
      </c>
      <c r="F34" s="88" t="s">
        <v>16</v>
      </c>
      <c r="G34" s="93" t="s">
        <v>17</v>
      </c>
    </row>
    <row r="35" spans="2:8" ht="21.75" thickBot="1" x14ac:dyDescent="0.4">
      <c r="B35">
        <v>12</v>
      </c>
      <c r="C35" s="90" t="s">
        <v>18</v>
      </c>
      <c r="D35" s="65"/>
      <c r="E35" s="84">
        <v>200</v>
      </c>
      <c r="F35" s="85">
        <v>68</v>
      </c>
      <c r="G35" s="86">
        <f>D35*F35</f>
        <v>0</v>
      </c>
      <c r="H35" s="60"/>
    </row>
    <row r="36" spans="2:8" ht="15.75" thickBot="1" x14ac:dyDescent="0.3">
      <c r="C36" s="10"/>
      <c r="D36" s="10"/>
      <c r="E36" s="9"/>
      <c r="F36" s="9"/>
    </row>
    <row r="37" spans="2:8" ht="38.25" customHeight="1" thickBot="1" x14ac:dyDescent="0.3">
      <c r="C37" s="26" t="s">
        <v>54</v>
      </c>
      <c r="D37" s="87" t="s">
        <v>19</v>
      </c>
      <c r="E37" s="19" t="s">
        <v>49</v>
      </c>
      <c r="F37" s="88" t="s">
        <v>20</v>
      </c>
      <c r="G37" s="89" t="s">
        <v>17</v>
      </c>
    </row>
    <row r="38" spans="2:8" ht="32.25" thickBot="1" x14ac:dyDescent="0.4">
      <c r="B38">
        <v>13</v>
      </c>
      <c r="C38" s="83" t="s">
        <v>46</v>
      </c>
      <c r="D38" s="65"/>
      <c r="E38" s="84">
        <v>200</v>
      </c>
      <c r="F38" s="85">
        <v>68</v>
      </c>
      <c r="G38" s="86">
        <f>D38*F38</f>
        <v>0</v>
      </c>
      <c r="H38" s="60"/>
    </row>
    <row r="39" spans="2:8" ht="15.75" thickBot="1" x14ac:dyDescent="0.3">
      <c r="C39" s="9"/>
      <c r="D39" s="10"/>
      <c r="E39" s="10"/>
      <c r="F39" s="10"/>
    </row>
    <row r="40" spans="2:8" ht="45" customHeight="1" thickBot="1" x14ac:dyDescent="0.3">
      <c r="C40" s="97" t="s">
        <v>47</v>
      </c>
      <c r="D40" s="87" t="s">
        <v>19</v>
      </c>
      <c r="E40" s="19" t="s">
        <v>49</v>
      </c>
      <c r="F40" s="88" t="s">
        <v>20</v>
      </c>
      <c r="G40" s="89" t="s">
        <v>17</v>
      </c>
    </row>
    <row r="41" spans="2:8" ht="21" x14ac:dyDescent="0.35">
      <c r="B41">
        <v>14</v>
      </c>
      <c r="C41" s="50" t="s">
        <v>51</v>
      </c>
      <c r="D41" s="63"/>
      <c r="E41" s="41">
        <v>200</v>
      </c>
      <c r="F41" s="4">
        <v>66</v>
      </c>
      <c r="G41" s="31">
        <f>D41*F41</f>
        <v>0</v>
      </c>
      <c r="H41" s="60"/>
    </row>
    <row r="42" spans="2:8" x14ac:dyDescent="0.25">
      <c r="B42">
        <v>15</v>
      </c>
      <c r="C42" s="50" t="s">
        <v>50</v>
      </c>
      <c r="D42" s="62"/>
      <c r="E42" s="40">
        <v>200</v>
      </c>
      <c r="F42" s="4">
        <v>1</v>
      </c>
      <c r="G42" s="31">
        <f t="shared" ref="G42:G43" si="5">D42*F42</f>
        <v>0</v>
      </c>
    </row>
    <row r="43" spans="2:8" ht="15.75" thickBot="1" x14ac:dyDescent="0.3">
      <c r="B43">
        <v>16</v>
      </c>
      <c r="C43" s="51" t="s">
        <v>52</v>
      </c>
      <c r="D43" s="65"/>
      <c r="E43" s="42">
        <v>300</v>
      </c>
      <c r="F43" s="32">
        <v>1</v>
      </c>
      <c r="G43" s="30">
        <f t="shared" si="5"/>
        <v>0</v>
      </c>
    </row>
    <row r="44" spans="2:8" ht="15.75" thickBot="1" x14ac:dyDescent="0.3">
      <c r="C44" s="9"/>
    </row>
    <row r="45" spans="2:8" ht="15.75" thickBot="1" x14ac:dyDescent="0.3">
      <c r="D45" s="25"/>
      <c r="E45" s="25"/>
      <c r="F45" s="39" t="s">
        <v>31</v>
      </c>
      <c r="G45" s="33">
        <f>G25+G26+G27+G28+G29+G32+G35+G38+G41+G42+G43</f>
        <v>0</v>
      </c>
    </row>
    <row r="46" spans="2:8" ht="15.75" thickBot="1" x14ac:dyDescent="0.3">
      <c r="C46" s="9"/>
    </row>
    <row r="47" spans="2:8" ht="15.75" thickBot="1" x14ac:dyDescent="0.3">
      <c r="D47" s="25"/>
      <c r="E47" s="25"/>
      <c r="F47" s="39" t="s">
        <v>24</v>
      </c>
      <c r="G47" s="37">
        <f>G45+P23</f>
        <v>0</v>
      </c>
      <c r="H47" t="str">
        <f>+F1</f>
        <v>Regio Randstad</v>
      </c>
    </row>
    <row r="48" spans="2:8" ht="6.75" customHeight="1" x14ac:dyDescent="0.25"/>
    <row r="49" spans="9:12" ht="21" customHeight="1" x14ac:dyDescent="0.25">
      <c r="I49" s="46"/>
      <c r="J49" s="47" t="s">
        <v>34</v>
      </c>
      <c r="K49" s="108" t="str">
        <f>+F1</f>
        <v>Regio Randstad</v>
      </c>
      <c r="L49" s="109"/>
    </row>
    <row r="50" spans="9:12" ht="21" customHeight="1" x14ac:dyDescent="0.25">
      <c r="I50" s="46"/>
      <c r="J50" s="47" t="s">
        <v>35</v>
      </c>
      <c r="K50" s="106"/>
      <c r="L50" s="107"/>
    </row>
    <row r="51" spans="9:12" ht="21" customHeight="1" x14ac:dyDescent="0.25">
      <c r="I51" s="46"/>
      <c r="J51" s="47" t="s">
        <v>36</v>
      </c>
      <c r="K51" s="106"/>
      <c r="L51" s="107"/>
    </row>
    <row r="52" spans="9:12" ht="21" customHeight="1" x14ac:dyDescent="0.25">
      <c r="I52" s="46"/>
      <c r="J52" s="47" t="s">
        <v>37</v>
      </c>
      <c r="K52" s="106"/>
      <c r="L52" s="107"/>
    </row>
    <row r="53" spans="9:12" ht="21" customHeight="1" x14ac:dyDescent="0.25">
      <c r="I53" s="46"/>
      <c r="J53" s="47" t="s">
        <v>38</v>
      </c>
      <c r="K53" s="106"/>
      <c r="L53" s="107"/>
    </row>
  </sheetData>
  <sheetProtection sheet="1" objects="1" scenarios="1"/>
  <mergeCells count="8">
    <mergeCell ref="K52:L52"/>
    <mergeCell ref="K53:L53"/>
    <mergeCell ref="D17:G17"/>
    <mergeCell ref="H17:K17"/>
    <mergeCell ref="L17:O17"/>
    <mergeCell ref="K49:L49"/>
    <mergeCell ref="K50:L50"/>
    <mergeCell ref="K51:L51"/>
  </mergeCells>
  <conditionalFormatting sqref="D28:D29 D32:D33">
    <cfRule type="cellIs" dxfId="21" priority="13" operator="greaterThan">
      <formula>$E28</formula>
    </cfRule>
  </conditionalFormatting>
  <conditionalFormatting sqref="D35">
    <cfRule type="cellIs" dxfId="20" priority="11" operator="greaterThan">
      <formula>$E35</formula>
    </cfRule>
  </conditionalFormatting>
  <conditionalFormatting sqref="D38">
    <cfRule type="cellIs" dxfId="19" priority="10" operator="greaterThan">
      <formula>$E38</formula>
    </cfRule>
  </conditionalFormatting>
  <conditionalFormatting sqref="D41:D43">
    <cfRule type="cellIs" dxfId="18" priority="9" operator="greaterThan">
      <formula>$E41</formula>
    </cfRule>
  </conditionalFormatting>
  <conditionalFormatting sqref="D22">
    <cfRule type="cellIs" dxfId="17" priority="7" operator="greaterThan">
      <formula>$E$22</formula>
    </cfRule>
  </conditionalFormatting>
  <conditionalFormatting sqref="D21">
    <cfRule type="cellIs" dxfId="16" priority="8" operator="greaterThan">
      <formula>$E$21</formula>
    </cfRule>
  </conditionalFormatting>
  <conditionalFormatting sqref="H21">
    <cfRule type="cellIs" dxfId="15" priority="6" operator="greaterThan">
      <formula>$I$21</formula>
    </cfRule>
  </conditionalFormatting>
  <conditionalFormatting sqref="H22">
    <cfRule type="cellIs" dxfId="14" priority="5" operator="greaterThan">
      <formula>$I$22</formula>
    </cfRule>
  </conditionalFormatting>
  <conditionalFormatting sqref="L20">
    <cfRule type="cellIs" dxfId="13" priority="4" operator="greaterThan">
      <formula>$M$20</formula>
    </cfRule>
  </conditionalFormatting>
  <conditionalFormatting sqref="D26">
    <cfRule type="cellIs" dxfId="12" priority="2" operator="greaterThan">
      <formula>$E26</formula>
    </cfRule>
  </conditionalFormatting>
  <conditionalFormatting sqref="D27">
    <cfRule type="cellIs" dxfId="11" priority="1" operator="greaterThan">
      <formula>$E27</formula>
    </cfRule>
  </conditionalFormatting>
  <pageMargins left="0.23622047244094491" right="0.23622047244094491" top="0.74803149606299213" bottom="0.74803149606299213" header="0.31496062992125984" footer="0.31496062992125984"/>
  <pageSetup paperSize="8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3"/>
  <sheetViews>
    <sheetView zoomScale="75" zoomScaleNormal="75" workbookViewId="0">
      <selection activeCell="I25" sqref="I25"/>
    </sheetView>
  </sheetViews>
  <sheetFormatPr defaultRowHeight="15" x14ac:dyDescent="0.25"/>
  <cols>
    <col min="1" max="1" width="3.140625" customWidth="1"/>
    <col min="2" max="2" width="17.28515625" bestFit="1" customWidth="1"/>
    <col min="3" max="3" width="47.85546875" customWidth="1"/>
    <col min="4" max="4" width="17.140625" customWidth="1"/>
    <col min="5" max="5" width="20.42578125" customWidth="1"/>
    <col min="6" max="16" width="17.140625" customWidth="1"/>
    <col min="17" max="17" width="23.85546875" customWidth="1"/>
  </cols>
  <sheetData>
    <row r="1" spans="2:12" ht="24.75" x14ac:dyDescent="0.3">
      <c r="B1" s="15" t="s">
        <v>61</v>
      </c>
      <c r="C1" s="11"/>
      <c r="D1" s="11"/>
      <c r="E1" s="58" t="s">
        <v>40</v>
      </c>
      <c r="F1" s="59" t="s">
        <v>56</v>
      </c>
      <c r="J1" s="59" t="s">
        <v>68</v>
      </c>
    </row>
    <row r="2" spans="2:12" x14ac:dyDescent="0.25">
      <c r="B2" s="15"/>
      <c r="C2" s="11"/>
      <c r="D2" s="11"/>
      <c r="E2" s="11"/>
      <c r="F2" s="11"/>
    </row>
    <row r="3" spans="2:12" x14ac:dyDescent="0.25">
      <c r="B3" s="16" t="s">
        <v>28</v>
      </c>
      <c r="C3" s="11"/>
      <c r="D3" s="11"/>
      <c r="E3" s="11"/>
      <c r="F3" s="11"/>
    </row>
    <row r="4" spans="2:12" x14ac:dyDescent="0.25">
      <c r="B4" s="17" t="s">
        <v>27</v>
      </c>
      <c r="C4" s="11"/>
      <c r="D4" s="11"/>
      <c r="E4" s="11"/>
      <c r="F4" s="11"/>
    </row>
    <row r="5" spans="2:12" x14ac:dyDescent="0.25">
      <c r="B5" s="17" t="s">
        <v>62</v>
      </c>
      <c r="C5" s="11"/>
      <c r="D5" s="11"/>
      <c r="E5" s="11"/>
      <c r="F5" s="11"/>
    </row>
    <row r="6" spans="2:12" x14ac:dyDescent="0.25">
      <c r="B6" s="18" t="s">
        <v>63</v>
      </c>
      <c r="C6" s="11"/>
      <c r="D6" s="11"/>
      <c r="E6" s="11"/>
      <c r="F6" s="11"/>
    </row>
    <row r="7" spans="2:12" x14ac:dyDescent="0.25">
      <c r="B7" s="18" t="s">
        <v>29</v>
      </c>
      <c r="C7" s="11"/>
      <c r="D7" s="11"/>
      <c r="E7" s="11"/>
      <c r="F7" s="11"/>
    </row>
    <row r="8" spans="2:12" x14ac:dyDescent="0.25">
      <c r="B8" s="18"/>
      <c r="C8" s="11"/>
      <c r="D8" s="11"/>
      <c r="E8" s="11"/>
      <c r="F8" s="11"/>
    </row>
    <row r="9" spans="2:12" x14ac:dyDescent="0.25">
      <c r="B9" s="11"/>
      <c r="C9" s="11"/>
      <c r="D9" s="11"/>
      <c r="E9" s="11"/>
      <c r="F9" s="11"/>
    </row>
    <row r="10" spans="2:12" x14ac:dyDescent="0.25">
      <c r="B10" s="22" t="s">
        <v>1</v>
      </c>
      <c r="C10" s="22"/>
      <c r="D10" s="22"/>
      <c r="E10" s="11"/>
      <c r="F10" s="11" t="s">
        <v>26</v>
      </c>
    </row>
    <row r="11" spans="2:12" x14ac:dyDescent="0.25">
      <c r="B11" s="14" t="s">
        <v>23</v>
      </c>
      <c r="C11" s="14"/>
      <c r="D11" s="14"/>
      <c r="E11" s="11"/>
      <c r="F11" s="12" t="s">
        <v>64</v>
      </c>
    </row>
    <row r="12" spans="2:12" x14ac:dyDescent="0.25">
      <c r="B12" s="23" t="s">
        <v>25</v>
      </c>
      <c r="C12" s="23"/>
      <c r="D12" s="23"/>
      <c r="E12" s="48"/>
      <c r="F12" s="12" t="s">
        <v>65</v>
      </c>
    </row>
    <row r="13" spans="2:12" x14ac:dyDescent="0.25">
      <c r="B13" s="24" t="s">
        <v>2</v>
      </c>
      <c r="C13" s="24"/>
      <c r="D13" s="24"/>
      <c r="E13" s="11"/>
      <c r="F13" s="12" t="s">
        <v>66</v>
      </c>
    </row>
    <row r="14" spans="2:12" x14ac:dyDescent="0.25">
      <c r="B14" s="13" t="s">
        <v>3</v>
      </c>
      <c r="C14" s="13"/>
      <c r="D14" s="13"/>
      <c r="E14" s="11"/>
      <c r="F14" s="12" t="s">
        <v>67</v>
      </c>
      <c r="G14" s="7"/>
      <c r="L14" s="9"/>
    </row>
    <row r="15" spans="2:12" x14ac:dyDescent="0.25">
      <c r="B15" s="13"/>
      <c r="C15" s="13"/>
      <c r="D15" s="13"/>
      <c r="E15" s="11"/>
      <c r="F15" s="12"/>
      <c r="G15" s="7"/>
      <c r="L15" s="9"/>
    </row>
    <row r="16" spans="2:12" ht="15.75" thickBot="1" x14ac:dyDescent="0.3">
      <c r="C16" s="44"/>
      <c r="D16" s="45"/>
      <c r="G16" s="43"/>
      <c r="H16" s="43"/>
    </row>
    <row r="17" spans="2:16" ht="15.75" thickBot="1" x14ac:dyDescent="0.3">
      <c r="D17" s="103" t="s">
        <v>43</v>
      </c>
      <c r="E17" s="104"/>
      <c r="F17" s="104"/>
      <c r="G17" s="104"/>
      <c r="H17" s="103" t="s">
        <v>44</v>
      </c>
      <c r="I17" s="104"/>
      <c r="J17" s="104"/>
      <c r="K17" s="104"/>
      <c r="L17" s="103" t="s">
        <v>45</v>
      </c>
      <c r="M17" s="104"/>
      <c r="N17" s="104"/>
      <c r="O17" s="105"/>
      <c r="P17" s="53"/>
    </row>
    <row r="18" spans="2:16" ht="45.75" thickBot="1" x14ac:dyDescent="0.3">
      <c r="C18" s="26" t="s">
        <v>4</v>
      </c>
      <c r="D18" s="19" t="s">
        <v>5</v>
      </c>
      <c r="E18" s="19" t="s">
        <v>49</v>
      </c>
      <c r="F18" s="1" t="s">
        <v>6</v>
      </c>
      <c r="G18" s="1" t="s">
        <v>7</v>
      </c>
      <c r="H18" s="1" t="s">
        <v>8</v>
      </c>
      <c r="I18" s="19" t="s">
        <v>49</v>
      </c>
      <c r="J18" s="1" t="s">
        <v>9</v>
      </c>
      <c r="K18" s="1" t="s">
        <v>7</v>
      </c>
      <c r="L18" s="2" t="s">
        <v>10</v>
      </c>
      <c r="M18" s="19" t="s">
        <v>49</v>
      </c>
      <c r="N18" s="2" t="s">
        <v>11</v>
      </c>
      <c r="O18" s="2" t="s">
        <v>12</v>
      </c>
      <c r="P18" s="3" t="s">
        <v>13</v>
      </c>
    </row>
    <row r="19" spans="2:16" x14ac:dyDescent="0.25">
      <c r="B19">
        <v>1</v>
      </c>
      <c r="C19" s="110" t="s">
        <v>70</v>
      </c>
      <c r="D19" s="61"/>
      <c r="E19" s="54"/>
      <c r="F19" s="34">
        <v>110000</v>
      </c>
      <c r="G19" s="35">
        <f t="shared" ref="G19:G22" si="0">D19*F19</f>
        <v>0</v>
      </c>
      <c r="H19" s="61"/>
      <c r="I19" s="54"/>
      <c r="J19" s="34">
        <v>30000</v>
      </c>
      <c r="K19" s="35">
        <f t="shared" ref="K19:K22" si="1">H19*J19</f>
        <v>0</v>
      </c>
      <c r="L19" s="61"/>
      <c r="M19" s="54"/>
      <c r="N19" s="34">
        <v>500</v>
      </c>
      <c r="O19" s="35">
        <f t="shared" ref="O19:O20" si="2">SUM(L19*N19)</f>
        <v>0</v>
      </c>
      <c r="P19" s="36">
        <f t="shared" ref="P19:P20" si="3">G19+K19+O19</f>
        <v>0</v>
      </c>
    </row>
    <row r="20" spans="2:16" x14ac:dyDescent="0.25">
      <c r="B20">
        <v>2</v>
      </c>
      <c r="C20" s="27" t="s">
        <v>33</v>
      </c>
      <c r="D20" s="62"/>
      <c r="E20" s="55"/>
      <c r="F20" s="4">
        <v>60000</v>
      </c>
      <c r="G20" s="5">
        <f t="shared" si="0"/>
        <v>0</v>
      </c>
      <c r="H20" s="62"/>
      <c r="I20" s="55"/>
      <c r="J20" s="4">
        <v>100</v>
      </c>
      <c r="K20" s="5">
        <f t="shared" si="1"/>
        <v>0</v>
      </c>
      <c r="L20" s="62"/>
      <c r="M20" s="40">
        <v>50</v>
      </c>
      <c r="N20" s="4">
        <v>1</v>
      </c>
      <c r="O20" s="5">
        <f t="shared" si="2"/>
        <v>0</v>
      </c>
      <c r="P20" s="31">
        <f t="shared" si="3"/>
        <v>0</v>
      </c>
    </row>
    <row r="21" spans="2:16" x14ac:dyDescent="0.25">
      <c r="B21">
        <v>3</v>
      </c>
      <c r="C21" s="27" t="s">
        <v>22</v>
      </c>
      <c r="D21" s="62"/>
      <c r="E21" s="40">
        <v>42</v>
      </c>
      <c r="F21" s="4">
        <v>8000</v>
      </c>
      <c r="G21" s="5">
        <f t="shared" si="0"/>
        <v>0</v>
      </c>
      <c r="H21" s="62"/>
      <c r="I21" s="40">
        <v>60</v>
      </c>
      <c r="J21" s="4">
        <v>1</v>
      </c>
      <c r="K21" s="5">
        <f t="shared" si="1"/>
        <v>0</v>
      </c>
      <c r="L21" s="55"/>
      <c r="M21" s="55"/>
      <c r="N21" s="56"/>
      <c r="O21" s="57"/>
      <c r="P21" s="31">
        <f t="shared" ref="P21:P22" si="4">G21+K21</f>
        <v>0</v>
      </c>
    </row>
    <row r="22" spans="2:16" ht="15.75" thickBot="1" x14ac:dyDescent="0.3">
      <c r="B22">
        <v>4</v>
      </c>
      <c r="C22" s="29" t="s">
        <v>55</v>
      </c>
      <c r="D22" s="64"/>
      <c r="E22" s="42">
        <v>42</v>
      </c>
      <c r="F22" s="32">
        <v>100</v>
      </c>
      <c r="G22" s="77">
        <f t="shared" si="0"/>
        <v>0</v>
      </c>
      <c r="H22" s="64"/>
      <c r="I22" s="42">
        <v>60</v>
      </c>
      <c r="J22" s="32">
        <v>1</v>
      </c>
      <c r="K22" s="77">
        <f t="shared" si="1"/>
        <v>0</v>
      </c>
      <c r="L22" s="78"/>
      <c r="M22" s="78"/>
      <c r="N22" s="79"/>
      <c r="O22" s="80"/>
      <c r="P22" s="30">
        <f t="shared" si="4"/>
        <v>0</v>
      </c>
    </row>
    <row r="23" spans="2:16" ht="15.75" thickBot="1" x14ac:dyDescent="0.3">
      <c r="C23" s="6"/>
      <c r="O23" s="38" t="s">
        <v>30</v>
      </c>
      <c r="P23" s="76">
        <f>SUM(P19:P22)</f>
        <v>0</v>
      </c>
    </row>
    <row r="24" spans="2:16" ht="45.75" thickBot="1" x14ac:dyDescent="0.3">
      <c r="C24" s="26" t="s">
        <v>14</v>
      </c>
      <c r="D24" s="21" t="s">
        <v>57</v>
      </c>
      <c r="E24" s="19" t="s">
        <v>49</v>
      </c>
      <c r="F24" s="1" t="s">
        <v>6</v>
      </c>
      <c r="G24" s="3" t="s">
        <v>13</v>
      </c>
      <c r="O24" s="38"/>
      <c r="P24" s="74"/>
    </row>
    <row r="25" spans="2:16" x14ac:dyDescent="0.25">
      <c r="B25">
        <v>5</v>
      </c>
      <c r="C25" s="70" t="s">
        <v>58</v>
      </c>
      <c r="D25" s="62"/>
      <c r="E25" s="75"/>
      <c r="F25" s="68">
        <v>1400</v>
      </c>
      <c r="G25" s="28">
        <f>D25*F25</f>
        <v>0</v>
      </c>
      <c r="O25" s="38"/>
      <c r="P25" s="74"/>
    </row>
    <row r="26" spans="2:16" x14ac:dyDescent="0.25">
      <c r="B26">
        <v>6</v>
      </c>
      <c r="C26" s="66" t="s">
        <v>53</v>
      </c>
      <c r="D26" s="62"/>
      <c r="E26" s="67">
        <v>35</v>
      </c>
      <c r="F26" s="68">
        <v>400</v>
      </c>
      <c r="G26" s="28">
        <f>D26*F26</f>
        <v>0</v>
      </c>
      <c r="O26" s="38"/>
      <c r="P26" s="74"/>
    </row>
    <row r="27" spans="2:16" x14ac:dyDescent="0.25">
      <c r="B27">
        <v>7</v>
      </c>
      <c r="C27" s="66" t="s">
        <v>21</v>
      </c>
      <c r="D27" s="62"/>
      <c r="E27" s="67">
        <v>42</v>
      </c>
      <c r="F27" s="68">
        <v>400</v>
      </c>
      <c r="G27" s="28">
        <f>D27*F27</f>
        <v>0</v>
      </c>
      <c r="O27" s="38"/>
      <c r="P27" s="74"/>
    </row>
    <row r="28" spans="2:16" x14ac:dyDescent="0.25">
      <c r="B28">
        <v>8</v>
      </c>
      <c r="C28" s="66" t="s">
        <v>0</v>
      </c>
      <c r="D28" s="62"/>
      <c r="E28" s="67">
        <v>42</v>
      </c>
      <c r="F28" s="68">
        <v>400</v>
      </c>
      <c r="G28" s="28">
        <f>D28*F28</f>
        <v>0</v>
      </c>
      <c r="O28" s="38"/>
      <c r="P28" s="74"/>
    </row>
    <row r="29" spans="2:16" ht="15.75" thickBot="1" x14ac:dyDescent="0.3">
      <c r="B29">
        <v>9</v>
      </c>
      <c r="C29" s="81" t="s">
        <v>32</v>
      </c>
      <c r="D29" s="82"/>
      <c r="E29" s="42">
        <v>65</v>
      </c>
      <c r="F29" s="32">
        <v>100</v>
      </c>
      <c r="G29" s="30">
        <f>D29*F29</f>
        <v>0</v>
      </c>
      <c r="O29" s="38"/>
      <c r="P29" s="74"/>
    </row>
    <row r="30" spans="2:16" ht="15.75" customHeight="1" thickBot="1" x14ac:dyDescent="0.3">
      <c r="C30" s="6"/>
      <c r="G30" s="8"/>
    </row>
    <row r="31" spans="2:16" ht="45.75" thickBot="1" x14ac:dyDescent="0.45">
      <c r="C31" s="26" t="s">
        <v>14</v>
      </c>
      <c r="D31" s="20" t="s">
        <v>48</v>
      </c>
      <c r="E31" s="19" t="s">
        <v>49</v>
      </c>
      <c r="F31" s="21" t="s">
        <v>60</v>
      </c>
      <c r="G31" s="3" t="s">
        <v>13</v>
      </c>
      <c r="I31" s="52"/>
      <c r="J31" s="49"/>
      <c r="K31" s="49"/>
    </row>
    <row r="32" spans="2:16" ht="15.75" thickBot="1" x14ac:dyDescent="0.3">
      <c r="B32">
        <v>10</v>
      </c>
      <c r="C32" s="98" t="s">
        <v>59</v>
      </c>
      <c r="D32" s="99"/>
      <c r="E32" s="100">
        <v>75</v>
      </c>
      <c r="F32" s="101">
        <v>600</v>
      </c>
      <c r="G32" s="102">
        <f>D32*F32</f>
        <v>0</v>
      </c>
    </row>
    <row r="33" spans="2:8" ht="13.5" customHeight="1" thickBot="1" x14ac:dyDescent="0.3">
      <c r="C33" s="71"/>
      <c r="D33" s="69"/>
      <c r="E33" s="72"/>
      <c r="F33" s="73"/>
      <c r="G33" s="74"/>
    </row>
    <row r="34" spans="2:8" ht="75.75" thickBot="1" x14ac:dyDescent="0.3">
      <c r="C34" s="91" t="s">
        <v>18</v>
      </c>
      <c r="D34" s="92" t="s">
        <v>15</v>
      </c>
      <c r="E34" s="19" t="s">
        <v>49</v>
      </c>
      <c r="F34" s="88" t="s">
        <v>16</v>
      </c>
      <c r="G34" s="93" t="s">
        <v>17</v>
      </c>
    </row>
    <row r="35" spans="2:8" ht="21.75" thickBot="1" x14ac:dyDescent="0.4">
      <c r="B35">
        <v>12</v>
      </c>
      <c r="C35" s="90" t="s">
        <v>18</v>
      </c>
      <c r="D35" s="65"/>
      <c r="E35" s="84">
        <v>200</v>
      </c>
      <c r="F35" s="85">
        <v>20</v>
      </c>
      <c r="G35" s="86">
        <f>D35*F35</f>
        <v>0</v>
      </c>
      <c r="H35" s="60"/>
    </row>
    <row r="36" spans="2:8" ht="15.75" thickBot="1" x14ac:dyDescent="0.3">
      <c r="C36" s="10"/>
      <c r="D36" s="10"/>
      <c r="E36" s="9"/>
      <c r="F36" s="9"/>
    </row>
    <row r="37" spans="2:8" ht="38.25" customHeight="1" thickBot="1" x14ac:dyDescent="0.3">
      <c r="C37" s="26" t="s">
        <v>54</v>
      </c>
      <c r="D37" s="87" t="s">
        <v>19</v>
      </c>
      <c r="E37" s="19" t="s">
        <v>49</v>
      </c>
      <c r="F37" s="88" t="s">
        <v>20</v>
      </c>
      <c r="G37" s="89" t="s">
        <v>17</v>
      </c>
    </row>
    <row r="38" spans="2:8" ht="32.25" thickBot="1" x14ac:dyDescent="0.4">
      <c r="B38">
        <v>13</v>
      </c>
      <c r="C38" s="83" t="s">
        <v>46</v>
      </c>
      <c r="D38" s="65"/>
      <c r="E38" s="84">
        <v>200</v>
      </c>
      <c r="F38" s="85">
        <v>20</v>
      </c>
      <c r="G38" s="86">
        <f>D38*F38</f>
        <v>0</v>
      </c>
      <c r="H38" s="60"/>
    </row>
    <row r="39" spans="2:8" ht="15.75" thickBot="1" x14ac:dyDescent="0.3">
      <c r="C39" s="9"/>
      <c r="D39" s="10"/>
      <c r="E39" s="10"/>
      <c r="F39" s="10"/>
    </row>
    <row r="40" spans="2:8" ht="45" customHeight="1" thickBot="1" x14ac:dyDescent="0.3">
      <c r="C40" s="97" t="s">
        <v>47</v>
      </c>
      <c r="D40" s="87" t="s">
        <v>19</v>
      </c>
      <c r="E40" s="19" t="s">
        <v>49</v>
      </c>
      <c r="F40" s="88" t="s">
        <v>20</v>
      </c>
      <c r="G40" s="89" t="s">
        <v>17</v>
      </c>
    </row>
    <row r="41" spans="2:8" ht="21" x14ac:dyDescent="0.35">
      <c r="B41">
        <v>14</v>
      </c>
      <c r="C41" s="50" t="s">
        <v>51</v>
      </c>
      <c r="D41" s="63"/>
      <c r="E41" s="41">
        <v>200</v>
      </c>
      <c r="F41" s="4">
        <v>18</v>
      </c>
      <c r="G41" s="31">
        <f>D41*F41</f>
        <v>0</v>
      </c>
      <c r="H41" s="60"/>
    </row>
    <row r="42" spans="2:8" x14ac:dyDescent="0.25">
      <c r="B42">
        <v>15</v>
      </c>
      <c r="C42" s="50" t="s">
        <v>50</v>
      </c>
      <c r="D42" s="62"/>
      <c r="E42" s="40">
        <v>200</v>
      </c>
      <c r="F42" s="4">
        <v>1</v>
      </c>
      <c r="G42" s="31">
        <f t="shared" ref="G42:G43" si="5">D42*F42</f>
        <v>0</v>
      </c>
    </row>
    <row r="43" spans="2:8" ht="15.75" thickBot="1" x14ac:dyDescent="0.3">
      <c r="B43">
        <v>16</v>
      </c>
      <c r="C43" s="51" t="s">
        <v>52</v>
      </c>
      <c r="D43" s="65"/>
      <c r="E43" s="42">
        <v>300</v>
      </c>
      <c r="F43" s="32">
        <v>1</v>
      </c>
      <c r="G43" s="30">
        <f t="shared" si="5"/>
        <v>0</v>
      </c>
    </row>
    <row r="44" spans="2:8" ht="15.75" thickBot="1" x14ac:dyDescent="0.3">
      <c r="C44" s="9"/>
    </row>
    <row r="45" spans="2:8" ht="15.75" thickBot="1" x14ac:dyDescent="0.3">
      <c r="D45" s="25"/>
      <c r="E45" s="25"/>
      <c r="F45" s="39" t="s">
        <v>31</v>
      </c>
      <c r="G45" s="33">
        <f>G25+G26+G27+G28+G29+G32+G35+G38+G41+G42+G43</f>
        <v>0</v>
      </c>
    </row>
    <row r="46" spans="2:8" ht="15.75" thickBot="1" x14ac:dyDescent="0.3">
      <c r="C46" s="9"/>
    </row>
    <row r="47" spans="2:8" ht="15.75" thickBot="1" x14ac:dyDescent="0.3">
      <c r="D47" s="25"/>
      <c r="E47" s="25"/>
      <c r="F47" s="39" t="s">
        <v>24</v>
      </c>
      <c r="G47" s="37">
        <f>G45+P23</f>
        <v>0</v>
      </c>
      <c r="H47" t="str">
        <f>+F1</f>
        <v>Regio Gemeente Den Haag</v>
      </c>
    </row>
    <row r="48" spans="2:8" ht="6.75" customHeight="1" x14ac:dyDescent="0.25"/>
    <row r="49" spans="9:12" ht="21" customHeight="1" x14ac:dyDescent="0.25">
      <c r="I49" s="46"/>
      <c r="J49" s="47" t="s">
        <v>34</v>
      </c>
      <c r="K49" s="108" t="str">
        <f>+F1</f>
        <v>Regio Gemeente Den Haag</v>
      </c>
      <c r="L49" s="109"/>
    </row>
    <row r="50" spans="9:12" ht="21" customHeight="1" x14ac:dyDescent="0.25">
      <c r="I50" s="46"/>
      <c r="J50" s="47" t="s">
        <v>35</v>
      </c>
      <c r="K50" s="106"/>
      <c r="L50" s="107"/>
    </row>
    <row r="51" spans="9:12" ht="21" customHeight="1" x14ac:dyDescent="0.25">
      <c r="I51" s="46"/>
      <c r="J51" s="47" t="s">
        <v>36</v>
      </c>
      <c r="K51" s="106"/>
      <c r="L51" s="107"/>
    </row>
    <row r="52" spans="9:12" ht="21" customHeight="1" x14ac:dyDescent="0.25">
      <c r="I52" s="46"/>
      <c r="J52" s="47" t="s">
        <v>37</v>
      </c>
      <c r="K52" s="106"/>
      <c r="L52" s="107"/>
    </row>
    <row r="53" spans="9:12" ht="21" customHeight="1" x14ac:dyDescent="0.25">
      <c r="I53" s="46"/>
      <c r="J53" s="47" t="s">
        <v>38</v>
      </c>
      <c r="K53" s="106"/>
      <c r="L53" s="107"/>
    </row>
  </sheetData>
  <sheetProtection sheet="1" objects="1" scenarios="1"/>
  <mergeCells count="8">
    <mergeCell ref="K52:L52"/>
    <mergeCell ref="K53:L53"/>
    <mergeCell ref="D17:G17"/>
    <mergeCell ref="H17:K17"/>
    <mergeCell ref="L17:O17"/>
    <mergeCell ref="K49:L49"/>
    <mergeCell ref="K50:L50"/>
    <mergeCell ref="K51:L51"/>
  </mergeCells>
  <conditionalFormatting sqref="D28:D29 D32:D33">
    <cfRule type="cellIs" dxfId="10" priority="13" operator="greaterThan">
      <formula>$E28</formula>
    </cfRule>
  </conditionalFormatting>
  <conditionalFormatting sqref="D35">
    <cfRule type="cellIs" dxfId="9" priority="11" operator="greaterThan">
      <formula>$E35</formula>
    </cfRule>
  </conditionalFormatting>
  <conditionalFormatting sqref="D38">
    <cfRule type="cellIs" dxfId="8" priority="10" operator="greaterThan">
      <formula>$E38</formula>
    </cfRule>
  </conditionalFormatting>
  <conditionalFormatting sqref="D41:D43">
    <cfRule type="cellIs" dxfId="7" priority="9" operator="greaterThan">
      <formula>$E41</formula>
    </cfRule>
  </conditionalFormatting>
  <conditionalFormatting sqref="D22">
    <cfRule type="cellIs" dxfId="6" priority="7" operator="greaterThan">
      <formula>$E$22</formula>
    </cfRule>
  </conditionalFormatting>
  <conditionalFormatting sqref="D21">
    <cfRule type="cellIs" dxfId="5" priority="8" operator="greaterThan">
      <formula>$E$21</formula>
    </cfRule>
  </conditionalFormatting>
  <conditionalFormatting sqref="H21">
    <cfRule type="cellIs" dxfId="4" priority="6" operator="greaterThan">
      <formula>$I$21</formula>
    </cfRule>
  </conditionalFormatting>
  <conditionalFormatting sqref="H22">
    <cfRule type="cellIs" dxfId="3" priority="5" operator="greaterThan">
      <formula>$I$22</formula>
    </cfRule>
  </conditionalFormatting>
  <conditionalFormatting sqref="L20">
    <cfRule type="cellIs" dxfId="2" priority="4" operator="greaterThan">
      <formula>$M$20</formula>
    </cfRule>
  </conditionalFormatting>
  <conditionalFormatting sqref="D26">
    <cfRule type="cellIs" dxfId="1" priority="2" operator="greaterThan">
      <formula>$E26</formula>
    </cfRule>
  </conditionalFormatting>
  <conditionalFormatting sqref="D27">
    <cfRule type="cellIs" dxfId="0" priority="1" operator="greaterThan">
      <formula>$E27</formula>
    </cfRule>
  </conditionalFormatting>
  <pageMargins left="0.23622047244094491" right="0.23622047244094491" top="0.74803149606299213" bottom="0.74803149606299213" header="0.31496062992125984" footer="0.31496062992125984"/>
  <pageSetup paperSize="8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regio Noord Oost</vt:lpstr>
      <vt:lpstr>regio Zuid Oost</vt:lpstr>
      <vt:lpstr>regio Randstad</vt:lpstr>
      <vt:lpstr>regio Gemeente Den Haag</vt:lpstr>
      <vt:lpstr>'regio Gemeente Den Haag'!Afdrukbereik</vt:lpstr>
      <vt:lpstr>'regio Noord Oost'!Afdrukbereik</vt:lpstr>
      <vt:lpstr>'regio Randstad'!Afdrukbereik</vt:lpstr>
      <vt:lpstr>'regio Zuid Oost'!Afdrukbereik</vt:lpstr>
    </vt:vector>
  </TitlesOfParts>
  <Company>Ministerie van Veiligheid en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Lissenburg</dc:creator>
  <cp:lastModifiedBy>Hulst, Patricia van der</cp:lastModifiedBy>
  <cp:lastPrinted>2017-09-15T10:16:29Z</cp:lastPrinted>
  <dcterms:created xsi:type="dcterms:W3CDTF">2017-02-17T10:21:47Z</dcterms:created>
  <dcterms:modified xsi:type="dcterms:W3CDTF">2019-04-15T13:33:50Z</dcterms:modified>
</cp:coreProperties>
</file>