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730" windowHeight="11760" firstSheet="1" activeTab="1"/>
  </bookViews>
  <sheets>
    <sheet name="Blad1" sheetId="4" state="hidden" r:id="rId1"/>
    <sheet name="Beoordelingsmatrix EA Post" sheetId="5" r:id="rId2"/>
  </sheets>
  <definedNames>
    <definedName name="_xlnm.Print_Area" localSheetId="1">'Beoordelingsmatrix EA Post'!$B$2:$K$40</definedName>
  </definedNames>
  <calcPr calcId="145621"/>
</workbook>
</file>

<file path=xl/calcChain.xml><?xml version="1.0" encoding="utf-8"?>
<calcChain xmlns="http://schemas.openxmlformats.org/spreadsheetml/2006/main">
  <c r="B30" i="5" l="1"/>
  <c r="B29" i="5"/>
  <c r="B28" i="5"/>
  <c r="B27" i="5" l="1"/>
  <c r="C31" i="5" l="1"/>
  <c r="C32" i="5" s="1"/>
  <c r="E31" i="5"/>
  <c r="D31" i="5"/>
  <c r="D32" i="5" s="1"/>
  <c r="E32" i="5" l="1"/>
  <c r="C6" i="5" l="1"/>
  <c r="D12" i="5" l="1"/>
  <c r="E8" i="5" l="1"/>
  <c r="M10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9" i="4"/>
</calcChain>
</file>

<file path=xl/sharedStrings.xml><?xml version="1.0" encoding="utf-8"?>
<sst xmlns="http://schemas.openxmlformats.org/spreadsheetml/2006/main" count="58" uniqueCount="45">
  <si>
    <t>Gunningcriteria</t>
  </si>
  <si>
    <t>Wegingsfactor</t>
  </si>
  <si>
    <t>Totaal</t>
  </si>
  <si>
    <t>Cijfer</t>
  </si>
  <si>
    <t xml:space="preserve">Schaal </t>
  </si>
  <si>
    <t>G1 Prijs</t>
  </si>
  <si>
    <t>G2 Kwaliteit</t>
  </si>
  <si>
    <t>Leverancier A</t>
  </si>
  <si>
    <t>Leverancier B</t>
  </si>
  <si>
    <t>Leverancier C</t>
  </si>
  <si>
    <t>Prijs</t>
  </si>
  <si>
    <t>waarde per punt</t>
  </si>
  <si>
    <t>Inschrijfsom</t>
  </si>
  <si>
    <t>punten</t>
  </si>
  <si>
    <t>startwaarde</t>
  </si>
  <si>
    <t>Dienstverleningsplan</t>
  </si>
  <si>
    <t>Bijbehorend aantal punten (onderdeel Prijs)</t>
  </si>
  <si>
    <t>Uitkomst voorbeeld</t>
  </si>
  <si>
    <t>Voorbeeld</t>
  </si>
  <si>
    <t>Uitsluiting van verdere aanbestedingsprocedure</t>
  </si>
  <si>
    <t>Gemiddelde uurtarief in €</t>
  </si>
  <si>
    <t xml:space="preserve"> Duurzaamheid</t>
  </si>
  <si>
    <t xml:space="preserve"> Dienstverleningsplan</t>
  </si>
  <si>
    <t>Uitstekend</t>
  </si>
  <si>
    <t>Goed</t>
  </si>
  <si>
    <t>Voldoende</t>
  </si>
  <si>
    <t>Matig</t>
  </si>
  <si>
    <t>Onvoldoende</t>
  </si>
  <si>
    <t>Duurzaamheids-criterium 1</t>
  </si>
  <si>
    <t>Duurzaamheids-criterium 2</t>
  </si>
  <si>
    <t>Duurzaamheids-criterium 3</t>
  </si>
  <si>
    <t>Schaal</t>
  </si>
  <si>
    <t>WEL</t>
  </si>
  <si>
    <t>NIET</t>
  </si>
  <si>
    <t>Bijlage 2 - Beoordelingsmatrix EA Postbezorging</t>
  </si>
  <si>
    <t>Score Dienstverlenings-plan</t>
  </si>
  <si>
    <t xml:space="preserve">Subwegings-factor </t>
  </si>
  <si>
    <t>Aangeboden Inschrijfprijs</t>
  </si>
  <si>
    <t>Duurzaamheidscriterium 1</t>
  </si>
  <si>
    <t>Duurzaamheidscriterium 3</t>
  </si>
  <si>
    <t>Duurzaamheidscriterium 2</t>
  </si>
  <si>
    <t xml:space="preserve"> Prijs</t>
  </si>
  <si>
    <t xml:space="preserve"> Kwaliteit</t>
  </si>
  <si>
    <t xml:space="preserve"> Rangorde</t>
  </si>
  <si>
    <t>&gt; € 380.000,-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</si>
</sst>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_-"/>
    <numFmt numFmtId="165" formatCode="&quot;€&quot;\ #,##0.000"/>
  </numFmts>
  <fonts count="10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1"/>
      <color rgb="FFFFFFFF"/>
      <name val="Arial"/>
      <family val="2"/>
    </font>
    <font>
      <b/>
      <i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 applyProtection="1"/>
    <xf numFmtId="0" fontId="0" fillId="0" borderId="0" xfId="0" applyProtection="1"/>
    <xf numFmtId="164" fontId="0" fillId="0" borderId="0" xfId="0" applyNumberFormat="1" applyProtection="1"/>
    <xf numFmtId="0" fontId="0" fillId="0" borderId="0" xfId="0" applyBorder="1" applyProtection="1"/>
    <xf numFmtId="0" fontId="3" fillId="3" borderId="1" xfId="0" applyFont="1" applyFill="1" applyBorder="1" applyAlignment="1" applyProtection="1">
      <alignment horizontal="left" vertical="center" wrapText="1"/>
    </xf>
    <xf numFmtId="2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justify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4" borderId="2" xfId="0" applyNumberFormat="1" applyFont="1" applyFill="1" applyBorder="1" applyAlignment="1" applyProtection="1">
      <alignment horizontal="center" vertical="center" wrapText="1"/>
    </xf>
    <xf numFmtId="1" fontId="4" fillId="4" borderId="3" xfId="0" applyNumberFormat="1" applyFont="1" applyFill="1" applyBorder="1" applyAlignment="1" applyProtection="1">
      <alignment horizontal="left" vertical="top" wrapText="1"/>
    </xf>
    <xf numFmtId="1" fontId="4" fillId="4" borderId="3" xfId="0" applyNumberFormat="1" applyFont="1" applyFill="1" applyBorder="1" applyAlignment="1" applyProtection="1">
      <alignment horizontal="left" vertical="center" wrapText="1"/>
    </xf>
    <xf numFmtId="1" fontId="5" fillId="5" borderId="3" xfId="0" applyNumberFormat="1" applyFont="1" applyFill="1" applyBorder="1" applyAlignment="1" applyProtection="1">
      <alignment horizontal="justify" vertical="top" wrapText="1"/>
    </xf>
    <xf numFmtId="0" fontId="5" fillId="5" borderId="4" xfId="0" applyNumberFormat="1" applyFont="1" applyFill="1" applyBorder="1" applyAlignment="1" applyProtection="1">
      <alignment horizontal="center" vertical="top" wrapText="1"/>
    </xf>
    <xf numFmtId="1" fontId="5" fillId="5" borderId="3" xfId="0" applyNumberFormat="1" applyFont="1" applyFill="1" applyBorder="1" applyAlignment="1" applyProtection="1">
      <alignment horizontal="center" vertical="top" wrapText="1"/>
    </xf>
    <xf numFmtId="0" fontId="5" fillId="5" borderId="7" xfId="0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Protection="1"/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vertical="center" wrapText="1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2" fontId="6" fillId="0" borderId="2" xfId="0" applyNumberFormat="1" applyFont="1" applyFill="1" applyBorder="1" applyAlignment="1" applyProtection="1">
      <alignment horizontal="center" vertical="center"/>
      <protection locked="0"/>
    </xf>
    <xf numFmtId="2" fontId="6" fillId="0" borderId="3" xfId="0" applyNumberFormat="1" applyFont="1" applyFill="1" applyBorder="1" applyAlignment="1" applyProtection="1">
      <alignment horizontal="center" vertical="center"/>
      <protection locked="0"/>
    </xf>
    <xf numFmtId="1" fontId="7" fillId="6" borderId="0" xfId="0" applyNumberFormat="1" applyFont="1" applyFill="1" applyBorder="1" applyAlignment="1" applyProtection="1">
      <alignment horizontal="center" vertical="center"/>
    </xf>
    <xf numFmtId="1" fontId="7" fillId="6" borderId="5" xfId="0" applyNumberFormat="1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Protection="1"/>
    <xf numFmtId="0" fontId="4" fillId="4" borderId="10" xfId="0" applyFont="1" applyFill="1" applyBorder="1" applyAlignment="1" applyProtection="1">
      <alignment horizontal="center" vertical="center"/>
    </xf>
    <xf numFmtId="0" fontId="7" fillId="7" borderId="12" xfId="0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 applyProtection="1">
      <alignment horizontal="center" vertical="center" wrapText="1" shrinkToFit="1"/>
    </xf>
    <xf numFmtId="0" fontId="9" fillId="3" borderId="4" xfId="0" applyFont="1" applyFill="1" applyBorder="1" applyAlignment="1" applyProtection="1">
      <alignment horizontal="center" vertical="center" wrapText="1" shrinkToFit="1"/>
    </xf>
    <xf numFmtId="165" fontId="7" fillId="7" borderId="11" xfId="0" applyNumberFormat="1" applyFont="1" applyFill="1" applyBorder="1" applyAlignment="1" applyProtection="1">
      <alignment horizontal="center" vertical="center"/>
    </xf>
    <xf numFmtId="165" fontId="4" fillId="4" borderId="9" xfId="0" applyNumberFormat="1" applyFont="1" applyFill="1" applyBorder="1" applyAlignment="1" applyProtection="1">
      <alignment horizontal="center" vertical="center" wrapText="1" shrinkToFit="1"/>
    </xf>
    <xf numFmtId="165" fontId="4" fillId="4" borderId="13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Protection="1"/>
    <xf numFmtId="165" fontId="4" fillId="0" borderId="8" xfId="0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left" vertical="center" wrapText="1"/>
    </xf>
    <xf numFmtId="0" fontId="0" fillId="0" borderId="4" xfId="0" applyBorder="1" applyProtection="1"/>
    <xf numFmtId="1" fontId="3" fillId="3" borderId="2" xfId="0" applyNumberFormat="1" applyFont="1" applyFill="1" applyBorder="1" applyAlignment="1" applyProtection="1">
      <alignment horizontal="center" vertical="center" wrapText="1"/>
    </xf>
    <xf numFmtId="1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2" fontId="4" fillId="2" borderId="14" xfId="0" applyNumberFormat="1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vertical="center"/>
    </xf>
    <xf numFmtId="1" fontId="4" fillId="4" borderId="2" xfId="0" applyNumberFormat="1" applyFont="1" applyFill="1" applyBorder="1" applyAlignment="1" applyProtection="1">
      <alignment horizontal="justify" vertical="center" wrapText="1"/>
    </xf>
    <xf numFmtId="1" fontId="7" fillId="6" borderId="2" xfId="0" applyNumberFormat="1" applyFont="1" applyFill="1" applyBorder="1" applyAlignment="1" applyProtection="1">
      <alignment horizontal="center" vertical="center"/>
    </xf>
    <xf numFmtId="1" fontId="4" fillId="4" borderId="6" xfId="0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4" borderId="6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32</xdr:row>
      <xdr:rowOff>276223</xdr:rowOff>
    </xdr:from>
    <xdr:to>
      <xdr:col>6</xdr:col>
      <xdr:colOff>1000125</xdr:colOff>
      <xdr:row>40</xdr:row>
      <xdr:rowOff>38100</xdr:rowOff>
    </xdr:to>
    <xdr:sp macro="" textlink="">
      <xdr:nvSpPr>
        <xdr:cNvPr id="2" name="Tekstvak 1"/>
        <xdr:cNvSpPr txBox="1"/>
      </xdr:nvSpPr>
      <xdr:spPr>
        <a:xfrm>
          <a:off x="323850" y="8343898"/>
          <a:ext cx="8410575" cy="290512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50" b="1">
              <a:latin typeface="Arial" panose="020B0604020202020204" pitchFamily="34" charset="0"/>
              <a:cs typeface="Arial" panose="020B0604020202020204" pitchFamily="34" charset="0"/>
            </a:rPr>
            <a:t>Gebruiksaanwijzing</a:t>
          </a:r>
          <a:r>
            <a:rPr lang="nl-NL" sz="1050" b="1" baseline="0">
              <a:latin typeface="Arial" panose="020B0604020202020204" pitchFamily="34" charset="0"/>
              <a:cs typeface="Arial" panose="020B0604020202020204" pitchFamily="34" charset="0"/>
            </a:rPr>
            <a:t> Beoordelingsmatrix:</a:t>
          </a:r>
        </a:p>
        <a:p>
          <a:endParaRPr lang="nl-NL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050" baseline="0">
              <a:latin typeface="Arial" panose="020B0604020202020204" pitchFamily="34" charset="0"/>
              <a:cs typeface="Arial" panose="020B0604020202020204" pitchFamily="34" charset="0"/>
            </a:rPr>
            <a:t>Deze Beoordelingsmatrix dient voor Inschrijver slechts ter inzage in het gunningssysteem van Opdrachtgever. Deze Beoordelingsmatrix betreft geen invulbijlage en hoeft dus </a:t>
          </a:r>
          <a:r>
            <a:rPr lang="nl-NL" sz="1050" u="sng" baseline="0">
              <a:latin typeface="Arial" panose="020B0604020202020204" pitchFamily="34" charset="0"/>
              <a:cs typeface="Arial" panose="020B0604020202020204" pitchFamily="34" charset="0"/>
            </a:rPr>
            <a:t>niet</a:t>
          </a:r>
          <a:r>
            <a:rPr lang="nl-NL" sz="1050" baseline="0">
              <a:latin typeface="Arial" panose="020B0604020202020204" pitchFamily="34" charset="0"/>
              <a:cs typeface="Arial" panose="020B0604020202020204" pitchFamily="34" charset="0"/>
            </a:rPr>
            <a:t> te worden ingediend bij de Inschrijving. </a:t>
          </a:r>
        </a:p>
        <a:p>
          <a:endParaRPr lang="nl-NL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50">
              <a:latin typeface="Arial" panose="020B0604020202020204" pitchFamily="34" charset="0"/>
              <a:cs typeface="Arial" panose="020B0604020202020204" pitchFamily="34" charset="0"/>
            </a:rPr>
            <a:t>De</a:t>
          </a:r>
          <a:r>
            <a:rPr lang="nl-NL" sz="1050" baseline="0">
              <a:latin typeface="Arial" panose="020B0604020202020204" pitchFamily="34" charset="0"/>
              <a:cs typeface="Arial" panose="020B0604020202020204" pitchFamily="34" charset="0"/>
            </a:rPr>
            <a:t> in het voorbeeldingevulde getallen zijn slechts een indicatie. Deze getallen (in de witte velden) kunnen door Inschrijver worden aangepast, om er achter te komen </a:t>
          </a:r>
          <a:r>
            <a:rPr lang="nl-NL" sz="105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welk effect dit heeft op het eindresultaat. </a:t>
          </a:r>
          <a:r>
            <a:rPr lang="nl-NL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Het</a:t>
          </a:r>
          <a:r>
            <a:rPr lang="nl-NL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aantal punten voor de prijs kan aan de hand van de prijstabel handmatig worden ingevuld.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50" b="1">
              <a:effectLst/>
              <a:latin typeface="Arial" panose="020B0604020202020204" pitchFamily="34" charset="0"/>
              <a:cs typeface="Arial" panose="020B0604020202020204" pitchFamily="34" charset="0"/>
            </a:rPr>
            <a:t>Let op</a:t>
          </a:r>
          <a:r>
            <a:rPr lang="nl-NL" sz="1050">
              <a:effectLst/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nl-NL" sz="1050" i="1">
              <a:effectLst/>
              <a:latin typeface="Arial" panose="020B0604020202020204" pitchFamily="34" charset="0"/>
              <a:cs typeface="Arial" panose="020B0604020202020204" pitchFamily="34" charset="0"/>
            </a:rPr>
            <a:t>in deze aanbestedingsprocedure wordt</a:t>
          </a:r>
          <a:r>
            <a:rPr lang="nl-NL" sz="1050" i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gebruik gemaakt van een </a:t>
          </a:r>
          <a:r>
            <a:rPr lang="nl-NL" sz="1050" i="1" u="sng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hard prijsplafond van €380.000,- exclusief BTW</a:t>
          </a:r>
          <a:r>
            <a:rPr lang="nl-NL" sz="1050" i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. Dit betekent dat als de door u ingediende Inschrijfprijs hoger is dan het prijsplafond, u wordt uitgesloten van de verdere aanbestedingsprocedure. </a:t>
          </a:r>
          <a:endParaRPr lang="nl-NL" sz="1050" i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50" u="sng">
              <a:effectLst/>
              <a:latin typeface="Arial" panose="020B0604020202020204" pitchFamily="34" charset="0"/>
              <a:cs typeface="Arial" panose="020B0604020202020204" pitchFamily="34" charset="0"/>
            </a:rPr>
            <a:t>Toekenning punten:</a:t>
          </a:r>
        </a:p>
        <a:p>
          <a:r>
            <a:rPr lang="nl-NL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Indien een Inschrijver inschrijft met een Inschrijfprijs</a:t>
          </a:r>
          <a:r>
            <a:rPr lang="nl-NL" sz="10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l-NL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van €297.499,- dan wordt er naar beneden afgerond. Dat betekent dat er in dit geval 340 punten worden toegekend. Met andere woorden, er wordt afgerond op €2.500,-.</a:t>
          </a:r>
        </a:p>
        <a:p>
          <a:endParaRPr lang="nl-NL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l-NL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Indien een Inschrijver inschrijft voor €280.000,- of lager dan €280.000,-</a:t>
          </a:r>
          <a:r>
            <a:rPr lang="nl-NL" sz="10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l-NL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 krijgt Inschrijver</a:t>
          </a:r>
          <a:r>
            <a:rPr lang="nl-NL" sz="10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het maximale aantal punten voor het onderdeel Prijs toegekend. In dit geval betekent dit dat er 400 punten worden behaald. </a:t>
          </a:r>
          <a:endParaRPr lang="nl-NL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M159"/>
  <sheetViews>
    <sheetView zoomScaleNormal="100" workbookViewId="0">
      <selection activeCell="M9" sqref="M9"/>
    </sheetView>
  </sheetViews>
  <sheetFormatPr defaultRowHeight="12.75" x14ac:dyDescent="0.2"/>
  <cols>
    <col min="12" max="12" width="14.42578125" customWidth="1"/>
    <col min="13" max="13" width="9.140625" style="2"/>
  </cols>
  <sheetData>
    <row r="5" spans="12:13" x14ac:dyDescent="0.2">
      <c r="L5" t="s">
        <v>11</v>
      </c>
      <c r="M5" s="2" t="s">
        <v>14</v>
      </c>
    </row>
    <row r="6" spans="12:13" x14ac:dyDescent="0.2">
      <c r="L6">
        <v>6850</v>
      </c>
      <c r="M6" s="2">
        <v>190</v>
      </c>
    </row>
    <row r="8" spans="12:13" x14ac:dyDescent="0.2">
      <c r="L8" t="s">
        <v>12</v>
      </c>
      <c r="M8" s="2" t="s">
        <v>13</v>
      </c>
    </row>
    <row r="9" spans="12:13" x14ac:dyDescent="0.2">
      <c r="L9" s="1">
        <v>0</v>
      </c>
      <c r="M9" s="2">
        <f>M$6-(L9/L$6)</f>
        <v>190</v>
      </c>
    </row>
    <row r="10" spans="12:13" x14ac:dyDescent="0.2">
      <c r="L10" s="1">
        <v>10000</v>
      </c>
      <c r="M10" s="2">
        <f t="shared" ref="M10:M73" si="0">M$6-(L10/L$6)</f>
        <v>188.54014598540147</v>
      </c>
    </row>
    <row r="11" spans="12:13" x14ac:dyDescent="0.2">
      <c r="L11" s="1">
        <v>20000</v>
      </c>
      <c r="M11" s="2">
        <f t="shared" si="0"/>
        <v>187.08029197080293</v>
      </c>
    </row>
    <row r="12" spans="12:13" x14ac:dyDescent="0.2">
      <c r="L12" s="1">
        <v>30000</v>
      </c>
      <c r="M12" s="2">
        <f t="shared" si="0"/>
        <v>185.62043795620437</v>
      </c>
    </row>
    <row r="13" spans="12:13" x14ac:dyDescent="0.2">
      <c r="L13" s="1">
        <v>40000</v>
      </c>
      <c r="M13" s="2">
        <f t="shared" si="0"/>
        <v>184.16058394160584</v>
      </c>
    </row>
    <row r="14" spans="12:13" x14ac:dyDescent="0.2">
      <c r="L14" s="1">
        <v>50000</v>
      </c>
      <c r="M14" s="2">
        <f t="shared" si="0"/>
        <v>182.7007299270073</v>
      </c>
    </row>
    <row r="15" spans="12:13" x14ac:dyDescent="0.2">
      <c r="L15" s="1">
        <v>60000</v>
      </c>
      <c r="M15" s="2">
        <f t="shared" si="0"/>
        <v>181.24087591240877</v>
      </c>
    </row>
    <row r="16" spans="12:13" x14ac:dyDescent="0.2">
      <c r="L16" s="1">
        <v>70000</v>
      </c>
      <c r="M16" s="2">
        <f t="shared" si="0"/>
        <v>179.78102189781021</v>
      </c>
    </row>
    <row r="17" spans="12:13" x14ac:dyDescent="0.2">
      <c r="L17" s="1">
        <v>80000</v>
      </c>
      <c r="M17" s="2">
        <f t="shared" si="0"/>
        <v>178.32116788321167</v>
      </c>
    </row>
    <row r="18" spans="12:13" x14ac:dyDescent="0.2">
      <c r="L18" s="1">
        <v>90000</v>
      </c>
      <c r="M18" s="2">
        <f t="shared" si="0"/>
        <v>176.86131386861314</v>
      </c>
    </row>
    <row r="19" spans="12:13" x14ac:dyDescent="0.2">
      <c r="L19" s="1">
        <v>100000</v>
      </c>
      <c r="M19" s="2">
        <f t="shared" si="0"/>
        <v>175.4014598540146</v>
      </c>
    </row>
    <row r="20" spans="12:13" x14ac:dyDescent="0.2">
      <c r="L20" s="1">
        <v>110000</v>
      </c>
      <c r="M20" s="2">
        <f t="shared" si="0"/>
        <v>173.94160583941607</v>
      </c>
    </row>
    <row r="21" spans="12:13" x14ac:dyDescent="0.2">
      <c r="L21" s="1">
        <v>120000</v>
      </c>
      <c r="M21" s="2">
        <f t="shared" si="0"/>
        <v>172.48175182481751</v>
      </c>
    </row>
    <row r="22" spans="12:13" x14ac:dyDescent="0.2">
      <c r="L22" s="1">
        <v>130000</v>
      </c>
      <c r="M22" s="2">
        <f t="shared" si="0"/>
        <v>171.02189781021897</v>
      </c>
    </row>
    <row r="23" spans="12:13" x14ac:dyDescent="0.2">
      <c r="L23" s="1">
        <v>140000</v>
      </c>
      <c r="M23" s="2">
        <f t="shared" si="0"/>
        <v>169.56204379562044</v>
      </c>
    </row>
    <row r="24" spans="12:13" x14ac:dyDescent="0.2">
      <c r="L24" s="1">
        <v>150000</v>
      </c>
      <c r="M24" s="2">
        <f t="shared" si="0"/>
        <v>168.10218978102191</v>
      </c>
    </row>
    <row r="25" spans="12:13" x14ac:dyDescent="0.2">
      <c r="L25" s="1">
        <v>160000</v>
      </c>
      <c r="M25" s="2">
        <f t="shared" si="0"/>
        <v>166.64233576642334</v>
      </c>
    </row>
    <row r="26" spans="12:13" x14ac:dyDescent="0.2">
      <c r="L26" s="1">
        <v>170000</v>
      </c>
      <c r="M26" s="2">
        <f t="shared" si="0"/>
        <v>165.18248175182481</v>
      </c>
    </row>
    <row r="27" spans="12:13" x14ac:dyDescent="0.2">
      <c r="L27" s="1">
        <v>180000</v>
      </c>
      <c r="M27" s="2">
        <f t="shared" si="0"/>
        <v>163.72262773722628</v>
      </c>
    </row>
    <row r="28" spans="12:13" x14ac:dyDescent="0.2">
      <c r="L28" s="1">
        <v>190000</v>
      </c>
      <c r="M28" s="2">
        <f t="shared" si="0"/>
        <v>162.26277372262774</v>
      </c>
    </row>
    <row r="29" spans="12:13" x14ac:dyDescent="0.2">
      <c r="L29" s="1">
        <v>200000</v>
      </c>
      <c r="M29" s="2">
        <f t="shared" si="0"/>
        <v>160.80291970802921</v>
      </c>
    </row>
    <row r="30" spans="12:13" x14ac:dyDescent="0.2">
      <c r="L30" s="1">
        <v>210000</v>
      </c>
      <c r="M30" s="2">
        <f t="shared" si="0"/>
        <v>159.34306569343065</v>
      </c>
    </row>
    <row r="31" spans="12:13" x14ac:dyDescent="0.2">
      <c r="L31" s="1">
        <v>220000</v>
      </c>
      <c r="M31" s="2">
        <f t="shared" si="0"/>
        <v>157.88321167883211</v>
      </c>
    </row>
    <row r="32" spans="12:13" x14ac:dyDescent="0.2">
      <c r="L32" s="1">
        <v>230000</v>
      </c>
      <c r="M32" s="2">
        <f t="shared" si="0"/>
        <v>156.42335766423358</v>
      </c>
    </row>
    <row r="33" spans="12:13" x14ac:dyDescent="0.2">
      <c r="L33" s="1">
        <v>240000</v>
      </c>
      <c r="M33" s="2">
        <f t="shared" si="0"/>
        <v>154.96350364963504</v>
      </c>
    </row>
    <row r="34" spans="12:13" x14ac:dyDescent="0.2">
      <c r="L34" s="1">
        <v>250000</v>
      </c>
      <c r="M34" s="2">
        <f t="shared" si="0"/>
        <v>153.50364963503648</v>
      </c>
    </row>
    <row r="35" spans="12:13" x14ac:dyDescent="0.2">
      <c r="L35" s="1">
        <v>260000</v>
      </c>
      <c r="M35" s="2">
        <f t="shared" si="0"/>
        <v>152.04379562043795</v>
      </c>
    </row>
    <row r="36" spans="12:13" x14ac:dyDescent="0.2">
      <c r="L36" s="1">
        <v>270000</v>
      </c>
      <c r="M36" s="2">
        <f t="shared" si="0"/>
        <v>150.58394160583941</v>
      </c>
    </row>
    <row r="37" spans="12:13" x14ac:dyDescent="0.2">
      <c r="L37" s="1">
        <v>280000</v>
      </c>
      <c r="M37" s="2">
        <f t="shared" si="0"/>
        <v>149.12408759124088</v>
      </c>
    </row>
    <row r="38" spans="12:13" x14ac:dyDescent="0.2">
      <c r="L38" s="1">
        <v>290000</v>
      </c>
      <c r="M38" s="2">
        <f t="shared" si="0"/>
        <v>147.66423357664235</v>
      </c>
    </row>
    <row r="39" spans="12:13" x14ac:dyDescent="0.2">
      <c r="L39" s="1">
        <v>300000</v>
      </c>
      <c r="M39" s="2">
        <f t="shared" si="0"/>
        <v>146.20437956204381</v>
      </c>
    </row>
    <row r="40" spans="12:13" x14ac:dyDescent="0.2">
      <c r="L40" s="1">
        <v>310000</v>
      </c>
      <c r="M40" s="2">
        <f t="shared" si="0"/>
        <v>144.74452554744525</v>
      </c>
    </row>
    <row r="41" spans="12:13" x14ac:dyDescent="0.2">
      <c r="L41" s="1">
        <v>320000</v>
      </c>
      <c r="M41" s="2">
        <f t="shared" si="0"/>
        <v>143.28467153284672</v>
      </c>
    </row>
    <row r="42" spans="12:13" x14ac:dyDescent="0.2">
      <c r="L42" s="1">
        <v>330000</v>
      </c>
      <c r="M42" s="2">
        <f t="shared" si="0"/>
        <v>141.82481751824818</v>
      </c>
    </row>
    <row r="43" spans="12:13" x14ac:dyDescent="0.2">
      <c r="L43" s="1">
        <v>340000</v>
      </c>
      <c r="M43" s="2">
        <f t="shared" si="0"/>
        <v>140.36496350364962</v>
      </c>
    </row>
    <row r="44" spans="12:13" x14ac:dyDescent="0.2">
      <c r="L44" s="1">
        <v>350000</v>
      </c>
      <c r="M44" s="2">
        <f t="shared" si="0"/>
        <v>138.90510948905109</v>
      </c>
    </row>
    <row r="45" spans="12:13" x14ac:dyDescent="0.2">
      <c r="L45" s="1">
        <v>360000</v>
      </c>
      <c r="M45" s="2">
        <f t="shared" si="0"/>
        <v>137.44525547445255</v>
      </c>
    </row>
    <row r="46" spans="12:13" x14ac:dyDescent="0.2">
      <c r="L46" s="1">
        <v>370000</v>
      </c>
      <c r="M46" s="2">
        <f t="shared" si="0"/>
        <v>135.98540145985402</v>
      </c>
    </row>
    <row r="47" spans="12:13" x14ac:dyDescent="0.2">
      <c r="L47" s="1">
        <v>380000</v>
      </c>
      <c r="M47" s="2">
        <f t="shared" si="0"/>
        <v>134.52554744525548</v>
      </c>
    </row>
    <row r="48" spans="12:13" x14ac:dyDescent="0.2">
      <c r="L48" s="1">
        <v>390000</v>
      </c>
      <c r="M48" s="2">
        <f t="shared" si="0"/>
        <v>133.06569343065695</v>
      </c>
    </row>
    <row r="49" spans="12:13" x14ac:dyDescent="0.2">
      <c r="L49" s="1">
        <v>400000</v>
      </c>
      <c r="M49" s="2">
        <f t="shared" si="0"/>
        <v>131.60583941605839</v>
      </c>
    </row>
    <row r="50" spans="12:13" x14ac:dyDescent="0.2">
      <c r="L50" s="1">
        <v>410000</v>
      </c>
      <c r="M50" s="2">
        <f t="shared" si="0"/>
        <v>130.14598540145985</v>
      </c>
    </row>
    <row r="51" spans="12:13" x14ac:dyDescent="0.2">
      <c r="L51" s="1">
        <v>420000</v>
      </c>
      <c r="M51" s="2">
        <f t="shared" si="0"/>
        <v>128.68613138686132</v>
      </c>
    </row>
    <row r="52" spans="12:13" x14ac:dyDescent="0.2">
      <c r="L52" s="1">
        <v>430000</v>
      </c>
      <c r="M52" s="2">
        <f t="shared" si="0"/>
        <v>127.22627737226277</v>
      </c>
    </row>
    <row r="53" spans="12:13" x14ac:dyDescent="0.2">
      <c r="L53" s="1">
        <v>440000</v>
      </c>
      <c r="M53" s="2">
        <f t="shared" si="0"/>
        <v>125.76642335766424</v>
      </c>
    </row>
    <row r="54" spans="12:13" x14ac:dyDescent="0.2">
      <c r="L54" s="1">
        <v>450000</v>
      </c>
      <c r="M54" s="2">
        <f t="shared" si="0"/>
        <v>124.30656934306569</v>
      </c>
    </row>
    <row r="55" spans="12:13" x14ac:dyDescent="0.2">
      <c r="L55" s="1">
        <v>460000</v>
      </c>
      <c r="M55" s="2">
        <f t="shared" si="0"/>
        <v>122.84671532846716</v>
      </c>
    </row>
    <row r="56" spans="12:13" x14ac:dyDescent="0.2">
      <c r="L56" s="1">
        <v>470000</v>
      </c>
      <c r="M56" s="2">
        <f t="shared" si="0"/>
        <v>121.38686131386861</v>
      </c>
    </row>
    <row r="57" spans="12:13" x14ac:dyDescent="0.2">
      <c r="L57" s="1">
        <v>480000</v>
      </c>
      <c r="M57" s="2">
        <f t="shared" si="0"/>
        <v>119.92700729927007</v>
      </c>
    </row>
    <row r="58" spans="12:13" x14ac:dyDescent="0.2">
      <c r="L58" s="1">
        <v>490000</v>
      </c>
      <c r="M58" s="2">
        <f t="shared" si="0"/>
        <v>118.46715328467154</v>
      </c>
    </row>
    <row r="59" spans="12:13" x14ac:dyDescent="0.2">
      <c r="L59" s="1">
        <v>500000</v>
      </c>
      <c r="M59" s="2">
        <f t="shared" si="0"/>
        <v>117.00729927007299</v>
      </c>
    </row>
    <row r="60" spans="12:13" x14ac:dyDescent="0.2">
      <c r="L60" s="1">
        <v>510000</v>
      </c>
      <c r="M60" s="2">
        <f t="shared" si="0"/>
        <v>115.54744525547446</v>
      </c>
    </row>
    <row r="61" spans="12:13" x14ac:dyDescent="0.2">
      <c r="L61" s="1">
        <v>520000</v>
      </c>
      <c r="M61" s="2">
        <f t="shared" si="0"/>
        <v>114.08759124087591</v>
      </c>
    </row>
    <row r="62" spans="12:13" x14ac:dyDescent="0.2">
      <c r="L62" s="1">
        <v>530000</v>
      </c>
      <c r="M62" s="2">
        <f t="shared" si="0"/>
        <v>112.62773722627738</v>
      </c>
    </row>
    <row r="63" spans="12:13" x14ac:dyDescent="0.2">
      <c r="L63" s="1">
        <v>540000</v>
      </c>
      <c r="M63" s="2">
        <f t="shared" si="0"/>
        <v>111.16788321167883</v>
      </c>
    </row>
    <row r="64" spans="12:13" x14ac:dyDescent="0.2">
      <c r="L64" s="1">
        <v>550000</v>
      </c>
      <c r="M64" s="2">
        <f t="shared" si="0"/>
        <v>109.70802919708029</v>
      </c>
    </row>
    <row r="65" spans="12:13" x14ac:dyDescent="0.2">
      <c r="L65" s="1">
        <v>560000</v>
      </c>
      <c r="M65" s="2">
        <f t="shared" si="0"/>
        <v>108.24817518248175</v>
      </c>
    </row>
    <row r="66" spans="12:13" x14ac:dyDescent="0.2">
      <c r="L66" s="1">
        <v>570000</v>
      </c>
      <c r="M66" s="2">
        <f t="shared" si="0"/>
        <v>106.78832116788321</v>
      </c>
    </row>
    <row r="67" spans="12:13" x14ac:dyDescent="0.2">
      <c r="L67" s="1">
        <v>580000</v>
      </c>
      <c r="M67" s="2">
        <f t="shared" si="0"/>
        <v>105.32846715328468</v>
      </c>
    </row>
    <row r="68" spans="12:13" x14ac:dyDescent="0.2">
      <c r="L68" s="1">
        <v>590000</v>
      </c>
      <c r="M68" s="2">
        <f t="shared" si="0"/>
        <v>103.86861313868613</v>
      </c>
    </row>
    <row r="69" spans="12:13" x14ac:dyDescent="0.2">
      <c r="L69" s="1">
        <v>600000</v>
      </c>
      <c r="M69" s="2">
        <f t="shared" si="0"/>
        <v>102.4087591240876</v>
      </c>
    </row>
    <row r="70" spans="12:13" x14ac:dyDescent="0.2">
      <c r="L70" s="1">
        <v>610000</v>
      </c>
      <c r="M70" s="2">
        <f t="shared" si="0"/>
        <v>100.94890510948905</v>
      </c>
    </row>
    <row r="71" spans="12:13" x14ac:dyDescent="0.2">
      <c r="L71" s="1">
        <v>620000</v>
      </c>
      <c r="M71" s="2">
        <f t="shared" si="0"/>
        <v>99.489051094890513</v>
      </c>
    </row>
    <row r="72" spans="12:13" x14ac:dyDescent="0.2">
      <c r="L72" s="1">
        <v>630000</v>
      </c>
      <c r="M72" s="2">
        <f t="shared" si="0"/>
        <v>98.029197080291965</v>
      </c>
    </row>
    <row r="73" spans="12:13" x14ac:dyDescent="0.2">
      <c r="L73" s="1">
        <v>640000</v>
      </c>
      <c r="M73" s="2">
        <f t="shared" si="0"/>
        <v>96.569343065693431</v>
      </c>
    </row>
    <row r="74" spans="12:13" x14ac:dyDescent="0.2">
      <c r="L74" s="1">
        <v>650000</v>
      </c>
      <c r="M74" s="2">
        <f t="shared" ref="M74:M137" si="1">M$6-(L74/L$6)</f>
        <v>95.109489051094897</v>
      </c>
    </row>
    <row r="75" spans="12:13" x14ac:dyDescent="0.2">
      <c r="L75" s="1">
        <v>660000</v>
      </c>
      <c r="M75" s="2">
        <f t="shared" si="1"/>
        <v>93.649635036496349</v>
      </c>
    </row>
    <row r="76" spans="12:13" x14ac:dyDescent="0.2">
      <c r="L76" s="1">
        <v>670000</v>
      </c>
      <c r="M76" s="2">
        <f t="shared" si="1"/>
        <v>92.189781021897815</v>
      </c>
    </row>
    <row r="77" spans="12:13" x14ac:dyDescent="0.2">
      <c r="L77" s="1">
        <v>680000</v>
      </c>
      <c r="M77" s="2">
        <f t="shared" si="1"/>
        <v>90.729927007299267</v>
      </c>
    </row>
    <row r="78" spans="12:13" x14ac:dyDescent="0.2">
      <c r="L78" s="1">
        <v>690000</v>
      </c>
      <c r="M78" s="2">
        <f t="shared" si="1"/>
        <v>89.270072992700733</v>
      </c>
    </row>
    <row r="79" spans="12:13" x14ac:dyDescent="0.2">
      <c r="L79" s="1">
        <v>700000</v>
      </c>
      <c r="M79" s="2">
        <f t="shared" si="1"/>
        <v>87.810218978102185</v>
      </c>
    </row>
    <row r="80" spans="12:13" x14ac:dyDescent="0.2">
      <c r="L80" s="1">
        <v>710000</v>
      </c>
      <c r="M80" s="2">
        <f t="shared" si="1"/>
        <v>86.350364963503651</v>
      </c>
    </row>
    <row r="81" spans="12:13" x14ac:dyDescent="0.2">
      <c r="L81" s="1">
        <v>720000</v>
      </c>
      <c r="M81" s="2">
        <f t="shared" si="1"/>
        <v>84.890510948905103</v>
      </c>
    </row>
    <row r="82" spans="12:13" x14ac:dyDescent="0.2">
      <c r="L82" s="1">
        <v>730000</v>
      </c>
      <c r="M82" s="2">
        <f t="shared" si="1"/>
        <v>83.430656934306569</v>
      </c>
    </row>
    <row r="83" spans="12:13" x14ac:dyDescent="0.2">
      <c r="L83" s="1">
        <v>740000</v>
      </c>
      <c r="M83" s="2">
        <f t="shared" si="1"/>
        <v>81.970802919708035</v>
      </c>
    </row>
    <row r="84" spans="12:13" x14ac:dyDescent="0.2">
      <c r="L84" s="1">
        <v>750000</v>
      </c>
      <c r="M84" s="2">
        <f t="shared" si="1"/>
        <v>80.510948905109487</v>
      </c>
    </row>
    <row r="85" spans="12:13" x14ac:dyDescent="0.2">
      <c r="L85" s="1">
        <v>760000</v>
      </c>
      <c r="M85" s="2">
        <f t="shared" si="1"/>
        <v>79.051094890510953</v>
      </c>
    </row>
    <row r="86" spans="12:13" x14ac:dyDescent="0.2">
      <c r="L86" s="1">
        <v>770000</v>
      </c>
      <c r="M86" s="2">
        <f t="shared" si="1"/>
        <v>77.591240875912405</v>
      </c>
    </row>
    <row r="87" spans="12:13" x14ac:dyDescent="0.2">
      <c r="L87" s="1">
        <v>780000</v>
      </c>
      <c r="M87" s="2">
        <f t="shared" si="1"/>
        <v>76.131386861313871</v>
      </c>
    </row>
    <row r="88" spans="12:13" x14ac:dyDescent="0.2">
      <c r="L88" s="1">
        <v>790000</v>
      </c>
      <c r="M88" s="2">
        <f t="shared" si="1"/>
        <v>74.671532846715323</v>
      </c>
    </row>
    <row r="89" spans="12:13" x14ac:dyDescent="0.2">
      <c r="L89" s="1">
        <v>800000</v>
      </c>
      <c r="M89" s="2">
        <f t="shared" si="1"/>
        <v>73.211678832116789</v>
      </c>
    </row>
    <row r="90" spans="12:13" x14ac:dyDescent="0.2">
      <c r="L90" s="1">
        <v>810000</v>
      </c>
      <c r="M90" s="2">
        <f t="shared" si="1"/>
        <v>71.751824817518255</v>
      </c>
    </row>
    <row r="91" spans="12:13" x14ac:dyDescent="0.2">
      <c r="L91" s="1">
        <v>820000</v>
      </c>
      <c r="M91" s="2">
        <f t="shared" si="1"/>
        <v>70.291970802919707</v>
      </c>
    </row>
    <row r="92" spans="12:13" x14ac:dyDescent="0.2">
      <c r="L92" s="1">
        <v>830000</v>
      </c>
      <c r="M92" s="2">
        <f t="shared" si="1"/>
        <v>68.832116788321173</v>
      </c>
    </row>
    <row r="93" spans="12:13" x14ac:dyDescent="0.2">
      <c r="L93" s="1">
        <v>840000</v>
      </c>
      <c r="M93" s="2">
        <f t="shared" si="1"/>
        <v>67.372262773722625</v>
      </c>
    </row>
    <row r="94" spans="12:13" x14ac:dyDescent="0.2">
      <c r="L94" s="1">
        <v>850000</v>
      </c>
      <c r="M94" s="2">
        <f t="shared" si="1"/>
        <v>65.912408759124091</v>
      </c>
    </row>
    <row r="95" spans="12:13" x14ac:dyDescent="0.2">
      <c r="L95" s="1">
        <v>860000</v>
      </c>
      <c r="M95" s="2">
        <f t="shared" si="1"/>
        <v>64.452554744525543</v>
      </c>
    </row>
    <row r="96" spans="12:13" x14ac:dyDescent="0.2">
      <c r="L96" s="1">
        <v>870000</v>
      </c>
      <c r="M96" s="2">
        <f t="shared" si="1"/>
        <v>62.992700729927009</v>
      </c>
    </row>
    <row r="97" spans="12:13" x14ac:dyDescent="0.2">
      <c r="L97" s="1">
        <v>880000</v>
      </c>
      <c r="M97" s="2">
        <f t="shared" si="1"/>
        <v>61.532846715328475</v>
      </c>
    </row>
    <row r="98" spans="12:13" x14ac:dyDescent="0.2">
      <c r="L98" s="1">
        <v>890000</v>
      </c>
      <c r="M98" s="2">
        <f t="shared" si="1"/>
        <v>60.072992700729941</v>
      </c>
    </row>
    <row r="99" spans="12:13" x14ac:dyDescent="0.2">
      <c r="L99" s="1">
        <v>900000</v>
      </c>
      <c r="M99" s="2">
        <f t="shared" si="1"/>
        <v>58.613138686131379</v>
      </c>
    </row>
    <row r="100" spans="12:13" x14ac:dyDescent="0.2">
      <c r="L100" s="1">
        <v>910000</v>
      </c>
      <c r="M100" s="2">
        <f t="shared" si="1"/>
        <v>57.153284671532845</v>
      </c>
    </row>
    <row r="101" spans="12:13" x14ac:dyDescent="0.2">
      <c r="L101" s="1">
        <v>920000</v>
      </c>
      <c r="M101" s="2">
        <f t="shared" si="1"/>
        <v>55.693430656934311</v>
      </c>
    </row>
    <row r="102" spans="12:13" x14ac:dyDescent="0.2">
      <c r="L102" s="1">
        <v>930000</v>
      </c>
      <c r="M102" s="2">
        <f t="shared" si="1"/>
        <v>54.233576642335777</v>
      </c>
    </row>
    <row r="103" spans="12:13" x14ac:dyDescent="0.2">
      <c r="L103" s="1">
        <v>940000</v>
      </c>
      <c r="M103" s="2">
        <f t="shared" si="1"/>
        <v>52.773722627737214</v>
      </c>
    </row>
    <row r="104" spans="12:13" x14ac:dyDescent="0.2">
      <c r="L104" s="1">
        <v>950000</v>
      </c>
      <c r="M104" s="2">
        <f t="shared" si="1"/>
        <v>51.313868613138681</v>
      </c>
    </row>
    <row r="105" spans="12:13" x14ac:dyDescent="0.2">
      <c r="L105" s="1">
        <v>960000</v>
      </c>
      <c r="M105" s="2">
        <f t="shared" si="1"/>
        <v>49.854014598540147</v>
      </c>
    </row>
    <row r="106" spans="12:13" x14ac:dyDescent="0.2">
      <c r="L106" s="1">
        <v>970000</v>
      </c>
      <c r="M106" s="2">
        <f t="shared" si="1"/>
        <v>48.394160583941613</v>
      </c>
    </row>
    <row r="107" spans="12:13" x14ac:dyDescent="0.2">
      <c r="L107" s="1">
        <v>980000</v>
      </c>
      <c r="M107" s="2">
        <f t="shared" si="1"/>
        <v>46.934306569343079</v>
      </c>
    </row>
    <row r="108" spans="12:13" x14ac:dyDescent="0.2">
      <c r="L108" s="1">
        <v>990000</v>
      </c>
      <c r="M108" s="2">
        <f t="shared" si="1"/>
        <v>45.474452554744516</v>
      </c>
    </row>
    <row r="109" spans="12:13" x14ac:dyDescent="0.2">
      <c r="L109" s="1">
        <v>1000000</v>
      </c>
      <c r="M109" s="2">
        <f t="shared" si="1"/>
        <v>44.014598540145982</v>
      </c>
    </row>
    <row r="110" spans="12:13" x14ac:dyDescent="0.2">
      <c r="L110" s="1">
        <v>1010000</v>
      </c>
      <c r="M110" s="2">
        <f t="shared" si="1"/>
        <v>42.554744525547449</v>
      </c>
    </row>
    <row r="111" spans="12:13" x14ac:dyDescent="0.2">
      <c r="L111" s="1">
        <v>1020000</v>
      </c>
      <c r="M111" s="2">
        <f t="shared" si="1"/>
        <v>41.094890510948915</v>
      </c>
    </row>
    <row r="112" spans="12:13" x14ac:dyDescent="0.2">
      <c r="L112" s="1">
        <v>1030000</v>
      </c>
      <c r="M112" s="2">
        <f t="shared" si="1"/>
        <v>39.635036496350352</v>
      </c>
    </row>
    <row r="113" spans="12:13" x14ac:dyDescent="0.2">
      <c r="L113" s="1">
        <v>1040000</v>
      </c>
      <c r="M113" s="2">
        <f t="shared" si="1"/>
        <v>38.175182481751818</v>
      </c>
    </row>
    <row r="114" spans="12:13" x14ac:dyDescent="0.2">
      <c r="L114" s="1">
        <v>1050000</v>
      </c>
      <c r="M114" s="2">
        <f t="shared" si="1"/>
        <v>36.715328467153284</v>
      </c>
    </row>
    <row r="115" spans="12:13" x14ac:dyDescent="0.2">
      <c r="L115" s="1">
        <v>1060000</v>
      </c>
      <c r="M115" s="2">
        <f t="shared" si="1"/>
        <v>35.255474452554751</v>
      </c>
    </row>
    <row r="116" spans="12:13" x14ac:dyDescent="0.2">
      <c r="L116" s="1">
        <v>1070000</v>
      </c>
      <c r="M116" s="2">
        <f t="shared" si="1"/>
        <v>33.795620437956217</v>
      </c>
    </row>
    <row r="117" spans="12:13" x14ac:dyDescent="0.2">
      <c r="L117" s="1">
        <v>1080000</v>
      </c>
      <c r="M117" s="2">
        <f t="shared" si="1"/>
        <v>32.335766423357654</v>
      </c>
    </row>
    <row r="118" spans="12:13" x14ac:dyDescent="0.2">
      <c r="L118" s="1">
        <v>1090000</v>
      </c>
      <c r="M118" s="2">
        <f t="shared" si="1"/>
        <v>30.87591240875912</v>
      </c>
    </row>
    <row r="119" spans="12:13" x14ac:dyDescent="0.2">
      <c r="L119" s="1">
        <v>1100000</v>
      </c>
      <c r="M119" s="2">
        <f t="shared" si="1"/>
        <v>29.416058394160586</v>
      </c>
    </row>
    <row r="120" spans="12:13" x14ac:dyDescent="0.2">
      <c r="L120" s="1">
        <v>1110000</v>
      </c>
      <c r="M120" s="2">
        <f t="shared" si="1"/>
        <v>27.956204379562053</v>
      </c>
    </row>
    <row r="121" spans="12:13" x14ac:dyDescent="0.2">
      <c r="L121" s="1">
        <v>1120000</v>
      </c>
      <c r="M121" s="2">
        <f t="shared" si="1"/>
        <v>26.49635036496349</v>
      </c>
    </row>
    <row r="122" spans="12:13" x14ac:dyDescent="0.2">
      <c r="L122" s="1">
        <v>1130000</v>
      </c>
      <c r="M122" s="2">
        <f t="shared" si="1"/>
        <v>25.036496350364956</v>
      </c>
    </row>
    <row r="123" spans="12:13" x14ac:dyDescent="0.2">
      <c r="L123" s="1">
        <v>1140000</v>
      </c>
      <c r="M123" s="2">
        <f t="shared" si="1"/>
        <v>23.576642335766422</v>
      </c>
    </row>
    <row r="124" spans="12:13" x14ac:dyDescent="0.2">
      <c r="L124" s="1">
        <v>1150000</v>
      </c>
      <c r="M124" s="2">
        <f t="shared" si="1"/>
        <v>22.116788321167888</v>
      </c>
    </row>
    <row r="125" spans="12:13" x14ac:dyDescent="0.2">
      <c r="L125" s="1">
        <v>1160000</v>
      </c>
      <c r="M125" s="2">
        <f t="shared" si="1"/>
        <v>20.656934306569354</v>
      </c>
    </row>
    <row r="126" spans="12:13" x14ac:dyDescent="0.2">
      <c r="L126" s="1">
        <v>1170000</v>
      </c>
      <c r="M126" s="2">
        <f t="shared" si="1"/>
        <v>19.197080291970792</v>
      </c>
    </row>
    <row r="127" spans="12:13" x14ac:dyDescent="0.2">
      <c r="L127" s="1">
        <v>1180000</v>
      </c>
      <c r="M127" s="2">
        <f t="shared" si="1"/>
        <v>17.737226277372258</v>
      </c>
    </row>
    <row r="128" spans="12:13" x14ac:dyDescent="0.2">
      <c r="L128" s="1">
        <v>1190000</v>
      </c>
      <c r="M128" s="2">
        <f t="shared" si="1"/>
        <v>16.277372262773724</v>
      </c>
    </row>
    <row r="129" spans="12:13" x14ac:dyDescent="0.2">
      <c r="L129" s="1">
        <v>1200000</v>
      </c>
      <c r="M129" s="2">
        <f t="shared" si="1"/>
        <v>14.81751824817519</v>
      </c>
    </row>
    <row r="130" spans="12:13" x14ac:dyDescent="0.2">
      <c r="L130" s="1">
        <v>1210000</v>
      </c>
      <c r="M130" s="2">
        <f t="shared" si="1"/>
        <v>13.357664233576656</v>
      </c>
    </row>
    <row r="131" spans="12:13" x14ac:dyDescent="0.2">
      <c r="L131" s="1">
        <v>1220000</v>
      </c>
      <c r="M131" s="2">
        <f t="shared" si="1"/>
        <v>11.897810218978094</v>
      </c>
    </row>
    <row r="132" spans="12:13" x14ac:dyDescent="0.2">
      <c r="L132" s="1">
        <v>1230000</v>
      </c>
      <c r="M132" s="2">
        <f t="shared" si="1"/>
        <v>10.43795620437956</v>
      </c>
    </row>
    <row r="133" spans="12:13" x14ac:dyDescent="0.2">
      <c r="L133" s="1">
        <v>1240000</v>
      </c>
      <c r="M133" s="2">
        <f t="shared" si="1"/>
        <v>8.9781021897810263</v>
      </c>
    </row>
    <row r="134" spans="12:13" x14ac:dyDescent="0.2">
      <c r="L134" s="1">
        <v>1250000</v>
      </c>
      <c r="M134" s="2">
        <f t="shared" si="1"/>
        <v>7.5182481751824923</v>
      </c>
    </row>
    <row r="135" spans="12:13" x14ac:dyDescent="0.2">
      <c r="L135" s="1">
        <v>1260000</v>
      </c>
      <c r="M135" s="2">
        <f t="shared" si="1"/>
        <v>6.05839416058393</v>
      </c>
    </row>
    <row r="136" spans="12:13" x14ac:dyDescent="0.2">
      <c r="L136" s="1">
        <v>1270000</v>
      </c>
      <c r="M136" s="2">
        <f t="shared" si="1"/>
        <v>4.5985401459853961</v>
      </c>
    </row>
    <row r="137" spans="12:13" x14ac:dyDescent="0.2">
      <c r="L137" s="1">
        <v>1280000</v>
      </c>
      <c r="M137" s="2">
        <f t="shared" si="1"/>
        <v>3.1386861313868621</v>
      </c>
    </row>
    <row r="138" spans="12:13" x14ac:dyDescent="0.2">
      <c r="L138" s="1">
        <v>1290000</v>
      </c>
      <c r="M138" s="2">
        <f t="shared" ref="M138:M159" si="2">M$6-(L138/L$6)</f>
        <v>1.6788321167883282</v>
      </c>
    </row>
    <row r="139" spans="12:13" x14ac:dyDescent="0.2">
      <c r="L139" s="1">
        <v>1300000</v>
      </c>
      <c r="M139" s="2">
        <f t="shared" si="2"/>
        <v>0.2189781021897943</v>
      </c>
    </row>
    <row r="140" spans="12:13" x14ac:dyDescent="0.2">
      <c r="L140" s="1">
        <v>1310000</v>
      </c>
      <c r="M140" s="2">
        <f t="shared" si="2"/>
        <v>-1.240875912408768</v>
      </c>
    </row>
    <row r="141" spans="12:13" x14ac:dyDescent="0.2">
      <c r="L141" s="1">
        <v>1320000</v>
      </c>
      <c r="M141" s="2">
        <f t="shared" si="2"/>
        <v>-2.700729927007302</v>
      </c>
    </row>
    <row r="142" spans="12:13" x14ac:dyDescent="0.2">
      <c r="L142" s="1">
        <v>1330000</v>
      </c>
      <c r="M142" s="2">
        <f t="shared" si="2"/>
        <v>-4.1605839416058359</v>
      </c>
    </row>
    <row r="143" spans="12:13" x14ac:dyDescent="0.2">
      <c r="L143" s="1">
        <v>1340000</v>
      </c>
      <c r="M143" s="2">
        <f t="shared" si="2"/>
        <v>-5.6204379562043698</v>
      </c>
    </row>
    <row r="144" spans="12:13" x14ac:dyDescent="0.2">
      <c r="L144" s="1">
        <v>1350000</v>
      </c>
      <c r="M144" s="2">
        <f t="shared" si="2"/>
        <v>-7.0802919708029322</v>
      </c>
    </row>
    <row r="145" spans="12:13" x14ac:dyDescent="0.2">
      <c r="L145" s="1">
        <v>1360000</v>
      </c>
      <c r="M145" s="2">
        <f t="shared" si="2"/>
        <v>-8.5401459854014661</v>
      </c>
    </row>
    <row r="146" spans="12:13" x14ac:dyDescent="0.2">
      <c r="L146" s="1">
        <v>1370000</v>
      </c>
      <c r="M146" s="2">
        <f t="shared" si="2"/>
        <v>-10</v>
      </c>
    </row>
    <row r="147" spans="12:13" x14ac:dyDescent="0.2">
      <c r="L147" s="1">
        <v>1380000</v>
      </c>
      <c r="M147" s="2">
        <f t="shared" si="2"/>
        <v>-11.459854014598534</v>
      </c>
    </row>
    <row r="148" spans="12:13" x14ac:dyDescent="0.2">
      <c r="L148" s="1">
        <v>1390000</v>
      </c>
      <c r="M148" s="2">
        <f t="shared" si="2"/>
        <v>-12.919708029197068</v>
      </c>
    </row>
    <row r="149" spans="12:13" x14ac:dyDescent="0.2">
      <c r="L149" s="1">
        <v>1400000</v>
      </c>
      <c r="M149" s="2">
        <f t="shared" si="2"/>
        <v>-14.37956204379563</v>
      </c>
    </row>
    <row r="150" spans="12:13" x14ac:dyDescent="0.2">
      <c r="L150" s="1">
        <v>1410000</v>
      </c>
      <c r="M150" s="2">
        <f t="shared" si="2"/>
        <v>-15.839416058394164</v>
      </c>
    </row>
    <row r="151" spans="12:13" x14ac:dyDescent="0.2">
      <c r="L151" s="1">
        <v>1420000</v>
      </c>
      <c r="M151" s="2">
        <f t="shared" si="2"/>
        <v>-17.299270072992698</v>
      </c>
    </row>
    <row r="152" spans="12:13" x14ac:dyDescent="0.2">
      <c r="L152" s="1">
        <v>1430000</v>
      </c>
      <c r="M152" s="2">
        <f t="shared" si="2"/>
        <v>-18.759124087591232</v>
      </c>
    </row>
    <row r="153" spans="12:13" x14ac:dyDescent="0.2">
      <c r="L153" s="1">
        <v>1440000</v>
      </c>
      <c r="M153" s="2">
        <f t="shared" si="2"/>
        <v>-20.218978102189794</v>
      </c>
    </row>
    <row r="154" spans="12:13" x14ac:dyDescent="0.2">
      <c r="L154" s="1">
        <v>1450000</v>
      </c>
      <c r="M154" s="2">
        <f t="shared" si="2"/>
        <v>-21.678832116788328</v>
      </c>
    </row>
    <row r="155" spans="12:13" x14ac:dyDescent="0.2">
      <c r="L155" s="1">
        <v>1460000</v>
      </c>
      <c r="M155" s="2">
        <f t="shared" si="2"/>
        <v>-23.138686131386862</v>
      </c>
    </row>
    <row r="156" spans="12:13" x14ac:dyDescent="0.2">
      <c r="L156" s="1">
        <v>1470000</v>
      </c>
      <c r="M156" s="2">
        <f t="shared" si="2"/>
        <v>-24.598540145985396</v>
      </c>
    </row>
    <row r="157" spans="12:13" x14ac:dyDescent="0.2">
      <c r="L157" s="1">
        <v>1480000</v>
      </c>
      <c r="M157" s="2">
        <f t="shared" si="2"/>
        <v>-26.05839416058393</v>
      </c>
    </row>
    <row r="158" spans="12:13" x14ac:dyDescent="0.2">
      <c r="L158" s="1">
        <v>1490000</v>
      </c>
      <c r="M158" s="2">
        <f t="shared" si="2"/>
        <v>-27.518248175182492</v>
      </c>
    </row>
    <row r="159" spans="12:13" x14ac:dyDescent="0.2">
      <c r="L159" s="1">
        <v>1500000</v>
      </c>
      <c r="M159" s="2">
        <f t="shared" si="2"/>
        <v>-28.978102189781026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7"/>
  <sheetViews>
    <sheetView tabSelected="1" workbookViewId="0">
      <selection activeCell="G27" sqref="G27"/>
    </sheetView>
  </sheetViews>
  <sheetFormatPr defaultRowHeight="12.75" x14ac:dyDescent="0.2"/>
  <cols>
    <col min="1" max="1" width="4.5703125" style="4" customWidth="1"/>
    <col min="2" max="2" width="34.42578125" style="4" customWidth="1"/>
    <col min="3" max="3" width="17.42578125" style="4" customWidth="1"/>
    <col min="4" max="4" width="21.28515625" style="4" customWidth="1"/>
    <col min="5" max="5" width="16.140625" style="4" customWidth="1"/>
    <col min="6" max="6" width="22.140625" style="4" customWidth="1"/>
    <col min="7" max="7" width="17.42578125" style="4" customWidth="1"/>
    <col min="8" max="8" width="17.7109375" style="4" customWidth="1"/>
    <col min="9" max="9" width="4.42578125" style="4" customWidth="1"/>
    <col min="10" max="10" width="16.28515625" style="4" customWidth="1"/>
    <col min="11" max="11" width="27.85546875" style="4" customWidth="1"/>
    <col min="12" max="12" width="3.5703125" style="4" customWidth="1"/>
    <col min="13" max="13" width="15" style="4" customWidth="1"/>
    <col min="14" max="14" width="29" style="4" customWidth="1"/>
    <col min="15" max="15" width="3.7109375" style="4" customWidth="1"/>
    <col min="16" max="16" width="15.28515625" style="4" customWidth="1"/>
    <col min="17" max="17" width="7.42578125" style="4" customWidth="1"/>
    <col min="18" max="18" width="3.5703125" style="4" customWidth="1"/>
    <col min="19" max="19" width="12.5703125" style="4" customWidth="1"/>
    <col min="20" max="20" width="5.7109375" style="4" customWidth="1"/>
    <col min="21" max="16384" width="9.140625" style="4"/>
  </cols>
  <sheetData>
    <row r="2" spans="2:13" ht="18" x14ac:dyDescent="0.25">
      <c r="B2" s="3" t="s">
        <v>34</v>
      </c>
    </row>
    <row r="3" spans="2:13" ht="13.5" thickBot="1" x14ac:dyDescent="0.25"/>
    <row r="4" spans="2:13" ht="30.75" thickBot="1" x14ac:dyDescent="0.25">
      <c r="B4" s="7" t="s">
        <v>0</v>
      </c>
      <c r="C4" s="8" t="s">
        <v>1</v>
      </c>
      <c r="D4" s="9"/>
      <c r="E4" s="10" t="s">
        <v>36</v>
      </c>
      <c r="G4" s="11"/>
    </row>
    <row r="5" spans="2:13" ht="16.5" customHeight="1" thickBot="1" x14ac:dyDescent="0.25">
      <c r="B5" s="55" t="s">
        <v>5</v>
      </c>
      <c r="C5" s="12">
        <v>40</v>
      </c>
      <c r="D5" s="13"/>
      <c r="E5" s="12">
        <v>400</v>
      </c>
      <c r="G5" s="11"/>
    </row>
    <row r="6" spans="2:13" ht="18.75" customHeight="1" thickBot="1" x14ac:dyDescent="0.25">
      <c r="B6" s="57" t="s">
        <v>6</v>
      </c>
      <c r="C6" s="59">
        <f>C8-C5</f>
        <v>60</v>
      </c>
      <c r="D6" s="14" t="s">
        <v>22</v>
      </c>
      <c r="E6" s="12">
        <v>400</v>
      </c>
      <c r="G6" s="11"/>
      <c r="L6" s="46"/>
      <c r="M6" s="46"/>
    </row>
    <row r="7" spans="2:13" ht="19.5" customHeight="1" thickBot="1" x14ac:dyDescent="0.25">
      <c r="B7" s="58"/>
      <c r="C7" s="60"/>
      <c r="D7" s="14" t="s">
        <v>21</v>
      </c>
      <c r="E7" s="12">
        <v>200</v>
      </c>
      <c r="G7" s="11"/>
    </row>
    <row r="8" spans="2:13" ht="15.75" thickBot="1" x14ac:dyDescent="0.25">
      <c r="B8" s="15" t="s">
        <v>2</v>
      </c>
      <c r="C8" s="16">
        <v>100</v>
      </c>
      <c r="D8" s="17"/>
      <c r="E8" s="18">
        <f>SUM(E5:E7)</f>
        <v>1000</v>
      </c>
      <c r="G8" s="11"/>
    </row>
    <row r="9" spans="2:13" ht="15" thickBot="1" x14ac:dyDescent="0.25">
      <c r="B9" s="11"/>
      <c r="C9" s="11"/>
      <c r="D9" s="11"/>
      <c r="E9" s="11"/>
      <c r="F9" s="11"/>
      <c r="G9" s="11"/>
    </row>
    <row r="10" spans="2:13" ht="15.75" thickBot="1" x14ac:dyDescent="0.3">
      <c r="B10" s="19" t="s">
        <v>42</v>
      </c>
      <c r="C10" s="11"/>
      <c r="D10" s="11"/>
      <c r="E10" s="11"/>
      <c r="F10" s="11"/>
      <c r="G10" s="11"/>
      <c r="J10" s="38" t="s">
        <v>41</v>
      </c>
      <c r="K10" s="49"/>
    </row>
    <row r="11" spans="2:13" ht="44.25" customHeight="1" thickBot="1" x14ac:dyDescent="0.25">
      <c r="B11" s="7" t="s">
        <v>4</v>
      </c>
      <c r="C11" s="8" t="s">
        <v>3</v>
      </c>
      <c r="D11" s="10" t="s">
        <v>35</v>
      </c>
      <c r="E11" s="52" t="s">
        <v>31</v>
      </c>
      <c r="F11" s="51" t="s">
        <v>28</v>
      </c>
      <c r="G11" s="51" t="s">
        <v>29</v>
      </c>
      <c r="H11" s="50" t="s">
        <v>30</v>
      </c>
      <c r="J11" s="41" t="s">
        <v>20</v>
      </c>
      <c r="K11" s="42" t="s">
        <v>16</v>
      </c>
    </row>
    <row r="12" spans="2:13" ht="19.5" customHeight="1" thickBot="1" x14ac:dyDescent="0.25">
      <c r="B12" s="20" t="s">
        <v>23</v>
      </c>
      <c r="C12" s="21">
        <v>10</v>
      </c>
      <c r="D12" s="22">
        <f>E6</f>
        <v>400</v>
      </c>
      <c r="E12" s="22" t="s">
        <v>32</v>
      </c>
      <c r="F12" s="22">
        <v>100</v>
      </c>
      <c r="G12" s="22">
        <v>50</v>
      </c>
      <c r="H12" s="22">
        <v>50</v>
      </c>
      <c r="J12" s="44">
        <v>280000</v>
      </c>
      <c r="K12" s="39">
        <v>400</v>
      </c>
    </row>
    <row r="13" spans="2:13" ht="20.25" customHeight="1" thickBot="1" x14ac:dyDescent="0.25">
      <c r="B13" s="20" t="s">
        <v>24</v>
      </c>
      <c r="C13" s="21">
        <v>8</v>
      </c>
      <c r="D13" s="22">
        <v>300</v>
      </c>
      <c r="E13" s="53" t="s">
        <v>33</v>
      </c>
      <c r="F13" s="22">
        <v>0</v>
      </c>
      <c r="G13" s="22">
        <v>0</v>
      </c>
      <c r="H13" s="22">
        <v>0</v>
      </c>
      <c r="J13" s="45">
        <v>285000</v>
      </c>
      <c r="K13" s="39">
        <v>380</v>
      </c>
    </row>
    <row r="14" spans="2:13" ht="19.5" customHeight="1" thickBot="1" x14ac:dyDescent="0.25">
      <c r="B14" s="20" t="s">
        <v>25</v>
      </c>
      <c r="C14" s="21">
        <v>6</v>
      </c>
      <c r="D14" s="22">
        <v>150</v>
      </c>
      <c r="G14" s="11"/>
      <c r="J14" s="44">
        <v>290000</v>
      </c>
      <c r="K14" s="39">
        <v>360</v>
      </c>
    </row>
    <row r="15" spans="2:13" ht="21" customHeight="1" thickBot="1" x14ac:dyDescent="0.25">
      <c r="B15" s="20" t="s">
        <v>26</v>
      </c>
      <c r="C15" s="21">
        <v>3</v>
      </c>
      <c r="D15" s="22">
        <v>75</v>
      </c>
      <c r="G15" s="11"/>
      <c r="J15" s="45">
        <v>295000</v>
      </c>
      <c r="K15" s="39">
        <v>340</v>
      </c>
    </row>
    <row r="16" spans="2:13" ht="21" customHeight="1" thickBot="1" x14ac:dyDescent="0.25">
      <c r="B16" s="20" t="s">
        <v>27</v>
      </c>
      <c r="C16" s="21">
        <v>0</v>
      </c>
      <c r="D16" s="22">
        <v>0</v>
      </c>
      <c r="G16" s="11"/>
      <c r="J16" s="44">
        <v>300000</v>
      </c>
      <c r="K16" s="39">
        <v>320</v>
      </c>
    </row>
    <row r="17" spans="2:11" ht="21" customHeight="1" thickBot="1" x14ac:dyDescent="0.25">
      <c r="J17" s="45">
        <v>305000</v>
      </c>
      <c r="K17" s="39">
        <v>300</v>
      </c>
    </row>
    <row r="18" spans="2:11" ht="18.75" customHeight="1" thickBot="1" x14ac:dyDescent="0.25">
      <c r="B18" s="23" t="s">
        <v>18</v>
      </c>
      <c r="C18" s="23" t="s">
        <v>7</v>
      </c>
      <c r="D18" s="23" t="s">
        <v>8</v>
      </c>
      <c r="E18" s="24" t="s">
        <v>9</v>
      </c>
      <c r="J18" s="44">
        <v>310000</v>
      </c>
      <c r="K18" s="39">
        <v>280</v>
      </c>
    </row>
    <row r="19" spans="2:11" ht="19.5" customHeight="1" thickBot="1" x14ac:dyDescent="0.25">
      <c r="B19" s="36" t="s">
        <v>37</v>
      </c>
      <c r="C19" s="47">
        <v>290000</v>
      </c>
      <c r="D19" s="47">
        <v>315000</v>
      </c>
      <c r="E19" s="47">
        <v>340000</v>
      </c>
      <c r="J19" s="45">
        <v>315000</v>
      </c>
      <c r="K19" s="39">
        <v>260</v>
      </c>
    </row>
    <row r="20" spans="2:11" ht="18.75" customHeight="1" thickBot="1" x14ac:dyDescent="0.25">
      <c r="B20" s="36" t="s">
        <v>15</v>
      </c>
      <c r="C20" s="25">
        <v>10</v>
      </c>
      <c r="D20" s="25">
        <v>7</v>
      </c>
      <c r="E20" s="25">
        <v>6</v>
      </c>
      <c r="J20" s="44">
        <v>320000</v>
      </c>
      <c r="K20" s="39">
        <v>240</v>
      </c>
    </row>
    <row r="21" spans="2:11" ht="18.75" customHeight="1" thickBot="1" x14ac:dyDescent="0.25">
      <c r="B21" s="26" t="s">
        <v>38</v>
      </c>
      <c r="C21" s="25" t="s">
        <v>32</v>
      </c>
      <c r="D21" s="27" t="s">
        <v>32</v>
      </c>
      <c r="E21" s="25" t="s">
        <v>32</v>
      </c>
      <c r="J21" s="45">
        <v>325000</v>
      </c>
      <c r="K21" s="39">
        <v>220</v>
      </c>
    </row>
    <row r="22" spans="2:11" ht="18.75" customHeight="1" thickBot="1" x14ac:dyDescent="0.25">
      <c r="B22" s="26" t="s">
        <v>40</v>
      </c>
      <c r="C22" s="25" t="s">
        <v>33</v>
      </c>
      <c r="D22" s="25" t="s">
        <v>32</v>
      </c>
      <c r="E22" s="25" t="s">
        <v>33</v>
      </c>
      <c r="J22" s="44">
        <v>330000</v>
      </c>
      <c r="K22" s="39">
        <v>200</v>
      </c>
    </row>
    <row r="23" spans="2:11" ht="18.75" customHeight="1" thickBot="1" x14ac:dyDescent="0.25">
      <c r="B23" s="26" t="s">
        <v>39</v>
      </c>
      <c r="C23" s="25" t="s">
        <v>33</v>
      </c>
      <c r="D23" s="25" t="s">
        <v>32</v>
      </c>
      <c r="E23" s="25" t="s">
        <v>33</v>
      </c>
      <c r="J23" s="45">
        <v>335000</v>
      </c>
      <c r="K23" s="39">
        <v>180</v>
      </c>
    </row>
    <row r="24" spans="2:11" ht="19.5" customHeight="1" thickBot="1" x14ac:dyDescent="0.25">
      <c r="J24" s="44">
        <v>340000</v>
      </c>
      <c r="K24" s="39">
        <v>160</v>
      </c>
    </row>
    <row r="25" spans="2:11" ht="19.5" customHeight="1" thickBot="1" x14ac:dyDescent="0.25">
      <c r="B25" s="37" t="s">
        <v>17</v>
      </c>
      <c r="C25" s="23" t="s">
        <v>7</v>
      </c>
      <c r="D25" s="23" t="s">
        <v>8</v>
      </c>
      <c r="E25" s="24" t="s">
        <v>9</v>
      </c>
      <c r="J25" s="45">
        <v>345000</v>
      </c>
      <c r="K25" s="39">
        <v>140</v>
      </c>
    </row>
    <row r="26" spans="2:11" ht="19.5" customHeight="1" thickBot="1" x14ac:dyDescent="0.25">
      <c r="B26" s="36" t="s">
        <v>10</v>
      </c>
      <c r="C26" s="28">
        <v>360</v>
      </c>
      <c r="D26" s="29">
        <v>260</v>
      </c>
      <c r="E26" s="28">
        <v>160</v>
      </c>
      <c r="J26" s="44">
        <v>350000</v>
      </c>
      <c r="K26" s="39">
        <v>120</v>
      </c>
    </row>
    <row r="27" spans="2:11" ht="18.75" customHeight="1" thickBot="1" x14ac:dyDescent="0.25">
      <c r="B27" s="36" t="str">
        <f>B20</f>
        <v>Dienstverleningsplan</v>
      </c>
      <c r="C27" s="30">
        <v>400</v>
      </c>
      <c r="D27" s="31">
        <v>300</v>
      </c>
      <c r="E27" s="30">
        <v>150</v>
      </c>
      <c r="G27" s="6"/>
      <c r="J27" s="45">
        <v>355000</v>
      </c>
      <c r="K27" s="39">
        <v>100</v>
      </c>
    </row>
    <row r="28" spans="2:11" ht="19.5" customHeight="1" thickBot="1" x14ac:dyDescent="0.25">
      <c r="B28" s="26" t="str">
        <f>B21</f>
        <v>Duurzaamheidscriterium 1</v>
      </c>
      <c r="C28" s="25">
        <v>100</v>
      </c>
      <c r="D28" s="25">
        <v>100</v>
      </c>
      <c r="E28" s="25">
        <v>100</v>
      </c>
      <c r="J28" s="44">
        <v>360000</v>
      </c>
      <c r="K28" s="39">
        <v>80</v>
      </c>
    </row>
    <row r="29" spans="2:11" ht="19.5" customHeight="1" thickBot="1" x14ac:dyDescent="0.25">
      <c r="B29" s="26" t="str">
        <f>B22</f>
        <v>Duurzaamheidscriterium 2</v>
      </c>
      <c r="C29" s="25">
        <v>0</v>
      </c>
      <c r="D29" s="25">
        <v>50</v>
      </c>
      <c r="E29" s="25">
        <v>0</v>
      </c>
      <c r="J29" s="45">
        <v>365000</v>
      </c>
      <c r="K29" s="39">
        <v>60</v>
      </c>
    </row>
    <row r="30" spans="2:11" ht="19.5" customHeight="1" thickBot="1" x14ac:dyDescent="0.25">
      <c r="B30" s="26" t="str">
        <f>B23</f>
        <v>Duurzaamheidscriterium 3</v>
      </c>
      <c r="C30" s="25">
        <v>0</v>
      </c>
      <c r="D30" s="25">
        <v>50</v>
      </c>
      <c r="E30" s="25">
        <v>0</v>
      </c>
      <c r="J30" s="44">
        <v>370000</v>
      </c>
      <c r="K30" s="39">
        <v>40</v>
      </c>
    </row>
    <row r="31" spans="2:11" ht="21.75" customHeight="1" thickBot="1" x14ac:dyDescent="0.25">
      <c r="B31" s="48" t="s">
        <v>2</v>
      </c>
      <c r="C31" s="56">
        <f>SUM(C26:C28)</f>
        <v>860</v>
      </c>
      <c r="D31" s="32">
        <f>SUM(D26:D28)</f>
        <v>660</v>
      </c>
      <c r="E31" s="33">
        <f>SUM(E26:E28)</f>
        <v>410</v>
      </c>
      <c r="J31" s="45">
        <v>375000</v>
      </c>
      <c r="K31" s="39">
        <v>20</v>
      </c>
    </row>
    <row r="32" spans="2:11" ht="21.75" customHeight="1" thickBot="1" x14ac:dyDescent="0.25">
      <c r="B32" s="54" t="s">
        <v>43</v>
      </c>
      <c r="C32" s="34">
        <f>RANK(C31,$C30:E31,0)</f>
        <v>1</v>
      </c>
      <c r="D32" s="34">
        <f>RANK(D31,$C31:E31,0)</f>
        <v>2</v>
      </c>
      <c r="E32" s="35">
        <f>RANK(E31,$C31:E31,0)</f>
        <v>3</v>
      </c>
      <c r="J32" s="44">
        <v>380000</v>
      </c>
      <c r="K32" s="39">
        <v>0</v>
      </c>
    </row>
    <row r="33" spans="3:12" ht="36" customHeight="1" thickBot="1" x14ac:dyDescent="0.25">
      <c r="J33" s="43" t="s">
        <v>44</v>
      </c>
      <c r="K33" s="40" t="s">
        <v>19</v>
      </c>
    </row>
    <row r="34" spans="3:12" ht="51" customHeight="1" x14ac:dyDescent="0.2">
      <c r="C34" s="5"/>
    </row>
    <row r="35" spans="3:12" ht="40.5" customHeight="1" x14ac:dyDescent="0.2"/>
    <row r="36" spans="3:12" ht="19.5" customHeight="1" x14ac:dyDescent="0.2"/>
    <row r="37" spans="3:12" ht="18.75" customHeight="1" x14ac:dyDescent="0.2"/>
    <row r="38" spans="3:12" ht="18.75" customHeight="1" x14ac:dyDescent="0.2"/>
    <row r="39" spans="3:12" ht="42.75" customHeight="1" x14ac:dyDescent="0.2"/>
    <row r="40" spans="3:12" ht="20.25" customHeight="1" x14ac:dyDescent="0.2"/>
    <row r="41" spans="3:12" ht="20.25" customHeight="1" x14ac:dyDescent="0.2"/>
    <row r="42" spans="3:12" ht="45" customHeight="1" x14ac:dyDescent="0.2"/>
    <row r="43" spans="3:12" ht="43.5" customHeight="1" x14ac:dyDescent="0.2"/>
    <row r="47" spans="3:12" x14ac:dyDescent="0.2">
      <c r="L47" s="5"/>
    </row>
    <row r="48" spans="3:12" x14ac:dyDescent="0.2">
      <c r="L48" s="5"/>
    </row>
    <row r="49" spans="12:12" x14ac:dyDescent="0.2">
      <c r="L49" s="5"/>
    </row>
    <row r="50" spans="12:12" x14ac:dyDescent="0.2">
      <c r="L50" s="5"/>
    </row>
    <row r="51" spans="12:12" x14ac:dyDescent="0.2">
      <c r="L51" s="5"/>
    </row>
    <row r="52" spans="12:12" x14ac:dyDescent="0.2">
      <c r="L52" s="5"/>
    </row>
    <row r="53" spans="12:12" x14ac:dyDescent="0.2">
      <c r="L53" s="5"/>
    </row>
    <row r="54" spans="12:12" x14ac:dyDescent="0.2">
      <c r="L54" s="5"/>
    </row>
    <row r="55" spans="12:12" x14ac:dyDescent="0.2">
      <c r="L55" s="5"/>
    </row>
    <row r="56" spans="12:12" x14ac:dyDescent="0.2">
      <c r="L56" s="5"/>
    </row>
    <row r="57" spans="12:12" x14ac:dyDescent="0.2">
      <c r="L57" s="5"/>
    </row>
    <row r="58" spans="12:12" x14ac:dyDescent="0.2">
      <c r="L58" s="5"/>
    </row>
    <row r="59" spans="12:12" x14ac:dyDescent="0.2">
      <c r="L59" s="5"/>
    </row>
    <row r="60" spans="12:12" x14ac:dyDescent="0.2">
      <c r="L60" s="5"/>
    </row>
    <row r="61" spans="12:12" x14ac:dyDescent="0.2">
      <c r="L61" s="5"/>
    </row>
    <row r="62" spans="12:12" x14ac:dyDescent="0.2">
      <c r="L62" s="5"/>
    </row>
    <row r="63" spans="12:12" x14ac:dyDescent="0.2">
      <c r="L63" s="5"/>
    </row>
    <row r="64" spans="12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</sheetData>
  <mergeCells count="2">
    <mergeCell ref="B6:B7"/>
    <mergeCell ref="C6:C7"/>
  </mergeCells>
  <pageMargins left="0.7" right="0.7" top="0.75" bottom="0.75" header="0.3" footer="0.3"/>
  <pageSetup paperSize="8" orientation="landscape" r:id="rId1"/>
  <ignoredErrors>
    <ignoredError sqref="C31:E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Beoordelingsmatrix EA Post</vt:lpstr>
      <vt:lpstr>'Beoordelingsmatrix EA Post'!Afdrukbereik</vt:lpstr>
    </vt:vector>
  </TitlesOfParts>
  <Company>Gemeente Haarlemmermeer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Vastent</dc:creator>
  <cp:lastModifiedBy>Schmitz, Claudia</cp:lastModifiedBy>
  <cp:lastPrinted>2018-08-14T08:30:57Z</cp:lastPrinted>
  <dcterms:created xsi:type="dcterms:W3CDTF">2011-08-09T13:28:06Z</dcterms:created>
  <dcterms:modified xsi:type="dcterms:W3CDTF">2018-08-15T15:08:41Z</dcterms:modified>
</cp:coreProperties>
</file>