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440" tabRatio="925" firstSheet="2" activeTab="3"/>
  </bookViews>
  <sheets>
    <sheet name="1. Inhoud" sheetId="4" r:id="rId1"/>
    <sheet name="2. Inleiding" sheetId="1" r:id="rId2"/>
    <sheet name="3. Totalen" sheetId="7" r:id="rId3"/>
    <sheet name="4. Werkplekdiensten" sheetId="24" r:id="rId4"/>
    <sheet name="5. Connectiviteitsdiensten" sheetId="31" r:id="rId5"/>
    <sheet name="6. Service desk" sheetId="30" r:id="rId6"/>
    <sheet name="7. Onsite Support" sheetId="43" r:id="rId7"/>
    <sheet name="8. Service integratie" sheetId="28" r:id="rId8"/>
    <sheet name="9. Bedrijfsapplicatie hosting" sheetId="32" r:id="rId9"/>
    <sheet name="10. Transitiekosten" sheetId="16" r:id="rId10"/>
    <sheet name="11. Uurtarieven" sheetId="6" r:id="rId11"/>
    <sheet name="12. Rolbeschrijvingen" sheetId="12" r:id="rId12"/>
    <sheet name="13. Verhuisdienst" sheetId="44" r:id="rId13"/>
  </sheets>
  <definedNames>
    <definedName name="_xlnm.Print_Area" localSheetId="9">'10. Transitiekosten'!$B$1:$D$19</definedName>
    <definedName name="_xlnm.Print_Area" localSheetId="10">'11. Uurtarieven'!$A$1:$D$20</definedName>
    <definedName name="_xlnm.Print_Area" localSheetId="11">'12. Rolbeschrijvingen'!$A$1:$F$35</definedName>
    <definedName name="_xlnm.Print_Area" localSheetId="2">'3. Totalen'!$B$1:$D$11</definedName>
    <definedName name="_xlnm.Print_Area" localSheetId="3">'4. Werkplekdiensten'!$B$1:$P$3</definedName>
    <definedName name="_xlnm.Print_Area" localSheetId="4">'5. Connectiviteitsdiensten'!$B$1:$K$4</definedName>
    <definedName name="_xlnm.Print_Area" localSheetId="5">'6. Service desk'!$B$1:$Q$5</definedName>
    <definedName name="_xlnm.Print_Area" localSheetId="8">'9. Bedrijfsapplicatie hosting'!$C$1:$M$16</definedName>
    <definedName name="_xlnm.Print_Titles" localSheetId="9">'10. Transitiekosten'!$1:$1</definedName>
    <definedName name="_xlnm.Print_Titles" localSheetId="10">'11. Uurtarieven'!$A:$B,'11. Uurtarieven'!$1:$1</definedName>
    <definedName name="_xlnm.Print_Titles" localSheetId="11">'12. Rolbeschrijvingen'!$1:$1</definedName>
    <definedName name="_xlnm.Print_Titles" localSheetId="3">'4. Werkplekdiensten'!$1:$1</definedName>
    <definedName name="_xlnm.Print_Titles" localSheetId="4">'5. Connectiviteitsdiensten'!$1:$1</definedName>
    <definedName name="_xlnm.Print_Titles" localSheetId="5">'6. Service desk'!$1:$1</definedName>
    <definedName name="_xlnm.Print_Titles" localSheetId="8">'9. Bedrijfsapplicatie hosting'!$1:$1</definedName>
  </definedNames>
  <calcPr calcId="162913"/>
</workbook>
</file>

<file path=xl/calcChain.xml><?xml version="1.0" encoding="utf-8"?>
<calcChain xmlns="http://schemas.openxmlformats.org/spreadsheetml/2006/main">
  <c r="R48" i="24" l="1"/>
  <c r="Y20" i="24"/>
  <c r="S7" i="32" l="1"/>
  <c r="W25" i="32"/>
  <c r="U23" i="32"/>
  <c r="S8" i="32"/>
  <c r="U10" i="32"/>
  <c r="T13" i="32"/>
  <c r="S7" i="28"/>
  <c r="U6" i="28"/>
  <c r="T6" i="43"/>
  <c r="R8" i="43"/>
  <c r="S8" i="43"/>
  <c r="V7" i="43"/>
  <c r="V11" i="30"/>
  <c r="S6" i="30"/>
  <c r="L7" i="31"/>
  <c r="W6" i="24"/>
  <c r="R6" i="24"/>
  <c r="V10" i="24"/>
  <c r="S13" i="24"/>
  <c r="V15" i="24"/>
  <c r="W24" i="24"/>
  <c r="V24" i="24"/>
  <c r="R22" i="24"/>
  <c r="R25" i="24"/>
  <c r="V43" i="24"/>
  <c r="E6" i="44" l="1"/>
  <c r="E11" i="44" s="1"/>
  <c r="D14" i="7" s="1"/>
  <c r="F6" i="6" l="1"/>
  <c r="F7" i="6"/>
  <c r="F8" i="6"/>
  <c r="F9" i="6"/>
  <c r="F10" i="6"/>
  <c r="F11" i="6"/>
  <c r="F12" i="6"/>
  <c r="F13" i="6"/>
  <c r="F14" i="6"/>
  <c r="F15" i="6"/>
  <c r="F16" i="6"/>
  <c r="F17" i="6"/>
  <c r="F18" i="6"/>
  <c r="F19" i="6"/>
  <c r="F20" i="6"/>
  <c r="F21" i="6"/>
  <c r="F22" i="6"/>
  <c r="F23" i="6"/>
  <c r="F24" i="6"/>
  <c r="F25" i="6"/>
  <c r="F26" i="6"/>
  <c r="F27" i="6"/>
  <c r="F28" i="6"/>
  <c r="F29" i="6"/>
  <c r="R81" i="24"/>
  <c r="R68" i="24" l="1"/>
  <c r="I15" i="43" l="1"/>
  <c r="R79" i="24"/>
  <c r="S79" i="24"/>
  <c r="T79" i="24"/>
  <c r="U79" i="24"/>
  <c r="V79" i="24"/>
  <c r="W79" i="24"/>
  <c r="R80" i="24"/>
  <c r="S80" i="24"/>
  <c r="T80" i="24"/>
  <c r="U80" i="24"/>
  <c r="V80" i="24"/>
  <c r="W80" i="24"/>
  <c r="S81" i="24"/>
  <c r="T81" i="24"/>
  <c r="U81" i="24"/>
  <c r="V81" i="24"/>
  <c r="W81" i="24"/>
  <c r="R82" i="24"/>
  <c r="S82" i="24"/>
  <c r="T82" i="24"/>
  <c r="U82" i="24"/>
  <c r="V82" i="24"/>
  <c r="W82" i="24"/>
  <c r="R83" i="24"/>
  <c r="S83" i="24"/>
  <c r="T83" i="24"/>
  <c r="U83" i="24"/>
  <c r="V83" i="24"/>
  <c r="W83" i="24"/>
  <c r="R84" i="24"/>
  <c r="S84" i="24"/>
  <c r="T84" i="24"/>
  <c r="U84" i="24"/>
  <c r="V84" i="24"/>
  <c r="W84" i="24"/>
  <c r="R85" i="24"/>
  <c r="S85" i="24"/>
  <c r="T85" i="24"/>
  <c r="U85" i="24"/>
  <c r="V85" i="24"/>
  <c r="W85" i="24"/>
  <c r="R9" i="24"/>
  <c r="S9" i="24"/>
  <c r="T9" i="24"/>
  <c r="U9" i="24"/>
  <c r="V9" i="24"/>
  <c r="W9" i="24"/>
  <c r="R7" i="24"/>
  <c r="Y9" i="24" l="1"/>
  <c r="Y83" i="24"/>
  <c r="Y82" i="24"/>
  <c r="Y85" i="24"/>
  <c r="Y84" i="24"/>
  <c r="Y81" i="24"/>
  <c r="Y80" i="24"/>
  <c r="Y79" i="24"/>
  <c r="R13" i="24"/>
  <c r="T13" i="24"/>
  <c r="U13" i="24"/>
  <c r="V13" i="24"/>
  <c r="W13" i="24"/>
  <c r="R8" i="24"/>
  <c r="Y13" i="24" l="1"/>
  <c r="M7" i="31"/>
  <c r="N7" i="31"/>
  <c r="N10" i="31" s="1"/>
  <c r="O7" i="31"/>
  <c r="P7" i="31"/>
  <c r="Q7" i="31"/>
  <c r="R26" i="24"/>
  <c r="S26" i="24"/>
  <c r="T26" i="24"/>
  <c r="U26" i="24"/>
  <c r="V26" i="24"/>
  <c r="W26" i="24"/>
  <c r="R27" i="24"/>
  <c r="S27" i="24"/>
  <c r="T27" i="24"/>
  <c r="U27" i="24"/>
  <c r="V27" i="24"/>
  <c r="W27" i="24"/>
  <c r="R28" i="24"/>
  <c r="S28" i="24"/>
  <c r="T28" i="24"/>
  <c r="U28" i="24"/>
  <c r="V28" i="24"/>
  <c r="W28" i="24"/>
  <c r="M10" i="31" l="1"/>
  <c r="S7" i="31"/>
  <c r="S10" i="31" s="1"/>
  <c r="Y28" i="24"/>
  <c r="Y27" i="24"/>
  <c r="Y26" i="24"/>
  <c r="D32" i="6"/>
  <c r="D13" i="7" s="1"/>
  <c r="W14" i="32"/>
  <c r="V14" i="32"/>
  <c r="W13" i="32"/>
  <c r="V13" i="32"/>
  <c r="W12" i="32"/>
  <c r="V12" i="32"/>
  <c r="W11" i="32"/>
  <c r="V11" i="32"/>
  <c r="W10" i="32"/>
  <c r="V10" i="32"/>
  <c r="W9" i="32"/>
  <c r="V9" i="32"/>
  <c r="W8" i="32"/>
  <c r="V8" i="32"/>
  <c r="W7" i="32"/>
  <c r="V7" i="32"/>
  <c r="U14" i="32"/>
  <c r="T14" i="32"/>
  <c r="U13" i="32"/>
  <c r="U12" i="32"/>
  <c r="T12" i="32"/>
  <c r="U11" i="32"/>
  <c r="T11" i="32"/>
  <c r="T10" i="32"/>
  <c r="U9" i="32"/>
  <c r="T9" i="32"/>
  <c r="U8" i="32"/>
  <c r="T8" i="32"/>
  <c r="U7" i="32"/>
  <c r="T7" i="32"/>
  <c r="U25" i="32"/>
  <c r="U24" i="32"/>
  <c r="U22" i="32"/>
  <c r="U21" i="32"/>
  <c r="U20" i="32"/>
  <c r="U19" i="32"/>
  <c r="U18" i="32"/>
  <c r="R9" i="32"/>
  <c r="T24" i="32"/>
  <c r="V7" i="28"/>
  <c r="Q7" i="28"/>
  <c r="R7" i="28"/>
  <c r="T7" i="28"/>
  <c r="U7" i="28"/>
  <c r="R6" i="28"/>
  <c r="S6" i="28"/>
  <c r="T6" i="28"/>
  <c r="V6" i="28"/>
  <c r="Q6" i="28"/>
  <c r="U7" i="43"/>
  <c r="V8" i="43"/>
  <c r="T8" i="43"/>
  <c r="R6" i="43"/>
  <c r="S6" i="43"/>
  <c r="U6" i="43"/>
  <c r="V6" i="43"/>
  <c r="R7" i="43"/>
  <c r="S7" i="43"/>
  <c r="T7" i="43"/>
  <c r="U8" i="43"/>
  <c r="Q8" i="43"/>
  <c r="X8" i="43" s="1"/>
  <c r="Q7" i="43"/>
  <c r="X7" i="43" s="1"/>
  <c r="Q6" i="43"/>
  <c r="R11" i="30"/>
  <c r="S11" i="30"/>
  <c r="T11" i="30"/>
  <c r="Q10" i="30"/>
  <c r="R10" i="30"/>
  <c r="S10" i="30"/>
  <c r="T10" i="30"/>
  <c r="U10" i="30"/>
  <c r="V10" i="30"/>
  <c r="Q11" i="30"/>
  <c r="U11" i="30"/>
  <c r="T9" i="30"/>
  <c r="U7" i="30"/>
  <c r="T7" i="30"/>
  <c r="S7" i="30"/>
  <c r="R7" i="30"/>
  <c r="Q7" i="30"/>
  <c r="V7" i="30"/>
  <c r="Q8" i="30"/>
  <c r="R8" i="30"/>
  <c r="S8" i="30"/>
  <c r="T8" i="30"/>
  <c r="U8" i="30"/>
  <c r="V8" i="30"/>
  <c r="Q9" i="30"/>
  <c r="R9" i="30"/>
  <c r="S9" i="30"/>
  <c r="U9" i="30"/>
  <c r="V9" i="30"/>
  <c r="R6" i="30"/>
  <c r="T6" i="30"/>
  <c r="U6" i="30"/>
  <c r="V6" i="30"/>
  <c r="Q6" i="30"/>
  <c r="W33" i="24"/>
  <c r="R33" i="24"/>
  <c r="P10" i="31"/>
  <c r="L10" i="31"/>
  <c r="O10" i="31"/>
  <c r="Q10" i="31"/>
  <c r="U10" i="24"/>
  <c r="W10" i="24"/>
  <c r="W16" i="24"/>
  <c r="R16" i="24"/>
  <c r="S48" i="24"/>
  <c r="T48" i="24"/>
  <c r="U48" i="24"/>
  <c r="V48" i="24"/>
  <c r="W48" i="24"/>
  <c r="R49" i="24"/>
  <c r="S49" i="24"/>
  <c r="T49" i="24"/>
  <c r="U49" i="24"/>
  <c r="V49" i="24"/>
  <c r="W49" i="24"/>
  <c r="X7" i="28" l="1"/>
  <c r="T14" i="30"/>
  <c r="X8" i="30"/>
  <c r="X11" i="30"/>
  <c r="X9" i="30"/>
  <c r="X7" i="30"/>
  <c r="X10" i="30"/>
  <c r="X6" i="28"/>
  <c r="X10" i="28" s="1"/>
  <c r="X6" i="30"/>
  <c r="X6" i="43"/>
  <c r="X11" i="43" s="1"/>
  <c r="Y48" i="24"/>
  <c r="Y49" i="24"/>
  <c r="Y9" i="32"/>
  <c r="S11" i="43"/>
  <c r="Q11" i="43"/>
  <c r="T11" i="43"/>
  <c r="R11" i="43"/>
  <c r="V11" i="43"/>
  <c r="U11" i="43"/>
  <c r="E6" i="16"/>
  <c r="V25" i="32"/>
  <c r="T25" i="32"/>
  <c r="S25" i="32"/>
  <c r="R25" i="32"/>
  <c r="W24" i="32"/>
  <c r="V24" i="32"/>
  <c r="S24" i="32"/>
  <c r="R24" i="32"/>
  <c r="W23" i="32"/>
  <c r="V23" i="32"/>
  <c r="T23" i="32"/>
  <c r="S23" i="32"/>
  <c r="R23" i="32"/>
  <c r="W22" i="32"/>
  <c r="V22" i="32"/>
  <c r="T22" i="32"/>
  <c r="S22" i="32"/>
  <c r="R22" i="32"/>
  <c r="W21" i="32"/>
  <c r="V21" i="32"/>
  <c r="T21" i="32"/>
  <c r="S21" i="32"/>
  <c r="R21" i="32"/>
  <c r="W20" i="32"/>
  <c r="V20" i="32"/>
  <c r="T20" i="32"/>
  <c r="S20" i="32"/>
  <c r="R20" i="32"/>
  <c r="W19" i="32"/>
  <c r="V19" i="32"/>
  <c r="T19" i="32"/>
  <c r="S19" i="32"/>
  <c r="R19" i="32"/>
  <c r="W18" i="32"/>
  <c r="W28" i="32" s="1"/>
  <c r="V18" i="32"/>
  <c r="T18" i="32"/>
  <c r="S18" i="32"/>
  <c r="R18" i="32"/>
  <c r="S14" i="32"/>
  <c r="S9" i="32"/>
  <c r="S10" i="32"/>
  <c r="S11" i="32"/>
  <c r="S12" i="32"/>
  <c r="S13" i="32"/>
  <c r="R13" i="32"/>
  <c r="R8" i="32"/>
  <c r="Y8" i="32" s="1"/>
  <c r="R10" i="32"/>
  <c r="Y10" i="32" s="1"/>
  <c r="R11" i="32"/>
  <c r="Y11" i="32" s="1"/>
  <c r="R12" i="32"/>
  <c r="R14" i="32"/>
  <c r="R7" i="32"/>
  <c r="V10" i="28"/>
  <c r="R10" i="28"/>
  <c r="U14" i="30"/>
  <c r="W78" i="24"/>
  <c r="V78" i="24"/>
  <c r="U78" i="24"/>
  <c r="T78" i="24"/>
  <c r="S78" i="24"/>
  <c r="R78" i="24"/>
  <c r="S6" i="24"/>
  <c r="S68" i="24"/>
  <c r="T68" i="24"/>
  <c r="U68" i="24"/>
  <c r="V68" i="24"/>
  <c r="W68" i="24"/>
  <c r="R63" i="24"/>
  <c r="S7" i="24"/>
  <c r="T7" i="24"/>
  <c r="U7" i="24"/>
  <c r="V7" i="24"/>
  <c r="W7" i="24"/>
  <c r="S8" i="24"/>
  <c r="T8" i="24"/>
  <c r="U8" i="24"/>
  <c r="V8" i="24"/>
  <c r="W8" i="24"/>
  <c r="R10" i="24"/>
  <c r="S10" i="24"/>
  <c r="T10" i="24"/>
  <c r="R11" i="24"/>
  <c r="S11" i="24"/>
  <c r="T11" i="24"/>
  <c r="U11" i="24"/>
  <c r="V11" i="24"/>
  <c r="W11" i="24"/>
  <c r="R12" i="24"/>
  <c r="S12" i="24"/>
  <c r="T12" i="24"/>
  <c r="U12" i="24"/>
  <c r="V12" i="24"/>
  <c r="W12" i="24"/>
  <c r="R14" i="24"/>
  <c r="S14" i="24"/>
  <c r="T14" i="24"/>
  <c r="U14" i="24"/>
  <c r="V14" i="24"/>
  <c r="W14" i="24"/>
  <c r="R15" i="24"/>
  <c r="S15" i="24"/>
  <c r="T15" i="24"/>
  <c r="U15" i="24"/>
  <c r="W15" i="24"/>
  <c r="S16" i="24"/>
  <c r="T16" i="24"/>
  <c r="U16" i="24"/>
  <c r="V16" i="24"/>
  <c r="R17" i="24"/>
  <c r="S17" i="24"/>
  <c r="T17" i="24"/>
  <c r="U17" i="24"/>
  <c r="V17" i="24"/>
  <c r="W17" i="24"/>
  <c r="R18" i="24"/>
  <c r="S18" i="24"/>
  <c r="T18" i="24"/>
  <c r="U18" i="24"/>
  <c r="V18" i="24"/>
  <c r="W18" i="24"/>
  <c r="R19" i="24"/>
  <c r="S19" i="24"/>
  <c r="T19" i="24"/>
  <c r="U19" i="24"/>
  <c r="V19" i="24"/>
  <c r="W19" i="24"/>
  <c r="R20" i="24"/>
  <c r="S20" i="24"/>
  <c r="T20" i="24"/>
  <c r="U20" i="24"/>
  <c r="V20" i="24"/>
  <c r="W20" i="24"/>
  <c r="R21" i="24"/>
  <c r="S21" i="24"/>
  <c r="T21" i="24"/>
  <c r="U21" i="24"/>
  <c r="V21" i="24"/>
  <c r="W21" i="24"/>
  <c r="S22" i="24"/>
  <c r="T22" i="24"/>
  <c r="U22" i="24"/>
  <c r="V22" i="24"/>
  <c r="W22" i="24"/>
  <c r="R23" i="24"/>
  <c r="S23" i="24"/>
  <c r="T23" i="24"/>
  <c r="U23" i="24"/>
  <c r="V23" i="24"/>
  <c r="W23" i="24"/>
  <c r="R24" i="24"/>
  <c r="S24" i="24"/>
  <c r="T24" i="24"/>
  <c r="U24" i="24"/>
  <c r="S25" i="24"/>
  <c r="T25" i="24"/>
  <c r="U25" i="24"/>
  <c r="V25" i="24"/>
  <c r="W25" i="24"/>
  <c r="R29" i="24"/>
  <c r="S29" i="24"/>
  <c r="T29" i="24"/>
  <c r="U29" i="24"/>
  <c r="V29" i="24"/>
  <c r="W29" i="24"/>
  <c r="R30" i="24"/>
  <c r="S30" i="24"/>
  <c r="T30" i="24"/>
  <c r="U30" i="24"/>
  <c r="V30" i="24"/>
  <c r="W30" i="24"/>
  <c r="R31" i="24"/>
  <c r="S31" i="24"/>
  <c r="T31" i="24"/>
  <c r="U31" i="24"/>
  <c r="V31" i="24"/>
  <c r="W31" i="24"/>
  <c r="R32" i="24"/>
  <c r="S32" i="24"/>
  <c r="T32" i="24"/>
  <c r="U32" i="24"/>
  <c r="V32" i="24"/>
  <c r="W32" i="24"/>
  <c r="S33" i="24"/>
  <c r="T33" i="24"/>
  <c r="U33" i="24"/>
  <c r="V33" i="24"/>
  <c r="R34" i="24"/>
  <c r="S34" i="24"/>
  <c r="T34" i="24"/>
  <c r="U34" i="24"/>
  <c r="V34" i="24"/>
  <c r="W34" i="24"/>
  <c r="R35" i="24"/>
  <c r="S35" i="24"/>
  <c r="T35" i="24"/>
  <c r="U35" i="24"/>
  <c r="V35" i="24"/>
  <c r="W35" i="24"/>
  <c r="R36" i="24"/>
  <c r="S36" i="24"/>
  <c r="T36" i="24"/>
  <c r="U36" i="24"/>
  <c r="V36" i="24"/>
  <c r="W36" i="24"/>
  <c r="R37" i="24"/>
  <c r="S37" i="24"/>
  <c r="T37" i="24"/>
  <c r="U37" i="24"/>
  <c r="V37" i="24"/>
  <c r="W37" i="24"/>
  <c r="R38" i="24"/>
  <c r="S38" i="24"/>
  <c r="T38" i="24"/>
  <c r="U38" i="24"/>
  <c r="V38" i="24"/>
  <c r="W38" i="24"/>
  <c r="R39" i="24"/>
  <c r="S39" i="24"/>
  <c r="T39" i="24"/>
  <c r="U39" i="24"/>
  <c r="V39" i="24"/>
  <c r="W39" i="24"/>
  <c r="R40" i="24"/>
  <c r="S40" i="24"/>
  <c r="T40" i="24"/>
  <c r="U40" i="24"/>
  <c r="V40" i="24"/>
  <c r="W40" i="24"/>
  <c r="R41" i="24"/>
  <c r="S41" i="24"/>
  <c r="T41" i="24"/>
  <c r="U41" i="24"/>
  <c r="V41" i="24"/>
  <c r="W41" i="24"/>
  <c r="R42" i="24"/>
  <c r="S42" i="24"/>
  <c r="T42" i="24"/>
  <c r="U42" i="24"/>
  <c r="V42" i="24"/>
  <c r="W42" i="24"/>
  <c r="R43" i="24"/>
  <c r="S43" i="24"/>
  <c r="T43" i="24"/>
  <c r="U43" i="24"/>
  <c r="W43" i="24"/>
  <c r="R44" i="24"/>
  <c r="S44" i="24"/>
  <c r="T44" i="24"/>
  <c r="U44" i="24"/>
  <c r="V44" i="24"/>
  <c r="W44" i="24"/>
  <c r="R45" i="24"/>
  <c r="S45" i="24"/>
  <c r="T45" i="24"/>
  <c r="U45" i="24"/>
  <c r="V45" i="24"/>
  <c r="W45" i="24"/>
  <c r="R46" i="24"/>
  <c r="S46" i="24"/>
  <c r="T46" i="24"/>
  <c r="U46" i="24"/>
  <c r="V46" i="24"/>
  <c r="W46" i="24"/>
  <c r="R47" i="24"/>
  <c r="S47" i="24"/>
  <c r="T47" i="24"/>
  <c r="U47" i="24"/>
  <c r="V47" i="24"/>
  <c r="W47" i="24"/>
  <c r="R50" i="24"/>
  <c r="S50" i="24"/>
  <c r="T50" i="24"/>
  <c r="U50" i="24"/>
  <c r="V50" i="24"/>
  <c r="W50" i="24"/>
  <c r="R51" i="24"/>
  <c r="S51" i="24"/>
  <c r="T51" i="24"/>
  <c r="U51" i="24"/>
  <c r="V51" i="24"/>
  <c r="W51" i="24"/>
  <c r="R52" i="24"/>
  <c r="S52" i="24"/>
  <c r="T52" i="24"/>
  <c r="U52" i="24"/>
  <c r="V52" i="24"/>
  <c r="W52" i="24"/>
  <c r="R53" i="24"/>
  <c r="S53" i="24"/>
  <c r="T53" i="24"/>
  <c r="U53" i="24"/>
  <c r="V53" i="24"/>
  <c r="W53" i="24"/>
  <c r="R54" i="24"/>
  <c r="S54" i="24"/>
  <c r="T54" i="24"/>
  <c r="U54" i="24"/>
  <c r="V54" i="24"/>
  <c r="W54" i="24"/>
  <c r="R55" i="24"/>
  <c r="S55" i="24"/>
  <c r="T55" i="24"/>
  <c r="U55" i="24"/>
  <c r="V55" i="24"/>
  <c r="W55" i="24"/>
  <c r="R56" i="24"/>
  <c r="S56" i="24"/>
  <c r="T56" i="24"/>
  <c r="U56" i="24"/>
  <c r="V56" i="24"/>
  <c r="W56" i="24"/>
  <c r="R57" i="24"/>
  <c r="S57" i="24"/>
  <c r="T57" i="24"/>
  <c r="U57" i="24"/>
  <c r="V57" i="24"/>
  <c r="W57" i="24"/>
  <c r="R58" i="24"/>
  <c r="S58" i="24"/>
  <c r="T58" i="24"/>
  <c r="U58" i="24"/>
  <c r="V58" i="24"/>
  <c r="W58" i="24"/>
  <c r="R59" i="24"/>
  <c r="S59" i="24"/>
  <c r="T59" i="24"/>
  <c r="U59" i="24"/>
  <c r="V59" i="24"/>
  <c r="W59" i="24"/>
  <c r="R60" i="24"/>
  <c r="S60" i="24"/>
  <c r="T60" i="24"/>
  <c r="U60" i="24"/>
  <c r="V60" i="24"/>
  <c r="W60" i="24"/>
  <c r="R61" i="24"/>
  <c r="S61" i="24"/>
  <c r="T61" i="24"/>
  <c r="U61" i="24"/>
  <c r="V61" i="24"/>
  <c r="W61" i="24"/>
  <c r="R62" i="24"/>
  <c r="S62" i="24"/>
  <c r="T62" i="24"/>
  <c r="U62" i="24"/>
  <c r="V62" i="24"/>
  <c r="W62" i="24"/>
  <c r="S63" i="24"/>
  <c r="T63" i="24"/>
  <c r="U63" i="24"/>
  <c r="V63" i="24"/>
  <c r="W63" i="24"/>
  <c r="R64" i="24"/>
  <c r="S64" i="24"/>
  <c r="T64" i="24"/>
  <c r="U64" i="24"/>
  <c r="V64" i="24"/>
  <c r="W64" i="24"/>
  <c r="V6" i="24"/>
  <c r="U6" i="24"/>
  <c r="T6" i="24"/>
  <c r="Y51" i="24" l="1"/>
  <c r="Y19" i="32"/>
  <c r="Y23" i="32"/>
  <c r="Y20" i="32"/>
  <c r="Y24" i="32"/>
  <c r="Y25" i="32"/>
  <c r="Y14" i="32"/>
  <c r="Y13" i="32"/>
  <c r="X14" i="30"/>
  <c r="Y42" i="24"/>
  <c r="Y40" i="24"/>
  <c r="Y22" i="24"/>
  <c r="Y62" i="24"/>
  <c r="Y60" i="24"/>
  <c r="Y58" i="24"/>
  <c r="Y56" i="24"/>
  <c r="Y44" i="24"/>
  <c r="Y25" i="24"/>
  <c r="Y45" i="24"/>
  <c r="Y64" i="24"/>
  <c r="Y37" i="24"/>
  <c r="Y32" i="24"/>
  <c r="Y16" i="24"/>
  <c r="W74" i="24"/>
  <c r="Y6" i="24"/>
  <c r="Y12" i="32"/>
  <c r="T74" i="24"/>
  <c r="Y46" i="24"/>
  <c r="Y38" i="24"/>
  <c r="Y34" i="24"/>
  <c r="Y33" i="24"/>
  <c r="Y29" i="24"/>
  <c r="Y24" i="24"/>
  <c r="Y15" i="24"/>
  <c r="Y22" i="32"/>
  <c r="R74" i="24"/>
  <c r="Y63" i="24"/>
  <c r="Y31" i="24"/>
  <c r="Y18" i="24"/>
  <c r="U74" i="24"/>
  <c r="Y36" i="24"/>
  <c r="V74" i="24"/>
  <c r="Y61" i="24"/>
  <c r="Y55" i="24"/>
  <c r="Y47" i="24"/>
  <c r="Y43" i="24"/>
  <c r="Y41" i="24"/>
  <c r="Y39" i="24"/>
  <c r="Y35" i="24"/>
  <c r="Y30" i="24"/>
  <c r="Y23" i="24"/>
  <c r="Y21" i="24"/>
  <c r="Y19" i="24"/>
  <c r="Y17" i="24"/>
  <c r="Y14" i="24"/>
  <c r="Y11" i="24"/>
  <c r="Y10" i="24"/>
  <c r="Y68" i="24"/>
  <c r="Y12" i="24"/>
  <c r="Y59" i="24"/>
  <c r="Y57" i="24"/>
  <c r="S74" i="24"/>
  <c r="Y54" i="24"/>
  <c r="Y53" i="24"/>
  <c r="Y52" i="24"/>
  <c r="Y50" i="24"/>
  <c r="Y18" i="32"/>
  <c r="Y7" i="32"/>
  <c r="Y28" i="32" s="1"/>
  <c r="Y21" i="32"/>
  <c r="Y8" i="24"/>
  <c r="Y7" i="24"/>
  <c r="D9" i="7"/>
  <c r="U28" i="32"/>
  <c r="S28" i="32"/>
  <c r="R28" i="32"/>
  <c r="V28" i="32"/>
  <c r="T28" i="32"/>
  <c r="T10" i="28"/>
  <c r="S10" i="28"/>
  <c r="Q10" i="28"/>
  <c r="U10" i="28"/>
  <c r="R14" i="30"/>
  <c r="V14" i="30"/>
  <c r="Q14" i="30"/>
  <c r="S14" i="30"/>
  <c r="Y78" i="24"/>
  <c r="Y74" i="24" l="1"/>
  <c r="D6" i="7" s="1"/>
  <c r="D11" i="7"/>
  <c r="D8" i="7"/>
  <c r="D10" i="7"/>
  <c r="D7" i="7" l="1"/>
  <c r="E10" i="16" l="1"/>
  <c r="E14" i="16"/>
  <c r="E19" i="16" l="1"/>
  <c r="D12" i="7" s="1"/>
  <c r="D16" i="7" s="1"/>
</calcChain>
</file>

<file path=xl/sharedStrings.xml><?xml version="1.0" encoding="utf-8"?>
<sst xmlns="http://schemas.openxmlformats.org/spreadsheetml/2006/main" count="712" uniqueCount="273">
  <si>
    <t>Invulinstructies</t>
  </si>
  <si>
    <t>Per maand</t>
  </si>
  <si>
    <t>In Euro</t>
  </si>
  <si>
    <t xml:space="preserve">Inclusief alle hardware, licentie en personeelskosten </t>
  </si>
  <si>
    <t>Ervaring</t>
  </si>
  <si>
    <t>Junior</t>
  </si>
  <si>
    <t>Medior</t>
  </si>
  <si>
    <t>Senior</t>
  </si>
  <si>
    <t>Per uur</t>
  </si>
  <si>
    <t>Er worden twee typen cellen onderscheiden:</t>
  </si>
  <si>
    <t>On-Site Beheerder</t>
  </si>
  <si>
    <t xml:space="preserve">Rollenmodel </t>
  </si>
  <si>
    <t>Exclusief BTW</t>
  </si>
  <si>
    <t>Beschrijving Rollenmodel</t>
  </si>
  <si>
    <t>2. TOTALEN</t>
  </si>
  <si>
    <t>De On-site Beheerder draagt zorg voor het optimaal functioneren van de componenten van de informatievoorziening, technische infrastructuur, PC's, printers, applicaties op een specifieke locatie. De On-site Engineer ondersteunt de gebruikers direct en ter plaatse.</t>
  </si>
  <si>
    <t>Tabblad</t>
  </si>
  <si>
    <t>Inclusief diensten van derden</t>
  </si>
  <si>
    <t>Inclusief alle overhead kosten en opslag percentages</t>
  </si>
  <si>
    <t>Definities Capaciteit Uurtarieven</t>
  </si>
  <si>
    <t>Relevante ervaringsjaren</t>
  </si>
  <si>
    <t>&lt; 3 jaar</t>
  </si>
  <si>
    <t>4 - 8 jaar</t>
  </si>
  <si>
    <t>&gt; 8 jaar</t>
  </si>
  <si>
    <t xml:space="preserve">Beschrijving </t>
  </si>
  <si>
    <t>Voor de Uurtarieven geldt:</t>
  </si>
  <si>
    <t>Connectiviteitsdiensten</t>
  </si>
  <si>
    <t>Vaste telefonie</t>
  </si>
  <si>
    <t>Prijseenheid per maand</t>
  </si>
  <si>
    <t>PxQ jaar</t>
  </si>
  <si>
    <t>Service desk</t>
  </si>
  <si>
    <t>Werkplekdiensten</t>
  </si>
  <si>
    <t>Service Desk</t>
  </si>
  <si>
    <t>Centrale werkplekdiensten</t>
  </si>
  <si>
    <t>per gebruiker</t>
  </si>
  <si>
    <t>Kantoorwerkplekdiensten</t>
  </si>
  <si>
    <t>per access point</t>
  </si>
  <si>
    <t>per controller</t>
  </si>
  <si>
    <t>Dit betreft een rekenblad waarin automatisch de totaalprijzenworden gepresenteerd. Leverancier dient hier niets in te vullen.</t>
  </si>
  <si>
    <t>per toestel</t>
  </si>
  <si>
    <t>per DB instance</t>
  </si>
  <si>
    <t>per applicatie</t>
  </si>
  <si>
    <t xml:space="preserve">De applicatiebeheerder is verantwoordelijk voor het in stand houden van de software, componenten en interfaces waarmee de functionaliteit van een applicatie wordt gerealiseerd. Hij / zij:
Verzorgt het dagelijkse technisch beheer van 1 of meerdere applicaties
Lost technische applicatie incidenten op (2de lijn, schakelt 3de lijn bij waar nodig)
Voert applicatie installatie, configuratie en implementatiewerkzaamheden uit
Voert productie acceptatie tests uit voor nieuwe software componenten
</t>
  </si>
  <si>
    <t xml:space="preserve">Solution architect
</t>
  </si>
  <si>
    <t xml:space="preserve">IT landschaps-architect
</t>
  </si>
  <si>
    <t>De IT landschapsarchitect is verantwoordelijk voor het ontwikkelen en realiseren van een lange termijn visie op het IT landschap (applicaties en infrastructuur). Hij /zij:
Ontwikkelt een lange termijn visie, roadmaps en blueprints voor het applicatie landschap, waarop de belangrijke applicaties en hun interfaces staan weergegeven in relatie tot de informatie architectuur
Ontwikkelt een lange termijn visie op en roadmaps en blueprints voor infrastructurele componenten
Bestuurt en bewaakt de architectuurrealisatie, door het opstellen van projectstartarchitecturen en door het reviewen van project deliverables
Ontwikkelt regels, principes en richtlijnen voor het gebruik van technische architectuurstandaarden en bewaakt toepassing hiervan</t>
  </si>
  <si>
    <t>De solution architect is verantwoordelijk voor het ontwikkelen en realiseren van de lange termijn visie op 1 of meerdere IT oplossingen Hij / zij:
Ontwikkelt beleid, -richtlijnen en -principes op IT-standaarden en IT-oplossingen en bewaakt toepassing hiervan
Ontwikkelt een lange termijn visie op de ontwikkeling van de technische oplossing, inclusief blueprints waarop interfaces worden verklaard</t>
  </si>
  <si>
    <t xml:space="preserve">De IT projectmanager is verantwoordelijk voor het projectmatig uitvoeren van IT projecten. Hij/zij:
Stelt  IT werkpakketten en projectplannen voor deze IT werkpakketten op
Coördineert de realisatie van IT werkpakketten conform projectplan 
Rapporteert aan de stuurgroep en/of opdrachtgever ten aanzien van tijd, geld en kwaliteit
</t>
  </si>
  <si>
    <t>IT Projectmanager</t>
  </si>
  <si>
    <t xml:space="preserve">Applicatie beheerder
</t>
  </si>
  <si>
    <t xml:space="preserve">De Gegevensanalist ondersteunt de business met relevante stuurinformatie, rapportages en tools. Hij/zij:
Voert analyses uit binnen databases en datawarehouses en vertaalt dit naar voor de business bruikbare toepassingen
Ontwerpt en genereert business rapportages
Onderhoudt en past nieuwe ontwikkelingen en technieken toe op het terrein van data-extractie, -manipulatie en -analyse. </t>
  </si>
  <si>
    <t>Solution tester</t>
  </si>
  <si>
    <t xml:space="preserve">De solution tester geeft uitvoering aan de testen  voor ontwikkelde oplossingen binnen de testomgeving. Hij/zij:
Stelt testgevallen, (automatische) testscripts en testspecificaties (functioneel en niet functioneel)  op
Voert voorgedefinieerde tests uit, documenteert de testbevindingen en rapporteert over de testresultaten </t>
  </si>
  <si>
    <t>Solution engineer</t>
  </si>
  <si>
    <t>Solution ontwerper</t>
  </si>
  <si>
    <t>De solution ontwerper ontwerpt nieuwe/aangepaste technische IT oplossingen. Hij / zij:
Stelt het systeemontwerp op (=functioneel en technisch ontwerp tezamen) en ontwerpt de IT-oplossing voor subsystemen, de interfaces en de integratie specificaties.
Ontwerpt functionele acceptatietest, en voert deze uit na oplevering</t>
  </si>
  <si>
    <t xml:space="preserve">Applicatie / infra consultant
</t>
  </si>
  <si>
    <t>De applicatie consultant borgt dat de technische kwaliteit en onderhoudbaarheid van de applicatie / infrastructuur en interfaces in overeenstemming met de architectuur wordt beheerd. Hij/zij:
Vertaalt requirements vanuit wijzigingen en projecten in een applicatie opdrachtspecificatie voor de leverende partijen
Beoordeelt de voorgestelde oplossingrichting van de IT-leverancier aan de hand van functionele en technische eisen, technische architectuurstandaarden, afgesproken contract voorwaarden, etc.
Ondersteunt, de IT-leverancier,  bij het oplossen van incidenten vanuit zijn kennis van infrastructuur of het applicatielandschap
Onderhoudt kennis van bedrijfskritieke applicaties, inclusief relevante interfaces in het applicatielandschap en documenteert deze kennis
Onderhoudt kennis van infrastructuur en werkplekken, inclusief relevante interfaces in het infra landschap en documenteert deze kennis</t>
  </si>
  <si>
    <t>Inhoud</t>
  </si>
  <si>
    <t>Inleiding</t>
  </si>
  <si>
    <t>Totalen</t>
  </si>
  <si>
    <t>Uurtarieven</t>
  </si>
  <si>
    <t>Rolbeschrijvingen</t>
  </si>
  <si>
    <t>Optionele randapparatuur</t>
  </si>
  <si>
    <t>Technisch Applicatie beheer</t>
  </si>
  <si>
    <t>Basis Technisch Applicatie Beheer &amp; Operations</t>
  </si>
  <si>
    <t>Database beheer</t>
  </si>
  <si>
    <t>11. Uurtarieven</t>
  </si>
  <si>
    <t>tablet</t>
  </si>
  <si>
    <t>per tablet</t>
  </si>
  <si>
    <t>Toetsenbord</t>
  </si>
  <si>
    <t>per muis</t>
  </si>
  <si>
    <t>per toetsenbord</t>
  </si>
  <si>
    <t>Muis</t>
  </si>
  <si>
    <t>Office LAN</t>
  </si>
  <si>
    <t xml:space="preserve">access point </t>
  </si>
  <si>
    <t>controller</t>
  </si>
  <si>
    <t>actieve poort</t>
  </si>
  <si>
    <t>per actieve poort</t>
  </si>
  <si>
    <t>Database - MS SQL</t>
  </si>
  <si>
    <t>1-Applicatie Type A: Complexiteit laag</t>
  </si>
  <si>
    <t>3-Applicatie Type C: Complexiteit hoog</t>
  </si>
  <si>
    <t>Monitor</t>
  </si>
  <si>
    <t>per monitor</t>
  </si>
  <si>
    <t>Docking station</t>
  </si>
  <si>
    <t>per docking station</t>
  </si>
  <si>
    <t>per vergadertoestel</t>
  </si>
  <si>
    <t>Mobiele telefonie</t>
  </si>
  <si>
    <t>Medewerker</t>
  </si>
  <si>
    <t>Print diensten</t>
  </si>
  <si>
    <t>Multi Functioneel Apparaat</t>
  </si>
  <si>
    <t>Optionele werkplekapplicaties</t>
  </si>
  <si>
    <t>Adobe Pro</t>
  </si>
  <si>
    <t>Winzip</t>
  </si>
  <si>
    <t>Microsoft Visio</t>
  </si>
  <si>
    <t>2-Applicatie Type B: Complexiteit midden</t>
  </si>
  <si>
    <t>Rekencapaciteit</t>
  </si>
  <si>
    <t>Per Virtual Machine (2vCPU, 8GB)</t>
  </si>
  <si>
    <t>Storage</t>
  </si>
  <si>
    <t>Besturingssysteem beheer</t>
  </si>
  <si>
    <t>per flexplek</t>
  </si>
  <si>
    <t>flexplek apparatuur</t>
  </si>
  <si>
    <t>Backup</t>
  </si>
  <si>
    <t>Storage &amp; Backup</t>
  </si>
  <si>
    <t>Hosting</t>
  </si>
  <si>
    <t>Service desk dienstverlening</t>
  </si>
  <si>
    <t>Service integratie</t>
  </si>
  <si>
    <t>Service Integratie</t>
  </si>
  <si>
    <t>Bedrijfsapplicatie hosting</t>
  </si>
  <si>
    <t>Onsite Support</t>
  </si>
  <si>
    <t>5. Connectiviteitsdiensten</t>
  </si>
  <si>
    <t>per dagdeel (4 uur)</t>
  </si>
  <si>
    <t>Onsite Support ondersteuning</t>
  </si>
  <si>
    <t>Website hosting</t>
  </si>
  <si>
    <t>per website</t>
  </si>
  <si>
    <t>website</t>
  </si>
  <si>
    <t>Telefoon toestel (N-2) incl. abonnement</t>
  </si>
  <si>
    <t>per toestel en abonnement</t>
  </si>
  <si>
    <t>Telefoon toestel (N-1) incl. abonnement</t>
  </si>
  <si>
    <t>Telefoon toestel (N) incl. abonnement</t>
  </si>
  <si>
    <t>Privacy screen</t>
  </si>
  <si>
    <t>4. Werkplekdiensten</t>
  </si>
  <si>
    <t>6. Service Desk</t>
  </si>
  <si>
    <t>7. Onsite support</t>
  </si>
  <si>
    <t>8. Service integratie</t>
  </si>
  <si>
    <t>Kosten per rol per uur, op basis van ervaringsniveau</t>
  </si>
  <si>
    <t>Maanden per jaar</t>
  </si>
  <si>
    <t>laptop type 1</t>
  </si>
  <si>
    <t xml:space="preserve">laptop type 2 </t>
  </si>
  <si>
    <t xml:space="preserve">Totaal </t>
  </si>
  <si>
    <t>Totaal per activiteit</t>
  </si>
  <si>
    <t>9. Bedrijfsapplicatie hosting</t>
  </si>
  <si>
    <t>Staffels</t>
  </si>
  <si>
    <t>Staffel 1</t>
  </si>
  <si>
    <t>Staffel 2</t>
  </si>
  <si>
    <t>Staffel 3</t>
  </si>
  <si>
    <t>Tot en met</t>
  </si>
  <si>
    <t xml:space="preserve">Van </t>
  </si>
  <si>
    <t>Kans van optreden</t>
  </si>
  <si>
    <t>Contractjaar 1</t>
  </si>
  <si>
    <t>Contractjaar 3</t>
  </si>
  <si>
    <t>Contractjaar 2</t>
  </si>
  <si>
    <t>Contractjaar 4</t>
  </si>
  <si>
    <t>Contractjaar 5</t>
  </si>
  <si>
    <t>Contractjaar 6</t>
  </si>
  <si>
    <t>Productbeschrijving</t>
  </si>
  <si>
    <t>Omschrijving dienst</t>
  </si>
  <si>
    <t>Staffel</t>
  </si>
  <si>
    <t>Office LAN / Wifi</t>
  </si>
  <si>
    <t>WifI</t>
  </si>
  <si>
    <t>Prijs per apparaat Contractjaar 1</t>
  </si>
  <si>
    <t>Prijs per apparaat Contractjaar 2</t>
  </si>
  <si>
    <t>Prijs per apparaat Contractjaar 3</t>
  </si>
  <si>
    <t>Prijs per apparaat Contractjaar 4</t>
  </si>
  <si>
    <t>Prijs per apparaat Contractjaar 5</t>
  </si>
  <si>
    <t>Prijs per apparaat Contractjaar 6</t>
  </si>
  <si>
    <t>Aantallen</t>
  </si>
  <si>
    <t>Omschrijving OPTIONELE diensten</t>
  </si>
  <si>
    <t>Totale beoordelingsprijs --&gt;</t>
  </si>
  <si>
    <t>Eenheidstarief per maand in EURO's exclusief btw</t>
  </si>
  <si>
    <r>
      <t xml:space="preserve">Aantal benodigd volgens Inschrijver 
</t>
    </r>
    <r>
      <rPr>
        <sz val="9"/>
        <rFont val="Verdana"/>
        <family val="2"/>
      </rPr>
      <t>(Locatie Gustav Mahlerplein, Amsterdam)</t>
    </r>
  </si>
  <si>
    <t>Totale beoordelingsprijs  --&gt;</t>
  </si>
  <si>
    <t>Afronding volledige transitie</t>
  </si>
  <si>
    <t>Totaal transitiekosten</t>
  </si>
  <si>
    <t>Transitiekosten</t>
  </si>
  <si>
    <t>Fase transitie</t>
  </si>
  <si>
    <t>Kosten transitie</t>
  </si>
  <si>
    <t>Mijlpaal</t>
  </si>
  <si>
    <r>
      <rPr>
        <b/>
        <sz val="9"/>
        <rFont val="Verdana"/>
        <family val="2"/>
      </rPr>
      <t>Mijlpaal 1:</t>
    </r>
    <r>
      <rPr>
        <sz val="9"/>
        <rFont val="Verdana"/>
        <family val="2"/>
      </rPr>
      <t xml:space="preserve"> 
Kosten transitie basisvereisten</t>
    </r>
  </si>
  <si>
    <r>
      <rPr>
        <b/>
        <sz val="9"/>
        <rFont val="Verdana"/>
        <family val="2"/>
      </rPr>
      <t xml:space="preserve">Mijlpaal 2: 
</t>
    </r>
    <r>
      <rPr>
        <sz val="9"/>
        <rFont val="Verdana"/>
        <family val="2"/>
      </rPr>
      <t>Kosten 1e mijlpaal afronding volledige transitie</t>
    </r>
  </si>
  <si>
    <r>
      <rPr>
        <b/>
        <sz val="9"/>
        <rFont val="Verdana"/>
        <family val="2"/>
      </rPr>
      <t xml:space="preserve">Mijlpaal 3:
</t>
    </r>
    <r>
      <rPr>
        <sz val="9"/>
        <rFont val="Verdana"/>
        <family val="2"/>
      </rPr>
      <t>Kosten 2e mijlpaal afronding volledige transitie</t>
    </r>
  </si>
  <si>
    <t>Per kleur geprinte pagina</t>
  </si>
  <si>
    <t>Per zwart/wit geprinte pagina</t>
  </si>
  <si>
    <t>Formule, maakt gebruik van input Inschrijver</t>
  </si>
  <si>
    <t>Voor de Transitiekosten geldt:</t>
  </si>
  <si>
    <t>Inclusief alle overige kosten</t>
  </si>
  <si>
    <t>Exclusief transitiekosten</t>
  </si>
  <si>
    <t>1. INHOUDSOPGAVE</t>
  </si>
  <si>
    <t>Ondertekenen bij uw Inschrijving:</t>
  </si>
  <si>
    <t>Organisatie</t>
  </si>
  <si>
    <t>Datum</t>
  </si>
  <si>
    <t>Handtekening van gemachtigde</t>
  </si>
  <si>
    <t>Naam van van gemachtigde</t>
  </si>
  <si>
    <t>Totale beoordelingsprijs</t>
  </si>
  <si>
    <t>Factor</t>
  </si>
  <si>
    <t>Totale fictieve inschrijvingsprijs</t>
  </si>
  <si>
    <t>Invullen door Inschrijver</t>
  </si>
  <si>
    <t>Voor alle prijzen met overige vergoedingen geldt:</t>
  </si>
  <si>
    <t>per Gebruiker</t>
  </si>
  <si>
    <t>Fixed fee</t>
  </si>
  <si>
    <t>Prijs per eenheid</t>
  </si>
  <si>
    <t>Weken per jaar</t>
  </si>
  <si>
    <t>Basisvereisten</t>
  </si>
  <si>
    <t>12. Rolbeschrijvingen</t>
  </si>
  <si>
    <t>10. Transitiekosten</t>
  </si>
  <si>
    <t>Wegingsfactor</t>
  </si>
  <si>
    <t>Gewogen prijs</t>
  </si>
  <si>
    <t>Max uurtarief</t>
  </si>
  <si>
    <t>per privacy screen type 1</t>
  </si>
  <si>
    <t>per privacy screen type 2</t>
  </si>
  <si>
    <t>per used Tb</t>
  </si>
  <si>
    <t>Inschrijver vult in dit tabblad de kosten voor de Transitie van de dienstverlening in de groene cellen van dit tabblad in. De Eisen aan de Transitie staan beschreven in Bijlage J-B1 bij het Beschrijvend document.</t>
  </si>
  <si>
    <t>Inschrijver vult zijn tarieven voor Onsite Support  in de groene cellen van dit tabblad in.</t>
  </si>
  <si>
    <t xml:space="preserve">Inschrijver vult zijn tarieven voor de Service Desk diensten en vult hiermee de groene cellen van dit tabblad in. De tarieven zijn de tarieven voor volledige Servicedesk ondersteuning inclusief benodigde systemen en andere benodigdheden. 
</t>
  </si>
  <si>
    <t xml:space="preserve">Inschrijver vult zijn tarieven voor de WAN connectiviteitsdiensten in en vult hiermee de groene cellen van dit tabblad in. 
</t>
  </si>
  <si>
    <t>Wegingsfactor Opdracht</t>
  </si>
  <si>
    <t>Wegingsfactor per rol</t>
  </si>
  <si>
    <t>Tarieven per uur</t>
  </si>
  <si>
    <t>Eenheidstarief per week in EURO's exclusief btw</t>
  </si>
  <si>
    <t>Totaalprijs Contractjaar 1</t>
  </si>
  <si>
    <t>Totaalprijs Contractjaar 2</t>
  </si>
  <si>
    <t>Totaalprijs Contractjaar 3</t>
  </si>
  <si>
    <t>Totaalprijs Contractjaar 4</t>
  </si>
  <si>
    <t>Totaalprijs Contractjaar 5</t>
  </si>
  <si>
    <t>Totaalprijs Contractjaar 6</t>
  </si>
  <si>
    <t>2.1</t>
  </si>
  <si>
    <t>2.2</t>
  </si>
  <si>
    <t>2.3</t>
  </si>
  <si>
    <t>2.4</t>
  </si>
  <si>
    <t>Tabletdienst</t>
  </si>
  <si>
    <t>Laptopdienst</t>
  </si>
  <si>
    <t>2.6</t>
  </si>
  <si>
    <t>2.7</t>
  </si>
  <si>
    <t>2.8</t>
  </si>
  <si>
    <t>2.9</t>
  </si>
  <si>
    <t>2.10</t>
  </si>
  <si>
    <t>2.11</t>
  </si>
  <si>
    <t>2.12</t>
  </si>
  <si>
    <t>Hoofdstuk in Bijlage J-A1- Dienstverlening</t>
  </si>
  <si>
    <t>2.5.1</t>
  </si>
  <si>
    <t>2.5.2</t>
  </si>
  <si>
    <t>Inschrijver biedt Office LAN/Wifi fixed prices conform de gestelde Eisen, Service Levels en andere voorwaarden</t>
  </si>
  <si>
    <t>Inschrijver is vrij om voor optionele randapparatuur extra rijen in te voegen, indien het huidige aantal ontoereikend is. Ingedienden tarieven dienen marktconform te zijn.</t>
  </si>
  <si>
    <t>Bijlage J-B1-Transitie</t>
  </si>
  <si>
    <t>7.2</t>
  </si>
  <si>
    <t>7.1</t>
  </si>
  <si>
    <t xml:space="preserve">Inschrijver vult zijn tarieven voor bedrijfsapplicatie dienstverlening in en vult hiermee de groene cellen van dit tabblad. Hierbij wordt rekening gehouden met de startdatum van het product, uitrolschema en eventuele optimalisaties. De geleverde volumes zijn exclusief producten voor eigen gebruik van (medewerkers van) Wederpartij. Specifiek voor fysieke servers geeft Wederpartij aan welke configuraties (aantal cpu en intern geheugen) gebruikt gaan worden. 
</t>
  </si>
  <si>
    <t>Per operating system (OS)</t>
  </si>
  <si>
    <t>Per Derde Partij</t>
  </si>
  <si>
    <t>Inschrijver vult zijn tarieven voor service integratie in de groene cellen van dit tabblad in.</t>
  </si>
  <si>
    <t>Totaal gewogen fictieve inschrijvingsprijs over 6 jaar</t>
  </si>
  <si>
    <t>Opdracht</t>
  </si>
  <si>
    <t>De inhoud van deze Bijlage wordt achteraf verwerkt in het Dossier Financiële Afspraken. Alle daarin opgenomen verplichtingen zullen evenzovele contractuele verplichtingen van Wederpartij zijn. Deze Bijlage dient in overeenstemming met Bijlage 1- Akkoordverklaring Programma van Eisen en Bijlage J-D1 Dossier Financiële Afspraken te zijn ingevuld en bijgevoegd te worden als onderdeel van de Inschrijving. Wederpartij mag niets aan opzet, inhoud en/of layout van dit spreadsheet veranderen, tenzij anders vermeld in het betreffende werkblad. Het veranderen van dit spreadsheet kan resulteren in uitsluiting van verdere deelname aan deze Aanbesteding. U ondertekent tabblad 3 van deze Bijlage en levert deze bij uw Inschrijving in (PDF). Daarnaast dient dit hele document als Excel file bij uw inschrijving in te dienen. De totale prijs is een fictieve inschrijvingsprijs waaraan u geen rechten kunt ontlenen.</t>
  </si>
  <si>
    <t>3. Totalen</t>
  </si>
  <si>
    <t>2. INLEIDING</t>
  </si>
  <si>
    <t xml:space="preserve">Inschrijver vult zijn tarieven voor Werkplekdiensten in en vult hiermee de groene cellen van dit tabblad in. Deze tarieven zijn de tarieven voor volledige werkplekdienstverlening inclusief benodigde back-end systemen en alle andere kosten.
</t>
  </si>
  <si>
    <t xml:space="preserve">Fictieve gewogen totaalprijs over 6 jaar </t>
  </si>
  <si>
    <t>Fixed price</t>
  </si>
  <si>
    <t xml:space="preserve">Inschrijver vult intabblad 11 uurtarieven voor eventuele ondersteuning voor Exit (Bijlage J-B2 Exitafspraken) en projectmatige diensten (Bijlage J-A1 Dienstverlening). De uurtarieven die Wederpartij hanteert zijn conform rolbeschrijving en ervaring. 
</t>
  </si>
  <si>
    <t>Flexplek apparatuur op locatie dienst</t>
  </si>
  <si>
    <t>Verhuisdienst</t>
  </si>
  <si>
    <t>Eenheid</t>
  </si>
  <si>
    <t>Totaal verhuisdienst kosten (fixed price)</t>
  </si>
  <si>
    <t>Verhuiskosten</t>
  </si>
  <si>
    <t>13. Verhuisdienst</t>
  </si>
  <si>
    <t xml:space="preserve">Inschrijver ondertekent dit tabblad en dient deze in PDF bij zijn Inschrijving in. </t>
  </si>
  <si>
    <t>Samenwerking dienst</t>
  </si>
  <si>
    <t>per laptop</t>
  </si>
  <si>
    <t>per Gebruiker (ongeacht aantal devices)</t>
  </si>
  <si>
    <t>Eisen staan beschreven in</t>
  </si>
  <si>
    <t>Eenmalige verhuizing, conform gestelde in Bijlage J-A1.</t>
  </si>
  <si>
    <t>Hoofdstuk in Bijlage J-A1-Dienstverlening</t>
  </si>
  <si>
    <t>Inschrijver vult in dit tabblad de kosten voor de verhuisdienst in de groene cellen van dit tabblad in. De Eisen aan de verhuisdienst staan beschreven in Bijlage J-A1 bij het Beschrijvend document.</t>
  </si>
  <si>
    <t>Bijlage 2 - Prijsopgaveformulier</t>
  </si>
  <si>
    <t>LET OP: Alleen bij de print diensten is het toegestaan een financiële waarde aan te geven die langer is dan twee decimalen achter de komma, bijvoorbeeld € 0,1234 (max. 4 decimalen).</t>
  </si>
  <si>
    <t>Mobile device management incl. Onderhoud</t>
  </si>
  <si>
    <t>Connectiviteit</t>
  </si>
  <si>
    <t>Beschrijving</t>
  </si>
  <si>
    <t>Prijs voor connectiviteit conform Programma van Eisen</t>
  </si>
  <si>
    <t>Service desk VIP dienstverlening</t>
  </si>
  <si>
    <t>Vaste telefonie aansluiting</t>
  </si>
  <si>
    <t>Vaste telefonie toestel</t>
  </si>
  <si>
    <t>Vergadertoestel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</si>
</sst>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_-&quot;€&quot;\ * #,##0.00_-;_-&quot;€&quot;\ * #,##0.00\-;_-&quot;€&quot;\ * &quot;-&quot;??_-;_-@_-"/>
    <numFmt numFmtId="165" formatCode="_-* #,##0.00_-;_-* #,##0.00\-;_-* &quot;-&quot;??_-;_-@_-"/>
    <numFmt numFmtId="166" formatCode="_ [$€-413]\ * #,##0.00_ ;_ [$€-413]\ * \-#,##0.00_ ;_ [$€-413]\ * &quot;-&quot;??_ ;_ @_ "/>
    <numFmt numFmtId="167" formatCode="_-&quot;€&quot;\ * #,##0.0000_-;_-&quot;€&quot;\ * #,##0.0000\-;_-&quot;€&quot;\ * &quot;-&quot;??_-;_-@_-"/>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b/>
      <sz val="12"/>
      <name val="Arial"/>
      <family val="2"/>
    </font>
    <font>
      <b/>
      <sz val="10"/>
      <color indexed="9"/>
      <name val="Arial"/>
      <family val="2"/>
    </font>
    <font>
      <sz val="10"/>
      <name val="Arial"/>
      <family val="2"/>
    </font>
    <font>
      <sz val="10"/>
      <color indexed="8"/>
      <name val="MS Sans Serif"/>
      <family val="2"/>
    </font>
    <font>
      <sz val="9"/>
      <name val="Arial"/>
      <family val="2"/>
    </font>
    <font>
      <sz val="11"/>
      <color theme="1"/>
      <name val="Calibri"/>
      <family val="2"/>
      <scheme val="minor"/>
    </font>
    <font>
      <sz val="10"/>
      <color theme="1"/>
      <name val="Arial"/>
      <family val="2"/>
    </font>
    <font>
      <b/>
      <sz val="20"/>
      <color theme="1"/>
      <name val="Arial"/>
      <family val="2"/>
    </font>
    <font>
      <b/>
      <sz val="12"/>
      <name val="Verdana"/>
      <family val="2"/>
    </font>
    <font>
      <b/>
      <sz val="9"/>
      <name val="Verdana"/>
      <family val="2"/>
    </font>
    <font>
      <sz val="9"/>
      <name val="Verdana"/>
      <family val="2"/>
    </font>
    <font>
      <b/>
      <sz val="9"/>
      <color theme="1"/>
      <name val="Verdana"/>
      <family val="2"/>
    </font>
    <font>
      <b/>
      <sz val="9"/>
      <color rgb="FFFF0000"/>
      <name val="Verdana"/>
      <family val="2"/>
    </font>
    <font>
      <b/>
      <sz val="12"/>
      <color rgb="FFFF0000"/>
      <name val="Verdana"/>
      <family val="2"/>
    </font>
    <font>
      <b/>
      <sz val="14"/>
      <color rgb="FFFF0000"/>
      <name val="Verdana"/>
      <family val="2"/>
    </font>
    <font>
      <b/>
      <sz val="14"/>
      <name val="Verdana"/>
      <family val="2"/>
    </font>
    <font>
      <i/>
      <sz val="9"/>
      <name val="Verdana"/>
      <family val="2"/>
    </font>
    <font>
      <b/>
      <sz val="10"/>
      <color rgb="FFFFFF00"/>
      <name val="Arial"/>
      <family val="2"/>
    </font>
    <font>
      <b/>
      <sz val="12"/>
      <color theme="9" tint="-0.249977111117893"/>
      <name val="Arial"/>
      <family val="2"/>
    </font>
    <font>
      <sz val="10"/>
      <name val="Verdana"/>
      <family val="2"/>
    </font>
    <font>
      <b/>
      <sz val="10"/>
      <name val="Verdana"/>
      <family val="2"/>
    </font>
    <font>
      <b/>
      <sz val="14"/>
      <color theme="0"/>
      <name val="Verdana"/>
      <family val="2"/>
    </font>
    <font>
      <sz val="10"/>
      <color theme="0"/>
      <name val="Verdana"/>
      <family val="2"/>
    </font>
    <font>
      <b/>
      <sz val="16"/>
      <name val="Verdana"/>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theme="4" tint="0.79998168889431442"/>
        <bgColor indexed="64"/>
      </patternFill>
    </fill>
    <fill>
      <patternFill patternType="solid">
        <fgColor theme="0"/>
        <bgColor indexed="64"/>
      </patternFill>
    </fill>
    <fill>
      <patternFill patternType="solid">
        <fgColor rgb="FF99CCFF"/>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bgColor indexed="56"/>
      </patternFill>
    </fill>
    <fill>
      <patternFill patternType="solid">
        <fgColor rgb="FFFFFF00"/>
        <bgColor indexed="64"/>
      </patternFill>
    </fill>
    <fill>
      <patternFill patternType="solid">
        <fgColor rgb="FFFF0000"/>
        <bgColor indexed="64"/>
      </patternFill>
    </fill>
    <fill>
      <patternFill patternType="solid">
        <fgColor theme="5" tint="0.59999389629810485"/>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s>
  <cellStyleXfs count="17">
    <xf numFmtId="0" fontId="0" fillId="0" borderId="0"/>
    <xf numFmtId="0" fontId="9" fillId="0" borderId="0"/>
    <xf numFmtId="165" fontId="3" fillId="0" borderId="0" applyFont="0" applyFill="0" applyBorder="0" applyAlignment="0" applyProtection="0"/>
    <xf numFmtId="165" fontId="8" fillId="0" borderId="0" applyFont="0" applyFill="0" applyBorder="0" applyAlignment="0" applyProtection="0"/>
    <xf numFmtId="164" fontId="3" fillId="0" borderId="0" applyFont="0" applyFill="0" applyBorder="0" applyAlignment="0" applyProtection="0"/>
    <xf numFmtId="0" fontId="8" fillId="0" borderId="0"/>
    <xf numFmtId="0" fontId="11" fillId="0" borderId="0"/>
    <xf numFmtId="9" fontId="3" fillId="0" borderId="0" applyFont="0" applyFill="0" applyBorder="0" applyAlignment="0" applyProtection="0"/>
    <xf numFmtId="9" fontId="8" fillId="0" borderId="0" applyFont="0" applyFill="0" applyBorder="0" applyAlignment="0" applyProtection="0"/>
    <xf numFmtId="0" fontId="8" fillId="0" borderId="0"/>
    <xf numFmtId="0" fontId="2" fillId="0" borderId="0"/>
    <xf numFmtId="0" fontId="3" fillId="0" borderId="0"/>
    <xf numFmtId="0" fontId="12" fillId="0" borderId="0"/>
    <xf numFmtId="0" fontId="12" fillId="0" borderId="0"/>
    <xf numFmtId="0" fontId="1" fillId="0" borderId="0"/>
    <xf numFmtId="0" fontId="3" fillId="0" borderId="0"/>
    <xf numFmtId="164" fontId="3" fillId="0" borderId="0" applyFont="0" applyFill="0" applyBorder="0" applyAlignment="0" applyProtection="0"/>
  </cellStyleXfs>
  <cellXfs count="541">
    <xf numFmtId="0" fontId="0" fillId="0" borderId="0" xfId="0"/>
    <xf numFmtId="0" fontId="4" fillId="2" borderId="0" xfId="0" applyFont="1" applyFill="1"/>
    <xf numFmtId="0" fontId="4" fillId="2" borderId="2" xfId="0" applyFont="1" applyFill="1" applyBorder="1"/>
    <xf numFmtId="0" fontId="4" fillId="2" borderId="0" xfId="0" applyFont="1" applyFill="1" applyBorder="1"/>
    <xf numFmtId="0" fontId="4" fillId="3" borderId="1" xfId="0" applyFont="1" applyFill="1" applyBorder="1"/>
    <xf numFmtId="0" fontId="7" fillId="2" borderId="0" xfId="0" applyFont="1" applyFill="1"/>
    <xf numFmtId="0" fontId="5" fillId="2" borderId="0" xfId="0" applyFont="1" applyFill="1" applyAlignment="1">
      <alignment vertical="top"/>
    </xf>
    <xf numFmtId="0" fontId="6" fillId="2" borderId="0" xfId="0" applyFont="1" applyFill="1"/>
    <xf numFmtId="0" fontId="4" fillId="4" borderId="1" xfId="0" applyFont="1" applyFill="1" applyBorder="1" applyProtection="1"/>
    <xf numFmtId="0" fontId="10" fillId="2" borderId="0" xfId="0" applyFont="1" applyFill="1" applyAlignment="1">
      <alignment vertical="top"/>
    </xf>
    <xf numFmtId="0" fontId="4" fillId="8" borderId="0" xfId="0" applyFont="1" applyFill="1" applyBorder="1" applyAlignment="1">
      <alignment vertical="center"/>
    </xf>
    <xf numFmtId="166" fontId="4" fillId="6" borderId="0" xfId="0" applyNumberFormat="1" applyFont="1" applyFill="1" applyBorder="1"/>
    <xf numFmtId="0" fontId="5" fillId="6" borderId="0" xfId="0" applyFont="1" applyFill="1" applyAlignment="1">
      <alignment horizontal="left"/>
    </xf>
    <xf numFmtId="0" fontId="3" fillId="2" borderId="0" xfId="0" applyFont="1" applyFill="1"/>
    <xf numFmtId="1" fontId="3" fillId="0" borderId="1" xfId="0" applyNumberFormat="1" applyFont="1" applyFill="1" applyBorder="1" applyAlignment="1">
      <alignment horizontal="left" vertical="center"/>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6" borderId="0" xfId="0" applyFont="1" applyFill="1"/>
    <xf numFmtId="1" fontId="3" fillId="0" borderId="1" xfId="0" applyNumberFormat="1" applyFont="1" applyFill="1" applyBorder="1" applyAlignment="1">
      <alignment vertical="top"/>
    </xf>
    <xf numFmtId="0" fontId="3" fillId="2" borderId="0" xfId="0" applyFont="1" applyFill="1" applyAlignment="1">
      <alignment vertical="top"/>
    </xf>
    <xf numFmtId="0" fontId="3" fillId="2" borderId="2" xfId="0" applyFont="1" applyFill="1" applyBorder="1"/>
    <xf numFmtId="0" fontId="3" fillId="2" borderId="6" xfId="0" applyFont="1" applyFill="1" applyBorder="1" applyAlignment="1">
      <alignment vertical="top"/>
    </xf>
    <xf numFmtId="0" fontId="3" fillId="2" borderId="8" xfId="0" applyFont="1" applyFill="1" applyBorder="1" applyAlignment="1">
      <alignment vertical="top"/>
    </xf>
    <xf numFmtId="0" fontId="3" fillId="0" borderId="1" xfId="0" applyFont="1" applyFill="1" applyBorder="1"/>
    <xf numFmtId="1" fontId="3" fillId="2" borderId="4" xfId="0" applyNumberFormat="1" applyFont="1" applyFill="1" applyBorder="1" applyAlignment="1">
      <alignment vertical="top"/>
    </xf>
    <xf numFmtId="0" fontId="3" fillId="2" borderId="0" xfId="0" applyFont="1" applyFill="1" applyBorder="1" applyAlignment="1">
      <alignment vertical="top"/>
    </xf>
    <xf numFmtId="0" fontId="3" fillId="0" borderId="0" xfId="0" applyFont="1" applyFill="1" applyBorder="1"/>
    <xf numFmtId="0" fontId="3" fillId="2" borderId="0" xfId="0" applyFont="1" applyFill="1" applyBorder="1"/>
    <xf numFmtId="0" fontId="3" fillId="6" borderId="0" xfId="0" applyFont="1" applyFill="1" applyBorder="1"/>
    <xf numFmtId="0" fontId="3" fillId="0" borderId="0" xfId="0" applyFont="1"/>
    <xf numFmtId="0" fontId="3" fillId="2" borderId="0" xfId="0" applyFont="1" applyFill="1" applyAlignment="1">
      <alignment horizontal="left" indent="1"/>
    </xf>
    <xf numFmtId="0" fontId="3" fillId="6" borderId="0" xfId="0" applyFont="1" applyFill="1" applyAlignment="1">
      <alignment horizontal="left" indent="1"/>
    </xf>
    <xf numFmtId="0" fontId="3" fillId="2" borderId="1" xfId="0" applyFont="1" applyFill="1" applyBorder="1" applyAlignment="1">
      <alignment horizontal="left" vertical="top"/>
    </xf>
    <xf numFmtId="0" fontId="0" fillId="8" borderId="0" xfId="0" applyFill="1"/>
    <xf numFmtId="0" fontId="15" fillId="2" borderId="0" xfId="0" applyFont="1" applyFill="1"/>
    <xf numFmtId="0" fontId="16" fillId="2" borderId="0" xfId="0" applyFont="1" applyFill="1"/>
    <xf numFmtId="0" fontId="15" fillId="2" borderId="44" xfId="0" applyFont="1" applyFill="1" applyBorder="1" applyAlignment="1">
      <alignment vertical="center"/>
    </xf>
    <xf numFmtId="0" fontId="16" fillId="6" borderId="17" xfId="0" applyFont="1" applyFill="1" applyBorder="1" applyAlignment="1">
      <alignment horizontal="center" vertical="center"/>
    </xf>
    <xf numFmtId="0" fontId="15" fillId="2" borderId="17" xfId="0" applyFont="1" applyFill="1" applyBorder="1" applyAlignment="1">
      <alignment horizontal="center" vertical="center" wrapText="1"/>
    </xf>
    <xf numFmtId="0" fontId="15" fillId="8" borderId="28" xfId="0" applyFont="1" applyFill="1" applyBorder="1" applyAlignment="1">
      <alignment horizontal="center" vertical="center"/>
    </xf>
    <xf numFmtId="0" fontId="15" fillId="8" borderId="29" xfId="0" applyFont="1" applyFill="1" applyBorder="1" applyAlignment="1">
      <alignment horizontal="center" vertical="center" wrapText="1"/>
    </xf>
    <xf numFmtId="0" fontId="15" fillId="8" borderId="0" xfId="0" applyFont="1" applyFill="1" applyBorder="1" applyAlignment="1">
      <alignment vertical="center"/>
    </xf>
    <xf numFmtId="0" fontId="15" fillId="8" borderId="27" xfId="0" applyFont="1" applyFill="1" applyBorder="1" applyAlignment="1">
      <alignment horizontal="center" vertical="center"/>
    </xf>
    <xf numFmtId="0" fontId="15" fillId="8" borderId="29" xfId="0" applyFont="1" applyFill="1" applyBorder="1" applyAlignment="1">
      <alignment horizontal="center" vertical="center"/>
    </xf>
    <xf numFmtId="0" fontId="15" fillId="8" borderId="0" xfId="0" applyFont="1" applyFill="1" applyBorder="1" applyAlignment="1">
      <alignment horizontal="center" vertical="center"/>
    </xf>
    <xf numFmtId="0" fontId="15" fillId="8" borderId="43" xfId="0" applyFont="1" applyFill="1" applyBorder="1" applyAlignment="1">
      <alignment horizontal="center" vertical="center" wrapText="1"/>
    </xf>
    <xf numFmtId="0" fontId="15" fillId="8" borderId="17" xfId="0" applyFont="1" applyFill="1" applyBorder="1" applyAlignment="1">
      <alignment horizontal="center" vertical="center"/>
    </xf>
    <xf numFmtId="0" fontId="16" fillId="0" borderId="5" xfId="0" applyFont="1" applyFill="1" applyBorder="1" applyAlignment="1">
      <alignment horizontal="center" vertical="center"/>
    </xf>
    <xf numFmtId="44" fontId="15" fillId="3" borderId="5" xfId="0" applyNumberFormat="1" applyFont="1" applyFill="1" applyBorder="1"/>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xf>
    <xf numFmtId="9" fontId="16" fillId="0" borderId="22" xfId="7" applyFont="1" applyFill="1" applyBorder="1" applyAlignment="1">
      <alignment horizontal="center" vertical="center"/>
    </xf>
    <xf numFmtId="44" fontId="16" fillId="2" borderId="1" xfId="0" applyNumberFormat="1" applyFont="1" applyFill="1" applyBorder="1"/>
    <xf numFmtId="0" fontId="16" fillId="0" borderId="32" xfId="9" applyFont="1" applyFill="1" applyBorder="1" applyAlignment="1" applyProtection="1">
      <alignment horizontal="center" vertical="center"/>
    </xf>
    <xf numFmtId="9" fontId="16" fillId="0" borderId="25" xfId="7" applyFont="1" applyFill="1" applyBorder="1" applyAlignment="1" applyProtection="1">
      <alignment horizontal="center" vertical="center"/>
    </xf>
    <xf numFmtId="0" fontId="16" fillId="0" borderId="40" xfId="0" applyFont="1" applyFill="1" applyBorder="1" applyAlignment="1">
      <alignment horizontal="center" vertical="center"/>
    </xf>
    <xf numFmtId="0" fontId="16" fillId="0" borderId="19" xfId="0" applyFont="1" applyFill="1" applyBorder="1" applyAlignment="1">
      <alignment horizontal="center" vertical="center"/>
    </xf>
    <xf numFmtId="9" fontId="16" fillId="0" borderId="20" xfId="7"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44" xfId="0" applyFont="1" applyFill="1" applyBorder="1" applyAlignment="1">
      <alignment horizontal="center" vertical="center" wrapText="1"/>
    </xf>
    <xf numFmtId="44" fontId="15" fillId="3" borderId="1" xfId="0" applyNumberFormat="1" applyFont="1" applyFill="1" applyBorder="1"/>
    <xf numFmtId="0" fontId="16" fillId="6" borderId="0" xfId="9" applyFont="1" applyFill="1" applyBorder="1" applyProtection="1"/>
    <xf numFmtId="0" fontId="16" fillId="6" borderId="0" xfId="0" applyFont="1" applyFill="1" applyBorder="1"/>
    <xf numFmtId="0" fontId="15" fillId="6" borderId="0" xfId="0" applyFont="1" applyFill="1" applyBorder="1" applyProtection="1"/>
    <xf numFmtId="164" fontId="15" fillId="6" borderId="0" xfId="4" applyFont="1" applyFill="1" applyBorder="1"/>
    <xf numFmtId="0" fontId="15" fillId="6" borderId="0" xfId="0" applyFont="1" applyFill="1" applyBorder="1" applyAlignment="1">
      <alignment horizontal="center" vertical="center"/>
    </xf>
    <xf numFmtId="164" fontId="15" fillId="6" borderId="0" xfId="4" applyFont="1" applyFill="1" applyBorder="1" applyProtection="1"/>
    <xf numFmtId="0" fontId="16" fillId="6" borderId="0" xfId="0" applyFont="1" applyFill="1" applyBorder="1" applyAlignment="1">
      <alignment vertical="top"/>
    </xf>
    <xf numFmtId="0" fontId="15" fillId="6" borderId="0" xfId="0" applyFont="1" applyFill="1" applyBorder="1" applyAlignment="1">
      <alignment vertical="center"/>
    </xf>
    <xf numFmtId="164" fontId="16" fillId="6" borderId="0" xfId="4" applyFont="1" applyFill="1" applyBorder="1"/>
    <xf numFmtId="166" fontId="15" fillId="6" borderId="0" xfId="0" applyNumberFormat="1" applyFont="1" applyFill="1" applyBorder="1"/>
    <xf numFmtId="0" fontId="15" fillId="6" borderId="17" xfId="0" applyFont="1" applyFill="1" applyBorder="1" applyAlignment="1">
      <alignment vertical="center"/>
    </xf>
    <xf numFmtId="0" fontId="15" fillId="8" borderId="46" xfId="0" applyFont="1" applyFill="1" applyBorder="1" applyAlignment="1">
      <alignment horizontal="center" vertical="center" wrapText="1"/>
    </xf>
    <xf numFmtId="0" fontId="15" fillId="8" borderId="51" xfId="0" applyFont="1" applyFill="1" applyBorder="1" applyAlignment="1">
      <alignment horizontal="center" vertical="center"/>
    </xf>
    <xf numFmtId="44" fontId="15" fillId="3" borderId="18" xfId="0" applyNumberFormat="1" applyFont="1" applyFill="1" applyBorder="1"/>
    <xf numFmtId="44" fontId="15" fillId="3" borderId="19" xfId="0" applyNumberFormat="1" applyFont="1" applyFill="1" applyBorder="1"/>
    <xf numFmtId="44" fontId="15" fillId="3" borderId="20" xfId="0" applyNumberFormat="1" applyFont="1" applyFill="1" applyBorder="1"/>
    <xf numFmtId="44" fontId="15" fillId="3" borderId="38" xfId="0" applyNumberFormat="1" applyFont="1" applyFill="1" applyBorder="1"/>
    <xf numFmtId="44" fontId="16" fillId="2" borderId="57" xfId="0" applyNumberFormat="1" applyFont="1" applyFill="1" applyBorder="1"/>
    <xf numFmtId="44" fontId="16" fillId="2" borderId="58" xfId="0" applyNumberFormat="1" applyFont="1" applyFill="1" applyBorder="1"/>
    <xf numFmtId="44" fontId="16" fillId="2" borderId="59" xfId="0" applyNumberFormat="1" applyFont="1" applyFill="1" applyBorder="1"/>
    <xf numFmtId="0" fontId="15" fillId="8" borderId="57" xfId="0" applyFont="1" applyFill="1" applyBorder="1" applyAlignment="1">
      <alignment horizontal="center" vertical="center"/>
    </xf>
    <xf numFmtId="44" fontId="15" fillId="3" borderId="23" xfId="0" applyNumberFormat="1" applyFont="1" applyFill="1" applyBorder="1"/>
    <xf numFmtId="44" fontId="15" fillId="3" borderId="24" xfId="0" applyNumberFormat="1" applyFont="1" applyFill="1" applyBorder="1"/>
    <xf numFmtId="44" fontId="15" fillId="3" borderId="25" xfId="0" applyNumberFormat="1" applyFont="1" applyFill="1" applyBorder="1"/>
    <xf numFmtId="0" fontId="16" fillId="2" borderId="0" xfId="0" applyFont="1" applyFill="1" applyAlignment="1">
      <alignment horizontal="center"/>
    </xf>
    <xf numFmtId="0" fontId="16" fillId="2" borderId="0" xfId="0" applyFont="1" applyFill="1" applyAlignment="1">
      <alignment wrapText="1"/>
    </xf>
    <xf numFmtId="0" fontId="15" fillId="2" borderId="0" xfId="0" applyFont="1" applyFill="1" applyAlignment="1">
      <alignment wrapText="1"/>
    </xf>
    <xf numFmtId="0" fontId="15" fillId="2" borderId="0" xfId="0" applyFont="1" applyFill="1" applyAlignment="1">
      <alignment horizontal="center"/>
    </xf>
    <xf numFmtId="0" fontId="16" fillId="8" borderId="0" xfId="0" applyFont="1" applyFill="1" applyAlignment="1"/>
    <xf numFmtId="0" fontId="16" fillId="8" borderId="0" xfId="0" applyFont="1" applyFill="1"/>
    <xf numFmtId="0" fontId="15" fillId="6" borderId="43" xfId="0" applyFont="1" applyFill="1" applyBorder="1" applyAlignment="1">
      <alignment horizontal="center" vertical="center"/>
    </xf>
    <xf numFmtId="0" fontId="15" fillId="8" borderId="28" xfId="0" applyFont="1" applyFill="1" applyBorder="1" applyAlignment="1">
      <alignment vertical="center" wrapText="1"/>
    </xf>
    <xf numFmtId="9" fontId="16" fillId="0" borderId="20" xfId="0" applyNumberFormat="1" applyFont="1" applyFill="1" applyBorder="1" applyAlignment="1">
      <alignment horizontal="center" vertical="center"/>
    </xf>
    <xf numFmtId="0" fontId="16" fillId="0" borderId="1" xfId="9" applyFont="1" applyFill="1" applyBorder="1" applyAlignment="1" applyProtection="1">
      <alignment horizontal="center" vertical="center"/>
    </xf>
    <xf numFmtId="0" fontId="16" fillId="0" borderId="24" xfId="0" applyFont="1" applyFill="1" applyBorder="1" applyAlignment="1">
      <alignment horizontal="center" vertical="center"/>
    </xf>
    <xf numFmtId="0" fontId="16" fillId="0" borderId="13" xfId="9" applyFont="1" applyFill="1" applyBorder="1" applyAlignment="1" applyProtection="1">
      <alignment horizontal="center" vertical="center"/>
    </xf>
    <xf numFmtId="0" fontId="16" fillId="6" borderId="28" xfId="9" applyFont="1" applyFill="1" applyBorder="1" applyAlignment="1" applyProtection="1">
      <alignment horizontal="center" vertical="center" wrapText="1"/>
    </xf>
    <xf numFmtId="0" fontId="16" fillId="6" borderId="28" xfId="9" applyFont="1" applyFill="1" applyBorder="1" applyAlignment="1" applyProtection="1">
      <alignment horizontal="center"/>
    </xf>
    <xf numFmtId="0" fontId="15" fillId="8" borderId="1" xfId="0" applyFont="1" applyFill="1" applyBorder="1" applyAlignment="1">
      <alignment horizontal="center" vertical="center" wrapText="1"/>
    </xf>
    <xf numFmtId="0" fontId="16" fillId="6" borderId="19" xfId="15" applyFont="1" applyFill="1" applyBorder="1" applyProtection="1"/>
    <xf numFmtId="0" fontId="16" fillId="0" borderId="19" xfId="15" applyFont="1" applyFill="1" applyBorder="1" applyProtection="1"/>
    <xf numFmtId="0" fontId="16" fillId="0" borderId="1" xfId="15" applyFont="1" applyFill="1" applyBorder="1" applyProtection="1"/>
    <xf numFmtId="9" fontId="16" fillId="0" borderId="1" xfId="7" applyFont="1" applyFill="1" applyBorder="1" applyAlignment="1" applyProtection="1">
      <alignment horizontal="center" vertical="center"/>
    </xf>
    <xf numFmtId="0" fontId="16" fillId="2" borderId="0" xfId="0" applyFont="1" applyFill="1" applyAlignment="1"/>
    <xf numFmtId="0" fontId="16" fillId="2" borderId="0" xfId="0" applyFont="1" applyFill="1" applyAlignment="1">
      <alignment vertical="top"/>
    </xf>
    <xf numFmtId="0" fontId="16" fillId="6" borderId="0" xfId="0" applyFont="1" applyFill="1"/>
    <xf numFmtId="0" fontId="16" fillId="0" borderId="0" xfId="0" applyFont="1"/>
    <xf numFmtId="0" fontId="15" fillId="6" borderId="28" xfId="0" applyFont="1" applyFill="1" applyBorder="1" applyAlignment="1">
      <alignment vertical="center"/>
    </xf>
    <xf numFmtId="0" fontId="15" fillId="8" borderId="0" xfId="0" applyFont="1" applyFill="1" applyBorder="1" applyAlignment="1">
      <alignment vertical="center" wrapText="1"/>
    </xf>
    <xf numFmtId="0" fontId="15" fillId="8" borderId="0" xfId="0" applyFont="1" applyFill="1" applyBorder="1" applyAlignment="1">
      <alignment horizontal="center" vertical="center" wrapText="1"/>
    </xf>
    <xf numFmtId="0" fontId="3" fillId="0" borderId="0" xfId="0" applyFont="1" applyAlignment="1">
      <alignment wrapText="1"/>
    </xf>
    <xf numFmtId="0" fontId="3" fillId="2" borderId="0" xfId="0" applyFont="1" applyFill="1" applyAlignment="1"/>
    <xf numFmtId="0" fontId="15" fillId="8" borderId="28" xfId="0" applyFont="1" applyFill="1" applyBorder="1" applyAlignment="1">
      <alignment horizontal="center" vertical="center" wrapText="1"/>
    </xf>
    <xf numFmtId="9" fontId="16" fillId="0" borderId="25" xfId="7" applyFont="1" applyFill="1" applyBorder="1" applyAlignment="1">
      <alignment horizontal="center" vertical="center"/>
    </xf>
    <xf numFmtId="0" fontId="15" fillId="8" borderId="51" xfId="0" applyFont="1" applyFill="1" applyBorder="1" applyAlignment="1">
      <alignment horizontal="center" vertical="center" wrapText="1"/>
    </xf>
    <xf numFmtId="44" fontId="16" fillId="2" borderId="17" xfId="0" applyNumberFormat="1" applyFont="1" applyFill="1" applyBorder="1"/>
    <xf numFmtId="0" fontId="15" fillId="8" borderId="27" xfId="0" applyFont="1" applyFill="1" applyBorder="1" applyAlignment="1">
      <alignment horizontal="center" vertical="center" wrapText="1"/>
    </xf>
    <xf numFmtId="0" fontId="15" fillId="8" borderId="37"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60"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6" borderId="17" xfId="0" applyFont="1" applyFill="1" applyBorder="1" applyAlignment="1">
      <alignment vertical="center" wrapText="1"/>
    </xf>
    <xf numFmtId="0" fontId="15" fillId="8" borderId="36" xfId="0" applyFont="1" applyFill="1" applyBorder="1" applyAlignment="1">
      <alignment horizontal="center" vertical="center" wrapText="1"/>
    </xf>
    <xf numFmtId="0" fontId="15" fillId="2" borderId="43" xfId="0" applyFont="1" applyFill="1" applyBorder="1" applyAlignment="1">
      <alignment vertical="center" wrapText="1"/>
    </xf>
    <xf numFmtId="0" fontId="16" fillId="6" borderId="44" xfId="0" applyFont="1" applyFill="1" applyBorder="1" applyAlignment="1">
      <alignment horizontal="center" vertical="center" wrapText="1"/>
    </xf>
    <xf numFmtId="44" fontId="15" fillId="3" borderId="21" xfId="0" applyNumberFormat="1" applyFont="1" applyFill="1" applyBorder="1"/>
    <xf numFmtId="44" fontId="15" fillId="3" borderId="22" xfId="0" applyNumberFormat="1" applyFont="1" applyFill="1" applyBorder="1"/>
    <xf numFmtId="0" fontId="15" fillId="2" borderId="0" xfId="0" applyFont="1" applyFill="1" applyAlignment="1">
      <alignment vertical="top" wrapText="1"/>
    </xf>
    <xf numFmtId="164" fontId="15" fillId="9" borderId="1" xfId="4" applyFont="1" applyFill="1" applyBorder="1" applyAlignment="1" applyProtection="1">
      <alignment horizontal="center"/>
    </xf>
    <xf numFmtId="164" fontId="15" fillId="9" borderId="5" xfId="4" applyFont="1" applyFill="1" applyBorder="1" applyAlignment="1" applyProtection="1">
      <alignment horizontal="center"/>
    </xf>
    <xf numFmtId="0" fontId="16" fillId="0" borderId="36" xfId="0" applyFont="1" applyFill="1" applyBorder="1" applyAlignment="1">
      <alignment horizontal="center" vertical="center"/>
    </xf>
    <xf numFmtId="0" fontId="15" fillId="8" borderId="61" xfId="0" applyFont="1" applyFill="1" applyBorder="1" applyAlignment="1">
      <alignment horizontal="center" vertical="center" wrapText="1"/>
    </xf>
    <xf numFmtId="44" fontId="16" fillId="2" borderId="0" xfId="0" applyNumberFormat="1" applyFont="1" applyFill="1" applyBorder="1"/>
    <xf numFmtId="0" fontId="15" fillId="2" borderId="17" xfId="0" applyFont="1" applyFill="1" applyBorder="1" applyAlignment="1"/>
    <xf numFmtId="0" fontId="15" fillId="6" borderId="0" xfId="0" applyFont="1" applyFill="1" applyBorder="1" applyAlignment="1">
      <alignment horizontal="right"/>
    </xf>
    <xf numFmtId="0" fontId="15" fillId="8" borderId="13" xfId="0" applyFont="1" applyFill="1" applyBorder="1" applyAlignment="1">
      <alignment vertical="center"/>
    </xf>
    <xf numFmtId="0" fontId="18" fillId="11" borderId="42" xfId="0" applyFont="1" applyFill="1" applyBorder="1"/>
    <xf numFmtId="0" fontId="18" fillId="2" borderId="17" xfId="0" applyFont="1" applyFill="1" applyBorder="1"/>
    <xf numFmtId="44" fontId="15" fillId="3" borderId="57" xfId="0" applyNumberFormat="1" applyFont="1" applyFill="1" applyBorder="1"/>
    <xf numFmtId="44" fontId="15" fillId="3" borderId="62" xfId="0" applyNumberFormat="1" applyFont="1" applyFill="1" applyBorder="1"/>
    <xf numFmtId="164" fontId="16" fillId="4" borderId="19" xfId="4" applyFont="1" applyFill="1" applyBorder="1" applyProtection="1"/>
    <xf numFmtId="164" fontId="16" fillId="4" borderId="18" xfId="4" applyFont="1" applyFill="1" applyBorder="1" applyProtection="1"/>
    <xf numFmtId="164" fontId="16" fillId="4" borderId="23" xfId="4" applyFont="1" applyFill="1" applyBorder="1" applyProtection="1"/>
    <xf numFmtId="164" fontId="16" fillId="4" borderId="21" xfId="4" applyFont="1" applyFill="1" applyBorder="1" applyProtection="1"/>
    <xf numFmtId="164" fontId="16" fillId="4" borderId="1" xfId="4" applyFont="1" applyFill="1" applyBorder="1" applyProtection="1"/>
    <xf numFmtId="0" fontId="15" fillId="8" borderId="1" xfId="0" applyFont="1" applyFill="1" applyBorder="1" applyAlignment="1">
      <alignment vertical="center"/>
    </xf>
    <xf numFmtId="164" fontId="15" fillId="8" borderId="1" xfId="4" applyFont="1" applyFill="1" applyBorder="1" applyAlignment="1">
      <alignment vertical="center"/>
    </xf>
    <xf numFmtId="165" fontId="15" fillId="8" borderId="1" xfId="2" applyFont="1" applyFill="1" applyBorder="1" applyAlignment="1">
      <alignment horizontal="right" vertical="top"/>
    </xf>
    <xf numFmtId="164" fontId="16" fillId="4" borderId="1" xfId="4" applyFont="1" applyFill="1" applyBorder="1" applyAlignment="1" applyProtection="1">
      <alignment vertical="top"/>
      <protection locked="0"/>
    </xf>
    <xf numFmtId="9" fontId="16" fillId="0" borderId="1" xfId="7" applyFont="1" applyFill="1" applyBorder="1" applyAlignment="1" applyProtection="1">
      <alignment vertical="top"/>
      <protection locked="0"/>
    </xf>
    <xf numFmtId="164" fontId="16" fillId="2" borderId="0" xfId="4" applyFont="1" applyFill="1" applyAlignment="1">
      <alignment vertical="top"/>
    </xf>
    <xf numFmtId="0" fontId="18" fillId="2" borderId="0" xfId="0" applyFont="1" applyFill="1" applyAlignment="1">
      <alignment vertical="top"/>
    </xf>
    <xf numFmtId="1" fontId="16" fillId="0" borderId="1" xfId="0" applyNumberFormat="1" applyFont="1" applyFill="1" applyBorder="1" applyAlignment="1">
      <alignment vertical="top"/>
    </xf>
    <xf numFmtId="1" fontId="16" fillId="0" borderId="1" xfId="0" applyNumberFormat="1" applyFont="1" applyFill="1" applyBorder="1" applyAlignment="1">
      <alignment horizontal="left" vertical="center"/>
    </xf>
    <xf numFmtId="0" fontId="16" fillId="8" borderId="1" xfId="0" applyFont="1" applyFill="1" applyBorder="1" applyAlignment="1">
      <alignment vertical="top" wrapText="1"/>
    </xf>
    <xf numFmtId="164" fontId="15" fillId="8" borderId="13" xfId="4" applyFont="1" applyFill="1" applyBorder="1" applyAlignment="1">
      <alignment vertical="top"/>
    </xf>
    <xf numFmtId="0" fontId="15" fillId="8" borderId="1" xfId="0" applyFont="1" applyFill="1" applyBorder="1" applyAlignment="1">
      <alignment vertical="top" wrapText="1"/>
    </xf>
    <xf numFmtId="0" fontId="16" fillId="2" borderId="0" xfId="0" applyFont="1" applyFill="1" applyAlignment="1">
      <alignment vertical="top" wrapText="1"/>
    </xf>
    <xf numFmtId="0" fontId="19" fillId="2" borderId="1" xfId="0" applyFont="1" applyFill="1" applyBorder="1" applyAlignment="1">
      <alignment horizontal="center" vertical="center"/>
    </xf>
    <xf numFmtId="44" fontId="3" fillId="2" borderId="0" xfId="0" applyNumberFormat="1" applyFont="1" applyFill="1"/>
    <xf numFmtId="0" fontId="16" fillId="6" borderId="19" xfId="9" applyFont="1" applyFill="1" applyBorder="1" applyAlignment="1" applyProtection="1">
      <alignment horizontal="center" vertical="center" wrapText="1"/>
    </xf>
    <xf numFmtId="0" fontId="4" fillId="6" borderId="43" xfId="0" applyFont="1" applyFill="1" applyBorder="1" applyAlignment="1">
      <alignment horizontal="center" vertical="center" wrapText="1"/>
    </xf>
    <xf numFmtId="0" fontId="16" fillId="0" borderId="0" xfId="0" applyFont="1"/>
    <xf numFmtId="0" fontId="16" fillId="0" borderId="1" xfId="9" applyFont="1" applyFill="1" applyBorder="1" applyAlignment="1" applyProtection="1">
      <alignment horizontal="center" vertical="center"/>
    </xf>
    <xf numFmtId="0" fontId="16" fillId="0" borderId="24" xfId="9" applyFont="1" applyFill="1" applyBorder="1" applyAlignment="1" applyProtection="1">
      <alignment horizontal="center" vertical="center"/>
    </xf>
    <xf numFmtId="0" fontId="16" fillId="0" borderId="19" xfId="9" applyFont="1" applyFill="1" applyBorder="1" applyAlignment="1" applyProtection="1">
      <alignment horizontal="center" vertical="center"/>
    </xf>
    <xf numFmtId="0" fontId="22" fillId="2" borderId="0" xfId="0" applyFont="1" applyFill="1" applyAlignment="1">
      <alignment horizontal="left" vertical="top" wrapText="1"/>
    </xf>
    <xf numFmtId="0" fontId="15" fillId="8" borderId="36" xfId="0" applyFont="1" applyFill="1" applyBorder="1" applyAlignment="1">
      <alignment horizontal="center" vertical="center"/>
    </xf>
    <xf numFmtId="9" fontId="16" fillId="0" borderId="1" xfId="0" applyNumberFormat="1" applyFont="1" applyFill="1" applyBorder="1" applyAlignment="1">
      <alignment horizontal="center" vertical="center"/>
    </xf>
    <xf numFmtId="9" fontId="16" fillId="0" borderId="1" xfId="7" applyFont="1" applyFill="1" applyBorder="1" applyAlignment="1">
      <alignment horizontal="center" vertical="center"/>
    </xf>
    <xf numFmtId="9" fontId="16" fillId="6" borderId="28" xfId="9" applyNumberFormat="1" applyFont="1" applyFill="1" applyBorder="1" applyAlignment="1" applyProtection="1">
      <alignment horizontal="center" vertical="center" wrapText="1"/>
    </xf>
    <xf numFmtId="0" fontId="15" fillId="8" borderId="36" xfId="0" applyFont="1" applyFill="1" applyBorder="1" applyAlignment="1">
      <alignment vertical="center" wrapText="1"/>
    </xf>
    <xf numFmtId="0" fontId="15" fillId="8" borderId="35" xfId="0" applyFont="1" applyFill="1" applyBorder="1" applyAlignment="1">
      <alignment horizontal="center" vertical="center"/>
    </xf>
    <xf numFmtId="0" fontId="15" fillId="8" borderId="56" xfId="0" applyFont="1" applyFill="1" applyBorder="1" applyAlignment="1">
      <alignment horizontal="center" vertical="center"/>
    </xf>
    <xf numFmtId="9" fontId="16" fillId="0" borderId="19" xfId="0" applyNumberFormat="1" applyFont="1" applyFill="1" applyBorder="1" applyAlignment="1">
      <alignment horizontal="center" vertical="center"/>
    </xf>
    <xf numFmtId="0" fontId="15" fillId="8" borderId="31" xfId="0" applyFont="1" applyFill="1" applyBorder="1" applyAlignment="1">
      <alignment horizontal="center" vertical="center"/>
    </xf>
    <xf numFmtId="44" fontId="16" fillId="2" borderId="20" xfId="0" applyNumberFormat="1" applyFont="1" applyFill="1" applyBorder="1"/>
    <xf numFmtId="44" fontId="16" fillId="2" borderId="22" xfId="0" applyNumberFormat="1" applyFont="1" applyFill="1" applyBorder="1"/>
    <xf numFmtId="9" fontId="16" fillId="0" borderId="24" xfId="7" applyFont="1" applyFill="1" applyBorder="1" applyAlignment="1" applyProtection="1">
      <alignment horizontal="center" vertical="center"/>
    </xf>
    <xf numFmtId="0" fontId="15" fillId="8" borderId="41" xfId="0" applyFont="1" applyFill="1" applyBorder="1" applyAlignment="1">
      <alignment horizontal="center" vertical="center"/>
    </xf>
    <xf numFmtId="164" fontId="16" fillId="4" borderId="24" xfId="4" applyFont="1" applyFill="1" applyBorder="1" applyProtection="1"/>
    <xf numFmtId="44" fontId="15" fillId="3" borderId="39" xfId="0" applyNumberFormat="1" applyFont="1" applyFill="1" applyBorder="1"/>
    <xf numFmtId="44" fontId="16" fillId="2" borderId="25" xfId="0" applyNumberFormat="1" applyFont="1" applyFill="1" applyBorder="1"/>
    <xf numFmtId="9" fontId="16" fillId="0" borderId="13" xfId="7" applyFont="1" applyFill="1" applyBorder="1" applyAlignment="1" applyProtection="1">
      <alignment horizontal="center" vertical="center"/>
    </xf>
    <xf numFmtId="164" fontId="16" fillId="4" borderId="13" xfId="4" applyFont="1" applyFill="1" applyBorder="1" applyProtection="1"/>
    <xf numFmtId="44" fontId="15" fillId="3" borderId="3" xfId="0" applyNumberFormat="1" applyFont="1" applyFill="1" applyBorder="1"/>
    <xf numFmtId="44" fontId="16" fillId="2" borderId="34" xfId="0" applyNumberFormat="1" applyFont="1" applyFill="1" applyBorder="1"/>
    <xf numFmtId="9" fontId="16" fillId="0" borderId="19" xfId="7" applyFont="1" applyFill="1" applyBorder="1" applyAlignment="1">
      <alignment horizontal="center" vertical="center"/>
    </xf>
    <xf numFmtId="9" fontId="16" fillId="0" borderId="19" xfId="7" applyFont="1" applyFill="1" applyBorder="1" applyAlignment="1" applyProtection="1">
      <alignment horizontal="center" vertical="center"/>
    </xf>
    <xf numFmtId="0" fontId="16" fillId="0" borderId="14" xfId="0" applyFont="1" applyFill="1" applyBorder="1" applyAlignment="1">
      <alignment horizontal="center" vertical="center"/>
    </xf>
    <xf numFmtId="9" fontId="16" fillId="6" borderId="28" xfId="9" applyNumberFormat="1" applyFont="1" applyFill="1" applyBorder="1" applyAlignment="1" applyProtection="1">
      <alignment horizontal="center"/>
    </xf>
    <xf numFmtId="0" fontId="15" fillId="8" borderId="43" xfId="0" applyFont="1" applyFill="1" applyBorder="1" applyAlignment="1">
      <alignment horizontal="center" vertical="center"/>
    </xf>
    <xf numFmtId="164" fontId="16" fillId="4" borderId="28" xfId="4" applyFont="1" applyFill="1" applyBorder="1" applyProtection="1"/>
    <xf numFmtId="44" fontId="15" fillId="3" borderId="28" xfId="0" applyNumberFormat="1" applyFont="1" applyFill="1" applyBorder="1"/>
    <xf numFmtId="44" fontId="16" fillId="2" borderId="29" xfId="0" applyNumberFormat="1" applyFont="1" applyFill="1" applyBorder="1"/>
    <xf numFmtId="0" fontId="4" fillId="6" borderId="17"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15" fillId="8" borderId="3" xfId="0" applyFont="1" applyFill="1" applyBorder="1" applyAlignment="1">
      <alignment vertical="center"/>
    </xf>
    <xf numFmtId="0" fontId="16" fillId="0" borderId="28" xfId="9" applyFont="1" applyFill="1" applyBorder="1" applyAlignment="1" applyProtection="1">
      <alignment horizontal="center" vertical="center"/>
    </xf>
    <xf numFmtId="0" fontId="16" fillId="8" borderId="43" xfId="0" applyFont="1" applyFill="1" applyBorder="1"/>
    <xf numFmtId="44" fontId="15" fillId="3" borderId="27" xfId="0" applyNumberFormat="1" applyFont="1" applyFill="1" applyBorder="1"/>
    <xf numFmtId="0" fontId="15" fillId="8" borderId="36" xfId="0" applyFont="1" applyFill="1" applyBorder="1" applyAlignment="1">
      <alignment vertical="center"/>
    </xf>
    <xf numFmtId="0" fontId="15" fillId="8" borderId="52" xfId="0" applyFont="1" applyFill="1" applyBorder="1" applyAlignment="1">
      <alignment vertical="center"/>
    </xf>
    <xf numFmtId="0" fontId="15" fillId="8" borderId="30" xfId="0" applyFont="1" applyFill="1" applyBorder="1" applyAlignment="1">
      <alignment horizontal="center" vertical="center"/>
    </xf>
    <xf numFmtId="0" fontId="15" fillId="8" borderId="49" xfId="0" applyFont="1" applyFill="1" applyBorder="1" applyAlignment="1">
      <alignment horizontal="center" vertical="center" wrapText="1"/>
    </xf>
    <xf numFmtId="0" fontId="15" fillId="8" borderId="35" xfId="0" applyFont="1" applyFill="1" applyBorder="1" applyAlignment="1">
      <alignment horizontal="center" vertical="center" wrapText="1"/>
    </xf>
    <xf numFmtId="0" fontId="15" fillId="6" borderId="51" xfId="0" applyFont="1" applyFill="1" applyBorder="1" applyAlignment="1">
      <alignment vertical="center"/>
    </xf>
    <xf numFmtId="0" fontId="15" fillId="2" borderId="46" xfId="0" applyFont="1" applyFill="1" applyBorder="1" applyAlignment="1">
      <alignment vertical="center"/>
    </xf>
    <xf numFmtId="0" fontId="16" fillId="6" borderId="51" xfId="0" applyFont="1" applyFill="1" applyBorder="1" applyAlignment="1">
      <alignment horizontal="center" vertical="center"/>
    </xf>
    <xf numFmtId="0" fontId="15" fillId="8" borderId="43" xfId="0" applyFont="1" applyFill="1" applyBorder="1" applyAlignment="1">
      <alignment vertical="center" wrapText="1"/>
    </xf>
    <xf numFmtId="0" fontId="15" fillId="8" borderId="3" xfId="0" applyFont="1" applyFill="1" applyBorder="1" applyAlignment="1">
      <alignment vertical="center" wrapText="1"/>
    </xf>
    <xf numFmtId="0" fontId="15" fillId="8" borderId="13" xfId="0" applyFont="1" applyFill="1" applyBorder="1" applyAlignment="1">
      <alignment horizontal="center" vertical="center" wrapText="1"/>
    </xf>
    <xf numFmtId="0" fontId="15" fillId="8" borderId="3" xfId="0" applyFont="1" applyFill="1" applyBorder="1" applyAlignment="1">
      <alignment horizontal="center" vertical="center"/>
    </xf>
    <xf numFmtId="0" fontId="16" fillId="0" borderId="24" xfId="15" applyFont="1" applyFill="1" applyBorder="1" applyProtection="1"/>
    <xf numFmtId="44" fontId="3" fillId="6" borderId="0" xfId="0" applyNumberFormat="1" applyFont="1" applyFill="1"/>
    <xf numFmtId="0" fontId="6" fillId="2" borderId="0" xfId="0" applyFont="1" applyFill="1" applyBorder="1" applyAlignment="1">
      <alignment horizontal="left" vertical="top"/>
    </xf>
    <xf numFmtId="0" fontId="15" fillId="2" borderId="0" xfId="0" applyFont="1" applyFill="1" applyAlignment="1">
      <alignment horizontal="center"/>
    </xf>
    <xf numFmtId="0" fontId="16" fillId="0" borderId="1" xfId="9" applyFont="1" applyFill="1" applyBorder="1" applyAlignment="1" applyProtection="1">
      <alignment horizontal="center" vertical="center"/>
    </xf>
    <xf numFmtId="0" fontId="16" fillId="0" borderId="18" xfId="9" applyFont="1" applyFill="1" applyBorder="1" applyAlignment="1" applyProtection="1">
      <alignment horizontal="center" vertical="center" wrapText="1"/>
    </xf>
    <xf numFmtId="0" fontId="16" fillId="0" borderId="27" xfId="0" applyFont="1" applyFill="1" applyBorder="1" applyAlignment="1">
      <alignment horizontal="center" vertical="center" wrapText="1"/>
    </xf>
    <xf numFmtId="0" fontId="16" fillId="0" borderId="27" xfId="9" applyFont="1" applyFill="1" applyBorder="1" applyAlignment="1" applyProtection="1">
      <alignment horizontal="center" vertical="center"/>
    </xf>
    <xf numFmtId="164" fontId="16" fillId="13" borderId="1" xfId="4" applyFont="1" applyFill="1" applyBorder="1"/>
    <xf numFmtId="0" fontId="24" fillId="2" borderId="0" xfId="0" applyFont="1" applyFill="1" applyBorder="1" applyAlignment="1">
      <alignment horizontal="left" vertical="top"/>
    </xf>
    <xf numFmtId="0" fontId="14" fillId="2" borderId="0" xfId="0" applyFont="1" applyFill="1" applyAlignment="1">
      <alignment vertical="top"/>
    </xf>
    <xf numFmtId="0" fontId="25" fillId="2" borderId="0" xfId="0" applyFont="1" applyFill="1" applyAlignment="1">
      <alignment vertical="top"/>
    </xf>
    <xf numFmtId="0" fontId="25" fillId="5" borderId="6" xfId="0" applyFont="1" applyFill="1" applyBorder="1"/>
    <xf numFmtId="0" fontId="25" fillId="5" borderId="8" xfId="0" applyFont="1" applyFill="1" applyBorder="1"/>
    <xf numFmtId="0" fontId="25" fillId="5" borderId="0" xfId="0" applyFont="1" applyFill="1" applyBorder="1"/>
    <xf numFmtId="0" fontId="25" fillId="2" borderId="0" xfId="0" applyFont="1" applyFill="1"/>
    <xf numFmtId="0" fontId="25" fillId="2" borderId="1" xfId="0" applyFont="1" applyFill="1" applyBorder="1" applyAlignment="1">
      <alignment vertical="top"/>
    </xf>
    <xf numFmtId="0" fontId="25" fillId="0" borderId="1" xfId="0" applyFont="1" applyFill="1" applyBorder="1" applyAlignment="1">
      <alignment vertical="top"/>
    </xf>
    <xf numFmtId="164" fontId="25" fillId="3" borderId="1" xfId="4" applyFont="1" applyFill="1" applyBorder="1" applyAlignment="1">
      <alignment vertical="top"/>
    </xf>
    <xf numFmtId="164" fontId="21" fillId="3" borderId="1" xfId="4" applyFont="1" applyFill="1" applyBorder="1" applyAlignment="1">
      <alignment vertical="top"/>
    </xf>
    <xf numFmtId="0" fontId="25" fillId="2" borderId="0" xfId="0" applyFont="1" applyFill="1" applyBorder="1" applyAlignment="1">
      <alignment vertical="top"/>
    </xf>
    <xf numFmtId="0" fontId="26" fillId="2" borderId="6" xfId="0" applyFont="1" applyFill="1" applyBorder="1" applyAlignment="1">
      <alignment vertical="top"/>
    </xf>
    <xf numFmtId="0" fontId="21" fillId="2" borderId="0" xfId="0" applyFont="1" applyFill="1"/>
    <xf numFmtId="0" fontId="29" fillId="2" borderId="0" xfId="0" applyFont="1" applyFill="1"/>
    <xf numFmtId="0" fontId="21" fillId="2" borderId="0" xfId="0" applyFont="1" applyFill="1" applyAlignment="1">
      <alignment vertical="top"/>
    </xf>
    <xf numFmtId="0" fontId="21" fillId="2" borderId="0" xfId="0" applyFont="1" applyFill="1" applyAlignment="1"/>
    <xf numFmtId="0" fontId="26" fillId="2" borderId="49" xfId="0" applyFont="1" applyFill="1" applyBorder="1" applyAlignment="1">
      <alignment vertical="top"/>
    </xf>
    <xf numFmtId="0" fontId="26" fillId="2" borderId="55" xfId="0" applyFont="1" applyFill="1" applyBorder="1" applyAlignment="1">
      <alignment vertical="top"/>
    </xf>
    <xf numFmtId="0" fontId="26" fillId="8" borderId="5" xfId="0" applyFont="1" applyFill="1" applyBorder="1" applyAlignment="1">
      <alignment vertical="center"/>
    </xf>
    <xf numFmtId="0" fontId="21" fillId="8" borderId="5" xfId="0" applyFont="1" applyFill="1" applyBorder="1" applyAlignment="1">
      <alignment horizontal="center" vertical="center" wrapText="1"/>
    </xf>
    <xf numFmtId="167" fontId="16" fillId="4" borderId="36" xfId="4" applyNumberFormat="1" applyFont="1" applyFill="1" applyBorder="1" applyProtection="1"/>
    <xf numFmtId="167" fontId="16" fillId="4" borderId="1" xfId="4" applyNumberFormat="1" applyFont="1" applyFill="1" applyBorder="1" applyProtection="1"/>
    <xf numFmtId="167" fontId="16" fillId="4" borderId="24" xfId="4" applyNumberFormat="1" applyFont="1" applyFill="1" applyBorder="1" applyProtection="1"/>
    <xf numFmtId="44" fontId="15" fillId="8" borderId="0" xfId="0" applyNumberFormat="1" applyFont="1" applyFill="1" applyBorder="1" applyAlignment="1">
      <alignment horizontal="center" vertical="center"/>
    </xf>
    <xf numFmtId="0" fontId="6" fillId="2" borderId="0" xfId="0" applyFont="1" applyFill="1" applyBorder="1" applyAlignment="1">
      <alignment horizontal="left" vertical="top"/>
    </xf>
    <xf numFmtId="0" fontId="3" fillId="5" borderId="1" xfId="0" applyFont="1" applyFill="1" applyBorder="1" applyAlignment="1">
      <alignment horizontal="left" vertical="top" wrapText="1"/>
    </xf>
    <xf numFmtId="0" fontId="23" fillId="12" borderId="45"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46" xfId="0" applyFont="1" applyFill="1" applyBorder="1" applyAlignment="1">
      <alignment horizontal="center" vertical="center" wrapText="1"/>
    </xf>
    <xf numFmtId="0" fontId="23" fillId="12" borderId="68"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23" fillId="12" borderId="72" xfId="0"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23" fillId="12" borderId="48" xfId="0" applyFont="1" applyFill="1" applyBorder="1" applyAlignment="1">
      <alignment horizontal="center" vertical="center" wrapText="1"/>
    </xf>
    <xf numFmtId="0" fontId="19" fillId="11" borderId="42" xfId="0" applyFont="1" applyFill="1" applyBorder="1" applyAlignment="1">
      <alignment horizontal="center"/>
    </xf>
    <xf numFmtId="0" fontId="19" fillId="11" borderId="43" xfId="0" applyFont="1" applyFill="1" applyBorder="1" applyAlignment="1">
      <alignment horizontal="center"/>
    </xf>
    <xf numFmtId="0" fontId="19" fillId="2" borderId="42" xfId="0" applyFont="1" applyFill="1" applyBorder="1" applyAlignment="1">
      <alignment horizontal="center"/>
    </xf>
    <xf numFmtId="0" fontId="19" fillId="2" borderId="44" xfId="0" applyFont="1" applyFill="1" applyBorder="1" applyAlignment="1">
      <alignment horizontal="center"/>
    </xf>
    <xf numFmtId="0" fontId="16" fillId="5" borderId="1" xfId="0" applyFont="1" applyFill="1" applyBorder="1" applyAlignment="1">
      <alignment horizontal="center" vertical="top" wrapText="1"/>
    </xf>
    <xf numFmtId="0" fontId="3" fillId="9" borderId="67" xfId="0" applyFont="1" applyFill="1" applyBorder="1" applyAlignment="1">
      <alignment horizontal="center" vertical="top"/>
    </xf>
    <xf numFmtId="0" fontId="3" fillId="9" borderId="54" xfId="0" applyFont="1" applyFill="1" applyBorder="1" applyAlignment="1">
      <alignment horizontal="center" vertical="top"/>
    </xf>
    <xf numFmtId="0" fontId="3" fillId="9" borderId="64" xfId="0" applyFont="1" applyFill="1" applyBorder="1" applyAlignment="1">
      <alignment horizontal="center" vertical="top"/>
    </xf>
    <xf numFmtId="0" fontId="3" fillId="9" borderId="71" xfId="0" applyFont="1" applyFill="1" applyBorder="1" applyAlignment="1">
      <alignment horizontal="center" vertical="top"/>
    </xf>
    <xf numFmtId="0" fontId="27" fillId="12" borderId="0" xfId="0" applyFont="1" applyFill="1" applyBorder="1" applyAlignment="1">
      <alignment horizontal="center" vertical="top"/>
    </xf>
    <xf numFmtId="0" fontId="3" fillId="9" borderId="65" xfId="0" applyFont="1" applyFill="1" applyBorder="1" applyAlignment="1">
      <alignment horizontal="center" vertical="top"/>
    </xf>
    <xf numFmtId="0" fontId="3" fillId="9" borderId="53" xfId="0" applyFont="1" applyFill="1" applyBorder="1" applyAlignment="1">
      <alignment horizontal="center" vertical="top"/>
    </xf>
    <xf numFmtId="0" fontId="28" fillId="12" borderId="35" xfId="0" applyFont="1" applyFill="1" applyBorder="1" applyAlignment="1">
      <alignment horizontal="center" vertical="top"/>
    </xf>
    <xf numFmtId="0" fontId="28" fillId="12" borderId="37" xfId="0" applyFont="1" applyFill="1" applyBorder="1" applyAlignment="1">
      <alignment horizontal="center" vertical="top"/>
    </xf>
    <xf numFmtId="0" fontId="28" fillId="12" borderId="38" xfId="0" applyFont="1" applyFill="1" applyBorder="1" applyAlignment="1">
      <alignment horizontal="center" vertical="top"/>
    </xf>
    <xf numFmtId="9" fontId="16" fillId="0" borderId="36" xfId="9" applyNumberFormat="1" applyFont="1" applyFill="1" applyBorder="1" applyAlignment="1" applyProtection="1">
      <alignment horizontal="center" vertical="center" wrapText="1"/>
    </xf>
    <xf numFmtId="0" fontId="16" fillId="0" borderId="3" xfId="9" applyFont="1" applyFill="1" applyBorder="1" applyAlignment="1" applyProtection="1">
      <alignment horizontal="center" vertical="center" wrapText="1"/>
    </xf>
    <xf numFmtId="0" fontId="16" fillId="0" borderId="5" xfId="9" applyFont="1" applyFill="1" applyBorder="1" applyAlignment="1" applyProtection="1">
      <alignment horizontal="center" vertical="center" wrapText="1"/>
    </xf>
    <xf numFmtId="9" fontId="16" fillId="0" borderId="13" xfId="9" applyNumberFormat="1" applyFont="1" applyFill="1" applyBorder="1" applyAlignment="1" applyProtection="1">
      <alignment horizontal="center" vertical="center" wrapText="1"/>
    </xf>
    <xf numFmtId="0" fontId="16" fillId="0" borderId="39" xfId="9" applyFont="1" applyFill="1" applyBorder="1" applyAlignment="1" applyProtection="1">
      <alignment horizontal="center" vertical="center" wrapText="1"/>
    </xf>
    <xf numFmtId="9" fontId="16" fillId="2" borderId="36"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9" xfId="0" applyFont="1" applyFill="1" applyBorder="1" applyAlignment="1">
      <alignment horizontal="center" vertical="center" wrapText="1"/>
    </xf>
    <xf numFmtId="9" fontId="16" fillId="0" borderId="1" xfId="9" applyNumberFormat="1" applyFont="1" applyFill="1" applyBorder="1" applyAlignment="1" applyProtection="1">
      <alignment horizontal="center" vertical="center" wrapText="1"/>
    </xf>
    <xf numFmtId="0" fontId="16" fillId="0" borderId="1" xfId="9" applyFont="1" applyFill="1" applyBorder="1" applyAlignment="1" applyProtection="1">
      <alignment horizontal="center" vertical="center" wrapText="1"/>
    </xf>
    <xf numFmtId="0" fontId="16" fillId="0" borderId="24" xfId="9" applyFont="1" applyFill="1" applyBorder="1" applyAlignment="1" applyProtection="1">
      <alignment horizontal="center" vertical="center" wrapText="1"/>
    </xf>
    <xf numFmtId="9" fontId="16" fillId="0" borderId="19" xfId="9" applyNumberFormat="1" applyFont="1" applyFill="1" applyBorder="1" applyAlignment="1" applyProtection="1">
      <alignment horizontal="center" vertical="center" wrapText="1"/>
    </xf>
    <xf numFmtId="0" fontId="16" fillId="0" borderId="18" xfId="9" applyFont="1" applyFill="1" applyBorder="1" applyAlignment="1" applyProtection="1">
      <alignment horizontal="center" vertical="center" wrapText="1"/>
    </xf>
    <xf numFmtId="0" fontId="16" fillId="0" borderId="21" xfId="9" applyFont="1" applyFill="1" applyBorder="1" applyAlignment="1" applyProtection="1">
      <alignment horizontal="center" vertical="center" wrapText="1"/>
    </xf>
    <xf numFmtId="0" fontId="16" fillId="0" borderId="23" xfId="9" applyFont="1" applyFill="1" applyBorder="1" applyAlignment="1" applyProtection="1">
      <alignment horizontal="center" vertical="center" wrapText="1"/>
    </xf>
    <xf numFmtId="0" fontId="16" fillId="6" borderId="19" xfId="9" applyFont="1" applyFill="1" applyBorder="1" applyAlignment="1" applyProtection="1">
      <alignment horizontal="center" vertical="center" wrapText="1"/>
    </xf>
    <xf numFmtId="0" fontId="16" fillId="6" borderId="1" xfId="9" applyFont="1" applyFill="1" applyBorder="1" applyAlignment="1" applyProtection="1">
      <alignment horizontal="center" vertical="center" wrapText="1"/>
    </xf>
    <xf numFmtId="0" fontId="16" fillId="6" borderId="24" xfId="9" applyFont="1" applyFill="1" applyBorder="1" applyAlignment="1" applyProtection="1">
      <alignment horizontal="center" vertical="center" wrapText="1"/>
    </xf>
    <xf numFmtId="0" fontId="16" fillId="6" borderId="5" xfId="9" applyFont="1" applyFill="1" applyBorder="1" applyAlignment="1" applyProtection="1">
      <alignment horizontal="center" vertical="center" wrapText="1"/>
    </xf>
    <xf numFmtId="0" fontId="16" fillId="0" borderId="35" xfId="9" applyFont="1" applyFill="1" applyBorder="1" applyAlignment="1" applyProtection="1">
      <alignment horizontal="center" vertical="center" wrapText="1"/>
    </xf>
    <xf numFmtId="0" fontId="16" fillId="0" borderId="37" xfId="9" applyFont="1" applyFill="1" applyBorder="1" applyAlignment="1" applyProtection="1">
      <alignment horizontal="center" vertical="center" wrapText="1"/>
    </xf>
    <xf numFmtId="0" fontId="16" fillId="0" borderId="38" xfId="9" applyFont="1" applyFill="1" applyBorder="1" applyAlignment="1" applyProtection="1">
      <alignment horizontal="center" vertical="center" wrapText="1"/>
    </xf>
    <xf numFmtId="0" fontId="16" fillId="6" borderId="36" xfId="9" applyFont="1" applyFill="1" applyBorder="1" applyAlignment="1" applyProtection="1">
      <alignment horizontal="center" vertical="center" wrapText="1"/>
    </xf>
    <xf numFmtId="0" fontId="16" fillId="6" borderId="3" xfId="9" applyFont="1" applyFill="1" applyBorder="1" applyAlignment="1" applyProtection="1">
      <alignment horizontal="center" vertical="center" wrapText="1"/>
    </xf>
    <xf numFmtId="0" fontId="16" fillId="6" borderId="39" xfId="9" applyFont="1" applyFill="1" applyBorder="1" applyAlignment="1" applyProtection="1">
      <alignment horizontal="center" vertical="center" wrapText="1"/>
    </xf>
    <xf numFmtId="0" fontId="16" fillId="0" borderId="19" xfId="9" applyFont="1" applyFill="1" applyBorder="1" applyAlignment="1" applyProtection="1">
      <alignment horizontal="center" vertical="center" wrapText="1"/>
    </xf>
    <xf numFmtId="0" fontId="16" fillId="0" borderId="6" xfId="9" applyFont="1" applyFill="1" applyBorder="1" applyAlignment="1" applyProtection="1">
      <alignment horizontal="center" vertical="center" wrapText="1"/>
    </xf>
    <xf numFmtId="0" fontId="16" fillId="6" borderId="13" xfId="9" applyFont="1" applyFill="1" applyBorder="1" applyAlignment="1" applyProtection="1">
      <alignment horizontal="center" vertical="center" wrapText="1"/>
    </xf>
    <xf numFmtId="0" fontId="16" fillId="0" borderId="13" xfId="9" applyFont="1" applyFill="1" applyBorder="1" applyAlignment="1" applyProtection="1">
      <alignment horizontal="center" vertical="center" wrapText="1"/>
    </xf>
    <xf numFmtId="0" fontId="16" fillId="0" borderId="33" xfId="9" applyFont="1" applyFill="1" applyBorder="1" applyAlignment="1" applyProtection="1">
      <alignment horizontal="center" vertical="center" wrapText="1"/>
    </xf>
    <xf numFmtId="0" fontId="19" fillId="11" borderId="1"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44" xfId="0" applyFont="1" applyFill="1" applyBorder="1" applyAlignment="1">
      <alignment horizontal="center" vertical="center"/>
    </xf>
    <xf numFmtId="0" fontId="16" fillId="2" borderId="36"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6" borderId="6" xfId="9" applyFont="1" applyFill="1" applyBorder="1" applyAlignment="1" applyProtection="1">
      <alignment horizontal="center" vertical="center" wrapText="1"/>
    </xf>
    <xf numFmtId="0" fontId="16" fillId="6" borderId="55" xfId="9" applyFont="1" applyFill="1" applyBorder="1" applyAlignment="1" applyProtection="1">
      <alignment horizontal="center" vertical="center" wrapText="1"/>
    </xf>
    <xf numFmtId="0" fontId="18" fillId="11" borderId="1" xfId="15" applyFont="1" applyFill="1" applyBorder="1" applyAlignment="1" applyProtection="1">
      <alignment horizontal="center"/>
    </xf>
    <xf numFmtId="0" fontId="4" fillId="6" borderId="42"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15" fillId="6" borderId="42" xfId="0" applyFont="1" applyFill="1" applyBorder="1" applyAlignment="1">
      <alignment horizontal="center" vertical="center"/>
    </xf>
    <xf numFmtId="0" fontId="15" fillId="6" borderId="43" xfId="0" applyFont="1" applyFill="1" applyBorder="1" applyAlignment="1">
      <alignment horizontal="center" vertical="center"/>
    </xf>
    <xf numFmtId="0" fontId="15" fillId="6" borderId="44"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46" xfId="0" applyFont="1" applyFill="1" applyBorder="1" applyAlignment="1">
      <alignment horizontal="center" vertical="center"/>
    </xf>
    <xf numFmtId="9" fontId="16" fillId="0" borderId="36" xfId="15" applyNumberFormat="1" applyFont="1" applyFill="1" applyBorder="1" applyAlignment="1" applyProtection="1">
      <alignment horizontal="center"/>
    </xf>
    <xf numFmtId="0" fontId="16" fillId="0" borderId="3" xfId="15" applyFont="1" applyFill="1" applyBorder="1" applyAlignment="1" applyProtection="1">
      <alignment horizontal="center"/>
    </xf>
    <xf numFmtId="0" fontId="16" fillId="0" borderId="39" xfId="15" applyFont="1" applyFill="1" applyBorder="1" applyAlignment="1" applyProtection="1">
      <alignment horizontal="center"/>
    </xf>
    <xf numFmtId="9" fontId="15" fillId="0" borderId="36" xfId="7" applyFont="1" applyFill="1" applyBorder="1" applyAlignment="1" applyProtection="1">
      <alignment horizontal="center" vertical="center"/>
    </xf>
    <xf numFmtId="9" fontId="15" fillId="0" borderId="3" xfId="7" applyFont="1" applyFill="1" applyBorder="1" applyAlignment="1" applyProtection="1">
      <alignment horizontal="center" vertical="center"/>
    </xf>
    <xf numFmtId="0" fontId="13" fillId="0" borderId="45"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47"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48" xfId="0" applyFont="1" applyFill="1" applyBorder="1" applyAlignment="1">
      <alignment horizontal="center" vertical="center"/>
    </xf>
    <xf numFmtId="0" fontId="15" fillId="8" borderId="52"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8" borderId="30"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Fill="1" applyBorder="1" applyAlignment="1">
      <alignment horizontal="center" vertical="center"/>
    </xf>
    <xf numFmtId="0" fontId="16" fillId="0" borderId="23" xfId="0" applyFont="1" applyFill="1" applyBorder="1" applyAlignment="1">
      <alignment horizontal="center" vertical="center"/>
    </xf>
    <xf numFmtId="0" fontId="18" fillId="11" borderId="49" xfId="15" applyFont="1" applyFill="1" applyBorder="1" applyAlignment="1" applyProtection="1">
      <alignment horizontal="center" wrapText="1"/>
    </xf>
    <xf numFmtId="0" fontId="18" fillId="11" borderId="50" xfId="15" applyFont="1" applyFill="1" applyBorder="1" applyAlignment="1" applyProtection="1">
      <alignment horizontal="center" wrapText="1"/>
    </xf>
    <xf numFmtId="0" fontId="18" fillId="11" borderId="49" xfId="15" applyFont="1" applyFill="1" applyBorder="1" applyAlignment="1" applyProtection="1">
      <alignment horizontal="center" vertical="center" wrapText="1"/>
    </xf>
    <xf numFmtId="0" fontId="18" fillId="11" borderId="50" xfId="15" applyFont="1" applyFill="1" applyBorder="1" applyAlignment="1" applyProtection="1">
      <alignment horizontal="center" vertical="center" wrapText="1"/>
    </xf>
    <xf numFmtId="0" fontId="18" fillId="11" borderId="40" xfId="15" applyFont="1" applyFill="1" applyBorder="1" applyAlignment="1" applyProtection="1">
      <alignment horizontal="center" vertical="center" wrapText="1"/>
    </xf>
    <xf numFmtId="0" fontId="3" fillId="5" borderId="42" xfId="0" applyFont="1" applyFill="1" applyBorder="1" applyAlignment="1">
      <alignment horizontal="left" vertical="top" wrapText="1"/>
    </xf>
    <xf numFmtId="0" fontId="3" fillId="5" borderId="43" xfId="0" applyFont="1" applyFill="1" applyBorder="1" applyAlignment="1">
      <alignment horizontal="left" vertical="top" wrapText="1"/>
    </xf>
    <xf numFmtId="0" fontId="3" fillId="5" borderId="44" xfId="0" applyFont="1" applyFill="1" applyBorder="1" applyAlignment="1">
      <alignment horizontal="left" vertical="top" wrapText="1"/>
    </xf>
    <xf numFmtId="44" fontId="16" fillId="0" borderId="20" xfId="0" applyNumberFormat="1" applyFont="1" applyFill="1" applyBorder="1" applyAlignment="1">
      <alignment horizontal="center"/>
    </xf>
    <xf numFmtId="0" fontId="16" fillId="0" borderId="22" xfId="0" applyFont="1" applyFill="1" applyBorder="1" applyAlignment="1">
      <alignment horizontal="center"/>
    </xf>
    <xf numFmtId="0" fontId="16" fillId="0" borderId="25" xfId="0" applyFont="1" applyFill="1" applyBorder="1" applyAlignment="1">
      <alignment horizont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44" fontId="15" fillId="3" borderId="36" xfId="0" applyNumberFormat="1" applyFont="1" applyFill="1" applyBorder="1" applyAlignment="1">
      <alignment horizontal="center"/>
    </xf>
    <xf numFmtId="44" fontId="15" fillId="3" borderId="3" xfId="0" applyNumberFormat="1" applyFont="1" applyFill="1" applyBorder="1" applyAlignment="1">
      <alignment horizontal="center"/>
    </xf>
    <xf numFmtId="44" fontId="15" fillId="3" borderId="39" xfId="0" applyNumberFormat="1" applyFont="1" applyFill="1" applyBorder="1" applyAlignment="1">
      <alignment horizontal="center"/>
    </xf>
    <xf numFmtId="0" fontId="16" fillId="9" borderId="55" xfId="0" applyFont="1" applyFill="1" applyBorder="1" applyAlignment="1">
      <alignment horizontal="center"/>
    </xf>
    <xf numFmtId="0" fontId="16" fillId="9" borderId="70" xfId="0" applyFont="1" applyFill="1" applyBorder="1" applyAlignment="1">
      <alignment horizontal="center"/>
    </xf>
    <xf numFmtId="0" fontId="16" fillId="9" borderId="71" xfId="0" applyFont="1" applyFill="1" applyBorder="1" applyAlignment="1">
      <alignment horizontal="center"/>
    </xf>
    <xf numFmtId="0" fontId="16" fillId="9" borderId="6" xfId="0" applyFont="1" applyFill="1" applyBorder="1" applyAlignment="1">
      <alignment horizontal="center"/>
    </xf>
    <xf numFmtId="0" fontId="16" fillId="9" borderId="8" xfId="0" applyFont="1" applyFill="1" applyBorder="1" applyAlignment="1">
      <alignment horizontal="center"/>
    </xf>
    <xf numFmtId="0" fontId="16" fillId="9" borderId="54" xfId="0" applyFont="1" applyFill="1" applyBorder="1" applyAlignment="1">
      <alignment horizontal="center"/>
    </xf>
    <xf numFmtId="0" fontId="16" fillId="9" borderId="49" xfId="0" applyFont="1" applyFill="1" applyBorder="1" applyAlignment="1">
      <alignment horizontal="center"/>
    </xf>
    <xf numFmtId="0" fontId="16" fillId="9" borderId="50" xfId="0" applyFont="1" applyFill="1" applyBorder="1" applyAlignment="1">
      <alignment horizontal="center"/>
    </xf>
    <xf numFmtId="0" fontId="16" fillId="9" borderId="53" xfId="0" applyFont="1" applyFill="1" applyBorder="1" applyAlignment="1">
      <alignment horizontal="center"/>
    </xf>
    <xf numFmtId="0" fontId="16" fillId="6" borderId="36"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61" xfId="0" applyFont="1" applyFill="1" applyBorder="1" applyAlignment="1">
      <alignment horizontal="center" vertical="center" wrapText="1"/>
    </xf>
    <xf numFmtId="0" fontId="16" fillId="5" borderId="7" xfId="0" applyFont="1" applyFill="1" applyBorder="1" applyAlignment="1">
      <alignment horizontal="left" vertical="top" wrapText="1"/>
    </xf>
    <xf numFmtId="0" fontId="16" fillId="5" borderId="10" xfId="0" applyFont="1" applyFill="1" applyBorder="1" applyAlignment="1">
      <alignment horizontal="left" vertical="top"/>
    </xf>
    <xf numFmtId="0" fontId="16" fillId="5" borderId="14" xfId="0" applyFont="1" applyFill="1" applyBorder="1" applyAlignment="1">
      <alignment horizontal="left" vertical="top"/>
    </xf>
    <xf numFmtId="0" fontId="16" fillId="5" borderId="16" xfId="0" applyFont="1" applyFill="1" applyBorder="1" applyAlignment="1">
      <alignment horizontal="left" vertical="top"/>
    </xf>
    <xf numFmtId="0" fontId="16" fillId="5" borderId="11" xfId="0" applyFont="1" applyFill="1" applyBorder="1" applyAlignment="1">
      <alignment horizontal="left" vertical="top"/>
    </xf>
    <xf numFmtId="0" fontId="16" fillId="5" borderId="15" xfId="0" applyFont="1" applyFill="1" applyBorder="1" applyAlignment="1">
      <alignment horizontal="left" vertical="top"/>
    </xf>
    <xf numFmtId="0" fontId="15" fillId="6" borderId="45" xfId="0" applyFont="1" applyFill="1" applyBorder="1" applyAlignment="1">
      <alignment horizontal="center" vertical="center"/>
    </xf>
    <xf numFmtId="0" fontId="15" fillId="6" borderId="31" xfId="0" applyFont="1" applyFill="1" applyBorder="1" applyAlignment="1">
      <alignment horizontal="center" vertical="center"/>
    </xf>
    <xf numFmtId="0" fontId="17" fillId="0" borderId="45" xfId="0" applyFont="1" applyFill="1" applyBorder="1" applyAlignment="1">
      <alignment horizontal="center" vertical="center"/>
    </xf>
    <xf numFmtId="0" fontId="17" fillId="0" borderId="31" xfId="0" applyFont="1" applyFill="1" applyBorder="1" applyAlignment="1">
      <alignment horizontal="center" vertical="center"/>
    </xf>
    <xf numFmtId="0" fontId="17" fillId="0" borderId="46" xfId="0" applyFont="1" applyFill="1" applyBorder="1" applyAlignment="1">
      <alignment horizontal="center" vertical="center"/>
    </xf>
    <xf numFmtId="0" fontId="17" fillId="0" borderId="47"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48" xfId="0" applyFont="1" applyFill="1" applyBorder="1" applyAlignment="1">
      <alignment horizontal="center" vertical="center"/>
    </xf>
    <xf numFmtId="0" fontId="15" fillId="2" borderId="10" xfId="0" applyFont="1" applyFill="1" applyBorder="1" applyAlignment="1">
      <alignment horizontal="center"/>
    </xf>
    <xf numFmtId="0" fontId="15" fillId="2" borderId="0" xfId="0" applyFont="1" applyFill="1" applyAlignment="1">
      <alignment horizontal="center"/>
    </xf>
    <xf numFmtId="0" fontId="16" fillId="6" borderId="0" xfId="0" applyFont="1" applyFill="1" applyBorder="1" applyAlignment="1">
      <alignment horizontal="center"/>
    </xf>
    <xf numFmtId="0" fontId="16" fillId="0" borderId="18" xfId="0" applyFont="1" applyFill="1" applyBorder="1" applyAlignment="1">
      <alignment horizontal="center" vertical="center"/>
    </xf>
    <xf numFmtId="164" fontId="16" fillId="6" borderId="19" xfId="4" applyFont="1" applyFill="1" applyBorder="1" applyAlignment="1" applyProtection="1">
      <alignment horizontal="center" vertical="center"/>
    </xf>
    <xf numFmtId="164" fontId="16" fillId="6" borderId="1" xfId="4" applyFont="1" applyFill="1" applyBorder="1" applyAlignment="1" applyProtection="1">
      <alignment horizontal="center" vertical="center"/>
    </xf>
    <xf numFmtId="164" fontId="16" fillId="6" borderId="24" xfId="4" applyFont="1" applyFill="1" applyBorder="1" applyAlignment="1" applyProtection="1">
      <alignment horizontal="center" vertical="center"/>
    </xf>
    <xf numFmtId="0" fontId="16" fillId="0" borderId="19" xfId="9" applyFont="1" applyFill="1" applyBorder="1" applyAlignment="1" applyProtection="1">
      <alignment horizontal="center" vertical="center"/>
    </xf>
    <xf numFmtId="0" fontId="16" fillId="0" borderId="1" xfId="9" applyFont="1" applyFill="1" applyBorder="1" applyAlignment="1" applyProtection="1">
      <alignment horizontal="center" vertical="center"/>
    </xf>
    <xf numFmtId="0" fontId="16" fillId="0" borderId="24" xfId="9" applyFont="1" applyFill="1" applyBorder="1" applyAlignment="1" applyProtection="1">
      <alignment horizontal="center" vertical="center"/>
    </xf>
    <xf numFmtId="0" fontId="16" fillId="0" borderId="18" xfId="9" applyFont="1" applyFill="1" applyBorder="1" applyAlignment="1" applyProtection="1">
      <alignment horizontal="center" vertical="center"/>
    </xf>
    <xf numFmtId="0" fontId="16" fillId="0" borderId="21" xfId="9" applyFont="1" applyFill="1" applyBorder="1" applyAlignment="1" applyProtection="1">
      <alignment horizontal="center" vertical="center"/>
    </xf>
    <xf numFmtId="0" fontId="16" fillId="0" borderId="23" xfId="9" applyFont="1" applyFill="1" applyBorder="1" applyAlignment="1" applyProtection="1">
      <alignment horizontal="center" vertical="center"/>
    </xf>
    <xf numFmtId="0" fontId="15" fillId="6" borderId="42"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15" fillId="6" borderId="44" xfId="0" applyFont="1" applyFill="1" applyBorder="1" applyAlignment="1">
      <alignment horizontal="center" vertical="center" wrapText="1"/>
    </xf>
    <xf numFmtId="0" fontId="16" fillId="5" borderId="1" xfId="0" applyFont="1" applyFill="1" applyBorder="1" applyAlignment="1">
      <alignment horizontal="left" vertical="top" wrapText="1"/>
    </xf>
    <xf numFmtId="9" fontId="16" fillId="0" borderId="36" xfId="9" applyNumberFormat="1" applyFont="1" applyFill="1" applyBorder="1" applyAlignment="1" applyProtection="1">
      <alignment horizontal="center" vertical="center"/>
    </xf>
    <xf numFmtId="0" fontId="16" fillId="0" borderId="3" xfId="9" applyFont="1" applyFill="1" applyBorder="1" applyAlignment="1" applyProtection="1">
      <alignment horizontal="center" vertical="center"/>
    </xf>
    <xf numFmtId="0" fontId="16" fillId="0" borderId="39" xfId="9" applyFont="1" applyFill="1" applyBorder="1" applyAlignment="1" applyProtection="1">
      <alignment horizontal="center" vertical="center"/>
    </xf>
    <xf numFmtId="0" fontId="18" fillId="11" borderId="42" xfId="0" applyFont="1" applyFill="1" applyBorder="1" applyAlignment="1">
      <alignment horizontal="center"/>
    </xf>
    <xf numFmtId="0" fontId="18" fillId="11" borderId="44" xfId="0" applyFont="1" applyFill="1" applyBorder="1" applyAlignment="1">
      <alignment horizontal="center"/>
    </xf>
    <xf numFmtId="0" fontId="16" fillId="2" borderId="42" xfId="0" applyFont="1" applyFill="1" applyBorder="1" applyAlignment="1">
      <alignment horizontal="center"/>
    </xf>
    <xf numFmtId="0" fontId="16" fillId="2" borderId="44" xfId="0" applyFont="1" applyFill="1" applyBorder="1" applyAlignment="1">
      <alignment horizontal="center"/>
    </xf>
    <xf numFmtId="0" fontId="4" fillId="6" borderId="45" xfId="0" applyFont="1" applyFill="1" applyBorder="1" applyAlignment="1">
      <alignment horizontal="center" vertical="center"/>
    </xf>
    <xf numFmtId="0" fontId="4" fillId="6" borderId="31" xfId="0" applyFont="1" applyFill="1" applyBorder="1" applyAlignment="1">
      <alignment horizontal="center" vertical="center"/>
    </xf>
    <xf numFmtId="0" fontId="16" fillId="5" borderId="1" xfId="0" applyFont="1" applyFill="1" applyBorder="1" applyAlignment="1">
      <alignment horizontal="left" vertical="top"/>
    </xf>
    <xf numFmtId="0" fontId="16" fillId="0" borderId="55" xfId="9" applyFont="1" applyFill="1" applyBorder="1" applyAlignment="1" applyProtection="1">
      <alignment horizontal="center" vertical="center" wrapText="1"/>
    </xf>
    <xf numFmtId="0" fontId="20" fillId="11" borderId="42" xfId="0" applyFont="1" applyFill="1" applyBorder="1" applyAlignment="1">
      <alignment horizontal="center"/>
    </xf>
    <xf numFmtId="0" fontId="20" fillId="11" borderId="44" xfId="0" applyFont="1" applyFill="1" applyBorder="1" applyAlignment="1">
      <alignment horizontal="center"/>
    </xf>
    <xf numFmtId="0" fontId="20" fillId="2" borderId="42" xfId="0" applyFont="1" applyFill="1" applyBorder="1" applyAlignment="1">
      <alignment horizontal="center"/>
    </xf>
    <xf numFmtId="0" fontId="20" fillId="2" borderId="44" xfId="0" applyFont="1" applyFill="1" applyBorder="1" applyAlignment="1">
      <alignment horizontal="center"/>
    </xf>
    <xf numFmtId="0" fontId="3" fillId="5" borderId="7" xfId="0" applyFont="1" applyFill="1" applyBorder="1" applyAlignment="1">
      <alignment horizontal="left" vertical="top"/>
    </xf>
    <xf numFmtId="0" fontId="3" fillId="5" borderId="10" xfId="0" applyFont="1" applyFill="1" applyBorder="1" applyAlignment="1">
      <alignment horizontal="left" vertical="top"/>
    </xf>
    <xf numFmtId="0" fontId="3" fillId="5" borderId="14" xfId="0" applyFont="1" applyFill="1" applyBorder="1" applyAlignment="1">
      <alignment horizontal="left" vertical="top"/>
    </xf>
    <xf numFmtId="0" fontId="3" fillId="5" borderId="4" xfId="0" applyFont="1" applyFill="1" applyBorder="1" applyAlignment="1">
      <alignment horizontal="left" vertical="top"/>
    </xf>
    <xf numFmtId="0" fontId="3" fillId="5" borderId="0" xfId="0" applyFont="1" applyFill="1" applyBorder="1" applyAlignment="1">
      <alignment horizontal="left" vertical="top"/>
    </xf>
    <xf numFmtId="0" fontId="3" fillId="5" borderId="12" xfId="0" applyFont="1" applyFill="1" applyBorder="1" applyAlignment="1">
      <alignment horizontal="left" vertical="top"/>
    </xf>
    <xf numFmtId="0" fontId="15" fillId="2" borderId="0" xfId="0" applyFont="1" applyFill="1" applyBorder="1" applyAlignment="1">
      <alignment horizontal="center"/>
    </xf>
    <xf numFmtId="0" fontId="16" fillId="6" borderId="19" xfId="9" applyFont="1" applyFill="1" applyBorder="1" applyAlignment="1" applyProtection="1">
      <alignment horizontal="center" vertical="center"/>
    </xf>
    <xf numFmtId="0" fontId="16" fillId="6" borderId="24" xfId="9" applyFont="1" applyFill="1" applyBorder="1" applyAlignment="1" applyProtection="1">
      <alignment horizontal="center" vertical="center"/>
    </xf>
    <xf numFmtId="0" fontId="16" fillId="6" borderId="1" xfId="9" applyFont="1" applyFill="1" applyBorder="1" applyAlignment="1" applyProtection="1">
      <alignment horizontal="center" vertical="center"/>
    </xf>
    <xf numFmtId="0" fontId="20" fillId="11" borderId="45" xfId="0" applyFont="1" applyFill="1" applyBorder="1" applyAlignment="1">
      <alignment horizontal="center" vertical="center" wrapText="1"/>
    </xf>
    <xf numFmtId="0" fontId="20" fillId="11" borderId="47"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15" fillId="6" borderId="45"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6" fillId="0" borderId="68" xfId="9" applyFont="1" applyFill="1" applyBorder="1" applyAlignment="1" applyProtection="1">
      <alignment horizontal="center" vertical="center"/>
    </xf>
    <xf numFmtId="0" fontId="16" fillId="0" borderId="47" xfId="9" applyFont="1" applyFill="1" applyBorder="1" applyAlignment="1" applyProtection="1">
      <alignment horizontal="center" vertical="center"/>
    </xf>
    <xf numFmtId="0" fontId="16" fillId="0" borderId="35" xfId="9" applyFont="1" applyFill="1" applyBorder="1" applyAlignment="1" applyProtection="1">
      <alignment horizontal="center" vertical="center"/>
    </xf>
    <xf numFmtId="0" fontId="16" fillId="0" borderId="37" xfId="9" applyFont="1" applyFill="1" applyBorder="1" applyAlignment="1" applyProtection="1">
      <alignment horizontal="center" vertical="center"/>
    </xf>
    <xf numFmtId="0" fontId="16" fillId="0" borderId="38" xfId="9" applyFont="1" applyFill="1" applyBorder="1" applyAlignment="1" applyProtection="1">
      <alignment horizontal="center" vertical="center"/>
    </xf>
    <xf numFmtId="9" fontId="16" fillId="0" borderId="36" xfId="7" applyFont="1" applyFill="1" applyBorder="1" applyAlignment="1" applyProtection="1">
      <alignment horizontal="center" vertical="center"/>
    </xf>
    <xf numFmtId="9" fontId="16" fillId="0" borderId="39" xfId="7" applyFont="1" applyFill="1" applyBorder="1" applyAlignment="1" applyProtection="1">
      <alignment horizontal="center" vertical="center"/>
    </xf>
    <xf numFmtId="9" fontId="16" fillId="6" borderId="36" xfId="9" applyNumberFormat="1" applyFont="1" applyFill="1" applyBorder="1" applyAlignment="1" applyProtection="1">
      <alignment horizontal="center" vertical="center"/>
    </xf>
    <xf numFmtId="0" fontId="16" fillId="6" borderId="5" xfId="9" applyFont="1" applyFill="1" applyBorder="1" applyAlignment="1" applyProtection="1">
      <alignment horizontal="center" vertical="center"/>
    </xf>
    <xf numFmtId="9" fontId="16" fillId="6" borderId="13" xfId="7" applyFont="1" applyFill="1" applyBorder="1" applyAlignment="1" applyProtection="1">
      <alignment horizontal="center" vertical="center"/>
    </xf>
    <xf numFmtId="9" fontId="16" fillId="6" borderId="5" xfId="7" applyFont="1" applyFill="1" applyBorder="1" applyAlignment="1" applyProtection="1">
      <alignment horizontal="center" vertical="center"/>
    </xf>
    <xf numFmtId="9" fontId="16" fillId="6" borderId="39" xfId="7" applyFont="1" applyFill="1" applyBorder="1" applyAlignment="1" applyProtection="1">
      <alignment horizontal="center" vertical="center"/>
    </xf>
    <xf numFmtId="9" fontId="16" fillId="6" borderId="36" xfId="7" applyFont="1" applyFill="1" applyBorder="1" applyAlignment="1" applyProtection="1">
      <alignment horizontal="center" vertical="center"/>
    </xf>
    <xf numFmtId="0" fontId="16" fillId="0" borderId="65" xfId="9" applyFont="1" applyFill="1" applyBorder="1" applyAlignment="1" applyProtection="1">
      <alignment horizontal="center" vertical="center"/>
    </xf>
    <xf numFmtId="0" fontId="16" fillId="0" borderId="67" xfId="9" applyFont="1" applyFill="1" applyBorder="1" applyAlignment="1" applyProtection="1">
      <alignment horizontal="center" vertical="center"/>
    </xf>
    <xf numFmtId="0" fontId="16" fillId="0" borderId="64" xfId="9" applyFont="1" applyFill="1" applyBorder="1" applyAlignment="1" applyProtection="1">
      <alignment horizontal="center" vertical="center"/>
    </xf>
    <xf numFmtId="0" fontId="16" fillId="0" borderId="66" xfId="9" applyFont="1" applyFill="1" applyBorder="1" applyAlignment="1" applyProtection="1">
      <alignment horizontal="center" vertical="center"/>
    </xf>
    <xf numFmtId="0" fontId="16" fillId="0" borderId="63" xfId="9" applyFont="1" applyFill="1" applyBorder="1" applyAlignment="1" applyProtection="1">
      <alignment horizontal="center" vertical="center"/>
    </xf>
    <xf numFmtId="9" fontId="16" fillId="0" borderId="13" xfId="7" applyFont="1" applyFill="1" applyBorder="1" applyAlignment="1" applyProtection="1">
      <alignment horizontal="center" vertical="center"/>
    </xf>
    <xf numFmtId="9" fontId="16" fillId="0" borderId="5" xfId="7" applyFont="1" applyFill="1" applyBorder="1" applyAlignment="1" applyProtection="1">
      <alignment horizontal="center" vertical="center"/>
    </xf>
    <xf numFmtId="0" fontId="15" fillId="2" borderId="1" xfId="0" applyFont="1" applyFill="1" applyBorder="1" applyAlignment="1">
      <alignment horizontal="center"/>
    </xf>
    <xf numFmtId="0" fontId="16" fillId="0" borderId="35" xfId="0" applyFont="1" applyFill="1" applyBorder="1" applyAlignment="1" applyProtection="1">
      <alignment horizontal="center" vertical="center" wrapText="1"/>
      <protection locked="0"/>
    </xf>
    <xf numFmtId="0" fontId="16" fillId="0" borderId="37" xfId="0" applyFont="1" applyFill="1" applyBorder="1" applyAlignment="1" applyProtection="1">
      <alignment horizontal="center" vertical="center" wrapText="1"/>
      <protection locked="0"/>
    </xf>
    <xf numFmtId="0" fontId="16" fillId="0" borderId="38" xfId="0" applyFont="1" applyFill="1" applyBorder="1" applyAlignment="1" applyProtection="1">
      <alignment horizontal="center" vertical="center" wrapText="1"/>
      <protection locked="0"/>
    </xf>
    <xf numFmtId="0" fontId="15" fillId="6" borderId="1" xfId="0" applyFont="1" applyFill="1" applyBorder="1" applyAlignment="1">
      <alignment horizontal="center"/>
    </xf>
    <xf numFmtId="44" fontId="16" fillId="7" borderId="34" xfId="0" applyNumberFormat="1" applyFont="1" applyFill="1" applyBorder="1" applyAlignment="1" applyProtection="1">
      <alignment horizontal="center" vertical="center"/>
    </xf>
    <xf numFmtId="44" fontId="16" fillId="7" borderId="60" xfId="0" applyNumberFormat="1" applyFont="1" applyFill="1" applyBorder="1" applyAlignment="1" applyProtection="1">
      <alignment horizontal="center" vertical="center"/>
    </xf>
    <xf numFmtId="44" fontId="16" fillId="7" borderId="69" xfId="0" applyNumberFormat="1" applyFont="1" applyFill="1" applyBorder="1" applyAlignment="1" applyProtection="1">
      <alignment horizontal="center" vertical="center"/>
    </xf>
    <xf numFmtId="44" fontId="16" fillId="7" borderId="56" xfId="0" applyNumberFormat="1" applyFont="1" applyFill="1" applyBorder="1" applyAlignment="1" applyProtection="1">
      <alignment horizontal="center" vertical="center"/>
    </xf>
    <xf numFmtId="44" fontId="16" fillId="7" borderId="26" xfId="0" applyNumberFormat="1" applyFont="1" applyFill="1" applyBorder="1" applyAlignment="1" applyProtection="1">
      <alignment horizontal="center" vertical="center"/>
    </xf>
    <xf numFmtId="0" fontId="16" fillId="6" borderId="36" xfId="0" applyFont="1" applyFill="1" applyBorder="1" applyAlignment="1" applyProtection="1">
      <alignment horizontal="center" vertical="center" wrapText="1"/>
      <protection locked="0"/>
    </xf>
    <xf numFmtId="0" fontId="16" fillId="6" borderId="3" xfId="0" applyFont="1" applyFill="1" applyBorder="1" applyAlignment="1" applyProtection="1">
      <alignment horizontal="center" vertical="center" wrapText="1"/>
      <protection locked="0"/>
    </xf>
    <xf numFmtId="0" fontId="16" fillId="6" borderId="39"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center" vertical="center" wrapText="1"/>
      <protection locked="0"/>
    </xf>
    <xf numFmtId="0" fontId="16" fillId="0" borderId="39" xfId="0" applyFont="1" applyFill="1" applyBorder="1" applyAlignment="1" applyProtection="1">
      <alignment horizontal="center" vertical="center" wrapText="1"/>
      <protection locked="0"/>
    </xf>
    <xf numFmtId="0" fontId="16" fillId="0" borderId="36" xfId="0" applyFont="1" applyFill="1" applyBorder="1" applyAlignment="1" applyProtection="1">
      <alignment horizontal="center" vertical="center" wrapText="1"/>
      <protection locked="0"/>
    </xf>
    <xf numFmtId="0" fontId="16" fillId="0" borderId="5" xfId="0" applyFont="1" applyFill="1" applyBorder="1" applyAlignment="1" applyProtection="1">
      <alignment horizontal="center" vertical="center" wrapText="1"/>
      <protection locked="0"/>
    </xf>
    <xf numFmtId="164" fontId="16" fillId="4" borderId="13" xfId="4" applyFont="1" applyFill="1" applyBorder="1" applyAlignment="1" applyProtection="1">
      <alignment horizontal="center" vertical="center"/>
    </xf>
    <xf numFmtId="164" fontId="16" fillId="4" borderId="3" xfId="4" applyFont="1" applyFill="1" applyBorder="1" applyAlignment="1" applyProtection="1">
      <alignment horizontal="center" vertical="center"/>
    </xf>
    <xf numFmtId="164" fontId="16" fillId="4" borderId="39" xfId="4" applyFont="1" applyFill="1" applyBorder="1" applyAlignment="1" applyProtection="1">
      <alignment horizontal="center" vertical="center"/>
    </xf>
    <xf numFmtId="164" fontId="16" fillId="4" borderId="36" xfId="4" applyFont="1" applyFill="1" applyBorder="1" applyAlignment="1" applyProtection="1">
      <alignment horizontal="center" vertical="center"/>
    </xf>
    <xf numFmtId="164" fontId="16" fillId="4" borderId="5" xfId="4" applyFont="1" applyFill="1" applyBorder="1" applyAlignment="1" applyProtection="1">
      <alignment horizontal="center" vertical="center"/>
    </xf>
    <xf numFmtId="165" fontId="16" fillId="2" borderId="6" xfId="2" applyFont="1" applyFill="1" applyBorder="1" applyAlignment="1">
      <alignment horizontal="center"/>
    </xf>
    <xf numFmtId="165" fontId="16" fillId="2" borderId="9" xfId="2" applyFont="1" applyFill="1" applyBorder="1" applyAlignment="1">
      <alignment horizontal="center"/>
    </xf>
    <xf numFmtId="0" fontId="15" fillId="8" borderId="6" xfId="0" applyFont="1" applyFill="1" applyBorder="1" applyAlignment="1">
      <alignment horizontal="center"/>
    </xf>
    <xf numFmtId="0" fontId="15" fillId="8" borderId="9" xfId="0" applyFont="1" applyFill="1" applyBorder="1" applyAlignment="1">
      <alignment horizontal="center"/>
    </xf>
    <xf numFmtId="9" fontId="16" fillId="0" borderId="13" xfId="7" applyFont="1" applyFill="1" applyBorder="1" applyAlignment="1">
      <alignment horizontal="center" vertical="center"/>
    </xf>
    <xf numFmtId="9" fontId="16" fillId="0" borderId="3" xfId="7" applyFont="1" applyFill="1" applyBorder="1" applyAlignment="1">
      <alignment horizontal="center" vertical="center"/>
    </xf>
    <xf numFmtId="9" fontId="16" fillId="0" borderId="5" xfId="7" applyFont="1" applyFill="1" applyBorder="1" applyAlignment="1">
      <alignment horizontal="center" vertical="center"/>
    </xf>
    <xf numFmtId="0" fontId="22" fillId="2" borderId="0" xfId="0" applyFont="1" applyFill="1" applyAlignment="1">
      <alignment horizontal="left" vertical="top" wrapText="1"/>
    </xf>
    <xf numFmtId="1" fontId="16" fillId="10" borderId="7" xfId="0" applyNumberFormat="1" applyFont="1" applyFill="1" applyBorder="1" applyAlignment="1">
      <alignment vertical="center" wrapText="1"/>
    </xf>
    <xf numFmtId="0" fontId="16" fillId="6" borderId="16" xfId="0" applyFont="1" applyFill="1" applyBorder="1"/>
    <xf numFmtId="0" fontId="16" fillId="6" borderId="4" xfId="0" applyFont="1" applyFill="1" applyBorder="1"/>
    <xf numFmtId="0" fontId="16" fillId="6" borderId="7"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16" fillId="6" borderId="16" xfId="0" applyFont="1" applyFill="1" applyBorder="1" applyAlignment="1">
      <alignment horizontal="left" vertical="center" wrapText="1"/>
    </xf>
    <xf numFmtId="1" fontId="16" fillId="10" borderId="16" xfId="0" applyNumberFormat="1" applyFont="1" applyFill="1" applyBorder="1" applyAlignment="1">
      <alignment vertical="center" wrapText="1"/>
    </xf>
    <xf numFmtId="1" fontId="3" fillId="10" borderId="7" xfId="0" applyNumberFormat="1" applyFont="1" applyFill="1" applyBorder="1" applyAlignment="1">
      <alignment vertical="center" wrapText="1"/>
    </xf>
    <xf numFmtId="0" fontId="3" fillId="6" borderId="14" xfId="0" applyFont="1" applyFill="1" applyBorder="1"/>
    <xf numFmtId="0" fontId="3" fillId="6" borderId="16" xfId="0" applyFont="1" applyFill="1" applyBorder="1"/>
    <xf numFmtId="0" fontId="3" fillId="6" borderId="15" xfId="0" applyFont="1" applyFill="1" applyBorder="1"/>
    <xf numFmtId="0" fontId="3" fillId="2" borderId="7" xfId="0" applyFont="1" applyFill="1" applyBorder="1" applyAlignment="1">
      <alignment vertical="top" wrapText="1"/>
    </xf>
    <xf numFmtId="0" fontId="3" fillId="2" borderId="10" xfId="0" applyFont="1" applyFill="1" applyBorder="1" applyAlignment="1">
      <alignment vertical="top" wrapText="1"/>
    </xf>
    <xf numFmtId="0" fontId="3" fillId="2" borderId="14" xfId="0" applyFont="1" applyFill="1" applyBorder="1" applyAlignment="1">
      <alignment vertical="top" wrapText="1"/>
    </xf>
    <xf numFmtId="0" fontId="3" fillId="2" borderId="16" xfId="0" applyFont="1" applyFill="1" applyBorder="1" applyAlignment="1">
      <alignment vertical="top" wrapText="1"/>
    </xf>
    <xf numFmtId="0" fontId="3" fillId="2" borderId="11" xfId="0" applyFont="1" applyFill="1" applyBorder="1" applyAlignment="1">
      <alignment vertical="top" wrapText="1"/>
    </xf>
    <xf numFmtId="0" fontId="3" fillId="2" borderId="15" xfId="0" applyFont="1" applyFill="1" applyBorder="1" applyAlignment="1">
      <alignment vertical="top" wrapText="1"/>
    </xf>
    <xf numFmtId="1" fontId="3" fillId="10" borderId="14" xfId="0" applyNumberFormat="1" applyFont="1" applyFill="1" applyBorder="1" applyAlignment="1">
      <alignment vertical="center" wrapText="1"/>
    </xf>
    <xf numFmtId="1" fontId="3" fillId="10" borderId="16" xfId="0" applyNumberFormat="1" applyFont="1" applyFill="1" applyBorder="1" applyAlignment="1">
      <alignment vertical="center" wrapText="1"/>
    </xf>
    <xf numFmtId="1" fontId="3" fillId="10" borderId="15" xfId="0" applyNumberFormat="1" applyFont="1" applyFill="1" applyBorder="1" applyAlignment="1">
      <alignment vertical="center" wrapText="1"/>
    </xf>
    <xf numFmtId="0" fontId="3" fillId="6" borderId="4" xfId="0" applyFont="1" applyFill="1" applyBorder="1"/>
    <xf numFmtId="0" fontId="3" fillId="6" borderId="12" xfId="0" applyFont="1" applyFill="1" applyBorder="1"/>
    <xf numFmtId="0" fontId="3" fillId="2" borderId="1" xfId="0" applyFont="1" applyFill="1" applyBorder="1" applyAlignment="1">
      <alignment vertical="top" wrapText="1"/>
    </xf>
    <xf numFmtId="0" fontId="3" fillId="2" borderId="7"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6" borderId="7"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6" borderId="15" xfId="0" applyFont="1" applyFill="1" applyBorder="1" applyAlignment="1">
      <alignment horizontal="left" vertical="center" wrapText="1"/>
    </xf>
  </cellXfs>
  <cellStyles count="17">
    <cellStyle name="_x000d__x000a_JournalTemplate=C:\COMFO\CTALK\JOURSTD.TPL_x000d__x000a_LbStateAddress=3 3 0 251 1 89 2 311_x000d__x000a_LbStateJou" xfId="1"/>
    <cellStyle name="Comma 2" xfId="3"/>
    <cellStyle name="Currency 2" xfId="16"/>
    <cellStyle name="Komma" xfId="2" builtinId="3"/>
    <cellStyle name="Normal 10" xfId="9"/>
    <cellStyle name="Normal 10 2" xfId="15"/>
    <cellStyle name="Normal 2" xfId="5"/>
    <cellStyle name="Normal 2 2" xfId="10"/>
    <cellStyle name="Normal 2 3" xfId="13"/>
    <cellStyle name="Normal 3" xfId="6"/>
    <cellStyle name="Normal 4" xfId="11"/>
    <cellStyle name="Normal 5" xfId="12"/>
    <cellStyle name="Normal 6" xfId="14"/>
    <cellStyle name="Percent 2" xfId="8"/>
    <cellStyle name="Procent" xfId="7" builtinId="5"/>
    <cellStyle name="Standaard" xfId="0" builtinId="0"/>
    <cellStyle name="Valuta" xfId="4" builtinId="4"/>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06/relationships/attachedToolbars" Target="attachedToolbars.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https://www.samenwerkruimten.nl/teamsites/aanbestedingoutsourcingkainvestnl/Documenten/2.%20Beschrijvend%20document%20(incl.%20bijlagen)/Bijlage%202%20-%20Prijsopgavenformulier%20DEF.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7"/>
  <sheetViews>
    <sheetView zoomScaleNormal="100" workbookViewId="0">
      <selection activeCell="A2" sqref="A2:B2"/>
    </sheetView>
  </sheetViews>
  <sheetFormatPr defaultColWidth="8.81640625" defaultRowHeight="12.5" x14ac:dyDescent="0.25"/>
  <cols>
    <col min="1" max="1" width="5.1796875" style="19" customWidth="1"/>
    <col min="2" max="2" width="34.81640625" style="19" customWidth="1"/>
    <col min="3" max="16384" width="8.81640625" style="19"/>
  </cols>
  <sheetData>
    <row r="1" spans="1:3" ht="15.5" x14ac:dyDescent="0.25">
      <c r="A1" s="225" t="s">
        <v>263</v>
      </c>
      <c r="B1" s="225"/>
      <c r="C1" s="25"/>
    </row>
    <row r="2" spans="1:3" ht="15.5" x14ac:dyDescent="0.25">
      <c r="A2" s="250" t="s">
        <v>177</v>
      </c>
      <c r="B2" s="250"/>
      <c r="C2" s="25"/>
    </row>
    <row r="3" spans="1:3" ht="12.75" customHeight="1" x14ac:dyDescent="0.25">
      <c r="A3" s="218"/>
      <c r="B3" s="218"/>
      <c r="C3" s="25"/>
    </row>
    <row r="4" spans="1:3" ht="12.75" customHeight="1" x14ac:dyDescent="0.25">
      <c r="A4" s="10" t="s">
        <v>16</v>
      </c>
      <c r="B4" s="10"/>
    </row>
    <row r="5" spans="1:3" x14ac:dyDescent="0.25">
      <c r="A5" s="32">
        <v>1</v>
      </c>
      <c r="B5" s="16" t="s">
        <v>58</v>
      </c>
    </row>
    <row r="6" spans="1:3" x14ac:dyDescent="0.25">
      <c r="A6" s="32">
        <v>2</v>
      </c>
      <c r="B6" s="16" t="s">
        <v>59</v>
      </c>
    </row>
    <row r="7" spans="1:3" x14ac:dyDescent="0.25">
      <c r="A7" s="32">
        <v>3</v>
      </c>
      <c r="B7" s="15" t="s">
        <v>60</v>
      </c>
    </row>
    <row r="8" spans="1:3" x14ac:dyDescent="0.25">
      <c r="A8" s="32">
        <v>4</v>
      </c>
      <c r="B8" s="15" t="s">
        <v>31</v>
      </c>
    </row>
    <row r="9" spans="1:3" x14ac:dyDescent="0.25">
      <c r="A9" s="32">
        <v>5</v>
      </c>
      <c r="B9" s="15" t="s">
        <v>26</v>
      </c>
    </row>
    <row r="10" spans="1:3" x14ac:dyDescent="0.25">
      <c r="A10" s="32">
        <v>6</v>
      </c>
      <c r="B10" s="15" t="s">
        <v>30</v>
      </c>
    </row>
    <row r="11" spans="1:3" x14ac:dyDescent="0.25">
      <c r="A11" s="32">
        <v>7</v>
      </c>
      <c r="B11" s="15" t="s">
        <v>109</v>
      </c>
    </row>
    <row r="12" spans="1:3" ht="15" customHeight="1" x14ac:dyDescent="0.25">
      <c r="A12" s="32">
        <v>8</v>
      </c>
      <c r="B12" s="15" t="s">
        <v>107</v>
      </c>
    </row>
    <row r="13" spans="1:3" x14ac:dyDescent="0.25">
      <c r="A13" s="32">
        <v>9</v>
      </c>
      <c r="B13" s="15" t="s">
        <v>108</v>
      </c>
    </row>
    <row r="14" spans="1:3" x14ac:dyDescent="0.25">
      <c r="A14" s="32">
        <v>10</v>
      </c>
      <c r="B14" s="15" t="s">
        <v>164</v>
      </c>
    </row>
    <row r="15" spans="1:3" x14ac:dyDescent="0.25">
      <c r="A15" s="32">
        <v>11</v>
      </c>
      <c r="B15" s="15" t="s">
        <v>61</v>
      </c>
    </row>
    <row r="16" spans="1:3" x14ac:dyDescent="0.25">
      <c r="A16" s="32">
        <v>12</v>
      </c>
      <c r="B16" s="16" t="s">
        <v>62</v>
      </c>
    </row>
    <row r="17" spans="1:2" x14ac:dyDescent="0.25">
      <c r="A17" s="32">
        <v>13</v>
      </c>
      <c r="B17" s="16" t="s">
        <v>250</v>
      </c>
    </row>
  </sheetData>
  <mergeCells count="1">
    <mergeCell ref="A2:B2"/>
  </mergeCells>
  <phoneticPr fontId="0" type="noConversion"/>
  <pageMargins left="0.75" right="0.75" top="1" bottom="1" header="0.5" footer="0.5"/>
  <pageSetup paperSize="9" scale="74" orientation="landscape" horizontalDpi="4294967293" verticalDpi="1200" r:id="rId1"/>
  <headerFooter alignWithMargins="0">
    <oddFooter>&amp;L&amp;F&amp;C&amp;A&amp;R&amp;P van &amp;N</oddFooter>
  </headerFooter>
  <colBreaks count="1" manualBreakCount="1">
    <brk id="2" min="1" max="1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G19"/>
  <sheetViews>
    <sheetView zoomScaleNormal="100" workbookViewId="0">
      <selection activeCell="D18" sqref="D18"/>
    </sheetView>
  </sheetViews>
  <sheetFormatPr defaultColWidth="8.81640625" defaultRowHeight="12.5" x14ac:dyDescent="0.25"/>
  <cols>
    <col min="1" max="1" width="31.1796875" style="35" bestFit="1" customWidth="1"/>
    <col min="2" max="2" width="17.1796875" style="35" customWidth="1"/>
    <col min="3" max="3" width="26" style="35" customWidth="1"/>
    <col min="4" max="4" width="19.453125" style="35" customWidth="1"/>
    <col min="5" max="5" width="21.453125" style="35" customWidth="1"/>
    <col min="6" max="6" width="8.81640625" style="35"/>
    <col min="7" max="16384" width="8.81640625" style="13"/>
  </cols>
  <sheetData>
    <row r="1" spans="1:7" x14ac:dyDescent="0.25">
      <c r="A1" s="34" t="s">
        <v>194</v>
      </c>
    </row>
    <row r="2" spans="1:7" ht="27" customHeight="1" x14ac:dyDescent="0.25">
      <c r="A2" s="416" t="s">
        <v>201</v>
      </c>
      <c r="B2" s="416"/>
      <c r="C2" s="416"/>
      <c r="D2" s="416"/>
      <c r="E2" s="416"/>
      <c r="F2" s="416"/>
    </row>
    <row r="3" spans="1:7" s="19" customFormat="1" x14ac:dyDescent="0.25">
      <c r="A3" s="106"/>
      <c r="B3" s="129"/>
      <c r="C3" s="106"/>
      <c r="D3" s="106"/>
      <c r="E3" s="106"/>
      <c r="F3" s="106"/>
    </row>
    <row r="4" spans="1:7" ht="13" customHeight="1" thickBot="1" x14ac:dyDescent="0.3">
      <c r="A4" s="472" t="s">
        <v>164</v>
      </c>
      <c r="B4" s="472"/>
      <c r="C4" s="472"/>
      <c r="D4" s="472"/>
      <c r="E4" s="472"/>
    </row>
    <row r="5" spans="1:7" ht="13" thickBot="1" x14ac:dyDescent="0.3">
      <c r="A5" s="208" t="s">
        <v>259</v>
      </c>
      <c r="B5" s="200" t="s">
        <v>165</v>
      </c>
      <c r="C5" s="200" t="s">
        <v>167</v>
      </c>
      <c r="D5" s="200" t="s">
        <v>166</v>
      </c>
      <c r="E5" s="213" t="s">
        <v>130</v>
      </c>
      <c r="F5" s="107"/>
      <c r="G5" s="17"/>
    </row>
    <row r="6" spans="1:7" x14ac:dyDescent="0.25">
      <c r="A6" s="473" t="s">
        <v>233</v>
      </c>
      <c r="B6" s="482" t="s">
        <v>192</v>
      </c>
      <c r="C6" s="488" t="s">
        <v>168</v>
      </c>
      <c r="D6" s="493">
        <v>0</v>
      </c>
      <c r="E6" s="480">
        <f>SUM(D6:D6)</f>
        <v>0</v>
      </c>
      <c r="F6" s="107"/>
      <c r="G6" s="17"/>
    </row>
    <row r="7" spans="1:7" x14ac:dyDescent="0.25">
      <c r="A7" s="474"/>
      <c r="B7" s="483"/>
      <c r="C7" s="486"/>
      <c r="D7" s="491"/>
      <c r="E7" s="478"/>
      <c r="F7" s="107"/>
      <c r="G7" s="17"/>
    </row>
    <row r="8" spans="1:7" x14ac:dyDescent="0.25">
      <c r="A8" s="474"/>
      <c r="B8" s="483"/>
      <c r="C8" s="486"/>
      <c r="D8" s="491"/>
      <c r="E8" s="478"/>
      <c r="F8" s="107"/>
      <c r="G8" s="17"/>
    </row>
    <row r="9" spans="1:7" ht="12.75" customHeight="1" thickBot="1" x14ac:dyDescent="0.3">
      <c r="A9" s="475"/>
      <c r="B9" s="484"/>
      <c r="C9" s="487"/>
      <c r="D9" s="492"/>
      <c r="E9" s="479"/>
      <c r="F9" s="107"/>
      <c r="G9" s="17"/>
    </row>
    <row r="10" spans="1:7" ht="12.75" customHeight="1" x14ac:dyDescent="0.25">
      <c r="A10" s="473" t="s">
        <v>233</v>
      </c>
      <c r="B10" s="482" t="s">
        <v>162</v>
      </c>
      <c r="C10" s="488" t="s">
        <v>169</v>
      </c>
      <c r="D10" s="493">
        <v>0</v>
      </c>
      <c r="E10" s="480">
        <f>SUM(D10:D10)</f>
        <v>0</v>
      </c>
      <c r="F10" s="107"/>
      <c r="G10" s="17"/>
    </row>
    <row r="11" spans="1:7" ht="12.75" customHeight="1" x14ac:dyDescent="0.25">
      <c r="A11" s="474"/>
      <c r="B11" s="483"/>
      <c r="C11" s="486"/>
      <c r="D11" s="491"/>
      <c r="E11" s="478"/>
      <c r="F11" s="107"/>
      <c r="G11" s="17"/>
    </row>
    <row r="12" spans="1:7" ht="12.75" customHeight="1" x14ac:dyDescent="0.25">
      <c r="A12" s="474"/>
      <c r="B12" s="483"/>
      <c r="C12" s="486"/>
      <c r="D12" s="491"/>
      <c r="E12" s="478"/>
      <c r="F12" s="107"/>
      <c r="G12" s="17"/>
    </row>
    <row r="13" spans="1:7" ht="13" customHeight="1" x14ac:dyDescent="0.25">
      <c r="A13" s="474"/>
      <c r="B13" s="483"/>
      <c r="C13" s="489"/>
      <c r="D13" s="494"/>
      <c r="E13" s="481"/>
    </row>
    <row r="14" spans="1:7" x14ac:dyDescent="0.25">
      <c r="A14" s="474"/>
      <c r="B14" s="483"/>
      <c r="C14" s="485" t="s">
        <v>170</v>
      </c>
      <c r="D14" s="490">
        <v>0</v>
      </c>
      <c r="E14" s="477">
        <f>SUM(D14:D14)</f>
        <v>0</v>
      </c>
    </row>
    <row r="15" spans="1:7" ht="13" customHeight="1" x14ac:dyDescent="0.25">
      <c r="A15" s="474"/>
      <c r="B15" s="483"/>
      <c r="C15" s="486"/>
      <c r="D15" s="491"/>
      <c r="E15" s="478"/>
    </row>
    <row r="16" spans="1:7" ht="13" customHeight="1" x14ac:dyDescent="0.25">
      <c r="A16" s="474"/>
      <c r="B16" s="483"/>
      <c r="C16" s="486"/>
      <c r="D16" s="491"/>
      <c r="E16" s="478"/>
    </row>
    <row r="17" spans="1:5" ht="13" thickBot="1" x14ac:dyDescent="0.3">
      <c r="A17" s="475"/>
      <c r="B17" s="484"/>
      <c r="C17" s="487"/>
      <c r="D17" s="492"/>
      <c r="E17" s="479"/>
    </row>
    <row r="19" spans="1:5" x14ac:dyDescent="0.25">
      <c r="A19" s="476" t="s">
        <v>163</v>
      </c>
      <c r="B19" s="476"/>
      <c r="C19" s="476"/>
      <c r="D19" s="476"/>
      <c r="E19" s="61">
        <f>SUM(E6:E17)</f>
        <v>0</v>
      </c>
    </row>
  </sheetData>
  <mergeCells count="16">
    <mergeCell ref="A2:F2"/>
    <mergeCell ref="A4:E4"/>
    <mergeCell ref="A6:A9"/>
    <mergeCell ref="A10:A17"/>
    <mergeCell ref="A19:D19"/>
    <mergeCell ref="E14:E17"/>
    <mergeCell ref="E10:E13"/>
    <mergeCell ref="E6:E9"/>
    <mergeCell ref="B10:B17"/>
    <mergeCell ref="B6:B9"/>
    <mergeCell ref="C14:C17"/>
    <mergeCell ref="C10:C13"/>
    <mergeCell ref="C6:C9"/>
    <mergeCell ref="D14:D17"/>
    <mergeCell ref="D10:D13"/>
    <mergeCell ref="D6:D9"/>
  </mergeCells>
  <phoneticPr fontId="0" type="noConversion"/>
  <pageMargins left="0.75" right="0.75" top="1" bottom="1" header="0.5" footer="0.5"/>
  <pageSetup paperSize="9" scale="70" orientation="landscape" horizontalDpi="4294967293" verticalDpi="1200" r:id="rId1"/>
  <headerFooter alignWithMargins="0">
    <oddFooter>&amp;L&amp;F&amp;C&amp;A&amp;R&amp;P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32"/>
  <sheetViews>
    <sheetView topLeftCell="A3" zoomScale="80" zoomScaleNormal="80" workbookViewId="0">
      <selection activeCell="D29" sqref="D6:D29"/>
    </sheetView>
  </sheetViews>
  <sheetFormatPr defaultColWidth="8.81640625" defaultRowHeight="12.5" x14ac:dyDescent="0.25"/>
  <cols>
    <col min="1" max="1" width="40.1796875" style="159" customWidth="1"/>
    <col min="2" max="2" width="8.7265625" style="106" customWidth="1"/>
    <col min="3" max="3" width="21.26953125" style="106" customWidth="1"/>
    <col min="4" max="4" width="37.1796875" style="152" customWidth="1"/>
    <col min="5" max="5" width="16.81640625" style="152" customWidth="1"/>
    <col min="6" max="6" width="17.54296875" style="106" customWidth="1"/>
    <col min="7" max="7" width="16.453125" style="106" customWidth="1"/>
    <col min="8" max="16384" width="8.81640625" style="19"/>
  </cols>
  <sheetData>
    <row r="1" spans="1:11" ht="17.5" x14ac:dyDescent="0.25">
      <c r="A1" s="240" t="s">
        <v>67</v>
      </c>
    </row>
    <row r="2" spans="1:11" s="13" customFormat="1" ht="26.5" customHeight="1" x14ac:dyDescent="0.25">
      <c r="A2" s="416" t="s">
        <v>248</v>
      </c>
      <c r="B2" s="416"/>
      <c r="C2" s="416"/>
      <c r="D2" s="416"/>
      <c r="E2" s="416"/>
      <c r="F2" s="416"/>
      <c r="G2" s="416"/>
    </row>
    <row r="3" spans="1:11" x14ac:dyDescent="0.25">
      <c r="A3" s="129"/>
    </row>
    <row r="4" spans="1:11" x14ac:dyDescent="0.25">
      <c r="A4" s="502" t="s">
        <v>125</v>
      </c>
      <c r="B4" s="502"/>
      <c r="C4" s="168"/>
      <c r="G4" s="153"/>
    </row>
    <row r="5" spans="1:11" s="9" customFormat="1" x14ac:dyDescent="0.25">
      <c r="A5" s="147" t="s">
        <v>11</v>
      </c>
      <c r="B5" s="147" t="s">
        <v>4</v>
      </c>
      <c r="C5" s="147" t="s">
        <v>206</v>
      </c>
      <c r="D5" s="148" t="s">
        <v>207</v>
      </c>
      <c r="E5" s="148" t="s">
        <v>195</v>
      </c>
      <c r="F5" s="149" t="s">
        <v>196</v>
      </c>
      <c r="G5" s="148" t="s">
        <v>197</v>
      </c>
      <c r="H5" s="13"/>
      <c r="I5" s="13"/>
      <c r="J5" s="13"/>
      <c r="K5" s="13"/>
    </row>
    <row r="6" spans="1:11" s="9" customFormat="1" x14ac:dyDescent="0.25">
      <c r="A6" s="503" t="s">
        <v>10</v>
      </c>
      <c r="B6" s="154" t="s">
        <v>5</v>
      </c>
      <c r="C6" s="499">
        <v>1</v>
      </c>
      <c r="D6" s="150">
        <v>0</v>
      </c>
      <c r="E6" s="151">
        <v>0.65</v>
      </c>
      <c r="F6" s="61">
        <f>E6*D6*$C$6</f>
        <v>0</v>
      </c>
      <c r="G6" s="224">
        <v>45</v>
      </c>
      <c r="H6" s="13"/>
      <c r="I6" s="13"/>
      <c r="J6" s="13"/>
      <c r="K6" s="13"/>
    </row>
    <row r="7" spans="1:11" s="9" customFormat="1" x14ac:dyDescent="0.25">
      <c r="A7" s="505"/>
      <c r="B7" s="154" t="s">
        <v>6</v>
      </c>
      <c r="C7" s="500"/>
      <c r="D7" s="150">
        <v>0</v>
      </c>
      <c r="E7" s="151">
        <v>1</v>
      </c>
      <c r="F7" s="61">
        <f>E7*D7*$C$6</f>
        <v>0</v>
      </c>
      <c r="G7" s="224">
        <v>55</v>
      </c>
      <c r="H7" s="13"/>
      <c r="I7" s="13"/>
      <c r="J7" s="13"/>
      <c r="K7" s="13"/>
    </row>
    <row r="8" spans="1:11" s="9" customFormat="1" x14ac:dyDescent="0.25">
      <c r="A8" s="504"/>
      <c r="B8" s="154" t="s">
        <v>7</v>
      </c>
      <c r="C8" s="501"/>
      <c r="D8" s="150">
        <v>0</v>
      </c>
      <c r="E8" s="151">
        <v>0.4</v>
      </c>
      <c r="F8" s="61">
        <f>E8*D8*$C$6</f>
        <v>0</v>
      </c>
      <c r="G8" s="224">
        <v>65</v>
      </c>
      <c r="H8" s="13"/>
      <c r="I8" s="13"/>
      <c r="J8" s="13"/>
      <c r="K8" s="13"/>
    </row>
    <row r="9" spans="1:11" s="9" customFormat="1" x14ac:dyDescent="0.25">
      <c r="A9" s="506" t="s">
        <v>49</v>
      </c>
      <c r="B9" s="155" t="s">
        <v>5</v>
      </c>
      <c r="C9" s="499">
        <v>0.6</v>
      </c>
      <c r="D9" s="150">
        <v>0</v>
      </c>
      <c r="E9" s="151">
        <v>0.65</v>
      </c>
      <c r="F9" s="61">
        <f>E9*D9*$C$9</f>
        <v>0</v>
      </c>
      <c r="G9" s="224">
        <v>77</v>
      </c>
      <c r="H9" s="19"/>
      <c r="I9" s="13"/>
      <c r="J9" s="13"/>
      <c r="K9" s="13"/>
    </row>
    <row r="10" spans="1:11" s="9" customFormat="1" x14ac:dyDescent="0.25">
      <c r="A10" s="507"/>
      <c r="B10" s="155" t="s">
        <v>6</v>
      </c>
      <c r="C10" s="500"/>
      <c r="D10" s="150">
        <v>0</v>
      </c>
      <c r="E10" s="151">
        <v>1</v>
      </c>
      <c r="F10" s="61">
        <f>E10*D10*$C$9</f>
        <v>0</v>
      </c>
      <c r="G10" s="224">
        <v>90</v>
      </c>
      <c r="H10" s="13"/>
      <c r="I10" s="13"/>
      <c r="J10" s="13"/>
      <c r="K10" s="13"/>
    </row>
    <row r="11" spans="1:11" s="9" customFormat="1" x14ac:dyDescent="0.25">
      <c r="A11" s="508"/>
      <c r="B11" s="155" t="s">
        <v>7</v>
      </c>
      <c r="C11" s="501"/>
      <c r="D11" s="150">
        <v>0</v>
      </c>
      <c r="E11" s="151">
        <v>0.65</v>
      </c>
      <c r="F11" s="61">
        <f>E11*D11*$C$9</f>
        <v>0</v>
      </c>
      <c r="G11" s="224">
        <v>115</v>
      </c>
      <c r="H11" s="13"/>
      <c r="I11" s="13"/>
      <c r="J11" s="13"/>
      <c r="K11" s="13"/>
    </row>
    <row r="12" spans="1:11" s="9" customFormat="1" x14ac:dyDescent="0.25">
      <c r="A12" s="503" t="s">
        <v>51</v>
      </c>
      <c r="B12" s="154" t="s">
        <v>5</v>
      </c>
      <c r="C12" s="499">
        <v>1</v>
      </c>
      <c r="D12" s="150">
        <v>0</v>
      </c>
      <c r="E12" s="151">
        <v>0.5</v>
      </c>
      <c r="F12" s="61">
        <f>E12*D12*$C$12</f>
        <v>0</v>
      </c>
      <c r="G12" s="224">
        <v>60</v>
      </c>
      <c r="H12" s="13"/>
      <c r="I12" s="13"/>
      <c r="J12" s="13"/>
      <c r="K12" s="13"/>
    </row>
    <row r="13" spans="1:11" s="9" customFormat="1" x14ac:dyDescent="0.25">
      <c r="A13" s="505"/>
      <c r="B13" s="154" t="s">
        <v>6</v>
      </c>
      <c r="C13" s="500"/>
      <c r="D13" s="150">
        <v>0</v>
      </c>
      <c r="E13" s="151">
        <v>1</v>
      </c>
      <c r="F13" s="61">
        <f>E13*D13*$C$12</f>
        <v>0</v>
      </c>
      <c r="G13" s="224">
        <v>70</v>
      </c>
      <c r="H13" s="13"/>
      <c r="I13" s="13"/>
      <c r="J13" s="13"/>
      <c r="K13" s="13"/>
    </row>
    <row r="14" spans="1:11" s="9" customFormat="1" x14ac:dyDescent="0.25">
      <c r="A14" s="504"/>
      <c r="B14" s="154" t="s">
        <v>7</v>
      </c>
      <c r="C14" s="501"/>
      <c r="D14" s="150">
        <v>0</v>
      </c>
      <c r="E14" s="151">
        <v>0.7</v>
      </c>
      <c r="F14" s="61">
        <f>E14*D14*$C$12</f>
        <v>0</v>
      </c>
      <c r="G14" s="224">
        <v>110</v>
      </c>
      <c r="H14" s="13"/>
      <c r="I14" s="13"/>
      <c r="J14" s="13"/>
      <c r="K14" s="13"/>
    </row>
    <row r="15" spans="1:11" s="9" customFormat="1" x14ac:dyDescent="0.25">
      <c r="A15" s="503" t="s">
        <v>53</v>
      </c>
      <c r="B15" s="154" t="s">
        <v>5</v>
      </c>
      <c r="C15" s="499">
        <v>0.6</v>
      </c>
      <c r="D15" s="150">
        <v>0</v>
      </c>
      <c r="E15" s="151">
        <v>0.5</v>
      </c>
      <c r="F15" s="61">
        <f>E15*D15*$C$15</f>
        <v>0</v>
      </c>
      <c r="G15" s="224">
        <v>80</v>
      </c>
      <c r="H15" s="13"/>
      <c r="I15" s="13"/>
      <c r="J15" s="13"/>
      <c r="K15" s="13"/>
    </row>
    <row r="16" spans="1:11" s="9" customFormat="1" x14ac:dyDescent="0.25">
      <c r="A16" s="505"/>
      <c r="B16" s="154" t="s">
        <v>6</v>
      </c>
      <c r="C16" s="500"/>
      <c r="D16" s="150">
        <v>0</v>
      </c>
      <c r="E16" s="151">
        <v>1</v>
      </c>
      <c r="F16" s="61">
        <f>E16*D16*$C$15</f>
        <v>0</v>
      </c>
      <c r="G16" s="224">
        <v>90</v>
      </c>
      <c r="H16" s="13"/>
      <c r="I16" s="13"/>
      <c r="J16" s="13"/>
      <c r="K16" s="13"/>
    </row>
    <row r="17" spans="1:11" s="9" customFormat="1" x14ac:dyDescent="0.25">
      <c r="A17" s="504"/>
      <c r="B17" s="154" t="s">
        <v>7</v>
      </c>
      <c r="C17" s="501"/>
      <c r="D17" s="150">
        <v>0</v>
      </c>
      <c r="E17" s="151">
        <v>0.7</v>
      </c>
      <c r="F17" s="61">
        <f>E17*D17*$C$15</f>
        <v>0</v>
      </c>
      <c r="G17" s="224">
        <v>100</v>
      </c>
      <c r="H17" s="13"/>
      <c r="I17" s="13"/>
      <c r="J17" s="13"/>
      <c r="K17" s="13"/>
    </row>
    <row r="18" spans="1:11" s="9" customFormat="1" x14ac:dyDescent="0.25">
      <c r="A18" s="503" t="s">
        <v>54</v>
      </c>
      <c r="B18" s="154" t="s">
        <v>5</v>
      </c>
      <c r="C18" s="499">
        <v>0.6</v>
      </c>
      <c r="D18" s="150">
        <v>0</v>
      </c>
      <c r="E18" s="151">
        <v>0.5</v>
      </c>
      <c r="F18" s="61">
        <f>E18*D18*$C$18</f>
        <v>0</v>
      </c>
      <c r="G18" s="224">
        <v>75</v>
      </c>
      <c r="H18" s="13"/>
      <c r="I18" s="13"/>
      <c r="J18" s="13"/>
      <c r="K18" s="13"/>
    </row>
    <row r="19" spans="1:11" s="9" customFormat="1" x14ac:dyDescent="0.25">
      <c r="A19" s="505"/>
      <c r="B19" s="154" t="s">
        <v>6</v>
      </c>
      <c r="C19" s="500"/>
      <c r="D19" s="150">
        <v>0</v>
      </c>
      <c r="E19" s="151">
        <v>1</v>
      </c>
      <c r="F19" s="61">
        <f>E19*D19*$C$18</f>
        <v>0</v>
      </c>
      <c r="G19" s="224">
        <v>85</v>
      </c>
      <c r="H19" s="13"/>
      <c r="I19" s="13"/>
      <c r="J19" s="13"/>
      <c r="K19" s="13"/>
    </row>
    <row r="20" spans="1:11" s="9" customFormat="1" x14ac:dyDescent="0.25">
      <c r="A20" s="504"/>
      <c r="B20" s="154" t="s">
        <v>7</v>
      </c>
      <c r="C20" s="501"/>
      <c r="D20" s="150">
        <v>0</v>
      </c>
      <c r="E20" s="151">
        <v>0.7</v>
      </c>
      <c r="F20" s="61">
        <f>E20*D20*$C$18</f>
        <v>0</v>
      </c>
      <c r="G20" s="224">
        <v>95</v>
      </c>
      <c r="H20" s="13"/>
      <c r="I20" s="13"/>
      <c r="J20" s="13"/>
      <c r="K20" s="13"/>
    </row>
    <row r="21" spans="1:11" s="9" customFormat="1" x14ac:dyDescent="0.25">
      <c r="A21" s="503" t="s">
        <v>56</v>
      </c>
      <c r="B21" s="154" t="s">
        <v>5</v>
      </c>
      <c r="C21" s="499">
        <v>0.8</v>
      </c>
      <c r="D21" s="150">
        <v>0</v>
      </c>
      <c r="E21" s="151">
        <v>0.5</v>
      </c>
      <c r="F21" s="61">
        <f>E21*D21*$C$21</f>
        <v>0</v>
      </c>
      <c r="G21" s="224">
        <v>75</v>
      </c>
      <c r="H21" s="13"/>
      <c r="I21" s="13"/>
      <c r="J21" s="13"/>
      <c r="K21" s="13"/>
    </row>
    <row r="22" spans="1:11" s="9" customFormat="1" x14ac:dyDescent="0.25">
      <c r="A22" s="505"/>
      <c r="B22" s="154" t="s">
        <v>6</v>
      </c>
      <c r="C22" s="500"/>
      <c r="D22" s="150">
        <v>0</v>
      </c>
      <c r="E22" s="151">
        <v>1</v>
      </c>
      <c r="F22" s="61">
        <f>E22*D22*$C$21</f>
        <v>0</v>
      </c>
      <c r="G22" s="224">
        <v>85</v>
      </c>
      <c r="H22" s="13"/>
      <c r="I22" s="13"/>
      <c r="J22" s="13"/>
      <c r="K22" s="13"/>
    </row>
    <row r="23" spans="1:11" s="9" customFormat="1" x14ac:dyDescent="0.25">
      <c r="A23" s="504"/>
      <c r="B23" s="154" t="s">
        <v>7</v>
      </c>
      <c r="C23" s="501"/>
      <c r="D23" s="150">
        <v>0</v>
      </c>
      <c r="E23" s="151">
        <v>0.7</v>
      </c>
      <c r="F23" s="61">
        <f>E23*D23*$C$21</f>
        <v>0</v>
      </c>
      <c r="G23" s="224">
        <v>95</v>
      </c>
      <c r="H23" s="13"/>
      <c r="I23" s="13"/>
      <c r="J23" s="13"/>
      <c r="K23" s="13"/>
    </row>
    <row r="24" spans="1:11" s="9" customFormat="1" x14ac:dyDescent="0.25">
      <c r="A24" s="503" t="s">
        <v>43</v>
      </c>
      <c r="B24" s="154" t="s">
        <v>6</v>
      </c>
      <c r="C24" s="499">
        <v>1</v>
      </c>
      <c r="D24" s="150">
        <v>0</v>
      </c>
      <c r="E24" s="151">
        <v>1</v>
      </c>
      <c r="F24" s="61">
        <f>E24*D24*$C$24</f>
        <v>0</v>
      </c>
      <c r="G24" s="224">
        <v>90</v>
      </c>
      <c r="H24" s="13"/>
      <c r="I24" s="13"/>
      <c r="J24" s="13"/>
      <c r="K24" s="13"/>
    </row>
    <row r="25" spans="1:11" s="9" customFormat="1" x14ac:dyDescent="0.25">
      <c r="A25" s="509"/>
      <c r="B25" s="154" t="s">
        <v>7</v>
      </c>
      <c r="C25" s="501"/>
      <c r="D25" s="150">
        <v>0</v>
      </c>
      <c r="E25" s="151">
        <v>0.7</v>
      </c>
      <c r="F25" s="61">
        <f>E25*D25*$C$24</f>
        <v>0</v>
      </c>
      <c r="G25" s="224">
        <v>130</v>
      </c>
      <c r="H25" s="13"/>
      <c r="I25" s="13"/>
      <c r="J25" s="13"/>
      <c r="K25" s="13"/>
    </row>
    <row r="26" spans="1:11" x14ac:dyDescent="0.25">
      <c r="A26" s="503" t="s">
        <v>44</v>
      </c>
      <c r="B26" s="154" t="s">
        <v>6</v>
      </c>
      <c r="C26" s="499">
        <v>1</v>
      </c>
      <c r="D26" s="150">
        <v>0</v>
      </c>
      <c r="E26" s="151">
        <v>1</v>
      </c>
      <c r="F26" s="61">
        <f>E26*D26*$C$26</f>
        <v>0</v>
      </c>
      <c r="G26" s="224">
        <v>90</v>
      </c>
      <c r="H26" s="13"/>
      <c r="I26" s="13"/>
      <c r="J26" s="13"/>
      <c r="K26" s="13"/>
    </row>
    <row r="27" spans="1:11" x14ac:dyDescent="0.25">
      <c r="A27" s="505"/>
      <c r="B27" s="154" t="s">
        <v>7</v>
      </c>
      <c r="C27" s="501"/>
      <c r="D27" s="150">
        <v>0</v>
      </c>
      <c r="E27" s="151">
        <v>0.7</v>
      </c>
      <c r="F27" s="61">
        <f>E27*D27*$C$26</f>
        <v>0</v>
      </c>
      <c r="G27" s="224">
        <v>130</v>
      </c>
      <c r="H27" s="13"/>
      <c r="I27" s="13"/>
      <c r="J27" s="13"/>
      <c r="K27" s="13"/>
    </row>
    <row r="28" spans="1:11" x14ac:dyDescent="0.25">
      <c r="A28" s="503" t="s">
        <v>48</v>
      </c>
      <c r="B28" s="154" t="s">
        <v>6</v>
      </c>
      <c r="C28" s="499">
        <v>1</v>
      </c>
      <c r="D28" s="150">
        <v>0</v>
      </c>
      <c r="E28" s="151">
        <v>1</v>
      </c>
      <c r="F28" s="61">
        <f>E28*D28*$C$28</f>
        <v>0</v>
      </c>
      <c r="G28" s="224">
        <v>100</v>
      </c>
      <c r="H28" s="13"/>
      <c r="I28" s="13"/>
      <c r="J28" s="13"/>
      <c r="K28" s="13"/>
    </row>
    <row r="29" spans="1:11" x14ac:dyDescent="0.25">
      <c r="A29" s="504"/>
      <c r="B29" s="154" t="s">
        <v>7</v>
      </c>
      <c r="C29" s="501"/>
      <c r="D29" s="150">
        <v>0</v>
      </c>
      <c r="E29" s="151">
        <v>0.7</v>
      </c>
      <c r="F29" s="61">
        <f>E29*D29*$C$28</f>
        <v>0</v>
      </c>
      <c r="G29" s="224">
        <v>150</v>
      </c>
      <c r="H29" s="13"/>
      <c r="I29" s="13"/>
      <c r="J29" s="13"/>
      <c r="K29" s="13"/>
    </row>
    <row r="31" spans="1:11" x14ac:dyDescent="0.25">
      <c r="A31" s="156"/>
      <c r="B31" s="497" t="s">
        <v>184</v>
      </c>
      <c r="C31" s="498"/>
      <c r="D31" s="157" t="s">
        <v>183</v>
      </c>
      <c r="E31" s="106"/>
    </row>
    <row r="32" spans="1:11" x14ac:dyDescent="0.25">
      <c r="A32" s="158" t="s">
        <v>183</v>
      </c>
      <c r="B32" s="495">
        <v>200</v>
      </c>
      <c r="C32" s="496"/>
      <c r="D32" s="61">
        <f>SUM(F6:F29)*B32</f>
        <v>0</v>
      </c>
      <c r="E32" s="106"/>
    </row>
  </sheetData>
  <mergeCells count="22">
    <mergeCell ref="A4:B4"/>
    <mergeCell ref="A2:G2"/>
    <mergeCell ref="A28:A29"/>
    <mergeCell ref="A6:A8"/>
    <mergeCell ref="A15:A17"/>
    <mergeCell ref="A18:A20"/>
    <mergeCell ref="A9:A11"/>
    <mergeCell ref="A12:A14"/>
    <mergeCell ref="A21:A23"/>
    <mergeCell ref="A24:A25"/>
    <mergeCell ref="A26:A27"/>
    <mergeCell ref="C6:C8"/>
    <mergeCell ref="C9:C11"/>
    <mergeCell ref="C12:C14"/>
    <mergeCell ref="C15:C17"/>
    <mergeCell ref="B32:C32"/>
    <mergeCell ref="B31:C31"/>
    <mergeCell ref="C18:C20"/>
    <mergeCell ref="C21:C23"/>
    <mergeCell ref="C28:C29"/>
    <mergeCell ref="C26:C27"/>
    <mergeCell ref="C24:C25"/>
  </mergeCells>
  <phoneticPr fontId="0" type="noConversion"/>
  <pageMargins left="0.75" right="0.75" top="1" bottom="1" header="0.5" footer="0.5"/>
  <pageSetup paperSize="9" scale="65" orientation="landscape" horizontalDpi="4294967293" verticalDpi="1200" r:id="rId1"/>
  <headerFooter alignWithMargins="0">
    <oddFooter>&amp;L&amp;F&amp;C&amp;A&amp;R&amp;P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35"/>
  <sheetViews>
    <sheetView topLeftCell="A13" zoomScaleNormal="100" workbookViewId="0">
      <selection activeCell="D27" sqref="D27:F29"/>
    </sheetView>
  </sheetViews>
  <sheetFormatPr defaultColWidth="8.81640625" defaultRowHeight="12.5" x14ac:dyDescent="0.25"/>
  <cols>
    <col min="1" max="1" width="25.7265625" style="13" customWidth="1"/>
    <col min="2" max="2" width="17.81640625" style="13" customWidth="1"/>
    <col min="3" max="3" width="25" style="13" customWidth="1"/>
    <col min="4" max="6" width="31.1796875" style="13" customWidth="1"/>
    <col min="7" max="16384" width="8.81640625" style="13"/>
  </cols>
  <sheetData>
    <row r="1" spans="1:6" ht="15.5" x14ac:dyDescent="0.35">
      <c r="A1" s="7" t="s">
        <v>193</v>
      </c>
    </row>
    <row r="3" spans="1:6" ht="13" x14ac:dyDescent="0.25">
      <c r="A3" s="6" t="s">
        <v>19</v>
      </c>
      <c r="B3" s="19"/>
      <c r="C3" s="19"/>
    </row>
    <row r="4" spans="1:6" ht="13" x14ac:dyDescent="0.25">
      <c r="A4" s="10" t="s">
        <v>4</v>
      </c>
      <c r="B4" s="10"/>
      <c r="C4" s="10"/>
      <c r="D4" s="10" t="s">
        <v>20</v>
      </c>
    </row>
    <row r="5" spans="1:6" x14ac:dyDescent="0.25">
      <c r="A5" s="21" t="s">
        <v>5</v>
      </c>
      <c r="B5" s="22"/>
      <c r="C5" s="22"/>
      <c r="D5" s="23" t="s">
        <v>21</v>
      </c>
    </row>
    <row r="6" spans="1:6" x14ac:dyDescent="0.25">
      <c r="A6" s="24" t="s">
        <v>6</v>
      </c>
      <c r="B6" s="22"/>
      <c r="C6" s="22"/>
      <c r="D6" s="23" t="s">
        <v>22</v>
      </c>
    </row>
    <row r="7" spans="1:6" x14ac:dyDescent="0.25">
      <c r="A7" s="21" t="s">
        <v>7</v>
      </c>
      <c r="B7" s="22"/>
      <c r="C7" s="22"/>
      <c r="D7" s="23" t="s">
        <v>23</v>
      </c>
    </row>
    <row r="8" spans="1:6" x14ac:dyDescent="0.25">
      <c r="A8" s="25"/>
      <c r="B8" s="25"/>
      <c r="C8" s="25"/>
      <c r="D8" s="26"/>
    </row>
    <row r="9" spans="1:6" x14ac:dyDescent="0.25">
      <c r="A9" s="25"/>
      <c r="B9" s="25"/>
      <c r="C9" s="25"/>
    </row>
    <row r="10" spans="1:6" ht="13" x14ac:dyDescent="0.25">
      <c r="A10" s="6" t="s">
        <v>13</v>
      </c>
      <c r="B10" s="19"/>
      <c r="C10" s="19"/>
    </row>
    <row r="11" spans="1:6" ht="28.5" customHeight="1" x14ac:dyDescent="0.25">
      <c r="A11" s="10" t="s">
        <v>11</v>
      </c>
      <c r="B11" s="10"/>
      <c r="C11" s="10" t="s">
        <v>4</v>
      </c>
      <c r="D11" s="10" t="s">
        <v>24</v>
      </c>
      <c r="E11" s="10"/>
      <c r="F11" s="10"/>
    </row>
    <row r="12" spans="1:6" ht="25.5" customHeight="1" x14ac:dyDescent="0.25">
      <c r="A12" s="510" t="s">
        <v>10</v>
      </c>
      <c r="B12" s="511"/>
      <c r="C12" s="18" t="s">
        <v>5</v>
      </c>
      <c r="D12" s="525" t="s">
        <v>15</v>
      </c>
      <c r="E12" s="525"/>
      <c r="F12" s="525"/>
    </row>
    <row r="13" spans="1:6" ht="25.5" customHeight="1" x14ac:dyDescent="0.25">
      <c r="A13" s="523"/>
      <c r="B13" s="524"/>
      <c r="C13" s="18" t="s">
        <v>6</v>
      </c>
      <c r="D13" s="525"/>
      <c r="E13" s="525"/>
      <c r="F13" s="525"/>
    </row>
    <row r="14" spans="1:6" ht="25.5" customHeight="1" x14ac:dyDescent="0.25">
      <c r="A14" s="512"/>
      <c r="B14" s="513"/>
      <c r="C14" s="18" t="s">
        <v>7</v>
      </c>
      <c r="D14" s="525"/>
      <c r="E14" s="525"/>
      <c r="F14" s="525"/>
    </row>
    <row r="15" spans="1:6" ht="28.5" customHeight="1" x14ac:dyDescent="0.25">
      <c r="A15" s="535" t="s">
        <v>49</v>
      </c>
      <c r="B15" s="536"/>
      <c r="C15" s="14" t="s">
        <v>5</v>
      </c>
      <c r="D15" s="526" t="s">
        <v>42</v>
      </c>
      <c r="E15" s="527"/>
      <c r="F15" s="528"/>
    </row>
    <row r="16" spans="1:6" ht="30" customHeight="1" x14ac:dyDescent="0.25">
      <c r="A16" s="537"/>
      <c r="B16" s="538"/>
      <c r="C16" s="14" t="s">
        <v>6</v>
      </c>
      <c r="D16" s="529"/>
      <c r="E16" s="530"/>
      <c r="F16" s="531"/>
    </row>
    <row r="17" spans="1:6" ht="31.5" customHeight="1" x14ac:dyDescent="0.25">
      <c r="A17" s="539"/>
      <c r="B17" s="540"/>
      <c r="C17" s="14" t="s">
        <v>7</v>
      </c>
      <c r="D17" s="532"/>
      <c r="E17" s="533"/>
      <c r="F17" s="534"/>
    </row>
    <row r="18" spans="1:6" ht="25.5" customHeight="1" x14ac:dyDescent="0.25">
      <c r="A18" s="510" t="s">
        <v>51</v>
      </c>
      <c r="B18" s="511"/>
      <c r="C18" s="18" t="s">
        <v>5</v>
      </c>
      <c r="D18" s="525" t="s">
        <v>52</v>
      </c>
      <c r="E18" s="525"/>
      <c r="F18" s="525"/>
    </row>
    <row r="19" spans="1:6" ht="25.5" customHeight="1" x14ac:dyDescent="0.25">
      <c r="A19" s="523"/>
      <c r="B19" s="524"/>
      <c r="C19" s="18" t="s">
        <v>6</v>
      </c>
      <c r="D19" s="525"/>
      <c r="E19" s="525"/>
      <c r="F19" s="525"/>
    </row>
    <row r="20" spans="1:6" ht="25.5" customHeight="1" x14ac:dyDescent="0.25">
      <c r="A20" s="512"/>
      <c r="B20" s="513"/>
      <c r="C20" s="18" t="s">
        <v>7</v>
      </c>
      <c r="D20" s="525"/>
      <c r="E20" s="525"/>
      <c r="F20" s="525"/>
    </row>
    <row r="21" spans="1:6" ht="25.5" customHeight="1" x14ac:dyDescent="0.25">
      <c r="A21" s="510" t="s">
        <v>53</v>
      </c>
      <c r="B21" s="511"/>
      <c r="C21" s="18" t="s">
        <v>5</v>
      </c>
      <c r="D21" s="525" t="s">
        <v>50</v>
      </c>
      <c r="E21" s="525"/>
      <c r="F21" s="525"/>
    </row>
    <row r="22" spans="1:6" ht="25.5" customHeight="1" x14ac:dyDescent="0.25">
      <c r="A22" s="523"/>
      <c r="B22" s="524"/>
      <c r="C22" s="18" t="s">
        <v>6</v>
      </c>
      <c r="D22" s="525"/>
      <c r="E22" s="525"/>
      <c r="F22" s="525"/>
    </row>
    <row r="23" spans="1:6" ht="25.5" customHeight="1" x14ac:dyDescent="0.25">
      <c r="A23" s="512"/>
      <c r="B23" s="513"/>
      <c r="C23" s="18" t="s">
        <v>7</v>
      </c>
      <c r="D23" s="525"/>
      <c r="E23" s="525"/>
      <c r="F23" s="525"/>
    </row>
    <row r="24" spans="1:6" ht="25.5" customHeight="1" x14ac:dyDescent="0.25">
      <c r="A24" s="510" t="s">
        <v>54</v>
      </c>
      <c r="B24" s="511"/>
      <c r="C24" s="18" t="s">
        <v>5</v>
      </c>
      <c r="D24" s="525" t="s">
        <v>55</v>
      </c>
      <c r="E24" s="525"/>
      <c r="F24" s="525"/>
    </row>
    <row r="25" spans="1:6" ht="25.5" customHeight="1" x14ac:dyDescent="0.25">
      <c r="A25" s="523"/>
      <c r="B25" s="524"/>
      <c r="C25" s="18" t="s">
        <v>6</v>
      </c>
      <c r="D25" s="525"/>
      <c r="E25" s="525"/>
      <c r="F25" s="525"/>
    </row>
    <row r="26" spans="1:6" ht="25.5" customHeight="1" x14ac:dyDescent="0.25">
      <c r="A26" s="512"/>
      <c r="B26" s="513"/>
      <c r="C26" s="18" t="s">
        <v>7</v>
      </c>
      <c r="D26" s="525"/>
      <c r="E26" s="525"/>
      <c r="F26" s="525"/>
    </row>
    <row r="27" spans="1:6" ht="49.5" customHeight="1" x14ac:dyDescent="0.25">
      <c r="A27" s="510" t="s">
        <v>56</v>
      </c>
      <c r="B27" s="511"/>
      <c r="C27" s="18" t="s">
        <v>5</v>
      </c>
      <c r="D27" s="525" t="s">
        <v>57</v>
      </c>
      <c r="E27" s="525"/>
      <c r="F27" s="525"/>
    </row>
    <row r="28" spans="1:6" ht="57" customHeight="1" x14ac:dyDescent="0.25">
      <c r="A28" s="523"/>
      <c r="B28" s="524"/>
      <c r="C28" s="18" t="s">
        <v>6</v>
      </c>
      <c r="D28" s="525"/>
      <c r="E28" s="525"/>
      <c r="F28" s="525"/>
    </row>
    <row r="29" spans="1:6" ht="57.75" customHeight="1" x14ac:dyDescent="0.25">
      <c r="A29" s="512"/>
      <c r="B29" s="513"/>
      <c r="C29" s="18" t="s">
        <v>7</v>
      </c>
      <c r="D29" s="525"/>
      <c r="E29" s="525"/>
      <c r="F29" s="525"/>
    </row>
    <row r="30" spans="1:6" ht="33.75" customHeight="1" x14ac:dyDescent="0.25">
      <c r="A30" s="510" t="s">
        <v>43</v>
      </c>
      <c r="B30" s="520"/>
      <c r="C30" s="18" t="s">
        <v>6</v>
      </c>
      <c r="D30" s="514" t="s">
        <v>46</v>
      </c>
      <c r="E30" s="515"/>
      <c r="F30" s="516"/>
    </row>
    <row r="31" spans="1:6" ht="39.75" customHeight="1" x14ac:dyDescent="0.25">
      <c r="A31" s="521"/>
      <c r="B31" s="522"/>
      <c r="C31" s="18" t="s">
        <v>7</v>
      </c>
      <c r="D31" s="517"/>
      <c r="E31" s="518"/>
      <c r="F31" s="519"/>
    </row>
    <row r="32" spans="1:6" ht="56.25" customHeight="1" x14ac:dyDescent="0.25">
      <c r="A32" s="510" t="s">
        <v>44</v>
      </c>
      <c r="B32" s="511"/>
      <c r="C32" s="18" t="s">
        <v>6</v>
      </c>
      <c r="D32" s="525" t="s">
        <v>45</v>
      </c>
      <c r="E32" s="525"/>
      <c r="F32" s="525"/>
    </row>
    <row r="33" spans="1:6" ht="65.25" customHeight="1" x14ac:dyDescent="0.25">
      <c r="A33" s="523"/>
      <c r="B33" s="524"/>
      <c r="C33" s="18" t="s">
        <v>7</v>
      </c>
      <c r="D33" s="525"/>
      <c r="E33" s="525"/>
      <c r="F33" s="525"/>
    </row>
    <row r="34" spans="1:6" ht="25.5" customHeight="1" x14ac:dyDescent="0.25">
      <c r="A34" s="510" t="s">
        <v>48</v>
      </c>
      <c r="B34" s="511"/>
      <c r="C34" s="18" t="s">
        <v>6</v>
      </c>
      <c r="D34" s="514" t="s">
        <v>47</v>
      </c>
      <c r="E34" s="515"/>
      <c r="F34" s="516"/>
    </row>
    <row r="35" spans="1:6" ht="25.5" customHeight="1" x14ac:dyDescent="0.25">
      <c r="A35" s="512"/>
      <c r="B35" s="513"/>
      <c r="C35" s="18" t="s">
        <v>7</v>
      </c>
      <c r="D35" s="517"/>
      <c r="E35" s="518"/>
      <c r="F35" s="519"/>
    </row>
  </sheetData>
  <mergeCells count="18">
    <mergeCell ref="A27:B29"/>
    <mergeCell ref="A18:B20"/>
    <mergeCell ref="D27:F29"/>
    <mergeCell ref="A12:B14"/>
    <mergeCell ref="D12:F14"/>
    <mergeCell ref="D18:F20"/>
    <mergeCell ref="A24:B26"/>
    <mergeCell ref="D15:F17"/>
    <mergeCell ref="A15:B17"/>
    <mergeCell ref="D24:F26"/>
    <mergeCell ref="A21:B23"/>
    <mergeCell ref="D21:F23"/>
    <mergeCell ref="A34:B35"/>
    <mergeCell ref="D34:F35"/>
    <mergeCell ref="D30:F31"/>
    <mergeCell ref="A30:B31"/>
    <mergeCell ref="A32:B33"/>
    <mergeCell ref="D32:F33"/>
  </mergeCells>
  <phoneticPr fontId="0" type="noConversion"/>
  <pageMargins left="0.78740157480314965" right="0.78740157480314965" top="0.39370078740157483" bottom="0.78740157480314965" header="0.51181102362204722" footer="0.51181102362204722"/>
  <pageSetup paperSize="9" scale="52" orientation="portrait" horizontalDpi="1200" verticalDpi="1200" r:id="rId1"/>
  <headerFooter alignWithMargins="0">
    <oddFooter>&amp;L&amp;F&amp;C&amp;A&amp;R&amp;P van &amp;N</oddFooter>
  </headerFooter>
  <rowBreaks count="1" manualBreakCount="1">
    <brk id="8"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0" sqref="D10"/>
    </sheetView>
  </sheetViews>
  <sheetFormatPr defaultRowHeight="12.5" x14ac:dyDescent="0.25"/>
  <cols>
    <col min="1" max="1" width="19" bestFit="1" customWidth="1"/>
    <col min="2" max="2" width="24.1796875" bestFit="1" customWidth="1"/>
    <col min="3" max="3" width="22" customWidth="1"/>
    <col min="4" max="4" width="18.7265625" customWidth="1"/>
    <col min="5" max="5" width="21" customWidth="1"/>
  </cols>
  <sheetData>
    <row r="1" spans="1:6" x14ac:dyDescent="0.25">
      <c r="A1" s="34" t="s">
        <v>254</v>
      </c>
      <c r="B1" s="35"/>
      <c r="C1" s="35"/>
      <c r="D1" s="35"/>
      <c r="E1" s="35"/>
      <c r="F1" s="35"/>
    </row>
    <row r="2" spans="1:6" ht="27" customHeight="1" x14ac:dyDescent="0.25">
      <c r="A2" s="416" t="s">
        <v>262</v>
      </c>
      <c r="B2" s="416"/>
      <c r="C2" s="416"/>
      <c r="D2" s="416"/>
      <c r="E2" s="416"/>
      <c r="F2" s="416"/>
    </row>
    <row r="3" spans="1:6" x14ac:dyDescent="0.25">
      <c r="A3" s="106"/>
      <c r="B3" s="129"/>
      <c r="C3" s="106"/>
      <c r="D3" s="106"/>
      <c r="E3" s="106"/>
      <c r="F3" s="106"/>
    </row>
    <row r="4" spans="1:6" x14ac:dyDescent="0.25">
      <c r="A4" s="472" t="s">
        <v>253</v>
      </c>
      <c r="B4" s="472"/>
      <c r="C4" s="472"/>
      <c r="D4" s="472"/>
      <c r="E4" s="472"/>
      <c r="F4" s="35"/>
    </row>
    <row r="5" spans="1:6" ht="35" thickBot="1" x14ac:dyDescent="0.3">
      <c r="A5" s="213" t="s">
        <v>261</v>
      </c>
      <c r="B5" s="200" t="s">
        <v>241</v>
      </c>
      <c r="C5" s="200" t="s">
        <v>251</v>
      </c>
      <c r="D5" s="200" t="s">
        <v>166</v>
      </c>
      <c r="E5" s="213" t="s">
        <v>130</v>
      </c>
      <c r="F5" s="107"/>
    </row>
    <row r="6" spans="1:6" x14ac:dyDescent="0.25">
      <c r="A6" s="473">
        <v>10</v>
      </c>
      <c r="B6" s="482" t="s">
        <v>250</v>
      </c>
      <c r="C6" s="488" t="s">
        <v>260</v>
      </c>
      <c r="D6" s="493">
        <v>0</v>
      </c>
      <c r="E6" s="480">
        <f>SUM(D6:D6)</f>
        <v>0</v>
      </c>
      <c r="F6" s="107"/>
    </row>
    <row r="7" spans="1:6" x14ac:dyDescent="0.25">
      <c r="A7" s="474"/>
      <c r="B7" s="483"/>
      <c r="C7" s="486"/>
      <c r="D7" s="491"/>
      <c r="E7" s="478"/>
      <c r="F7" s="107"/>
    </row>
    <row r="8" spans="1:6" x14ac:dyDescent="0.25">
      <c r="A8" s="474"/>
      <c r="B8" s="483"/>
      <c r="C8" s="486"/>
      <c r="D8" s="491"/>
      <c r="E8" s="478"/>
      <c r="F8" s="107"/>
    </row>
    <row r="9" spans="1:6" ht="13" thickBot="1" x14ac:dyDescent="0.3">
      <c r="A9" s="475"/>
      <c r="B9" s="484"/>
      <c r="C9" s="487"/>
      <c r="D9" s="492"/>
      <c r="E9" s="479"/>
      <c r="F9" s="107"/>
    </row>
    <row r="10" spans="1:6" x14ac:dyDescent="0.25">
      <c r="A10" s="35"/>
      <c r="B10" s="35"/>
      <c r="C10" s="35"/>
      <c r="D10" s="35"/>
      <c r="E10" s="35"/>
      <c r="F10" s="35"/>
    </row>
    <row r="11" spans="1:6" x14ac:dyDescent="0.25">
      <c r="A11" s="476" t="s">
        <v>252</v>
      </c>
      <c r="B11" s="476"/>
      <c r="C11" s="476"/>
      <c r="D11" s="476"/>
      <c r="E11" s="61">
        <f>SUM(E6:E9)</f>
        <v>0</v>
      </c>
      <c r="F11" s="35"/>
    </row>
  </sheetData>
  <mergeCells count="8">
    <mergeCell ref="A11:D11"/>
    <mergeCell ref="A2:F2"/>
    <mergeCell ref="A4:E4"/>
    <mergeCell ref="A6:A9"/>
    <mergeCell ref="B6:B9"/>
    <mergeCell ref="C6:C9"/>
    <mergeCell ref="D6:D9"/>
    <mergeCell ref="E6: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0"/>
  <sheetViews>
    <sheetView topLeftCell="A19" zoomScaleNormal="100" workbookViewId="0">
      <selection activeCell="A43" sqref="A43"/>
    </sheetView>
  </sheetViews>
  <sheetFormatPr defaultColWidth="8.81640625" defaultRowHeight="12.5" x14ac:dyDescent="0.25"/>
  <cols>
    <col min="1" max="1" width="60.453125" style="13" customWidth="1"/>
    <col min="2" max="2" width="38.1796875" style="13" customWidth="1"/>
    <col min="3" max="3" width="8.81640625" style="13"/>
    <col min="4" max="4" width="20.81640625" style="13" customWidth="1"/>
    <col min="5" max="16384" width="8.81640625" style="13"/>
  </cols>
  <sheetData>
    <row r="1" spans="1:8" ht="15.5" x14ac:dyDescent="0.35">
      <c r="A1" s="7" t="s">
        <v>244</v>
      </c>
    </row>
    <row r="2" spans="1:8" ht="67" customHeight="1" x14ac:dyDescent="0.25">
      <c r="A2" s="251" t="s">
        <v>242</v>
      </c>
      <c r="B2" s="251"/>
      <c r="C2" s="251"/>
      <c r="D2" s="251"/>
      <c r="E2" s="251"/>
      <c r="F2" s="251"/>
      <c r="G2" s="251"/>
      <c r="H2" s="251"/>
    </row>
    <row r="3" spans="1:8" ht="13" x14ac:dyDescent="0.3">
      <c r="A3" s="1" t="s">
        <v>0</v>
      </c>
      <c r="B3" s="5"/>
    </row>
    <row r="4" spans="1:8" ht="13" x14ac:dyDescent="0.3">
      <c r="A4" s="1"/>
      <c r="B4" s="1"/>
    </row>
    <row r="5" spans="1:8" ht="13.5" thickBot="1" x14ac:dyDescent="0.35">
      <c r="A5" s="2" t="s">
        <v>9</v>
      </c>
      <c r="B5" s="2"/>
    </row>
    <row r="6" spans="1:8" ht="13.5" thickTop="1" x14ac:dyDescent="0.3">
      <c r="A6" s="3"/>
      <c r="B6" s="3"/>
    </row>
    <row r="7" spans="1:8" ht="13" x14ac:dyDescent="0.3">
      <c r="A7" s="8"/>
      <c r="B7" s="13" t="s">
        <v>186</v>
      </c>
    </row>
    <row r="8" spans="1:8" ht="13" x14ac:dyDescent="0.3">
      <c r="A8" s="4"/>
      <c r="B8" s="13" t="s">
        <v>173</v>
      </c>
    </row>
    <row r="11" spans="1:8" ht="13.5" thickBot="1" x14ac:dyDescent="0.35">
      <c r="A11" s="2" t="s">
        <v>25</v>
      </c>
      <c r="B11" s="20"/>
    </row>
    <row r="12" spans="1:8" ht="13" thickTop="1" x14ac:dyDescent="0.25"/>
    <row r="13" spans="1:8" x14ac:dyDescent="0.25">
      <c r="A13" s="30" t="s">
        <v>8</v>
      </c>
      <c r="B13" s="27"/>
    </row>
    <row r="14" spans="1:8" x14ac:dyDescent="0.25">
      <c r="A14" s="30" t="s">
        <v>2</v>
      </c>
    </row>
    <row r="15" spans="1:8" x14ac:dyDescent="0.25">
      <c r="A15" s="30" t="s">
        <v>12</v>
      </c>
    </row>
    <row r="16" spans="1:8" x14ac:dyDescent="0.25">
      <c r="A16" s="30" t="s">
        <v>175</v>
      </c>
    </row>
    <row r="18" spans="1:2" ht="13.5" thickBot="1" x14ac:dyDescent="0.35">
      <c r="A18" s="2" t="s">
        <v>174</v>
      </c>
      <c r="B18" s="20"/>
    </row>
    <row r="19" spans="1:2" ht="13" thickTop="1" x14ac:dyDescent="0.25"/>
    <row r="20" spans="1:2" x14ac:dyDescent="0.25">
      <c r="A20" s="30" t="s">
        <v>2</v>
      </c>
    </row>
    <row r="21" spans="1:2" x14ac:dyDescent="0.25">
      <c r="A21" s="30" t="s">
        <v>12</v>
      </c>
    </row>
    <row r="22" spans="1:2" x14ac:dyDescent="0.25">
      <c r="A22" s="31" t="s">
        <v>3</v>
      </c>
      <c r="B22" s="17"/>
    </row>
    <row r="23" spans="1:2" x14ac:dyDescent="0.25">
      <c r="A23" s="30" t="s">
        <v>17</v>
      </c>
    </row>
    <row r="24" spans="1:2" x14ac:dyDescent="0.25">
      <c r="A24" s="30" t="s">
        <v>18</v>
      </c>
    </row>
    <row r="25" spans="1:2" x14ac:dyDescent="0.25">
      <c r="A25" s="30" t="s">
        <v>175</v>
      </c>
    </row>
    <row r="27" spans="1:2" ht="13.5" thickBot="1" x14ac:dyDescent="0.35">
      <c r="A27" s="2" t="s">
        <v>187</v>
      </c>
      <c r="B27" s="20"/>
    </row>
    <row r="28" spans="1:2" ht="13.5" thickTop="1" x14ac:dyDescent="0.3">
      <c r="A28" s="12"/>
    </row>
    <row r="29" spans="1:2" x14ac:dyDescent="0.25">
      <c r="A29" s="30" t="s">
        <v>1</v>
      </c>
    </row>
    <row r="30" spans="1:2" x14ac:dyDescent="0.25">
      <c r="A30" s="30" t="s">
        <v>2</v>
      </c>
    </row>
    <row r="31" spans="1:2" x14ac:dyDescent="0.25">
      <c r="A31" s="30" t="s">
        <v>12</v>
      </c>
    </row>
    <row r="32" spans="1:2" x14ac:dyDescent="0.25">
      <c r="A32" s="30" t="s">
        <v>176</v>
      </c>
    </row>
    <row r="33" spans="1:4" x14ac:dyDescent="0.25">
      <c r="A33" s="31" t="s">
        <v>3</v>
      </c>
      <c r="B33" s="17"/>
    </row>
    <row r="34" spans="1:4" x14ac:dyDescent="0.25">
      <c r="A34" s="30" t="s">
        <v>17</v>
      </c>
    </row>
    <row r="35" spans="1:4" x14ac:dyDescent="0.25">
      <c r="A35" s="30" t="s">
        <v>18</v>
      </c>
    </row>
    <row r="36" spans="1:4" x14ac:dyDescent="0.25">
      <c r="A36" s="30" t="s">
        <v>175</v>
      </c>
    </row>
    <row r="37" spans="1:4" ht="13" thickBot="1" x14ac:dyDescent="0.3"/>
    <row r="38" spans="1:4" ht="13" customHeight="1" x14ac:dyDescent="0.25">
      <c r="A38" s="252" t="s">
        <v>264</v>
      </c>
      <c r="B38" s="253"/>
      <c r="C38" s="253"/>
      <c r="D38" s="254"/>
    </row>
    <row r="39" spans="1:4" x14ac:dyDescent="0.25">
      <c r="A39" s="255"/>
      <c r="B39" s="256"/>
      <c r="C39" s="256"/>
      <c r="D39" s="257"/>
    </row>
    <row r="40" spans="1:4" ht="13" thickBot="1" x14ac:dyDescent="0.3">
      <c r="A40" s="258"/>
      <c r="B40" s="259"/>
      <c r="C40" s="259"/>
      <c r="D40" s="260"/>
    </row>
  </sheetData>
  <mergeCells count="2">
    <mergeCell ref="A2:H2"/>
    <mergeCell ref="A38:D40"/>
  </mergeCells>
  <phoneticPr fontId="0" type="noConversion"/>
  <pageMargins left="0.78740157480314965" right="0.59055118110236227" top="0.98425196850393704" bottom="0.98425196850393704" header="0.51181102362204722" footer="0.51181102362204722"/>
  <pageSetup paperSize="9" scale="70" orientation="portrait" r:id="rId1"/>
  <headerFooter alignWithMargins="0">
    <oddFooter>&amp;L&amp;F&amp;C&amp;A&amp;R&amp;P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23"/>
  <sheetViews>
    <sheetView topLeftCell="A3" zoomScale="85" zoomScaleNormal="85" workbookViewId="0">
      <selection activeCell="H13" sqref="H13"/>
    </sheetView>
  </sheetViews>
  <sheetFormatPr defaultColWidth="8.81640625" defaultRowHeight="13.5" x14ac:dyDescent="0.25"/>
  <cols>
    <col min="1" max="1" width="8.81640625" style="227"/>
    <col min="2" max="2" width="42.7265625" style="227" customWidth="1"/>
    <col min="3" max="3" width="3.81640625" style="227" customWidth="1"/>
    <col min="4" max="4" width="40.54296875" style="227" customWidth="1"/>
    <col min="5" max="5" width="12.54296875" style="19" bestFit="1" customWidth="1"/>
    <col min="6" max="16384" width="8.81640625" style="19"/>
  </cols>
  <sheetData>
    <row r="1" spans="1:24" ht="15" x14ac:dyDescent="0.25">
      <c r="A1" s="226" t="s">
        <v>14</v>
      </c>
    </row>
    <row r="2" spans="1:24" s="13" customFormat="1" x14ac:dyDescent="0.3">
      <c r="A2" s="228" t="s">
        <v>38</v>
      </c>
      <c r="B2" s="229"/>
      <c r="C2" s="230"/>
      <c r="D2" s="231"/>
    </row>
    <row r="3" spans="1:24" s="13" customFormat="1" ht="20" thickBot="1" x14ac:dyDescent="0.4">
      <c r="A3" s="239" t="s">
        <v>243</v>
      </c>
      <c r="B3" s="231"/>
      <c r="C3" s="231"/>
      <c r="D3" s="231"/>
    </row>
    <row r="4" spans="1:24" s="13" customFormat="1" ht="26.15" customHeight="1" thickBot="1" x14ac:dyDescent="0.35">
      <c r="A4" s="265" t="s">
        <v>255</v>
      </c>
      <c r="B4" s="265"/>
      <c r="C4" s="265"/>
      <c r="D4" s="265"/>
      <c r="P4"/>
      <c r="Q4" s="261" t="s">
        <v>126</v>
      </c>
      <c r="R4" s="262"/>
      <c r="S4" s="263">
        <v>12</v>
      </c>
      <c r="T4" s="264"/>
      <c r="U4" s="35"/>
      <c r="V4" s="35"/>
      <c r="W4" s="35"/>
      <c r="X4" s="35"/>
    </row>
    <row r="5" spans="1:24" ht="72" customHeight="1" x14ac:dyDescent="0.25">
      <c r="A5" s="244" t="s">
        <v>16</v>
      </c>
      <c r="B5" s="244" t="s">
        <v>241</v>
      </c>
      <c r="C5" s="111"/>
      <c r="D5" s="245" t="s">
        <v>240</v>
      </c>
      <c r="E5" s="13"/>
      <c r="F5" s="13"/>
    </row>
    <row r="6" spans="1:24" x14ac:dyDescent="0.25">
      <c r="A6" s="232">
        <v>4</v>
      </c>
      <c r="B6" s="233" t="s">
        <v>31</v>
      </c>
      <c r="C6" s="111"/>
      <c r="D6" s="234">
        <f>'4. Werkplekdiensten'!Y74</f>
        <v>864</v>
      </c>
      <c r="E6" s="161"/>
      <c r="F6" s="13"/>
    </row>
    <row r="7" spans="1:24" x14ac:dyDescent="0.25">
      <c r="A7" s="232">
        <v>5</v>
      </c>
      <c r="B7" s="233" t="s">
        <v>26</v>
      </c>
      <c r="C7" s="111"/>
      <c r="D7" s="234">
        <f>'5. Connectiviteitsdiensten'!S10</f>
        <v>0</v>
      </c>
      <c r="E7" s="161"/>
      <c r="F7" s="13"/>
    </row>
    <row r="8" spans="1:24" x14ac:dyDescent="0.25">
      <c r="A8" s="232">
        <v>6</v>
      </c>
      <c r="B8" s="233" t="s">
        <v>32</v>
      </c>
      <c r="C8" s="111"/>
      <c r="D8" s="234">
        <f>'6. Service desk'!X14</f>
        <v>0</v>
      </c>
      <c r="E8" s="161"/>
      <c r="F8" s="13"/>
    </row>
    <row r="9" spans="1:24" x14ac:dyDescent="0.25">
      <c r="A9" s="232">
        <v>7</v>
      </c>
      <c r="B9" s="233" t="s">
        <v>109</v>
      </c>
      <c r="C9" s="111"/>
      <c r="D9" s="234">
        <f>'7. Onsite Support'!X11</f>
        <v>0</v>
      </c>
      <c r="E9" s="161"/>
      <c r="F9" s="13"/>
    </row>
    <row r="10" spans="1:24" x14ac:dyDescent="0.25">
      <c r="A10" s="232">
        <v>8</v>
      </c>
      <c r="B10" s="233" t="s">
        <v>107</v>
      </c>
      <c r="C10" s="111"/>
      <c r="D10" s="234">
        <f>'8. Service integratie'!X10</f>
        <v>0</v>
      </c>
      <c r="E10" s="161"/>
      <c r="F10" s="13"/>
    </row>
    <row r="11" spans="1:24" x14ac:dyDescent="0.25">
      <c r="A11" s="232">
        <v>9</v>
      </c>
      <c r="B11" s="233" t="s">
        <v>108</v>
      </c>
      <c r="C11" s="111"/>
      <c r="D11" s="234">
        <f>'9. Bedrijfsapplicatie hosting'!Y28</f>
        <v>0</v>
      </c>
      <c r="E11" s="161"/>
      <c r="F11" s="13"/>
    </row>
    <row r="12" spans="1:24" x14ac:dyDescent="0.25">
      <c r="A12" s="232">
        <v>10</v>
      </c>
      <c r="B12" s="232" t="s">
        <v>164</v>
      </c>
      <c r="C12" s="111"/>
      <c r="D12" s="234">
        <f>'10. Transitiekosten'!E19</f>
        <v>0</v>
      </c>
    </row>
    <row r="13" spans="1:24" x14ac:dyDescent="0.25">
      <c r="A13" s="232">
        <v>11</v>
      </c>
      <c r="B13" s="232" t="s">
        <v>61</v>
      </c>
      <c r="C13" s="111"/>
      <c r="D13" s="234">
        <f>'11. Uurtarieven'!D32</f>
        <v>0</v>
      </c>
    </row>
    <row r="14" spans="1:24" x14ac:dyDescent="0.25">
      <c r="A14" s="232">
        <v>13</v>
      </c>
      <c r="B14" s="232" t="s">
        <v>250</v>
      </c>
      <c r="C14" s="111"/>
      <c r="D14" s="234">
        <f>'13. Verhuisdienst'!E11</f>
        <v>0</v>
      </c>
    </row>
    <row r="15" spans="1:24" ht="12.5" x14ac:dyDescent="0.25">
      <c r="A15" s="111"/>
      <c r="B15" s="111"/>
      <c r="C15" s="111"/>
      <c r="D15" s="111"/>
    </row>
    <row r="16" spans="1:24" ht="17.5" x14ac:dyDescent="0.25">
      <c r="A16" s="270" t="s">
        <v>185</v>
      </c>
      <c r="B16" s="270"/>
      <c r="C16" s="111"/>
      <c r="D16" s="235">
        <f>SUM(D6:D14)</f>
        <v>864</v>
      </c>
    </row>
    <row r="17" spans="1:4" x14ac:dyDescent="0.25">
      <c r="C17" s="236"/>
    </row>
    <row r="18" spans="1:4" ht="14" thickBot="1" x14ac:dyDescent="0.3">
      <c r="C18" s="236"/>
    </row>
    <row r="19" spans="1:4" x14ac:dyDescent="0.25">
      <c r="A19" s="273"/>
      <c r="B19" s="242" t="s">
        <v>178</v>
      </c>
      <c r="C19" s="271"/>
      <c r="D19" s="272"/>
    </row>
    <row r="20" spans="1:4" x14ac:dyDescent="0.25">
      <c r="A20" s="274"/>
      <c r="B20" s="237" t="s">
        <v>179</v>
      </c>
      <c r="C20" s="266"/>
      <c r="D20" s="267"/>
    </row>
    <row r="21" spans="1:4" x14ac:dyDescent="0.25">
      <c r="A21" s="274"/>
      <c r="B21" s="237" t="s">
        <v>182</v>
      </c>
      <c r="C21" s="266"/>
      <c r="D21" s="267"/>
    </row>
    <row r="22" spans="1:4" x14ac:dyDescent="0.25">
      <c r="A22" s="274"/>
      <c r="B22" s="237" t="s">
        <v>180</v>
      </c>
      <c r="C22" s="266"/>
      <c r="D22" s="267"/>
    </row>
    <row r="23" spans="1:4" ht="43" customHeight="1" thickBot="1" x14ac:dyDescent="0.3">
      <c r="A23" s="275"/>
      <c r="B23" s="243" t="s">
        <v>181</v>
      </c>
      <c r="C23" s="268"/>
      <c r="D23" s="269"/>
    </row>
  </sheetData>
  <dataConsolidate>
    <dataRefs count="1">
      <dataRef ref="Q40" sheet="4. Werkplekdiensten" r:id="rId1"/>
    </dataRefs>
  </dataConsolidate>
  <mergeCells count="10">
    <mergeCell ref="Q4:R4"/>
    <mergeCell ref="S4:T4"/>
    <mergeCell ref="A4:D4"/>
    <mergeCell ref="C22:D22"/>
    <mergeCell ref="C23:D23"/>
    <mergeCell ref="C21:D21"/>
    <mergeCell ref="C20:D20"/>
    <mergeCell ref="A16:B16"/>
    <mergeCell ref="C19:D19"/>
    <mergeCell ref="A19:A23"/>
  </mergeCells>
  <phoneticPr fontId="0" type="noConversion"/>
  <pageMargins left="0.75" right="0.75" top="1" bottom="1" header="0.5" footer="0.5"/>
  <pageSetup paperSize="9" scale="70" orientation="landscape" horizontalDpi="4294967293" verticalDpi="1200" r:id="rId2"/>
  <headerFooter alignWithMargins="0">
    <oddFooter>&amp;L&amp;F&amp;C&amp;A&amp;R&amp;P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86"/>
  <sheetViews>
    <sheetView tabSelected="1" zoomScaleNormal="100" workbookViewId="0">
      <pane xSplit="4" ySplit="4" topLeftCell="E32" activePane="bottomRight" state="frozen"/>
      <selection pane="topRight" activeCell="E1" sqref="E1"/>
      <selection pane="bottomLeft" activeCell="A5" sqref="A5"/>
      <selection pane="bottomRight" activeCell="E48" sqref="E48:E51"/>
    </sheetView>
  </sheetViews>
  <sheetFormatPr defaultColWidth="8.81640625" defaultRowHeight="12.5" x14ac:dyDescent="0.25"/>
  <cols>
    <col min="1" max="1" width="22.26953125" style="87" bestFit="1" customWidth="1"/>
    <col min="2" max="2" width="27.1796875" style="87" customWidth="1"/>
    <col min="3" max="3" width="24.1796875" style="87" bestFit="1" customWidth="1"/>
    <col min="4" max="4" width="23.26953125" style="87" bestFit="1" customWidth="1"/>
    <col min="5" max="5" width="23.26953125" style="87" customWidth="1"/>
    <col min="6" max="9" width="13.453125" style="86" customWidth="1"/>
    <col min="10" max="10" width="3.26953125" style="86" customWidth="1"/>
    <col min="11" max="16" width="15.7265625" style="35" customWidth="1"/>
    <col min="17" max="17" width="3.54296875" style="86" customWidth="1"/>
    <col min="18" max="23" width="16.81640625" style="35" customWidth="1"/>
    <col min="24" max="24" width="3.54296875" style="86" customWidth="1"/>
    <col min="25" max="25" width="23.54296875" style="35" customWidth="1"/>
    <col min="26" max="26" width="14.1796875" style="13" bestFit="1" customWidth="1"/>
    <col min="27" max="16384" width="8.81640625" style="13"/>
  </cols>
  <sheetData>
    <row r="1" spans="1:26" ht="18" thickBot="1" x14ac:dyDescent="0.4">
      <c r="A1" s="241" t="s">
        <v>121</v>
      </c>
      <c r="B1" s="105"/>
      <c r="D1" s="88"/>
      <c r="E1" s="219"/>
      <c r="F1" s="219"/>
      <c r="G1" s="219"/>
      <c r="H1" s="219"/>
      <c r="I1" s="89"/>
      <c r="J1" s="89"/>
      <c r="Q1" s="89"/>
      <c r="X1" s="89"/>
    </row>
    <row r="2" spans="1:26" ht="45.65" customHeight="1" thickBot="1" x14ac:dyDescent="0.3">
      <c r="A2" s="357" t="s">
        <v>245</v>
      </c>
      <c r="B2" s="358"/>
      <c r="C2" s="358"/>
      <c r="D2" s="359"/>
      <c r="E2" s="219"/>
      <c r="F2" s="219"/>
      <c r="G2" s="219"/>
      <c r="H2" s="219"/>
      <c r="I2" s="219"/>
      <c r="J2" s="219"/>
      <c r="Q2" s="35"/>
      <c r="R2" s="306" t="s">
        <v>126</v>
      </c>
      <c r="S2" s="306"/>
      <c r="T2" s="160">
        <v>12</v>
      </c>
      <c r="X2" s="35"/>
    </row>
    <row r="3" spans="1:26" s="33" customFormat="1" ht="13" thickBot="1" x14ac:dyDescent="0.3">
      <c r="A3" s="90"/>
      <c r="B3" s="90"/>
      <c r="C3" s="90"/>
      <c r="D3" s="90"/>
      <c r="E3" s="90"/>
      <c r="F3" s="90"/>
      <c r="G3" s="90"/>
      <c r="H3" s="90"/>
      <c r="I3" s="90"/>
      <c r="J3" s="91"/>
      <c r="K3" s="90"/>
      <c r="L3" s="90"/>
      <c r="M3" s="90"/>
      <c r="N3" s="90"/>
      <c r="O3" s="90"/>
      <c r="P3" s="90"/>
      <c r="Q3" s="91"/>
      <c r="R3" s="90"/>
      <c r="S3" s="90"/>
      <c r="T3" s="90"/>
      <c r="U3" s="90"/>
      <c r="V3" s="90"/>
      <c r="W3" s="90"/>
      <c r="X3" s="91"/>
      <c r="Y3" s="91"/>
    </row>
    <row r="4" spans="1:26" ht="23.5" thickBot="1" x14ac:dyDescent="0.3">
      <c r="A4" s="325" t="s">
        <v>146</v>
      </c>
      <c r="B4" s="326"/>
      <c r="C4" s="326"/>
      <c r="D4" s="327"/>
      <c r="E4" s="163" t="s">
        <v>205</v>
      </c>
      <c r="F4" s="328" t="s">
        <v>156</v>
      </c>
      <c r="G4" s="329"/>
      <c r="H4" s="329"/>
      <c r="I4" s="330"/>
      <c r="J4" s="92"/>
      <c r="K4" s="331" t="s">
        <v>159</v>
      </c>
      <c r="L4" s="332"/>
      <c r="M4" s="332"/>
      <c r="N4" s="332"/>
      <c r="O4" s="332"/>
      <c r="P4" s="333"/>
      <c r="Q4" s="37"/>
      <c r="R4" s="307" t="s">
        <v>29</v>
      </c>
      <c r="S4" s="308"/>
      <c r="T4" s="308"/>
      <c r="U4" s="308"/>
      <c r="V4" s="308"/>
      <c r="W4" s="309"/>
      <c r="X4" s="37"/>
      <c r="Y4" s="38" t="s">
        <v>246</v>
      </c>
    </row>
    <row r="5" spans="1:26" ht="23.5" thickBot="1" x14ac:dyDescent="0.3">
      <c r="A5" s="208" t="s">
        <v>228</v>
      </c>
      <c r="B5" s="173" t="s">
        <v>31</v>
      </c>
      <c r="C5" s="173" t="s">
        <v>145</v>
      </c>
      <c r="D5" s="173" t="s">
        <v>28</v>
      </c>
      <c r="E5" s="124" t="s">
        <v>205</v>
      </c>
      <c r="F5" s="169" t="s">
        <v>132</v>
      </c>
      <c r="G5" s="169" t="s">
        <v>137</v>
      </c>
      <c r="H5" s="169" t="s">
        <v>136</v>
      </c>
      <c r="I5" s="122" t="s">
        <v>138</v>
      </c>
      <c r="J5" s="44"/>
      <c r="K5" s="174" t="s">
        <v>139</v>
      </c>
      <c r="L5" s="169" t="s">
        <v>141</v>
      </c>
      <c r="M5" s="169" t="s">
        <v>140</v>
      </c>
      <c r="N5" s="169" t="s">
        <v>142</v>
      </c>
      <c r="O5" s="169" t="s">
        <v>143</v>
      </c>
      <c r="P5" s="175" t="s">
        <v>144</v>
      </c>
      <c r="Q5" s="44"/>
      <c r="R5" s="100" t="s">
        <v>209</v>
      </c>
      <c r="S5" s="100" t="s">
        <v>210</v>
      </c>
      <c r="T5" s="100" t="s">
        <v>211</v>
      </c>
      <c r="U5" s="100" t="s">
        <v>212</v>
      </c>
      <c r="V5" s="100" t="s">
        <v>213</v>
      </c>
      <c r="W5" s="100" t="s">
        <v>214</v>
      </c>
      <c r="X5" s="44"/>
      <c r="Y5" s="44" t="s">
        <v>130</v>
      </c>
    </row>
    <row r="6" spans="1:26" x14ac:dyDescent="0.25">
      <c r="A6" s="288" t="s">
        <v>215</v>
      </c>
      <c r="B6" s="291" t="s">
        <v>220</v>
      </c>
      <c r="C6" s="291" t="s">
        <v>127</v>
      </c>
      <c r="D6" s="285" t="s">
        <v>257</v>
      </c>
      <c r="E6" s="276">
        <v>0.5</v>
      </c>
      <c r="F6" s="56" t="s">
        <v>133</v>
      </c>
      <c r="G6" s="56">
        <v>1</v>
      </c>
      <c r="H6" s="56">
        <v>40</v>
      </c>
      <c r="I6" s="176">
        <v>1</v>
      </c>
      <c r="J6" s="177"/>
      <c r="K6" s="142">
        <v>0</v>
      </c>
      <c r="L6" s="142">
        <v>0</v>
      </c>
      <c r="M6" s="142">
        <v>0</v>
      </c>
      <c r="N6" s="142">
        <v>0</v>
      </c>
      <c r="O6" s="142">
        <v>0</v>
      </c>
      <c r="P6" s="142">
        <v>0</v>
      </c>
      <c r="Q6" s="177"/>
      <c r="R6" s="76">
        <f>($H6-$G6+1)*K6*I6*$T$2</f>
        <v>0</v>
      </c>
      <c r="S6" s="76">
        <f t="shared" ref="S6:S40" si="0">($H6-$G6+1)*L6*I6*$T$2</f>
        <v>0</v>
      </c>
      <c r="T6" s="76">
        <f t="shared" ref="T6:T40" si="1">($H6-$G6+1)*M6*I6*$T$2</f>
        <v>0</v>
      </c>
      <c r="U6" s="76">
        <f t="shared" ref="U6:U40" si="2">($H6-$G6+1)*N6*I6*$T$2</f>
        <v>0</v>
      </c>
      <c r="V6" s="76">
        <f t="shared" ref="V6:V40" si="3">($H6-$G6+1)*O6*I6*$T$2</f>
        <v>0</v>
      </c>
      <c r="W6" s="76">
        <f>($H6-$G6+1)*P6*I6*$T$2</f>
        <v>0</v>
      </c>
      <c r="X6" s="177"/>
      <c r="Y6" s="178">
        <f>SUM(R6:W6)*$E$6</f>
        <v>0</v>
      </c>
    </row>
    <row r="7" spans="1:26" x14ac:dyDescent="0.25">
      <c r="A7" s="289"/>
      <c r="B7" s="292"/>
      <c r="C7" s="292"/>
      <c r="D7" s="285"/>
      <c r="E7" s="277"/>
      <c r="F7" s="50" t="s">
        <v>134</v>
      </c>
      <c r="G7" s="50">
        <v>41</v>
      </c>
      <c r="H7" s="50">
        <v>80</v>
      </c>
      <c r="I7" s="171">
        <v>0.85</v>
      </c>
      <c r="J7" s="44"/>
      <c r="K7" s="146">
        <v>0</v>
      </c>
      <c r="L7" s="146">
        <v>0</v>
      </c>
      <c r="M7" s="146">
        <v>0</v>
      </c>
      <c r="N7" s="146">
        <v>0</v>
      </c>
      <c r="O7" s="146">
        <v>0</v>
      </c>
      <c r="P7" s="146">
        <v>0</v>
      </c>
      <c r="Q7" s="44"/>
      <c r="R7" s="48">
        <f t="shared" ref="R7:R40" si="4">($H7-$G7+1)*K7*I7*$T$2</f>
        <v>0</v>
      </c>
      <c r="S7" s="48">
        <f t="shared" si="0"/>
        <v>0</v>
      </c>
      <c r="T7" s="48">
        <f t="shared" si="1"/>
        <v>0</v>
      </c>
      <c r="U7" s="48">
        <f t="shared" si="2"/>
        <v>0</v>
      </c>
      <c r="V7" s="48">
        <f t="shared" si="3"/>
        <v>0</v>
      </c>
      <c r="W7" s="48">
        <f t="shared" ref="W7:W40" si="5">($H7-$G7+1)*P7*I7*$T$2</f>
        <v>0</v>
      </c>
      <c r="X7" s="44"/>
      <c r="Y7" s="179">
        <f t="shared" ref="Y7:Y8" si="6">SUM(R7:W7)*$E$6</f>
        <v>0</v>
      </c>
    </row>
    <row r="8" spans="1:26" x14ac:dyDescent="0.25">
      <c r="A8" s="289"/>
      <c r="B8" s="292"/>
      <c r="C8" s="292"/>
      <c r="D8" s="304"/>
      <c r="E8" s="278"/>
      <c r="F8" s="165" t="s">
        <v>135</v>
      </c>
      <c r="G8" s="165">
        <v>81</v>
      </c>
      <c r="H8" s="165">
        <v>150</v>
      </c>
      <c r="I8" s="104">
        <v>0.25</v>
      </c>
      <c r="J8" s="44"/>
      <c r="K8" s="146">
        <v>0</v>
      </c>
      <c r="L8" s="146">
        <v>0</v>
      </c>
      <c r="M8" s="146">
        <v>0</v>
      </c>
      <c r="N8" s="146">
        <v>0</v>
      </c>
      <c r="O8" s="146">
        <v>0</v>
      </c>
      <c r="P8" s="146">
        <v>0</v>
      </c>
      <c r="Q8" s="44"/>
      <c r="R8" s="48">
        <f>($H8-$G8+1)*K8*I8*$T$2</f>
        <v>0</v>
      </c>
      <c r="S8" s="48">
        <f t="shared" si="0"/>
        <v>0</v>
      </c>
      <c r="T8" s="48">
        <f t="shared" si="1"/>
        <v>0</v>
      </c>
      <c r="U8" s="48">
        <f t="shared" si="2"/>
        <v>0</v>
      </c>
      <c r="V8" s="48">
        <f t="shared" si="3"/>
        <v>0</v>
      </c>
      <c r="W8" s="48">
        <f t="shared" si="5"/>
        <v>0</v>
      </c>
      <c r="X8" s="44"/>
      <c r="Y8" s="179">
        <f t="shared" si="6"/>
        <v>0</v>
      </c>
    </row>
    <row r="9" spans="1:26" x14ac:dyDescent="0.25">
      <c r="A9" s="289"/>
      <c r="B9" s="292"/>
      <c r="C9" s="292" t="s">
        <v>128</v>
      </c>
      <c r="D9" s="285" t="s">
        <v>257</v>
      </c>
      <c r="E9" s="279">
        <v>0.5</v>
      </c>
      <c r="F9" s="50" t="s">
        <v>133</v>
      </c>
      <c r="G9" s="50">
        <v>1</v>
      </c>
      <c r="H9" s="50">
        <v>40</v>
      </c>
      <c r="I9" s="170">
        <v>1</v>
      </c>
      <c r="J9" s="249"/>
      <c r="K9" s="146">
        <v>0</v>
      </c>
      <c r="L9" s="146">
        <v>0</v>
      </c>
      <c r="M9" s="146">
        <v>0</v>
      </c>
      <c r="N9" s="146">
        <v>0</v>
      </c>
      <c r="O9" s="146">
        <v>0</v>
      </c>
      <c r="P9" s="146">
        <v>0</v>
      </c>
      <c r="Q9" s="44"/>
      <c r="R9" s="48">
        <f t="shared" ref="R9" si="7">($H9-$G9+1)*K9*I9*$T$2</f>
        <v>0</v>
      </c>
      <c r="S9" s="48">
        <f t="shared" ref="S9" si="8">($H9-$G9+1)*L9*I9*$T$2</f>
        <v>0</v>
      </c>
      <c r="T9" s="48">
        <f t="shared" ref="T9" si="9">($H9-$G9+1)*M9*I9*$T$2</f>
        <v>0</v>
      </c>
      <c r="U9" s="48">
        <f>($H9-$G9+1)*N9*I9*$T$2</f>
        <v>0</v>
      </c>
      <c r="V9" s="48">
        <f t="shared" ref="V9" si="10">($H9-$G9+1)*O9*I9*$T$2</f>
        <v>0</v>
      </c>
      <c r="W9" s="48">
        <f>($H9-$G9+1)*P9*I9*$T$2</f>
        <v>0</v>
      </c>
      <c r="X9" s="44"/>
      <c r="Y9" s="179">
        <f>SUM(R9:W9)*$E$9</f>
        <v>0</v>
      </c>
      <c r="Z9" s="161"/>
    </row>
    <row r="10" spans="1:26" x14ac:dyDescent="0.25">
      <c r="A10" s="289"/>
      <c r="B10" s="292"/>
      <c r="C10" s="292"/>
      <c r="D10" s="285"/>
      <c r="E10" s="277"/>
      <c r="F10" s="50" t="s">
        <v>134</v>
      </c>
      <c r="G10" s="50">
        <v>41</v>
      </c>
      <c r="H10" s="50">
        <v>80</v>
      </c>
      <c r="I10" s="171">
        <v>0.85</v>
      </c>
      <c r="J10" s="44"/>
      <c r="K10" s="146">
        <v>0</v>
      </c>
      <c r="L10" s="146">
        <v>0</v>
      </c>
      <c r="M10" s="146">
        <v>0</v>
      </c>
      <c r="N10" s="146">
        <v>0</v>
      </c>
      <c r="O10" s="146">
        <v>0</v>
      </c>
      <c r="P10" s="146">
        <v>0</v>
      </c>
      <c r="Q10" s="44"/>
      <c r="R10" s="48">
        <f t="shared" si="4"/>
        <v>0</v>
      </c>
      <c r="S10" s="48">
        <f t="shared" si="0"/>
        <v>0</v>
      </c>
      <c r="T10" s="48">
        <f t="shared" si="1"/>
        <v>0</v>
      </c>
      <c r="U10" s="48">
        <f>($H10-$G10+1)*N10*I10*$T$2</f>
        <v>0</v>
      </c>
      <c r="V10" s="48">
        <f>($H10-$G10+1)*O10*I10*$T$2</f>
        <v>0</v>
      </c>
      <c r="W10" s="48">
        <f>($H10-$G10+1)*P10*I10*$T$2</f>
        <v>0</v>
      </c>
      <c r="X10" s="44"/>
      <c r="Y10" s="179">
        <f t="shared" ref="Y10:Y11" si="11">SUM(R10:W10)*$E$9</f>
        <v>0</v>
      </c>
      <c r="Z10" s="161"/>
    </row>
    <row r="11" spans="1:26" ht="13" thickBot="1" x14ac:dyDescent="0.3">
      <c r="A11" s="305"/>
      <c r="B11" s="303"/>
      <c r="C11" s="303"/>
      <c r="D11" s="304"/>
      <c r="E11" s="277"/>
      <c r="F11" s="97" t="s">
        <v>135</v>
      </c>
      <c r="G11" s="97">
        <v>81</v>
      </c>
      <c r="H11" s="97">
        <v>150</v>
      </c>
      <c r="I11" s="185">
        <v>0.25</v>
      </c>
      <c r="J11" s="44"/>
      <c r="K11" s="186">
        <v>0</v>
      </c>
      <c r="L11" s="186">
        <v>0</v>
      </c>
      <c r="M11" s="186">
        <v>0</v>
      </c>
      <c r="N11" s="186">
        <v>0</v>
      </c>
      <c r="O11" s="186">
        <v>0</v>
      </c>
      <c r="P11" s="186">
        <v>0</v>
      </c>
      <c r="Q11" s="44"/>
      <c r="R11" s="187">
        <f t="shared" si="4"/>
        <v>0</v>
      </c>
      <c r="S11" s="187">
        <f t="shared" si="0"/>
        <v>0</v>
      </c>
      <c r="T11" s="187">
        <f t="shared" si="1"/>
        <v>0</v>
      </c>
      <c r="U11" s="187">
        <f t="shared" si="2"/>
        <v>0</v>
      </c>
      <c r="V11" s="187">
        <f t="shared" si="3"/>
        <v>0</v>
      </c>
      <c r="W11" s="187">
        <f t="shared" si="5"/>
        <v>0</v>
      </c>
      <c r="X11" s="44"/>
      <c r="Y11" s="188">
        <f t="shared" si="11"/>
        <v>0</v>
      </c>
      <c r="Z11" s="161"/>
    </row>
    <row r="12" spans="1:26" x14ac:dyDescent="0.25">
      <c r="A12" s="288" t="s">
        <v>216</v>
      </c>
      <c r="B12" s="291" t="s">
        <v>219</v>
      </c>
      <c r="C12" s="291" t="s">
        <v>68</v>
      </c>
      <c r="D12" s="301" t="s">
        <v>69</v>
      </c>
      <c r="E12" s="276">
        <v>1</v>
      </c>
      <c r="F12" s="56" t="s">
        <v>133</v>
      </c>
      <c r="G12" s="56">
        <v>1</v>
      </c>
      <c r="H12" s="56">
        <v>10</v>
      </c>
      <c r="I12" s="189">
        <v>1</v>
      </c>
      <c r="J12" s="177"/>
      <c r="K12" s="142">
        <v>0</v>
      </c>
      <c r="L12" s="142">
        <v>0</v>
      </c>
      <c r="M12" s="142">
        <v>0</v>
      </c>
      <c r="N12" s="142">
        <v>0</v>
      </c>
      <c r="O12" s="142">
        <v>0</v>
      </c>
      <c r="P12" s="142">
        <v>0</v>
      </c>
      <c r="Q12" s="177"/>
      <c r="R12" s="76">
        <f t="shared" si="4"/>
        <v>0</v>
      </c>
      <c r="S12" s="76">
        <f t="shared" si="0"/>
        <v>0</v>
      </c>
      <c r="T12" s="76">
        <f t="shared" si="1"/>
        <v>0</v>
      </c>
      <c r="U12" s="76">
        <f t="shared" si="2"/>
        <v>0</v>
      </c>
      <c r="V12" s="76">
        <f t="shared" si="3"/>
        <v>0</v>
      </c>
      <c r="W12" s="76">
        <f t="shared" si="5"/>
        <v>0</v>
      </c>
      <c r="X12" s="177"/>
      <c r="Y12" s="178">
        <f>SUM(R12:W12)*$E$12</f>
        <v>0</v>
      </c>
    </row>
    <row r="13" spans="1:26" x14ac:dyDescent="0.25">
      <c r="A13" s="296"/>
      <c r="B13" s="299"/>
      <c r="C13" s="299"/>
      <c r="D13" s="277"/>
      <c r="E13" s="277"/>
      <c r="F13" s="50" t="s">
        <v>134</v>
      </c>
      <c r="G13" s="50">
        <v>11</v>
      </c>
      <c r="H13" s="50">
        <v>25</v>
      </c>
      <c r="I13" s="171">
        <v>0.85</v>
      </c>
      <c r="J13" s="44"/>
      <c r="K13" s="146">
        <v>0</v>
      </c>
      <c r="L13" s="146">
        <v>0</v>
      </c>
      <c r="M13" s="146">
        <v>0</v>
      </c>
      <c r="N13" s="146">
        <v>0</v>
      </c>
      <c r="O13" s="146">
        <v>0</v>
      </c>
      <c r="P13" s="146">
        <v>0</v>
      </c>
      <c r="Q13" s="44"/>
      <c r="R13" s="48">
        <f t="shared" ref="R13" si="12">($H13-$G13+1)*K13*I13*$T$2</f>
        <v>0</v>
      </c>
      <c r="S13" s="48">
        <f>($H13-$G13+1)*L13*I13*$T$2</f>
        <v>0</v>
      </c>
      <c r="T13" s="48">
        <f t="shared" ref="T13" si="13">($H13-$G13+1)*M13*I13*$T$2</f>
        <v>0</v>
      </c>
      <c r="U13" s="48">
        <f t="shared" ref="U13" si="14">($H13-$G13+1)*N13*I13*$T$2</f>
        <v>0</v>
      </c>
      <c r="V13" s="48">
        <f t="shared" ref="V13" si="15">($H13-$G13+1)*O13*I13*$T$2</f>
        <v>0</v>
      </c>
      <c r="W13" s="48">
        <f t="shared" ref="W13" si="16">($H13-$G13+1)*P13*I13*$T$2</f>
        <v>0</v>
      </c>
      <c r="X13" s="44"/>
      <c r="Y13" s="179">
        <f>SUM(R13:W13)*$E$12</f>
        <v>0</v>
      </c>
    </row>
    <row r="14" spans="1:26" ht="13" thickBot="1" x14ac:dyDescent="0.3">
      <c r="A14" s="290"/>
      <c r="B14" s="293"/>
      <c r="C14" s="293"/>
      <c r="D14" s="286"/>
      <c r="E14" s="280"/>
      <c r="F14" s="166" t="s">
        <v>135</v>
      </c>
      <c r="G14" s="166">
        <v>25</v>
      </c>
      <c r="H14" s="166">
        <v>75</v>
      </c>
      <c r="I14" s="180">
        <v>0.25</v>
      </c>
      <c r="J14" s="181"/>
      <c r="K14" s="182">
        <v>0</v>
      </c>
      <c r="L14" s="182">
        <v>0</v>
      </c>
      <c r="M14" s="182">
        <v>0</v>
      </c>
      <c r="N14" s="182">
        <v>0</v>
      </c>
      <c r="O14" s="182">
        <v>0</v>
      </c>
      <c r="P14" s="182">
        <v>0</v>
      </c>
      <c r="Q14" s="181"/>
      <c r="R14" s="183">
        <f t="shared" si="4"/>
        <v>0</v>
      </c>
      <c r="S14" s="183">
        <f t="shared" si="0"/>
        <v>0</v>
      </c>
      <c r="T14" s="183">
        <f t="shared" si="1"/>
        <v>0</v>
      </c>
      <c r="U14" s="183">
        <f t="shared" si="2"/>
        <v>0</v>
      </c>
      <c r="V14" s="183">
        <f t="shared" si="3"/>
        <v>0</v>
      </c>
      <c r="W14" s="183">
        <f t="shared" si="5"/>
        <v>0</v>
      </c>
      <c r="X14" s="181"/>
      <c r="Y14" s="184">
        <f>SUM(R14:W14)*$E$12</f>
        <v>0</v>
      </c>
    </row>
    <row r="15" spans="1:26" x14ac:dyDescent="0.25">
      <c r="A15" s="288" t="s">
        <v>217</v>
      </c>
      <c r="B15" s="291" t="s">
        <v>249</v>
      </c>
      <c r="C15" s="291" t="s">
        <v>101</v>
      </c>
      <c r="D15" s="301" t="s">
        <v>100</v>
      </c>
      <c r="E15" s="276">
        <v>1</v>
      </c>
      <c r="F15" s="56" t="s">
        <v>133</v>
      </c>
      <c r="G15" s="56">
        <v>1</v>
      </c>
      <c r="H15" s="56">
        <v>28</v>
      </c>
      <c r="I15" s="189">
        <v>1</v>
      </c>
      <c r="J15" s="177"/>
      <c r="K15" s="142">
        <v>0</v>
      </c>
      <c r="L15" s="142">
        <v>0</v>
      </c>
      <c r="M15" s="142">
        <v>0</v>
      </c>
      <c r="N15" s="142">
        <v>0</v>
      </c>
      <c r="O15" s="142">
        <v>0</v>
      </c>
      <c r="P15" s="142">
        <v>0</v>
      </c>
      <c r="Q15" s="177"/>
      <c r="R15" s="76">
        <f t="shared" si="4"/>
        <v>0</v>
      </c>
      <c r="S15" s="76">
        <f t="shared" si="0"/>
        <v>0</v>
      </c>
      <c r="T15" s="76">
        <f t="shared" si="1"/>
        <v>0</v>
      </c>
      <c r="U15" s="76">
        <f t="shared" si="2"/>
        <v>0</v>
      </c>
      <c r="V15" s="76">
        <f>($H15-$G15+1)*O15*I15*$T$2</f>
        <v>0</v>
      </c>
      <c r="W15" s="76">
        <f t="shared" si="5"/>
        <v>0</v>
      </c>
      <c r="X15" s="177"/>
      <c r="Y15" s="178">
        <f>SUM(R15:W15)*$E$15</f>
        <v>0</v>
      </c>
    </row>
    <row r="16" spans="1:26" x14ac:dyDescent="0.25">
      <c r="A16" s="289"/>
      <c r="B16" s="292"/>
      <c r="C16" s="292"/>
      <c r="D16" s="285"/>
      <c r="E16" s="277"/>
      <c r="F16" s="50" t="s">
        <v>134</v>
      </c>
      <c r="G16" s="50">
        <v>29</v>
      </c>
      <c r="H16" s="50">
        <v>56</v>
      </c>
      <c r="I16" s="171">
        <v>0.7</v>
      </c>
      <c r="J16" s="44"/>
      <c r="K16" s="146">
        <v>0</v>
      </c>
      <c r="L16" s="146">
        <v>0</v>
      </c>
      <c r="M16" s="146">
        <v>0</v>
      </c>
      <c r="N16" s="146">
        <v>0</v>
      </c>
      <c r="O16" s="146">
        <v>0</v>
      </c>
      <c r="P16" s="146">
        <v>0</v>
      </c>
      <c r="Q16" s="44"/>
      <c r="R16" s="48">
        <f>($H16-$G16+1)*K16*I16*$T$2</f>
        <v>0</v>
      </c>
      <c r="S16" s="48">
        <f t="shared" si="0"/>
        <v>0</v>
      </c>
      <c r="T16" s="48">
        <f t="shared" si="1"/>
        <v>0</v>
      </c>
      <c r="U16" s="48">
        <f t="shared" si="2"/>
        <v>0</v>
      </c>
      <c r="V16" s="48">
        <f t="shared" si="3"/>
        <v>0</v>
      </c>
      <c r="W16" s="48">
        <f>($H16-$G16+1)*P16*I16*$T$2</f>
        <v>0</v>
      </c>
      <c r="X16" s="44"/>
      <c r="Y16" s="179">
        <f>SUM(R16:W16)*$E$15</f>
        <v>0</v>
      </c>
    </row>
    <row r="17" spans="1:25" ht="13" thickBot="1" x14ac:dyDescent="0.3">
      <c r="A17" s="290"/>
      <c r="B17" s="293"/>
      <c r="C17" s="293"/>
      <c r="D17" s="286"/>
      <c r="E17" s="280"/>
      <c r="F17" s="166" t="s">
        <v>135</v>
      </c>
      <c r="G17" s="166">
        <v>57</v>
      </c>
      <c r="H17" s="166">
        <v>105</v>
      </c>
      <c r="I17" s="180">
        <v>0.4</v>
      </c>
      <c r="J17" s="181"/>
      <c r="K17" s="182">
        <v>0</v>
      </c>
      <c r="L17" s="182">
        <v>0</v>
      </c>
      <c r="M17" s="182">
        <v>0</v>
      </c>
      <c r="N17" s="182">
        <v>0</v>
      </c>
      <c r="O17" s="182">
        <v>0</v>
      </c>
      <c r="P17" s="182">
        <v>0</v>
      </c>
      <c r="Q17" s="181"/>
      <c r="R17" s="183">
        <f t="shared" si="4"/>
        <v>0</v>
      </c>
      <c r="S17" s="183">
        <f t="shared" si="0"/>
        <v>0</v>
      </c>
      <c r="T17" s="183">
        <f t="shared" si="1"/>
        <v>0</v>
      </c>
      <c r="U17" s="183">
        <f t="shared" si="2"/>
        <v>0</v>
      </c>
      <c r="V17" s="183">
        <f t="shared" si="3"/>
        <v>0</v>
      </c>
      <c r="W17" s="183">
        <f t="shared" si="5"/>
        <v>0</v>
      </c>
      <c r="X17" s="181"/>
      <c r="Y17" s="184">
        <f>SUM(R17:W17)*$E$15</f>
        <v>0</v>
      </c>
    </row>
    <row r="18" spans="1:25" x14ac:dyDescent="0.25">
      <c r="A18" s="288" t="s">
        <v>218</v>
      </c>
      <c r="B18" s="291" t="s">
        <v>63</v>
      </c>
      <c r="C18" s="291" t="s">
        <v>82</v>
      </c>
      <c r="D18" s="301" t="s">
        <v>83</v>
      </c>
      <c r="E18" s="276">
        <v>0.25</v>
      </c>
      <c r="F18" s="56" t="s">
        <v>133</v>
      </c>
      <c r="G18" s="167">
        <v>1</v>
      </c>
      <c r="H18" s="167">
        <v>80</v>
      </c>
      <c r="I18" s="190">
        <v>1</v>
      </c>
      <c r="J18" s="177"/>
      <c r="K18" s="142">
        <v>0</v>
      </c>
      <c r="L18" s="142">
        <v>0</v>
      </c>
      <c r="M18" s="142">
        <v>0</v>
      </c>
      <c r="N18" s="142">
        <v>0</v>
      </c>
      <c r="O18" s="142">
        <v>0</v>
      </c>
      <c r="P18" s="142">
        <v>0</v>
      </c>
      <c r="Q18" s="177"/>
      <c r="R18" s="76">
        <f t="shared" si="4"/>
        <v>0</v>
      </c>
      <c r="S18" s="76">
        <f t="shared" si="0"/>
        <v>0</v>
      </c>
      <c r="T18" s="76">
        <f t="shared" si="1"/>
        <v>0</v>
      </c>
      <c r="U18" s="76">
        <f t="shared" si="2"/>
        <v>0</v>
      </c>
      <c r="V18" s="76">
        <f t="shared" si="3"/>
        <v>0</v>
      </c>
      <c r="W18" s="76">
        <f t="shared" si="5"/>
        <v>0</v>
      </c>
      <c r="X18" s="177"/>
      <c r="Y18" s="178">
        <f>SUM(R18:W18)*$E$18</f>
        <v>0</v>
      </c>
    </row>
    <row r="19" spans="1:25" x14ac:dyDescent="0.25">
      <c r="A19" s="289"/>
      <c r="B19" s="292"/>
      <c r="C19" s="292"/>
      <c r="D19" s="285"/>
      <c r="E19" s="277"/>
      <c r="F19" s="50" t="s">
        <v>134</v>
      </c>
      <c r="G19" s="165">
        <v>81</v>
      </c>
      <c r="H19" s="165">
        <v>150</v>
      </c>
      <c r="I19" s="104">
        <v>0.4</v>
      </c>
      <c r="J19" s="44"/>
      <c r="K19" s="146">
        <v>0</v>
      </c>
      <c r="L19" s="146">
        <v>0</v>
      </c>
      <c r="M19" s="146">
        <v>0</v>
      </c>
      <c r="N19" s="146">
        <v>0</v>
      </c>
      <c r="O19" s="146">
        <v>0</v>
      </c>
      <c r="P19" s="146">
        <v>0</v>
      </c>
      <c r="Q19" s="44"/>
      <c r="R19" s="48">
        <f t="shared" si="4"/>
        <v>0</v>
      </c>
      <c r="S19" s="48">
        <f t="shared" si="0"/>
        <v>0</v>
      </c>
      <c r="T19" s="48">
        <f t="shared" si="1"/>
        <v>0</v>
      </c>
      <c r="U19" s="48">
        <f t="shared" si="2"/>
        <v>0</v>
      </c>
      <c r="V19" s="48">
        <f t="shared" si="3"/>
        <v>0</v>
      </c>
      <c r="W19" s="48">
        <f t="shared" si="5"/>
        <v>0</v>
      </c>
      <c r="X19" s="44"/>
      <c r="Y19" s="179">
        <f>SUM(R19:W19)*$E$18</f>
        <v>0</v>
      </c>
    </row>
    <row r="20" spans="1:25" x14ac:dyDescent="0.25">
      <c r="A20" s="289"/>
      <c r="B20" s="292"/>
      <c r="C20" s="292" t="s">
        <v>73</v>
      </c>
      <c r="D20" s="285" t="s">
        <v>71</v>
      </c>
      <c r="E20" s="277"/>
      <c r="F20" s="50" t="s">
        <v>133</v>
      </c>
      <c r="G20" s="165">
        <v>1</v>
      </c>
      <c r="H20" s="165">
        <v>80</v>
      </c>
      <c r="I20" s="104">
        <v>1</v>
      </c>
      <c r="J20" s="44"/>
      <c r="K20" s="146">
        <v>0</v>
      </c>
      <c r="L20" s="146">
        <v>0</v>
      </c>
      <c r="M20" s="146">
        <v>0</v>
      </c>
      <c r="N20" s="146">
        <v>0</v>
      </c>
      <c r="O20" s="146">
        <v>0</v>
      </c>
      <c r="P20" s="146">
        <v>0</v>
      </c>
      <c r="Q20" s="44"/>
      <c r="R20" s="48">
        <f t="shared" si="4"/>
        <v>0</v>
      </c>
      <c r="S20" s="48">
        <f t="shared" si="0"/>
        <v>0</v>
      </c>
      <c r="T20" s="48">
        <f t="shared" si="1"/>
        <v>0</v>
      </c>
      <c r="U20" s="48">
        <f t="shared" si="2"/>
        <v>0</v>
      </c>
      <c r="V20" s="48">
        <f t="shared" si="3"/>
        <v>0</v>
      </c>
      <c r="W20" s="48">
        <f t="shared" si="5"/>
        <v>0</v>
      </c>
      <c r="X20" s="44"/>
      <c r="Y20" s="179">
        <f>SUM(R20:W20)*$E$18</f>
        <v>0</v>
      </c>
    </row>
    <row r="21" spans="1:25" s="17" customFormat="1" x14ac:dyDescent="0.25">
      <c r="A21" s="289"/>
      <c r="B21" s="292"/>
      <c r="C21" s="292"/>
      <c r="D21" s="285"/>
      <c r="E21" s="277"/>
      <c r="F21" s="50" t="s">
        <v>134</v>
      </c>
      <c r="G21" s="165">
        <v>81</v>
      </c>
      <c r="H21" s="165">
        <v>150</v>
      </c>
      <c r="I21" s="104">
        <v>0.4</v>
      </c>
      <c r="J21" s="44"/>
      <c r="K21" s="146">
        <v>0</v>
      </c>
      <c r="L21" s="146">
        <v>0</v>
      </c>
      <c r="M21" s="146">
        <v>0</v>
      </c>
      <c r="N21" s="146">
        <v>0</v>
      </c>
      <c r="O21" s="146">
        <v>0</v>
      </c>
      <c r="P21" s="146">
        <v>0</v>
      </c>
      <c r="Q21" s="44"/>
      <c r="R21" s="48">
        <f t="shared" si="4"/>
        <v>0</v>
      </c>
      <c r="S21" s="48">
        <f t="shared" si="0"/>
        <v>0</v>
      </c>
      <c r="T21" s="48">
        <f t="shared" si="1"/>
        <v>0</v>
      </c>
      <c r="U21" s="48">
        <f t="shared" si="2"/>
        <v>0</v>
      </c>
      <c r="V21" s="48">
        <f t="shared" si="3"/>
        <v>0</v>
      </c>
      <c r="W21" s="48">
        <f t="shared" si="5"/>
        <v>0</v>
      </c>
      <c r="X21" s="44"/>
      <c r="Y21" s="179">
        <f t="shared" ref="Y20:Y23" si="17">SUM(R21:W21)*$E$18</f>
        <v>0</v>
      </c>
    </row>
    <row r="22" spans="1:25" s="17" customFormat="1" x14ac:dyDescent="0.25">
      <c r="A22" s="289"/>
      <c r="B22" s="292"/>
      <c r="C22" s="292" t="s">
        <v>70</v>
      </c>
      <c r="D22" s="285" t="s">
        <v>72</v>
      </c>
      <c r="E22" s="277"/>
      <c r="F22" s="50" t="s">
        <v>133</v>
      </c>
      <c r="G22" s="165">
        <v>1</v>
      </c>
      <c r="H22" s="165">
        <v>80</v>
      </c>
      <c r="I22" s="104">
        <v>1</v>
      </c>
      <c r="J22" s="44"/>
      <c r="K22" s="146">
        <v>0</v>
      </c>
      <c r="L22" s="146">
        <v>0</v>
      </c>
      <c r="M22" s="146">
        <v>0</v>
      </c>
      <c r="N22" s="146">
        <v>0</v>
      </c>
      <c r="O22" s="146">
        <v>0</v>
      </c>
      <c r="P22" s="146">
        <v>0</v>
      </c>
      <c r="Q22" s="44"/>
      <c r="R22" s="48">
        <f>($H22-$G22+1)*K22*I22*$T$2</f>
        <v>0</v>
      </c>
      <c r="S22" s="48">
        <f t="shared" si="0"/>
        <v>0</v>
      </c>
      <c r="T22" s="48">
        <f t="shared" si="1"/>
        <v>0</v>
      </c>
      <c r="U22" s="48">
        <f t="shared" si="2"/>
        <v>0</v>
      </c>
      <c r="V22" s="48">
        <f t="shared" si="3"/>
        <v>0</v>
      </c>
      <c r="W22" s="48">
        <f t="shared" si="5"/>
        <v>0</v>
      </c>
      <c r="X22" s="44"/>
      <c r="Y22" s="179">
        <f>SUM(R22:W22)*$E$18</f>
        <v>0</v>
      </c>
    </row>
    <row r="23" spans="1:25" s="17" customFormat="1" x14ac:dyDescent="0.25">
      <c r="A23" s="289"/>
      <c r="B23" s="292"/>
      <c r="C23" s="292"/>
      <c r="D23" s="285"/>
      <c r="E23" s="277"/>
      <c r="F23" s="50" t="s">
        <v>134</v>
      </c>
      <c r="G23" s="165">
        <v>81</v>
      </c>
      <c r="H23" s="165">
        <v>150</v>
      </c>
      <c r="I23" s="104">
        <v>0.4</v>
      </c>
      <c r="J23" s="44"/>
      <c r="K23" s="146">
        <v>0</v>
      </c>
      <c r="L23" s="146">
        <v>0</v>
      </c>
      <c r="M23" s="146">
        <v>0</v>
      </c>
      <c r="N23" s="146">
        <v>0</v>
      </c>
      <c r="O23" s="146">
        <v>0</v>
      </c>
      <c r="P23" s="146">
        <v>0</v>
      </c>
      <c r="Q23" s="44"/>
      <c r="R23" s="48">
        <f t="shared" si="4"/>
        <v>0</v>
      </c>
      <c r="S23" s="48">
        <f t="shared" si="0"/>
        <v>0</v>
      </c>
      <c r="T23" s="48">
        <f t="shared" si="1"/>
        <v>0</v>
      </c>
      <c r="U23" s="48">
        <f t="shared" si="2"/>
        <v>0</v>
      </c>
      <c r="V23" s="48">
        <f t="shared" si="3"/>
        <v>0</v>
      </c>
      <c r="W23" s="48">
        <f t="shared" si="5"/>
        <v>0</v>
      </c>
      <c r="X23" s="44"/>
      <c r="Y23" s="179">
        <f t="shared" si="17"/>
        <v>0</v>
      </c>
    </row>
    <row r="24" spans="1:25" s="17" customFormat="1" x14ac:dyDescent="0.25">
      <c r="A24" s="289"/>
      <c r="B24" s="292"/>
      <c r="C24" s="292" t="s">
        <v>84</v>
      </c>
      <c r="D24" s="292" t="s">
        <v>85</v>
      </c>
      <c r="E24" s="277"/>
      <c r="F24" s="50" t="s">
        <v>133</v>
      </c>
      <c r="G24" s="165">
        <v>1</v>
      </c>
      <c r="H24" s="165">
        <v>80</v>
      </c>
      <c r="I24" s="104">
        <v>1</v>
      </c>
      <c r="J24" s="44"/>
      <c r="K24" s="146">
        <v>0</v>
      </c>
      <c r="L24" s="146">
        <v>0</v>
      </c>
      <c r="M24" s="146">
        <v>0</v>
      </c>
      <c r="N24" s="146">
        <v>0</v>
      </c>
      <c r="O24" s="146">
        <v>0</v>
      </c>
      <c r="P24" s="146">
        <v>0</v>
      </c>
      <c r="Q24" s="44"/>
      <c r="R24" s="48">
        <f t="shared" si="4"/>
        <v>0</v>
      </c>
      <c r="S24" s="48">
        <f t="shared" si="0"/>
        <v>0</v>
      </c>
      <c r="T24" s="48">
        <f t="shared" si="1"/>
        <v>0</v>
      </c>
      <c r="U24" s="48">
        <f t="shared" si="2"/>
        <v>0</v>
      </c>
      <c r="V24" s="48">
        <f>($H24-$G24+1)*O24*I24*$T$2</f>
        <v>0</v>
      </c>
      <c r="W24" s="48">
        <f>($H24-$G24+1)*P24*I24*$T$2</f>
        <v>0</v>
      </c>
      <c r="X24" s="44"/>
      <c r="Y24" s="179">
        <f>SUM(R24:W24)*$E$18</f>
        <v>0</v>
      </c>
    </row>
    <row r="25" spans="1:25" s="17" customFormat="1" x14ac:dyDescent="0.25">
      <c r="A25" s="289"/>
      <c r="B25" s="292"/>
      <c r="C25" s="292"/>
      <c r="D25" s="292"/>
      <c r="E25" s="278"/>
      <c r="F25" s="50" t="s">
        <v>134</v>
      </c>
      <c r="G25" s="165">
        <v>81</v>
      </c>
      <c r="H25" s="165">
        <v>150</v>
      </c>
      <c r="I25" s="104">
        <v>0.4</v>
      </c>
      <c r="J25" s="44"/>
      <c r="K25" s="146">
        <v>0</v>
      </c>
      <c r="L25" s="146">
        <v>0</v>
      </c>
      <c r="M25" s="146">
        <v>0</v>
      </c>
      <c r="N25" s="146">
        <v>0</v>
      </c>
      <c r="O25" s="146">
        <v>0</v>
      </c>
      <c r="P25" s="146">
        <v>0</v>
      </c>
      <c r="Q25" s="44"/>
      <c r="R25" s="48">
        <f>($H25-$G25+1)*K25*I25*$T$2</f>
        <v>0</v>
      </c>
      <c r="S25" s="48">
        <f t="shared" si="0"/>
        <v>0</v>
      </c>
      <c r="T25" s="48">
        <f t="shared" si="1"/>
        <v>0</v>
      </c>
      <c r="U25" s="48">
        <f t="shared" si="2"/>
        <v>0</v>
      </c>
      <c r="V25" s="48">
        <f t="shared" si="3"/>
        <v>0</v>
      </c>
      <c r="W25" s="48">
        <f t="shared" si="5"/>
        <v>0</v>
      </c>
      <c r="X25" s="44"/>
      <c r="Y25" s="179">
        <f>SUM(R25:W25)*$E$18</f>
        <v>0</v>
      </c>
    </row>
    <row r="26" spans="1:25" s="17" customFormat="1" x14ac:dyDescent="0.25">
      <c r="A26" s="289"/>
      <c r="B26" s="292"/>
      <c r="C26" s="292" t="s">
        <v>120</v>
      </c>
      <c r="D26" s="292" t="s">
        <v>198</v>
      </c>
      <c r="E26" s="279">
        <v>0.5</v>
      </c>
      <c r="F26" s="50" t="s">
        <v>133</v>
      </c>
      <c r="G26" s="165">
        <v>1</v>
      </c>
      <c r="H26" s="165">
        <v>80</v>
      </c>
      <c r="I26" s="104">
        <v>1</v>
      </c>
      <c r="J26" s="44"/>
      <c r="K26" s="146">
        <v>0</v>
      </c>
      <c r="L26" s="146">
        <v>0</v>
      </c>
      <c r="M26" s="146">
        <v>0</v>
      </c>
      <c r="N26" s="146">
        <v>0</v>
      </c>
      <c r="O26" s="146">
        <v>0</v>
      </c>
      <c r="P26" s="146">
        <v>0</v>
      </c>
      <c r="Q26" s="44"/>
      <c r="R26" s="48">
        <f t="shared" ref="R26:R28" si="18">($H26-$G26+1)*K26*I26*$T$2</f>
        <v>0</v>
      </c>
      <c r="S26" s="48">
        <f t="shared" ref="S26:S28" si="19">($H26-$G26+1)*L26*I26*$T$2</f>
        <v>0</v>
      </c>
      <c r="T26" s="48">
        <f t="shared" ref="T26:T28" si="20">($H26-$G26+1)*M26*I26*$T$2</f>
        <v>0</v>
      </c>
      <c r="U26" s="48">
        <f t="shared" ref="U26:U28" si="21">($H26-$G26+1)*N26*I26*$T$2</f>
        <v>0</v>
      </c>
      <c r="V26" s="48">
        <f t="shared" ref="V26:V28" si="22">($H26-$G26+1)*O26*I26*$T$2</f>
        <v>0</v>
      </c>
      <c r="W26" s="48">
        <f t="shared" ref="W26:W28" si="23">($H26-$G26+1)*P26*I26*$T$2</f>
        <v>0</v>
      </c>
      <c r="X26" s="44"/>
      <c r="Y26" s="179">
        <f>SUM(R26:W26)*$E$26</f>
        <v>0</v>
      </c>
    </row>
    <row r="27" spans="1:25" s="17" customFormat="1" x14ac:dyDescent="0.25">
      <c r="A27" s="289"/>
      <c r="B27" s="292"/>
      <c r="C27" s="292"/>
      <c r="D27" s="292"/>
      <c r="E27" s="277"/>
      <c r="F27" s="50" t="s">
        <v>134</v>
      </c>
      <c r="G27" s="165">
        <v>81</v>
      </c>
      <c r="H27" s="165">
        <v>150</v>
      </c>
      <c r="I27" s="104">
        <v>0.4</v>
      </c>
      <c r="J27" s="44"/>
      <c r="K27" s="146">
        <v>0</v>
      </c>
      <c r="L27" s="146">
        <v>0</v>
      </c>
      <c r="M27" s="146">
        <v>0</v>
      </c>
      <c r="N27" s="146">
        <v>0</v>
      </c>
      <c r="O27" s="146">
        <v>0</v>
      </c>
      <c r="P27" s="146">
        <v>0</v>
      </c>
      <c r="Q27" s="44"/>
      <c r="R27" s="48">
        <f t="shared" si="18"/>
        <v>0</v>
      </c>
      <c r="S27" s="48">
        <f t="shared" si="19"/>
        <v>0</v>
      </c>
      <c r="T27" s="48">
        <f t="shared" si="20"/>
        <v>0</v>
      </c>
      <c r="U27" s="48">
        <f t="shared" si="21"/>
        <v>0</v>
      </c>
      <c r="V27" s="48">
        <f t="shared" si="22"/>
        <v>0</v>
      </c>
      <c r="W27" s="48">
        <f t="shared" si="23"/>
        <v>0</v>
      </c>
      <c r="X27" s="44"/>
      <c r="Y27" s="179">
        <f t="shared" ref="Y27" si="24">SUM(R27:W27)*$E$26</f>
        <v>0</v>
      </c>
    </row>
    <row r="28" spans="1:25" s="17" customFormat="1" x14ac:dyDescent="0.25">
      <c r="A28" s="289"/>
      <c r="B28" s="292"/>
      <c r="C28" s="294" t="s">
        <v>120</v>
      </c>
      <c r="D28" s="294" t="s">
        <v>199</v>
      </c>
      <c r="E28" s="277"/>
      <c r="F28" s="47" t="s">
        <v>133</v>
      </c>
      <c r="G28" s="165">
        <v>1</v>
      </c>
      <c r="H28" s="165">
        <v>80</v>
      </c>
      <c r="I28" s="104">
        <v>1</v>
      </c>
      <c r="J28" s="249"/>
      <c r="K28" s="146">
        <v>0</v>
      </c>
      <c r="L28" s="146">
        <v>0</v>
      </c>
      <c r="M28" s="146">
        <v>0</v>
      </c>
      <c r="N28" s="146">
        <v>0</v>
      </c>
      <c r="O28" s="146">
        <v>0</v>
      </c>
      <c r="P28" s="146">
        <v>0</v>
      </c>
      <c r="Q28" s="44"/>
      <c r="R28" s="48">
        <f t="shared" si="18"/>
        <v>0</v>
      </c>
      <c r="S28" s="48">
        <f t="shared" si="19"/>
        <v>0</v>
      </c>
      <c r="T28" s="48">
        <f t="shared" si="20"/>
        <v>0</v>
      </c>
      <c r="U28" s="48">
        <f t="shared" si="21"/>
        <v>0</v>
      </c>
      <c r="V28" s="48">
        <f t="shared" si="22"/>
        <v>0</v>
      </c>
      <c r="W28" s="48">
        <f t="shared" si="23"/>
        <v>0</v>
      </c>
      <c r="X28" s="44"/>
      <c r="Y28" s="179">
        <f>SUM(R28:W28)*$E$26</f>
        <v>0</v>
      </c>
    </row>
    <row r="29" spans="1:25" s="17" customFormat="1" ht="13" thickBot="1" x14ac:dyDescent="0.3">
      <c r="A29" s="290"/>
      <c r="B29" s="293"/>
      <c r="C29" s="293"/>
      <c r="D29" s="293"/>
      <c r="E29" s="280"/>
      <c r="F29" s="96" t="s">
        <v>134</v>
      </c>
      <c r="G29" s="166">
        <v>81</v>
      </c>
      <c r="H29" s="166">
        <v>150</v>
      </c>
      <c r="I29" s="180">
        <v>0.4</v>
      </c>
      <c r="J29" s="181"/>
      <c r="K29" s="182">
        <v>0</v>
      </c>
      <c r="L29" s="182">
        <v>0</v>
      </c>
      <c r="M29" s="182">
        <v>0</v>
      </c>
      <c r="N29" s="182">
        <v>0</v>
      </c>
      <c r="O29" s="182">
        <v>0</v>
      </c>
      <c r="P29" s="182">
        <v>0</v>
      </c>
      <c r="Q29" s="181"/>
      <c r="R29" s="183">
        <f t="shared" si="4"/>
        <v>0</v>
      </c>
      <c r="S29" s="183">
        <f t="shared" si="0"/>
        <v>0</v>
      </c>
      <c r="T29" s="183">
        <f t="shared" si="1"/>
        <v>0</v>
      </c>
      <c r="U29" s="183">
        <f t="shared" si="2"/>
        <v>0</v>
      </c>
      <c r="V29" s="183">
        <f t="shared" si="3"/>
        <v>0</v>
      </c>
      <c r="W29" s="183">
        <f t="shared" si="5"/>
        <v>0</v>
      </c>
      <c r="X29" s="181"/>
      <c r="Y29" s="184">
        <f>SUM(R29:W29)*$E$26</f>
        <v>0</v>
      </c>
    </row>
    <row r="30" spans="1:25" s="17" customFormat="1" x14ac:dyDescent="0.25">
      <c r="A30" s="288" t="s">
        <v>221</v>
      </c>
      <c r="B30" s="291" t="s">
        <v>27</v>
      </c>
      <c r="C30" s="291" t="s">
        <v>271</v>
      </c>
      <c r="D30" s="301" t="s">
        <v>39</v>
      </c>
      <c r="E30" s="276">
        <v>1</v>
      </c>
      <c r="F30" s="56" t="s">
        <v>133</v>
      </c>
      <c r="G30" s="167">
        <v>1</v>
      </c>
      <c r="H30" s="167">
        <v>5</v>
      </c>
      <c r="I30" s="190">
        <v>1</v>
      </c>
      <c r="J30" s="177"/>
      <c r="K30" s="142">
        <v>0</v>
      </c>
      <c r="L30" s="142">
        <v>0</v>
      </c>
      <c r="M30" s="142">
        <v>0</v>
      </c>
      <c r="N30" s="142">
        <v>0</v>
      </c>
      <c r="O30" s="142">
        <v>0</v>
      </c>
      <c r="P30" s="142">
        <v>0</v>
      </c>
      <c r="Q30" s="177"/>
      <c r="R30" s="76">
        <f t="shared" si="4"/>
        <v>0</v>
      </c>
      <c r="S30" s="76">
        <f t="shared" si="0"/>
        <v>0</v>
      </c>
      <c r="T30" s="76">
        <f t="shared" si="1"/>
        <v>0</v>
      </c>
      <c r="U30" s="76">
        <f t="shared" si="2"/>
        <v>0</v>
      </c>
      <c r="V30" s="76">
        <f t="shared" si="3"/>
        <v>0</v>
      </c>
      <c r="W30" s="76">
        <f t="shared" si="5"/>
        <v>0</v>
      </c>
      <c r="X30" s="177"/>
      <c r="Y30" s="178">
        <f>SUM(R30:W30)*$E$30</f>
        <v>0</v>
      </c>
    </row>
    <row r="31" spans="1:25" x14ac:dyDescent="0.25">
      <c r="A31" s="289"/>
      <c r="B31" s="292"/>
      <c r="C31" s="292"/>
      <c r="D31" s="285"/>
      <c r="E31" s="277"/>
      <c r="F31" s="50" t="s">
        <v>134</v>
      </c>
      <c r="G31" s="165">
        <v>6</v>
      </c>
      <c r="H31" s="165">
        <v>10</v>
      </c>
      <c r="I31" s="104">
        <v>0.3</v>
      </c>
      <c r="J31" s="44"/>
      <c r="K31" s="146">
        <v>0</v>
      </c>
      <c r="L31" s="146">
        <v>0</v>
      </c>
      <c r="M31" s="146">
        <v>0</v>
      </c>
      <c r="N31" s="146">
        <v>0</v>
      </c>
      <c r="O31" s="146">
        <v>0</v>
      </c>
      <c r="P31" s="146">
        <v>0</v>
      </c>
      <c r="Q31" s="44"/>
      <c r="R31" s="48">
        <f t="shared" si="4"/>
        <v>0</v>
      </c>
      <c r="S31" s="48">
        <f t="shared" si="0"/>
        <v>0</v>
      </c>
      <c r="T31" s="48">
        <f t="shared" si="1"/>
        <v>0</v>
      </c>
      <c r="U31" s="48">
        <f t="shared" si="2"/>
        <v>0</v>
      </c>
      <c r="V31" s="48">
        <f t="shared" si="3"/>
        <v>0</v>
      </c>
      <c r="W31" s="48">
        <f t="shared" si="5"/>
        <v>0</v>
      </c>
      <c r="X31" s="44"/>
      <c r="Y31" s="179">
        <f>SUM(R31:W31)*$E$30</f>
        <v>0</v>
      </c>
    </row>
    <row r="32" spans="1:25" x14ac:dyDescent="0.25">
      <c r="A32" s="289"/>
      <c r="B32" s="292"/>
      <c r="C32" s="292" t="s">
        <v>272</v>
      </c>
      <c r="D32" s="285" t="s">
        <v>86</v>
      </c>
      <c r="E32" s="277"/>
      <c r="F32" s="50" t="s">
        <v>133</v>
      </c>
      <c r="G32" s="165">
        <v>1</v>
      </c>
      <c r="H32" s="165">
        <v>5</v>
      </c>
      <c r="I32" s="104">
        <v>1</v>
      </c>
      <c r="J32" s="44"/>
      <c r="K32" s="146">
        <v>0</v>
      </c>
      <c r="L32" s="146">
        <v>0</v>
      </c>
      <c r="M32" s="146">
        <v>0</v>
      </c>
      <c r="N32" s="146">
        <v>0</v>
      </c>
      <c r="O32" s="146">
        <v>0</v>
      </c>
      <c r="P32" s="146">
        <v>0</v>
      </c>
      <c r="Q32" s="44"/>
      <c r="R32" s="48">
        <f t="shared" si="4"/>
        <v>0</v>
      </c>
      <c r="S32" s="48">
        <f t="shared" si="0"/>
        <v>0</v>
      </c>
      <c r="T32" s="48">
        <f t="shared" si="1"/>
        <v>0</v>
      </c>
      <c r="U32" s="48">
        <f t="shared" si="2"/>
        <v>0</v>
      </c>
      <c r="V32" s="48">
        <f t="shared" si="3"/>
        <v>0</v>
      </c>
      <c r="W32" s="48">
        <f t="shared" si="5"/>
        <v>0</v>
      </c>
      <c r="X32" s="44"/>
      <c r="Y32" s="179">
        <f>SUM(R32:W32)*$E$30</f>
        <v>0</v>
      </c>
    </row>
    <row r="33" spans="1:25" x14ac:dyDescent="0.25">
      <c r="A33" s="289"/>
      <c r="B33" s="292"/>
      <c r="C33" s="292"/>
      <c r="D33" s="285"/>
      <c r="E33" s="277"/>
      <c r="F33" s="50" t="s">
        <v>134</v>
      </c>
      <c r="G33" s="165">
        <v>6</v>
      </c>
      <c r="H33" s="165">
        <v>10</v>
      </c>
      <c r="I33" s="104">
        <v>0.3</v>
      </c>
      <c r="J33" s="44"/>
      <c r="K33" s="146">
        <v>0</v>
      </c>
      <c r="L33" s="146">
        <v>0</v>
      </c>
      <c r="M33" s="146">
        <v>0</v>
      </c>
      <c r="N33" s="146">
        <v>0</v>
      </c>
      <c r="O33" s="146">
        <v>0</v>
      </c>
      <c r="P33" s="146">
        <v>0</v>
      </c>
      <c r="Q33" s="44"/>
      <c r="R33" s="48">
        <f>($H33-$G33+1)*K33*I33*$T$2</f>
        <v>0</v>
      </c>
      <c r="S33" s="48">
        <f t="shared" si="0"/>
        <v>0</v>
      </c>
      <c r="T33" s="48">
        <f t="shared" si="1"/>
        <v>0</v>
      </c>
      <c r="U33" s="48">
        <f t="shared" si="2"/>
        <v>0</v>
      </c>
      <c r="V33" s="48">
        <f t="shared" si="3"/>
        <v>0</v>
      </c>
      <c r="W33" s="48">
        <f>($H33-$G33+1)*P33*I33*$T$2</f>
        <v>0</v>
      </c>
      <c r="X33" s="44"/>
      <c r="Y33" s="179">
        <f t="shared" ref="Y33:Y34" si="25">SUM(R33:W33)*$E$30</f>
        <v>0</v>
      </c>
    </row>
    <row r="34" spans="1:25" x14ac:dyDescent="0.25">
      <c r="A34" s="289"/>
      <c r="B34" s="292"/>
      <c r="C34" s="292" t="s">
        <v>270</v>
      </c>
      <c r="D34" s="292" t="s">
        <v>270</v>
      </c>
      <c r="E34" s="277"/>
      <c r="F34" s="50" t="s">
        <v>133</v>
      </c>
      <c r="G34" s="165">
        <v>1</v>
      </c>
      <c r="H34" s="165">
        <v>5</v>
      </c>
      <c r="I34" s="104">
        <v>1</v>
      </c>
      <c r="J34" s="44"/>
      <c r="K34" s="146">
        <v>0</v>
      </c>
      <c r="L34" s="146">
        <v>0</v>
      </c>
      <c r="M34" s="146">
        <v>0</v>
      </c>
      <c r="N34" s="146">
        <v>0</v>
      </c>
      <c r="O34" s="146">
        <v>0</v>
      </c>
      <c r="P34" s="146">
        <v>0</v>
      </c>
      <c r="Q34" s="44"/>
      <c r="R34" s="48">
        <f t="shared" si="4"/>
        <v>0</v>
      </c>
      <c r="S34" s="48">
        <f t="shared" si="0"/>
        <v>0</v>
      </c>
      <c r="T34" s="48">
        <f t="shared" si="1"/>
        <v>0</v>
      </c>
      <c r="U34" s="48">
        <f t="shared" si="2"/>
        <v>0</v>
      </c>
      <c r="V34" s="48">
        <f t="shared" si="3"/>
        <v>0</v>
      </c>
      <c r="W34" s="48">
        <f t="shared" si="5"/>
        <v>0</v>
      </c>
      <c r="X34" s="44"/>
      <c r="Y34" s="179">
        <f t="shared" si="25"/>
        <v>0</v>
      </c>
    </row>
    <row r="35" spans="1:25" ht="13" thickBot="1" x14ac:dyDescent="0.3">
      <c r="A35" s="290"/>
      <c r="B35" s="293"/>
      <c r="C35" s="293"/>
      <c r="D35" s="293"/>
      <c r="E35" s="280"/>
      <c r="F35" s="96" t="s">
        <v>134</v>
      </c>
      <c r="G35" s="166">
        <v>6</v>
      </c>
      <c r="H35" s="166">
        <v>10</v>
      </c>
      <c r="I35" s="180">
        <v>0.3</v>
      </c>
      <c r="J35" s="181"/>
      <c r="K35" s="182">
        <v>0</v>
      </c>
      <c r="L35" s="182">
        <v>0</v>
      </c>
      <c r="M35" s="182">
        <v>0</v>
      </c>
      <c r="N35" s="182">
        <v>0</v>
      </c>
      <c r="O35" s="182">
        <v>0</v>
      </c>
      <c r="P35" s="182">
        <v>0</v>
      </c>
      <c r="Q35" s="181"/>
      <c r="R35" s="183">
        <f t="shared" si="4"/>
        <v>0</v>
      </c>
      <c r="S35" s="183">
        <f t="shared" si="0"/>
        <v>0</v>
      </c>
      <c r="T35" s="183">
        <f t="shared" si="1"/>
        <v>0</v>
      </c>
      <c r="U35" s="183">
        <f t="shared" si="2"/>
        <v>0</v>
      </c>
      <c r="V35" s="183">
        <f t="shared" si="3"/>
        <v>0</v>
      </c>
      <c r="W35" s="183">
        <f t="shared" si="5"/>
        <v>0</v>
      </c>
      <c r="X35" s="181"/>
      <c r="Y35" s="184">
        <f>SUM(R35:W35)*$E$30</f>
        <v>0</v>
      </c>
    </row>
    <row r="36" spans="1:25" x14ac:dyDescent="0.25">
      <c r="A36" s="288" t="s">
        <v>222</v>
      </c>
      <c r="B36" s="291" t="s">
        <v>87</v>
      </c>
      <c r="C36" s="291" t="s">
        <v>265</v>
      </c>
      <c r="D36" s="301" t="s">
        <v>34</v>
      </c>
      <c r="E36" s="287">
        <v>1</v>
      </c>
      <c r="F36" s="56" t="s">
        <v>133</v>
      </c>
      <c r="G36" s="56">
        <v>1</v>
      </c>
      <c r="H36" s="56">
        <v>40</v>
      </c>
      <c r="I36" s="176">
        <v>1</v>
      </c>
      <c r="J36" s="177"/>
      <c r="K36" s="142">
        <v>0</v>
      </c>
      <c r="L36" s="142">
        <v>0</v>
      </c>
      <c r="M36" s="142">
        <v>0</v>
      </c>
      <c r="N36" s="142">
        <v>0</v>
      </c>
      <c r="O36" s="142">
        <v>0</v>
      </c>
      <c r="P36" s="142">
        <v>0</v>
      </c>
      <c r="Q36" s="177"/>
      <c r="R36" s="76">
        <f t="shared" si="4"/>
        <v>0</v>
      </c>
      <c r="S36" s="76">
        <f t="shared" si="0"/>
        <v>0</v>
      </c>
      <c r="T36" s="76">
        <f t="shared" si="1"/>
        <v>0</v>
      </c>
      <c r="U36" s="76">
        <f t="shared" si="2"/>
        <v>0</v>
      </c>
      <c r="V36" s="76">
        <f t="shared" si="3"/>
        <v>0</v>
      </c>
      <c r="W36" s="76">
        <f t="shared" si="5"/>
        <v>0</v>
      </c>
      <c r="X36" s="177"/>
      <c r="Y36" s="178">
        <f>SUM(R36:W36)*$E$36</f>
        <v>0</v>
      </c>
    </row>
    <row r="37" spans="1:25" x14ac:dyDescent="0.25">
      <c r="A37" s="289"/>
      <c r="B37" s="292"/>
      <c r="C37" s="292"/>
      <c r="D37" s="285"/>
      <c r="E37" s="285"/>
      <c r="F37" s="50" t="s">
        <v>134</v>
      </c>
      <c r="G37" s="50">
        <v>41</v>
      </c>
      <c r="H37" s="50">
        <v>80</v>
      </c>
      <c r="I37" s="171">
        <v>0.85</v>
      </c>
      <c r="J37" s="44"/>
      <c r="K37" s="146">
        <v>0</v>
      </c>
      <c r="L37" s="146">
        <v>0</v>
      </c>
      <c r="M37" s="146">
        <v>0</v>
      </c>
      <c r="N37" s="146">
        <v>0</v>
      </c>
      <c r="O37" s="146">
        <v>0</v>
      </c>
      <c r="P37" s="146">
        <v>0</v>
      </c>
      <c r="Q37" s="44"/>
      <c r="R37" s="48">
        <f t="shared" si="4"/>
        <v>0</v>
      </c>
      <c r="S37" s="48">
        <f t="shared" si="0"/>
        <v>0</v>
      </c>
      <c r="T37" s="48">
        <f t="shared" si="1"/>
        <v>0</v>
      </c>
      <c r="U37" s="48">
        <f t="shared" si="2"/>
        <v>0</v>
      </c>
      <c r="V37" s="48">
        <f t="shared" si="3"/>
        <v>0</v>
      </c>
      <c r="W37" s="48">
        <f t="shared" si="5"/>
        <v>0</v>
      </c>
      <c r="X37" s="44"/>
      <c r="Y37" s="179">
        <f>SUM(R37:W37)*$E$36</f>
        <v>0</v>
      </c>
    </row>
    <row r="38" spans="1:25" x14ac:dyDescent="0.25">
      <c r="A38" s="289"/>
      <c r="B38" s="292"/>
      <c r="C38" s="292"/>
      <c r="D38" s="285"/>
      <c r="E38" s="285"/>
      <c r="F38" s="165" t="s">
        <v>135</v>
      </c>
      <c r="G38" s="165">
        <v>81</v>
      </c>
      <c r="H38" s="165">
        <v>150</v>
      </c>
      <c r="I38" s="104">
        <v>0.25</v>
      </c>
      <c r="J38" s="44"/>
      <c r="K38" s="146">
        <v>0</v>
      </c>
      <c r="L38" s="146">
        <v>0</v>
      </c>
      <c r="M38" s="146">
        <v>0</v>
      </c>
      <c r="N38" s="146">
        <v>0</v>
      </c>
      <c r="O38" s="146">
        <v>0</v>
      </c>
      <c r="P38" s="146">
        <v>0</v>
      </c>
      <c r="Q38" s="44"/>
      <c r="R38" s="48">
        <f t="shared" si="4"/>
        <v>0</v>
      </c>
      <c r="S38" s="48">
        <f t="shared" si="0"/>
        <v>0</v>
      </c>
      <c r="T38" s="48">
        <f t="shared" si="1"/>
        <v>0</v>
      </c>
      <c r="U38" s="48">
        <f t="shared" si="2"/>
        <v>0</v>
      </c>
      <c r="V38" s="48">
        <f t="shared" si="3"/>
        <v>0</v>
      </c>
      <c r="W38" s="48">
        <f t="shared" si="5"/>
        <v>0</v>
      </c>
      <c r="X38" s="44"/>
      <c r="Y38" s="179">
        <f>SUM(R38:W38)*$E$39</f>
        <v>0</v>
      </c>
    </row>
    <row r="39" spans="1:25" x14ac:dyDescent="0.25">
      <c r="A39" s="289"/>
      <c r="B39" s="292"/>
      <c r="C39" s="292" t="s">
        <v>116</v>
      </c>
      <c r="D39" s="285" t="s">
        <v>117</v>
      </c>
      <c r="E39" s="284">
        <v>0.2</v>
      </c>
      <c r="F39" s="50" t="s">
        <v>133</v>
      </c>
      <c r="G39" s="50">
        <v>1</v>
      </c>
      <c r="H39" s="50">
        <v>40</v>
      </c>
      <c r="I39" s="170">
        <v>1</v>
      </c>
      <c r="J39" s="44"/>
      <c r="K39" s="146">
        <v>0</v>
      </c>
      <c r="L39" s="146">
        <v>0</v>
      </c>
      <c r="M39" s="146">
        <v>0</v>
      </c>
      <c r="N39" s="146">
        <v>0</v>
      </c>
      <c r="O39" s="146">
        <v>0</v>
      </c>
      <c r="P39" s="146">
        <v>0</v>
      </c>
      <c r="Q39" s="44"/>
      <c r="R39" s="48">
        <f t="shared" si="4"/>
        <v>0</v>
      </c>
      <c r="S39" s="48">
        <f t="shared" si="0"/>
        <v>0</v>
      </c>
      <c r="T39" s="48">
        <f t="shared" si="1"/>
        <v>0</v>
      </c>
      <c r="U39" s="48">
        <f t="shared" si="2"/>
        <v>0</v>
      </c>
      <c r="V39" s="48">
        <f t="shared" si="3"/>
        <v>0</v>
      </c>
      <c r="W39" s="48">
        <f t="shared" si="5"/>
        <v>0</v>
      </c>
      <c r="X39" s="44"/>
      <c r="Y39" s="179">
        <f t="shared" ref="Y39" si="26">SUM(R39:W39)*$E$39</f>
        <v>0</v>
      </c>
    </row>
    <row r="40" spans="1:25" x14ac:dyDescent="0.25">
      <c r="A40" s="289"/>
      <c r="B40" s="292"/>
      <c r="C40" s="292"/>
      <c r="D40" s="285"/>
      <c r="E40" s="285"/>
      <c r="F40" s="50" t="s">
        <v>134</v>
      </c>
      <c r="G40" s="50">
        <v>41</v>
      </c>
      <c r="H40" s="50">
        <v>80</v>
      </c>
      <c r="I40" s="171">
        <v>0.85</v>
      </c>
      <c r="J40" s="44"/>
      <c r="K40" s="146">
        <v>0</v>
      </c>
      <c r="L40" s="146">
        <v>0</v>
      </c>
      <c r="M40" s="146">
        <v>0</v>
      </c>
      <c r="N40" s="146">
        <v>0</v>
      </c>
      <c r="O40" s="146">
        <v>0</v>
      </c>
      <c r="P40" s="146">
        <v>0</v>
      </c>
      <c r="Q40" s="44"/>
      <c r="R40" s="48">
        <f t="shared" si="4"/>
        <v>0</v>
      </c>
      <c r="S40" s="48">
        <f t="shared" si="0"/>
        <v>0</v>
      </c>
      <c r="T40" s="48">
        <f t="shared" si="1"/>
        <v>0</v>
      </c>
      <c r="U40" s="48">
        <f t="shared" si="2"/>
        <v>0</v>
      </c>
      <c r="V40" s="48">
        <f t="shared" si="3"/>
        <v>0</v>
      </c>
      <c r="W40" s="48">
        <f t="shared" si="5"/>
        <v>0</v>
      </c>
      <c r="X40" s="44"/>
      <c r="Y40" s="179">
        <f>SUM(R40:W40)*$E$39</f>
        <v>0</v>
      </c>
    </row>
    <row r="41" spans="1:25" s="17" customFormat="1" x14ac:dyDescent="0.25">
      <c r="A41" s="289"/>
      <c r="B41" s="292"/>
      <c r="C41" s="292"/>
      <c r="D41" s="285"/>
      <c r="E41" s="285"/>
      <c r="F41" s="165" t="s">
        <v>135</v>
      </c>
      <c r="G41" s="165">
        <v>81</v>
      </c>
      <c r="H41" s="165">
        <v>150</v>
      </c>
      <c r="I41" s="104">
        <v>0.25</v>
      </c>
      <c r="J41" s="44"/>
      <c r="K41" s="146">
        <v>0</v>
      </c>
      <c r="L41" s="146">
        <v>0</v>
      </c>
      <c r="M41" s="146">
        <v>0</v>
      </c>
      <c r="N41" s="146">
        <v>0</v>
      </c>
      <c r="O41" s="146">
        <v>0</v>
      </c>
      <c r="P41" s="146">
        <v>0</v>
      </c>
      <c r="Q41" s="44"/>
      <c r="R41" s="48">
        <f t="shared" ref="R41:R64" si="27">($H41-$G41+1)*K41*I41*$T$2</f>
        <v>0</v>
      </c>
      <c r="S41" s="48">
        <f t="shared" ref="S41:S64" si="28">($H41-$G41+1)*L41*I41*$T$2</f>
        <v>0</v>
      </c>
      <c r="T41" s="48">
        <f t="shared" ref="T41:T64" si="29">($H41-$G41+1)*M41*I41*$T$2</f>
        <v>0</v>
      </c>
      <c r="U41" s="48">
        <f t="shared" ref="U41:U64" si="30">($H41-$G41+1)*N41*I41*$T$2</f>
        <v>0</v>
      </c>
      <c r="V41" s="48">
        <f t="shared" ref="V41:V64" si="31">($H41-$G41+1)*O41*I41*$T$2</f>
        <v>0</v>
      </c>
      <c r="W41" s="48">
        <f t="shared" ref="W41:W64" si="32">($H41-$G41+1)*P41*I41*$T$2</f>
        <v>0</v>
      </c>
      <c r="X41" s="44"/>
      <c r="Y41" s="179">
        <f>SUM(R41:W41)*$E$39</f>
        <v>0</v>
      </c>
    </row>
    <row r="42" spans="1:25" s="17" customFormat="1" x14ac:dyDescent="0.25">
      <c r="A42" s="289"/>
      <c r="B42" s="292"/>
      <c r="C42" s="292" t="s">
        <v>118</v>
      </c>
      <c r="D42" s="285" t="s">
        <v>117</v>
      </c>
      <c r="E42" s="284">
        <v>0.6</v>
      </c>
      <c r="F42" s="50" t="s">
        <v>133</v>
      </c>
      <c r="G42" s="50">
        <v>1</v>
      </c>
      <c r="H42" s="50">
        <v>40</v>
      </c>
      <c r="I42" s="170">
        <v>1</v>
      </c>
      <c r="J42" s="44"/>
      <c r="K42" s="146">
        <v>0</v>
      </c>
      <c r="L42" s="146">
        <v>0</v>
      </c>
      <c r="M42" s="146">
        <v>0</v>
      </c>
      <c r="N42" s="146">
        <v>0</v>
      </c>
      <c r="O42" s="146">
        <v>0</v>
      </c>
      <c r="P42" s="146">
        <v>0</v>
      </c>
      <c r="Q42" s="44"/>
      <c r="R42" s="48">
        <f t="shared" si="27"/>
        <v>0</v>
      </c>
      <c r="S42" s="48">
        <f t="shared" si="28"/>
        <v>0</v>
      </c>
      <c r="T42" s="48">
        <f t="shared" si="29"/>
        <v>0</v>
      </c>
      <c r="U42" s="48">
        <f t="shared" si="30"/>
        <v>0</v>
      </c>
      <c r="V42" s="48">
        <f t="shared" si="31"/>
        <v>0</v>
      </c>
      <c r="W42" s="48">
        <f t="shared" si="32"/>
        <v>0</v>
      </c>
      <c r="X42" s="44"/>
      <c r="Y42" s="179">
        <f>SUM(R42:W42)*$E$42</f>
        <v>0</v>
      </c>
    </row>
    <row r="43" spans="1:25" s="17" customFormat="1" x14ac:dyDescent="0.25">
      <c r="A43" s="289"/>
      <c r="B43" s="292"/>
      <c r="C43" s="292"/>
      <c r="D43" s="285"/>
      <c r="E43" s="285"/>
      <c r="F43" s="50" t="s">
        <v>134</v>
      </c>
      <c r="G43" s="50">
        <v>41</v>
      </c>
      <c r="H43" s="50">
        <v>80</v>
      </c>
      <c r="I43" s="171">
        <v>0.85</v>
      </c>
      <c r="J43" s="44"/>
      <c r="K43" s="146">
        <v>0</v>
      </c>
      <c r="L43" s="146">
        <v>0</v>
      </c>
      <c r="M43" s="146">
        <v>0</v>
      </c>
      <c r="N43" s="146">
        <v>0</v>
      </c>
      <c r="O43" s="146">
        <v>0</v>
      </c>
      <c r="P43" s="146">
        <v>0</v>
      </c>
      <c r="Q43" s="44"/>
      <c r="R43" s="48">
        <f t="shared" si="27"/>
        <v>0</v>
      </c>
      <c r="S43" s="48">
        <f t="shared" si="28"/>
        <v>0</v>
      </c>
      <c r="T43" s="48">
        <f t="shared" si="29"/>
        <v>0</v>
      </c>
      <c r="U43" s="48">
        <f t="shared" si="30"/>
        <v>0</v>
      </c>
      <c r="V43" s="48">
        <f>($H43-$G43+1)*O43*I43*$T$2</f>
        <v>0</v>
      </c>
      <c r="W43" s="48">
        <f t="shared" si="32"/>
        <v>0</v>
      </c>
      <c r="X43" s="44"/>
      <c r="Y43" s="179">
        <f t="shared" ref="Y43" si="33">SUM(R43:W43)*$E$42</f>
        <v>0</v>
      </c>
    </row>
    <row r="44" spans="1:25" x14ac:dyDescent="0.25">
      <c r="A44" s="289"/>
      <c r="B44" s="292"/>
      <c r="C44" s="292"/>
      <c r="D44" s="285"/>
      <c r="E44" s="285"/>
      <c r="F44" s="165" t="s">
        <v>135</v>
      </c>
      <c r="G44" s="165">
        <v>81</v>
      </c>
      <c r="H44" s="165">
        <v>150</v>
      </c>
      <c r="I44" s="104">
        <v>0.25</v>
      </c>
      <c r="J44" s="44"/>
      <c r="K44" s="146">
        <v>0</v>
      </c>
      <c r="L44" s="146">
        <v>0</v>
      </c>
      <c r="M44" s="146">
        <v>0</v>
      </c>
      <c r="N44" s="146">
        <v>0</v>
      </c>
      <c r="O44" s="146">
        <v>0</v>
      </c>
      <c r="P44" s="146">
        <v>0</v>
      </c>
      <c r="Q44" s="44"/>
      <c r="R44" s="48">
        <f t="shared" si="27"/>
        <v>0</v>
      </c>
      <c r="S44" s="48">
        <f t="shared" si="28"/>
        <v>0</v>
      </c>
      <c r="T44" s="48">
        <f t="shared" si="29"/>
        <v>0</v>
      </c>
      <c r="U44" s="48">
        <f t="shared" si="30"/>
        <v>0</v>
      </c>
      <c r="V44" s="48">
        <f t="shared" si="31"/>
        <v>0</v>
      </c>
      <c r="W44" s="48">
        <f t="shared" si="32"/>
        <v>0</v>
      </c>
      <c r="X44" s="44"/>
      <c r="Y44" s="179">
        <f>SUM(R44:W44)*$E$42</f>
        <v>0</v>
      </c>
    </row>
    <row r="45" spans="1:25" x14ac:dyDescent="0.25">
      <c r="A45" s="289"/>
      <c r="B45" s="292"/>
      <c r="C45" s="292" t="s">
        <v>119</v>
      </c>
      <c r="D45" s="285" t="s">
        <v>117</v>
      </c>
      <c r="E45" s="284">
        <v>0.2</v>
      </c>
      <c r="F45" s="50" t="s">
        <v>133</v>
      </c>
      <c r="G45" s="50">
        <v>1</v>
      </c>
      <c r="H45" s="50">
        <v>40</v>
      </c>
      <c r="I45" s="170">
        <v>1</v>
      </c>
      <c r="J45" s="44"/>
      <c r="K45" s="146">
        <v>0</v>
      </c>
      <c r="L45" s="146">
        <v>0</v>
      </c>
      <c r="M45" s="146">
        <v>0</v>
      </c>
      <c r="N45" s="146">
        <v>0</v>
      </c>
      <c r="O45" s="146">
        <v>0</v>
      </c>
      <c r="P45" s="146">
        <v>0</v>
      </c>
      <c r="Q45" s="44"/>
      <c r="R45" s="48">
        <f t="shared" si="27"/>
        <v>0</v>
      </c>
      <c r="S45" s="48">
        <f t="shared" si="28"/>
        <v>0</v>
      </c>
      <c r="T45" s="48">
        <f t="shared" si="29"/>
        <v>0</v>
      </c>
      <c r="U45" s="48">
        <f t="shared" si="30"/>
        <v>0</v>
      </c>
      <c r="V45" s="48">
        <f t="shared" si="31"/>
        <v>0</v>
      </c>
      <c r="W45" s="48">
        <f t="shared" si="32"/>
        <v>0</v>
      </c>
      <c r="X45" s="44"/>
      <c r="Y45" s="179">
        <f>SUM(R45:W45)*$E$45</f>
        <v>0</v>
      </c>
    </row>
    <row r="46" spans="1:25" x14ac:dyDescent="0.25">
      <c r="A46" s="289"/>
      <c r="B46" s="292"/>
      <c r="C46" s="292"/>
      <c r="D46" s="285"/>
      <c r="E46" s="285"/>
      <c r="F46" s="50" t="s">
        <v>134</v>
      </c>
      <c r="G46" s="50">
        <v>41</v>
      </c>
      <c r="H46" s="50">
        <v>80</v>
      </c>
      <c r="I46" s="171">
        <v>0.85</v>
      </c>
      <c r="J46" s="44"/>
      <c r="K46" s="146">
        <v>0</v>
      </c>
      <c r="L46" s="146">
        <v>0</v>
      </c>
      <c r="M46" s="146">
        <v>0</v>
      </c>
      <c r="N46" s="146">
        <v>0</v>
      </c>
      <c r="O46" s="146">
        <v>0</v>
      </c>
      <c r="P46" s="146">
        <v>0</v>
      </c>
      <c r="Q46" s="44"/>
      <c r="R46" s="48">
        <f t="shared" si="27"/>
        <v>0</v>
      </c>
      <c r="S46" s="48">
        <f t="shared" si="28"/>
        <v>0</v>
      </c>
      <c r="T46" s="48">
        <f t="shared" si="29"/>
        <v>0</v>
      </c>
      <c r="U46" s="48">
        <f t="shared" si="30"/>
        <v>0</v>
      </c>
      <c r="V46" s="48">
        <f t="shared" si="31"/>
        <v>0</v>
      </c>
      <c r="W46" s="48">
        <f t="shared" si="32"/>
        <v>0</v>
      </c>
      <c r="X46" s="44"/>
      <c r="Y46" s="179">
        <f>SUM(R46:W46)*$E$45</f>
        <v>0</v>
      </c>
    </row>
    <row r="47" spans="1:25" ht="13" thickBot="1" x14ac:dyDescent="0.3">
      <c r="A47" s="290"/>
      <c r="B47" s="293"/>
      <c r="C47" s="293"/>
      <c r="D47" s="286"/>
      <c r="E47" s="286"/>
      <c r="F47" s="166" t="s">
        <v>135</v>
      </c>
      <c r="G47" s="166">
        <v>81</v>
      </c>
      <c r="H47" s="166">
        <v>150</v>
      </c>
      <c r="I47" s="180">
        <v>0.25</v>
      </c>
      <c r="J47" s="181"/>
      <c r="K47" s="182">
        <v>0</v>
      </c>
      <c r="L47" s="182">
        <v>0</v>
      </c>
      <c r="M47" s="182">
        <v>0</v>
      </c>
      <c r="N47" s="182">
        <v>0</v>
      </c>
      <c r="O47" s="182">
        <v>0</v>
      </c>
      <c r="P47" s="182">
        <v>0</v>
      </c>
      <c r="Q47" s="181"/>
      <c r="R47" s="183">
        <f t="shared" si="27"/>
        <v>0</v>
      </c>
      <c r="S47" s="183">
        <f t="shared" si="28"/>
        <v>0</v>
      </c>
      <c r="T47" s="183">
        <f t="shared" si="29"/>
        <v>0</v>
      </c>
      <c r="U47" s="183">
        <f t="shared" si="30"/>
        <v>0</v>
      </c>
      <c r="V47" s="183">
        <f t="shared" si="31"/>
        <v>0</v>
      </c>
      <c r="W47" s="183">
        <f t="shared" si="32"/>
        <v>0</v>
      </c>
      <c r="X47" s="181"/>
      <c r="Y47" s="184">
        <f>SUM(R47:W47)*$E$45</f>
        <v>0</v>
      </c>
    </row>
    <row r="48" spans="1:25" x14ac:dyDescent="0.25">
      <c r="A48" s="295" t="s">
        <v>223</v>
      </c>
      <c r="B48" s="298" t="s">
        <v>89</v>
      </c>
      <c r="C48" s="298" t="s">
        <v>90</v>
      </c>
      <c r="D48" s="301" t="s">
        <v>171</v>
      </c>
      <c r="E48" s="276">
        <v>0.75</v>
      </c>
      <c r="F48" s="132" t="s">
        <v>133</v>
      </c>
      <c r="G48" s="167">
        <v>1</v>
      </c>
      <c r="H48" s="167">
        <v>9600</v>
      </c>
      <c r="I48" s="190">
        <v>1</v>
      </c>
      <c r="J48" s="177"/>
      <c r="K48" s="246">
        <v>0.01</v>
      </c>
      <c r="L48" s="246">
        <v>0</v>
      </c>
      <c r="M48" s="246">
        <v>0</v>
      </c>
      <c r="N48" s="246">
        <v>0</v>
      </c>
      <c r="O48" s="246">
        <v>0</v>
      </c>
      <c r="P48" s="246">
        <v>0</v>
      </c>
      <c r="Q48" s="177"/>
      <c r="R48" s="76">
        <f>($H48-$G48+1)*K48*I48*$T$2</f>
        <v>1152</v>
      </c>
      <c r="S48" s="76">
        <f t="shared" ref="S48:S49" si="34">($H48-$G48+1)*L48*I48*$T$2</f>
        <v>0</v>
      </c>
      <c r="T48" s="76">
        <f t="shared" ref="T48:T49" si="35">($H48-$G48+1)*M48*I48*$T$2</f>
        <v>0</v>
      </c>
      <c r="U48" s="76">
        <f t="shared" ref="U48:U49" si="36">($H48-$G48+1)*N48*I48*$T$2</f>
        <v>0</v>
      </c>
      <c r="V48" s="76">
        <f t="shared" ref="V48:V49" si="37">($H48-$G48+1)*O48*I48*$T$2</f>
        <v>0</v>
      </c>
      <c r="W48" s="76">
        <f t="shared" ref="W48:W49" si="38">($H48-$G48+1)*P48*I48*$T$2</f>
        <v>0</v>
      </c>
      <c r="X48" s="177"/>
      <c r="Y48" s="178">
        <f>SUM(R48:W48)*$E$48</f>
        <v>864</v>
      </c>
    </row>
    <row r="49" spans="1:26" x14ac:dyDescent="0.25">
      <c r="A49" s="296"/>
      <c r="B49" s="299"/>
      <c r="C49" s="299"/>
      <c r="D49" s="302"/>
      <c r="E49" s="277"/>
      <c r="F49" s="50" t="s">
        <v>134</v>
      </c>
      <c r="G49" s="165">
        <v>9600</v>
      </c>
      <c r="H49" s="165">
        <v>18000</v>
      </c>
      <c r="I49" s="104">
        <v>0.25</v>
      </c>
      <c r="J49" s="44"/>
      <c r="K49" s="247">
        <v>0</v>
      </c>
      <c r="L49" s="247">
        <v>0</v>
      </c>
      <c r="M49" s="247">
        <v>0</v>
      </c>
      <c r="N49" s="247">
        <v>0</v>
      </c>
      <c r="O49" s="247">
        <v>0</v>
      </c>
      <c r="P49" s="247">
        <v>0</v>
      </c>
      <c r="Q49" s="44"/>
      <c r="R49" s="48">
        <f t="shared" ref="R49" si="39">($H49-$G49+1)*K49*I49*$T$2</f>
        <v>0</v>
      </c>
      <c r="S49" s="48">
        <f t="shared" si="34"/>
        <v>0</v>
      </c>
      <c r="T49" s="48">
        <f t="shared" si="35"/>
        <v>0</v>
      </c>
      <c r="U49" s="48">
        <f t="shared" si="36"/>
        <v>0</v>
      </c>
      <c r="V49" s="48">
        <f t="shared" si="37"/>
        <v>0</v>
      </c>
      <c r="W49" s="48">
        <f t="shared" si="38"/>
        <v>0</v>
      </c>
      <c r="X49" s="44"/>
      <c r="Y49" s="179">
        <f>SUM(R49:W49)*$E$48</f>
        <v>0</v>
      </c>
    </row>
    <row r="50" spans="1:26" x14ac:dyDescent="0.25">
      <c r="A50" s="296"/>
      <c r="B50" s="299"/>
      <c r="C50" s="299"/>
      <c r="D50" s="322" t="s">
        <v>172</v>
      </c>
      <c r="E50" s="277"/>
      <c r="F50" s="50" t="s">
        <v>133</v>
      </c>
      <c r="G50" s="165">
        <v>1</v>
      </c>
      <c r="H50" s="165">
        <v>22400</v>
      </c>
      <c r="I50" s="104">
        <v>1</v>
      </c>
      <c r="J50" s="44"/>
      <c r="K50" s="247">
        <v>0</v>
      </c>
      <c r="L50" s="247">
        <v>0</v>
      </c>
      <c r="M50" s="247">
        <v>0</v>
      </c>
      <c r="N50" s="247">
        <v>0</v>
      </c>
      <c r="O50" s="247">
        <v>0</v>
      </c>
      <c r="P50" s="247">
        <v>0</v>
      </c>
      <c r="Q50" s="44"/>
      <c r="R50" s="48">
        <f t="shared" si="27"/>
        <v>0</v>
      </c>
      <c r="S50" s="48">
        <f t="shared" si="28"/>
        <v>0</v>
      </c>
      <c r="T50" s="48">
        <f t="shared" si="29"/>
        <v>0</v>
      </c>
      <c r="U50" s="48">
        <f t="shared" si="30"/>
        <v>0</v>
      </c>
      <c r="V50" s="48">
        <f t="shared" si="31"/>
        <v>0</v>
      </c>
      <c r="W50" s="48">
        <f t="shared" si="32"/>
        <v>0</v>
      </c>
      <c r="X50" s="44"/>
      <c r="Y50" s="179">
        <f>SUM(R50:W50)*$E$48</f>
        <v>0</v>
      </c>
    </row>
    <row r="51" spans="1:26" s="17" customFormat="1" ht="13" thickBot="1" x14ac:dyDescent="0.3">
      <c r="A51" s="297"/>
      <c r="B51" s="300"/>
      <c r="C51" s="300"/>
      <c r="D51" s="323"/>
      <c r="E51" s="280"/>
      <c r="F51" s="96" t="s">
        <v>134</v>
      </c>
      <c r="G51" s="165">
        <v>22400</v>
      </c>
      <c r="H51" s="165">
        <v>42000</v>
      </c>
      <c r="I51" s="180">
        <v>0.25</v>
      </c>
      <c r="J51" s="181"/>
      <c r="K51" s="248">
        <v>0</v>
      </c>
      <c r="L51" s="248">
        <v>0</v>
      </c>
      <c r="M51" s="248">
        <v>0</v>
      </c>
      <c r="N51" s="248">
        <v>0</v>
      </c>
      <c r="O51" s="248">
        <v>0</v>
      </c>
      <c r="P51" s="248">
        <v>0</v>
      </c>
      <c r="Q51" s="181"/>
      <c r="R51" s="183">
        <f t="shared" si="27"/>
        <v>0</v>
      </c>
      <c r="S51" s="183">
        <f t="shared" si="28"/>
        <v>0</v>
      </c>
      <c r="T51" s="183">
        <f t="shared" si="29"/>
        <v>0</v>
      </c>
      <c r="U51" s="183">
        <f t="shared" si="30"/>
        <v>0</v>
      </c>
      <c r="V51" s="183">
        <f t="shared" si="31"/>
        <v>0</v>
      </c>
      <c r="W51" s="183">
        <f t="shared" si="32"/>
        <v>0</v>
      </c>
      <c r="X51" s="181"/>
      <c r="Y51" s="184">
        <f>SUM(R51:W51)*$E$48</f>
        <v>0</v>
      </c>
      <c r="Z51" s="217"/>
    </row>
    <row r="52" spans="1:26" s="17" customFormat="1" x14ac:dyDescent="0.25">
      <c r="A52" s="381" t="s">
        <v>224</v>
      </c>
      <c r="B52" s="378" t="s">
        <v>33</v>
      </c>
      <c r="C52" s="378" t="s">
        <v>88</v>
      </c>
      <c r="D52" s="310" t="s">
        <v>188</v>
      </c>
      <c r="E52" s="281">
        <v>1</v>
      </c>
      <c r="F52" s="56" t="s">
        <v>133</v>
      </c>
      <c r="G52" s="56">
        <v>1</v>
      </c>
      <c r="H52" s="56">
        <v>40</v>
      </c>
      <c r="I52" s="176">
        <v>1</v>
      </c>
      <c r="J52" s="177"/>
      <c r="K52" s="142">
        <v>0</v>
      </c>
      <c r="L52" s="142">
        <v>0</v>
      </c>
      <c r="M52" s="142">
        <v>0</v>
      </c>
      <c r="N52" s="142">
        <v>0</v>
      </c>
      <c r="O52" s="142">
        <v>0</v>
      </c>
      <c r="P52" s="142">
        <v>0</v>
      </c>
      <c r="Q52" s="177"/>
      <c r="R52" s="76">
        <f t="shared" si="27"/>
        <v>0</v>
      </c>
      <c r="S52" s="76">
        <f t="shared" si="28"/>
        <v>0</v>
      </c>
      <c r="T52" s="76">
        <f t="shared" si="29"/>
        <v>0</v>
      </c>
      <c r="U52" s="76">
        <f t="shared" si="30"/>
        <v>0</v>
      </c>
      <c r="V52" s="76">
        <f t="shared" si="31"/>
        <v>0</v>
      </c>
      <c r="W52" s="76">
        <f t="shared" si="32"/>
        <v>0</v>
      </c>
      <c r="X52" s="177"/>
      <c r="Y52" s="178">
        <f>SUM(R52:W52)*$E$52</f>
        <v>0</v>
      </c>
      <c r="Z52" s="217"/>
    </row>
    <row r="53" spans="1:26" s="17" customFormat="1" x14ac:dyDescent="0.25">
      <c r="A53" s="382"/>
      <c r="B53" s="379"/>
      <c r="C53" s="379"/>
      <c r="D53" s="282"/>
      <c r="E53" s="282"/>
      <c r="F53" s="50" t="s">
        <v>134</v>
      </c>
      <c r="G53" s="50">
        <v>41</v>
      </c>
      <c r="H53" s="50">
        <v>80</v>
      </c>
      <c r="I53" s="171">
        <v>0.85</v>
      </c>
      <c r="J53" s="44"/>
      <c r="K53" s="146">
        <v>0</v>
      </c>
      <c r="L53" s="146">
        <v>0</v>
      </c>
      <c r="M53" s="146">
        <v>0</v>
      </c>
      <c r="N53" s="146">
        <v>0</v>
      </c>
      <c r="O53" s="146">
        <v>0</v>
      </c>
      <c r="P53" s="146">
        <v>0</v>
      </c>
      <c r="Q53" s="44"/>
      <c r="R53" s="48">
        <f t="shared" si="27"/>
        <v>0</v>
      </c>
      <c r="S53" s="48">
        <f t="shared" si="28"/>
        <v>0</v>
      </c>
      <c r="T53" s="48">
        <f t="shared" si="29"/>
        <v>0</v>
      </c>
      <c r="U53" s="48">
        <f t="shared" si="30"/>
        <v>0</v>
      </c>
      <c r="V53" s="48">
        <f t="shared" si="31"/>
        <v>0</v>
      </c>
      <c r="W53" s="48">
        <f t="shared" si="32"/>
        <v>0</v>
      </c>
      <c r="X53" s="44"/>
      <c r="Y53" s="179">
        <f>SUM(R53:W53)*$E$52</f>
        <v>0</v>
      </c>
    </row>
    <row r="54" spans="1:26" ht="13" thickBot="1" x14ac:dyDescent="0.3">
      <c r="A54" s="383"/>
      <c r="B54" s="380"/>
      <c r="C54" s="380"/>
      <c r="D54" s="283"/>
      <c r="E54" s="283"/>
      <c r="F54" s="166" t="s">
        <v>135</v>
      </c>
      <c r="G54" s="166">
        <v>81</v>
      </c>
      <c r="H54" s="166">
        <v>150</v>
      </c>
      <c r="I54" s="180">
        <v>0.25</v>
      </c>
      <c r="J54" s="181"/>
      <c r="K54" s="182">
        <v>0</v>
      </c>
      <c r="L54" s="182">
        <v>0</v>
      </c>
      <c r="M54" s="182">
        <v>0</v>
      </c>
      <c r="N54" s="182">
        <v>0</v>
      </c>
      <c r="O54" s="182">
        <v>0</v>
      </c>
      <c r="P54" s="182">
        <v>0</v>
      </c>
      <c r="Q54" s="181"/>
      <c r="R54" s="183">
        <f t="shared" si="27"/>
        <v>0</v>
      </c>
      <c r="S54" s="183">
        <f t="shared" si="28"/>
        <v>0</v>
      </c>
      <c r="T54" s="183">
        <f t="shared" si="29"/>
        <v>0</v>
      </c>
      <c r="U54" s="183">
        <f t="shared" si="30"/>
        <v>0</v>
      </c>
      <c r="V54" s="183">
        <f t="shared" si="31"/>
        <v>0</v>
      </c>
      <c r="W54" s="183">
        <f t="shared" si="32"/>
        <v>0</v>
      </c>
      <c r="X54" s="181"/>
      <c r="Y54" s="184">
        <f>SUM(R54:W54)*$E$52</f>
        <v>0</v>
      </c>
    </row>
    <row r="55" spans="1:26" x14ac:dyDescent="0.25">
      <c r="A55" s="311" t="s">
        <v>225</v>
      </c>
      <c r="B55" s="314" t="s">
        <v>91</v>
      </c>
      <c r="C55" s="314" t="s">
        <v>92</v>
      </c>
      <c r="D55" s="320" t="s">
        <v>258</v>
      </c>
      <c r="E55" s="281">
        <v>0.5</v>
      </c>
      <c r="F55" s="55" t="s">
        <v>133</v>
      </c>
      <c r="G55" s="167">
        <v>1</v>
      </c>
      <c r="H55" s="167">
        <v>80</v>
      </c>
      <c r="I55" s="190">
        <v>1</v>
      </c>
      <c r="J55" s="177"/>
      <c r="K55" s="142">
        <v>0</v>
      </c>
      <c r="L55" s="142">
        <v>0</v>
      </c>
      <c r="M55" s="142">
        <v>0</v>
      </c>
      <c r="N55" s="142">
        <v>0</v>
      </c>
      <c r="O55" s="142">
        <v>0</v>
      </c>
      <c r="P55" s="142">
        <v>0</v>
      </c>
      <c r="Q55" s="177"/>
      <c r="R55" s="76">
        <f t="shared" si="27"/>
        <v>0</v>
      </c>
      <c r="S55" s="76">
        <f t="shared" si="28"/>
        <v>0</v>
      </c>
      <c r="T55" s="76">
        <f t="shared" si="29"/>
        <v>0</v>
      </c>
      <c r="U55" s="76">
        <f t="shared" si="30"/>
        <v>0</v>
      </c>
      <c r="V55" s="76">
        <f t="shared" si="31"/>
        <v>0</v>
      </c>
      <c r="W55" s="76">
        <f t="shared" si="32"/>
        <v>0</v>
      </c>
      <c r="X55" s="177"/>
      <c r="Y55" s="178">
        <f>SUM(R55:W55)*$E$55</f>
        <v>0</v>
      </c>
    </row>
    <row r="56" spans="1:26" ht="13" customHeight="1" x14ac:dyDescent="0.25">
      <c r="A56" s="312"/>
      <c r="B56" s="315"/>
      <c r="C56" s="315"/>
      <c r="D56" s="321"/>
      <c r="E56" s="282"/>
      <c r="F56" s="49" t="s">
        <v>134</v>
      </c>
      <c r="G56" s="165">
        <v>81</v>
      </c>
      <c r="H56" s="165">
        <v>150</v>
      </c>
      <c r="I56" s="104">
        <v>0.2</v>
      </c>
      <c r="J56" s="44"/>
      <c r="K56" s="146">
        <v>0</v>
      </c>
      <c r="L56" s="146">
        <v>0</v>
      </c>
      <c r="M56" s="146">
        <v>0</v>
      </c>
      <c r="N56" s="146">
        <v>0</v>
      </c>
      <c r="O56" s="146">
        <v>0</v>
      </c>
      <c r="P56" s="146">
        <v>0</v>
      </c>
      <c r="Q56" s="44"/>
      <c r="R56" s="48">
        <f t="shared" si="27"/>
        <v>0</v>
      </c>
      <c r="S56" s="48">
        <f t="shared" si="28"/>
        <v>0</v>
      </c>
      <c r="T56" s="48">
        <f t="shared" si="29"/>
        <v>0</v>
      </c>
      <c r="U56" s="48">
        <f t="shared" si="30"/>
        <v>0</v>
      </c>
      <c r="V56" s="48">
        <f t="shared" si="31"/>
        <v>0</v>
      </c>
      <c r="W56" s="48">
        <f t="shared" si="32"/>
        <v>0</v>
      </c>
      <c r="X56" s="44"/>
      <c r="Y56" s="179">
        <f>SUM(R56:W56)*$E$55</f>
        <v>0</v>
      </c>
    </row>
    <row r="57" spans="1:26" ht="12.65" customHeight="1" x14ac:dyDescent="0.25">
      <c r="A57" s="312"/>
      <c r="B57" s="315"/>
      <c r="C57" s="315" t="s">
        <v>93</v>
      </c>
      <c r="D57" s="317" t="s">
        <v>258</v>
      </c>
      <c r="E57" s="282"/>
      <c r="F57" s="49" t="s">
        <v>133</v>
      </c>
      <c r="G57" s="165">
        <v>1</v>
      </c>
      <c r="H57" s="165">
        <v>80</v>
      </c>
      <c r="I57" s="104">
        <v>1</v>
      </c>
      <c r="J57" s="44"/>
      <c r="K57" s="146">
        <v>0</v>
      </c>
      <c r="L57" s="146">
        <v>0</v>
      </c>
      <c r="M57" s="146">
        <v>0</v>
      </c>
      <c r="N57" s="146">
        <v>0</v>
      </c>
      <c r="O57" s="146">
        <v>0</v>
      </c>
      <c r="P57" s="146">
        <v>0</v>
      </c>
      <c r="Q57" s="44"/>
      <c r="R57" s="48">
        <f t="shared" si="27"/>
        <v>0</v>
      </c>
      <c r="S57" s="48">
        <f t="shared" si="28"/>
        <v>0</v>
      </c>
      <c r="T57" s="48">
        <f t="shared" si="29"/>
        <v>0</v>
      </c>
      <c r="U57" s="48">
        <f t="shared" si="30"/>
        <v>0</v>
      </c>
      <c r="V57" s="48">
        <f t="shared" si="31"/>
        <v>0</v>
      </c>
      <c r="W57" s="48">
        <f t="shared" si="32"/>
        <v>0</v>
      </c>
      <c r="X57" s="44"/>
      <c r="Y57" s="179">
        <f>SUM(R57:W57)*$E$55</f>
        <v>0</v>
      </c>
    </row>
    <row r="58" spans="1:26" x14ac:dyDescent="0.25">
      <c r="A58" s="312"/>
      <c r="B58" s="315"/>
      <c r="C58" s="315"/>
      <c r="D58" s="319"/>
      <c r="E58" s="282"/>
      <c r="F58" s="49" t="s">
        <v>134</v>
      </c>
      <c r="G58" s="165">
        <v>81</v>
      </c>
      <c r="H58" s="165">
        <v>150</v>
      </c>
      <c r="I58" s="104">
        <v>0.2</v>
      </c>
      <c r="J58" s="44"/>
      <c r="K58" s="146">
        <v>0</v>
      </c>
      <c r="L58" s="146">
        <v>0</v>
      </c>
      <c r="M58" s="146">
        <v>0</v>
      </c>
      <c r="N58" s="146">
        <v>0</v>
      </c>
      <c r="O58" s="146">
        <v>0</v>
      </c>
      <c r="P58" s="146">
        <v>0</v>
      </c>
      <c r="Q58" s="44"/>
      <c r="R58" s="48">
        <f t="shared" si="27"/>
        <v>0</v>
      </c>
      <c r="S58" s="48">
        <f t="shared" si="28"/>
        <v>0</v>
      </c>
      <c r="T58" s="48">
        <f t="shared" si="29"/>
        <v>0</v>
      </c>
      <c r="U58" s="48">
        <f t="shared" si="30"/>
        <v>0</v>
      </c>
      <c r="V58" s="48">
        <f t="shared" si="31"/>
        <v>0</v>
      </c>
      <c r="W58" s="48">
        <f t="shared" si="32"/>
        <v>0</v>
      </c>
      <c r="X58" s="44"/>
      <c r="Y58" s="179">
        <f>SUM(R58:W58)*$E$55</f>
        <v>0</v>
      </c>
    </row>
    <row r="59" spans="1:26" ht="12.65" customHeight="1" x14ac:dyDescent="0.25">
      <c r="A59" s="312"/>
      <c r="B59" s="315"/>
      <c r="C59" s="315" t="s">
        <v>94</v>
      </c>
      <c r="D59" s="317" t="s">
        <v>258</v>
      </c>
      <c r="E59" s="282"/>
      <c r="F59" s="49" t="s">
        <v>133</v>
      </c>
      <c r="G59" s="165">
        <v>1</v>
      </c>
      <c r="H59" s="165">
        <v>80</v>
      </c>
      <c r="I59" s="104">
        <v>1</v>
      </c>
      <c r="J59" s="44"/>
      <c r="K59" s="146">
        <v>0</v>
      </c>
      <c r="L59" s="146">
        <v>0</v>
      </c>
      <c r="M59" s="146">
        <v>0</v>
      </c>
      <c r="N59" s="146">
        <v>0</v>
      </c>
      <c r="O59" s="146">
        <v>0</v>
      </c>
      <c r="P59" s="146">
        <v>0</v>
      </c>
      <c r="Q59" s="44"/>
      <c r="R59" s="48">
        <f t="shared" si="27"/>
        <v>0</v>
      </c>
      <c r="S59" s="48">
        <f t="shared" si="28"/>
        <v>0</v>
      </c>
      <c r="T59" s="48">
        <f t="shared" si="29"/>
        <v>0</v>
      </c>
      <c r="U59" s="48">
        <f t="shared" si="30"/>
        <v>0</v>
      </c>
      <c r="V59" s="48">
        <f t="shared" si="31"/>
        <v>0</v>
      </c>
      <c r="W59" s="48">
        <f t="shared" si="32"/>
        <v>0</v>
      </c>
      <c r="X59" s="44"/>
      <c r="Y59" s="179">
        <f t="shared" ref="Y59" si="40">SUM(R59:W59)*$E$55</f>
        <v>0</v>
      </c>
    </row>
    <row r="60" spans="1:26" ht="13" thickBot="1" x14ac:dyDescent="0.3">
      <c r="A60" s="313"/>
      <c r="B60" s="316"/>
      <c r="C60" s="316"/>
      <c r="D60" s="318"/>
      <c r="E60" s="282"/>
      <c r="F60" s="191" t="s">
        <v>134</v>
      </c>
      <c r="G60" s="97">
        <v>81</v>
      </c>
      <c r="H60" s="97">
        <v>150</v>
      </c>
      <c r="I60" s="185">
        <v>0.2</v>
      </c>
      <c r="J60" s="44"/>
      <c r="K60" s="186">
        <v>0</v>
      </c>
      <c r="L60" s="186">
        <v>0</v>
      </c>
      <c r="M60" s="186">
        <v>0</v>
      </c>
      <c r="N60" s="186">
        <v>0</v>
      </c>
      <c r="O60" s="186">
        <v>0</v>
      </c>
      <c r="P60" s="186">
        <v>0</v>
      </c>
      <c r="Q60" s="44"/>
      <c r="R60" s="187">
        <f t="shared" si="27"/>
        <v>0</v>
      </c>
      <c r="S60" s="187">
        <f t="shared" si="28"/>
        <v>0</v>
      </c>
      <c r="T60" s="187">
        <f t="shared" si="29"/>
        <v>0</v>
      </c>
      <c r="U60" s="187">
        <f t="shared" si="30"/>
        <v>0</v>
      </c>
      <c r="V60" s="187">
        <f t="shared" si="31"/>
        <v>0</v>
      </c>
      <c r="W60" s="187">
        <f t="shared" si="32"/>
        <v>0</v>
      </c>
      <c r="X60" s="44"/>
      <c r="Y60" s="188">
        <f>SUM(R60:W60)*$E$55</f>
        <v>0</v>
      </c>
    </row>
    <row r="61" spans="1:26" x14ac:dyDescent="0.25">
      <c r="A61" s="288" t="s">
        <v>226</v>
      </c>
      <c r="B61" s="291" t="s">
        <v>256</v>
      </c>
      <c r="C61" s="291" t="s">
        <v>256</v>
      </c>
      <c r="D61" s="310" t="s">
        <v>188</v>
      </c>
      <c r="E61" s="281">
        <v>0.9</v>
      </c>
      <c r="F61" s="56" t="s">
        <v>133</v>
      </c>
      <c r="G61" s="56">
        <v>1</v>
      </c>
      <c r="H61" s="56">
        <v>40</v>
      </c>
      <c r="I61" s="176">
        <v>1</v>
      </c>
      <c r="J61" s="177"/>
      <c r="K61" s="142">
        <v>0</v>
      </c>
      <c r="L61" s="142">
        <v>0</v>
      </c>
      <c r="M61" s="142">
        <v>0</v>
      </c>
      <c r="N61" s="142">
        <v>0</v>
      </c>
      <c r="O61" s="142">
        <v>0</v>
      </c>
      <c r="P61" s="142">
        <v>0</v>
      </c>
      <c r="Q61" s="177"/>
      <c r="R61" s="76">
        <f t="shared" si="27"/>
        <v>0</v>
      </c>
      <c r="S61" s="76">
        <f t="shared" si="28"/>
        <v>0</v>
      </c>
      <c r="T61" s="76">
        <f t="shared" si="29"/>
        <v>0</v>
      </c>
      <c r="U61" s="76">
        <f t="shared" si="30"/>
        <v>0</v>
      </c>
      <c r="V61" s="76">
        <f t="shared" si="31"/>
        <v>0</v>
      </c>
      <c r="W61" s="76">
        <f t="shared" si="32"/>
        <v>0</v>
      </c>
      <c r="X61" s="177"/>
      <c r="Y61" s="178">
        <f>SUM(R61:W61)*$E$61</f>
        <v>0</v>
      </c>
    </row>
    <row r="62" spans="1:26" x14ac:dyDescent="0.25">
      <c r="A62" s="289"/>
      <c r="B62" s="292"/>
      <c r="C62" s="292"/>
      <c r="D62" s="282"/>
      <c r="E62" s="282"/>
      <c r="F62" s="50" t="s">
        <v>134</v>
      </c>
      <c r="G62" s="50">
        <v>41</v>
      </c>
      <c r="H62" s="50">
        <v>80</v>
      </c>
      <c r="I62" s="171">
        <v>0.85</v>
      </c>
      <c r="J62" s="44"/>
      <c r="K62" s="146">
        <v>0</v>
      </c>
      <c r="L62" s="146">
        <v>0</v>
      </c>
      <c r="M62" s="146">
        <v>0</v>
      </c>
      <c r="N62" s="146">
        <v>0</v>
      </c>
      <c r="O62" s="146">
        <v>0</v>
      </c>
      <c r="P62" s="146">
        <v>0</v>
      </c>
      <c r="Q62" s="44"/>
      <c r="R62" s="48">
        <f t="shared" si="27"/>
        <v>0</v>
      </c>
      <c r="S62" s="48">
        <f t="shared" si="28"/>
        <v>0</v>
      </c>
      <c r="T62" s="48">
        <f t="shared" si="29"/>
        <v>0</v>
      </c>
      <c r="U62" s="48">
        <f t="shared" si="30"/>
        <v>0</v>
      </c>
      <c r="V62" s="48">
        <f t="shared" si="31"/>
        <v>0</v>
      </c>
      <c r="W62" s="48">
        <f t="shared" si="32"/>
        <v>0</v>
      </c>
      <c r="X62" s="44"/>
      <c r="Y62" s="179">
        <f>SUM(R62:W62)*$E$61</f>
        <v>0</v>
      </c>
    </row>
    <row r="63" spans="1:26" ht="13" thickBot="1" x14ac:dyDescent="0.3">
      <c r="A63" s="290"/>
      <c r="B63" s="293"/>
      <c r="C63" s="293"/>
      <c r="D63" s="283"/>
      <c r="E63" s="283"/>
      <c r="F63" s="166" t="s">
        <v>135</v>
      </c>
      <c r="G63" s="166">
        <v>81</v>
      </c>
      <c r="H63" s="166">
        <v>150</v>
      </c>
      <c r="I63" s="180">
        <v>0.25</v>
      </c>
      <c r="J63" s="181"/>
      <c r="K63" s="182">
        <v>0</v>
      </c>
      <c r="L63" s="182">
        <v>0</v>
      </c>
      <c r="M63" s="182">
        <v>0</v>
      </c>
      <c r="N63" s="182">
        <v>0</v>
      </c>
      <c r="O63" s="182">
        <v>0</v>
      </c>
      <c r="P63" s="182">
        <v>0</v>
      </c>
      <c r="Q63" s="181"/>
      <c r="R63" s="183">
        <f t="shared" si="27"/>
        <v>0</v>
      </c>
      <c r="S63" s="183">
        <f t="shared" si="28"/>
        <v>0</v>
      </c>
      <c r="T63" s="183">
        <f t="shared" si="29"/>
        <v>0</v>
      </c>
      <c r="U63" s="183">
        <f t="shared" si="30"/>
        <v>0</v>
      </c>
      <c r="V63" s="183">
        <f t="shared" si="31"/>
        <v>0</v>
      </c>
      <c r="W63" s="183">
        <f t="shared" si="32"/>
        <v>0</v>
      </c>
      <c r="X63" s="181"/>
      <c r="Y63" s="184">
        <f>SUM(R63:W63)*$E$61</f>
        <v>0</v>
      </c>
    </row>
    <row r="64" spans="1:26" s="17" customFormat="1" ht="13" thickBot="1" x14ac:dyDescent="0.3">
      <c r="A64" s="222" t="s">
        <v>227</v>
      </c>
      <c r="B64" s="98" t="s">
        <v>113</v>
      </c>
      <c r="C64" s="98" t="s">
        <v>115</v>
      </c>
      <c r="D64" s="98" t="s">
        <v>114</v>
      </c>
      <c r="E64" s="172">
        <v>1</v>
      </c>
      <c r="F64" s="99" t="s">
        <v>147</v>
      </c>
      <c r="G64" s="99">
        <v>1</v>
      </c>
      <c r="H64" s="99">
        <v>1</v>
      </c>
      <c r="I64" s="192">
        <v>1</v>
      </c>
      <c r="J64" s="193"/>
      <c r="K64" s="194">
        <v>0</v>
      </c>
      <c r="L64" s="194">
        <v>0</v>
      </c>
      <c r="M64" s="194">
        <v>0</v>
      </c>
      <c r="N64" s="194">
        <v>0</v>
      </c>
      <c r="O64" s="194">
        <v>0</v>
      </c>
      <c r="P64" s="194">
        <v>0</v>
      </c>
      <c r="Q64" s="193"/>
      <c r="R64" s="195">
        <f t="shared" si="27"/>
        <v>0</v>
      </c>
      <c r="S64" s="195">
        <f t="shared" si="28"/>
        <v>0</v>
      </c>
      <c r="T64" s="195">
        <f t="shared" si="29"/>
        <v>0</v>
      </c>
      <c r="U64" s="195">
        <f t="shared" si="30"/>
        <v>0</v>
      </c>
      <c r="V64" s="195">
        <f t="shared" si="31"/>
        <v>0</v>
      </c>
      <c r="W64" s="195">
        <f t="shared" si="32"/>
        <v>0</v>
      </c>
      <c r="X64" s="193"/>
      <c r="Y64" s="196">
        <f>SUM(R64:W64)*$E$64</f>
        <v>0</v>
      </c>
    </row>
    <row r="65" spans="1:26" ht="13" thickBot="1" x14ac:dyDescent="0.3">
      <c r="A65" s="44"/>
      <c r="B65" s="44"/>
      <c r="C65" s="44"/>
      <c r="D65" s="44"/>
      <c r="E65" s="44"/>
      <c r="F65" s="44"/>
      <c r="G65" s="44"/>
      <c r="H65" s="44"/>
      <c r="I65" s="44"/>
      <c r="J65" s="44"/>
      <c r="K65" s="44"/>
      <c r="L65" s="44"/>
      <c r="M65" s="44"/>
      <c r="N65" s="44"/>
      <c r="O65" s="44"/>
      <c r="P65" s="44"/>
      <c r="Q65" s="44"/>
      <c r="R65" s="44"/>
      <c r="S65" s="44"/>
      <c r="T65" s="44"/>
      <c r="U65" s="44"/>
      <c r="V65" s="44"/>
      <c r="W65" s="44"/>
      <c r="X65" s="44"/>
      <c r="Y65" s="44"/>
    </row>
    <row r="66" spans="1:26" ht="23.5" thickBot="1" x14ac:dyDescent="0.3">
      <c r="A66" s="325" t="s">
        <v>146</v>
      </c>
      <c r="B66" s="326"/>
      <c r="C66" s="326"/>
      <c r="D66" s="327"/>
      <c r="E66" s="163" t="s">
        <v>205</v>
      </c>
      <c r="F66" s="363" t="s">
        <v>156</v>
      </c>
      <c r="G66" s="364"/>
      <c r="H66" s="364"/>
      <c r="I66" s="365"/>
      <c r="J66" s="92"/>
      <c r="K66" s="331" t="s">
        <v>159</v>
      </c>
      <c r="L66" s="332"/>
      <c r="M66" s="332"/>
      <c r="N66" s="332"/>
      <c r="O66" s="332"/>
      <c r="P66" s="333"/>
      <c r="Q66" s="92"/>
      <c r="R66" s="307" t="s">
        <v>189</v>
      </c>
      <c r="S66" s="308"/>
      <c r="T66" s="308"/>
      <c r="U66" s="308"/>
      <c r="V66" s="308"/>
      <c r="W66" s="309"/>
      <c r="X66" s="44"/>
      <c r="Y66" s="38" t="s">
        <v>246</v>
      </c>
    </row>
    <row r="67" spans="1:26" ht="39.65" customHeight="1" thickBot="1" x14ac:dyDescent="0.3">
      <c r="A67" s="208" t="s">
        <v>228</v>
      </c>
      <c r="B67" s="384" t="s">
        <v>148</v>
      </c>
      <c r="C67" s="384"/>
      <c r="D67" s="385"/>
      <c r="E67" s="124" t="s">
        <v>205</v>
      </c>
      <c r="F67" s="345" t="s">
        <v>160</v>
      </c>
      <c r="G67" s="346"/>
      <c r="H67" s="346"/>
      <c r="I67" s="347"/>
      <c r="J67" s="44"/>
      <c r="K67" s="214" t="s">
        <v>150</v>
      </c>
      <c r="L67" s="214" t="s">
        <v>151</v>
      </c>
      <c r="M67" s="214" t="s">
        <v>152</v>
      </c>
      <c r="N67" s="214" t="s">
        <v>153</v>
      </c>
      <c r="O67" s="214" t="s">
        <v>154</v>
      </c>
      <c r="P67" s="214" t="s">
        <v>155</v>
      </c>
      <c r="Q67" s="44"/>
      <c r="R67" s="100" t="s">
        <v>209</v>
      </c>
      <c r="S67" s="100" t="s">
        <v>210</v>
      </c>
      <c r="T67" s="100" t="s">
        <v>211</v>
      </c>
      <c r="U67" s="100" t="s">
        <v>212</v>
      </c>
      <c r="V67" s="100" t="s">
        <v>213</v>
      </c>
      <c r="W67" s="100" t="s">
        <v>214</v>
      </c>
      <c r="X67" s="44"/>
      <c r="Y67" s="215" t="s">
        <v>130</v>
      </c>
    </row>
    <row r="68" spans="1:26" ht="13" customHeight="1" x14ac:dyDescent="0.25">
      <c r="A68" s="221" t="s">
        <v>229</v>
      </c>
      <c r="B68" s="162" t="s">
        <v>74</v>
      </c>
      <c r="C68" s="101" t="s">
        <v>77</v>
      </c>
      <c r="D68" s="102" t="s">
        <v>78</v>
      </c>
      <c r="E68" s="334">
        <v>1</v>
      </c>
      <c r="F68" s="375">
        <v>0</v>
      </c>
      <c r="G68" s="376"/>
      <c r="H68" s="376"/>
      <c r="I68" s="377"/>
      <c r="J68" s="177"/>
      <c r="K68" s="142">
        <v>0</v>
      </c>
      <c r="L68" s="142">
        <v>0</v>
      </c>
      <c r="M68" s="142">
        <v>0</v>
      </c>
      <c r="N68" s="142">
        <v>0</v>
      </c>
      <c r="O68" s="142">
        <v>0</v>
      </c>
      <c r="P68" s="142">
        <v>0</v>
      </c>
      <c r="Q68" s="177"/>
      <c r="R68" s="366">
        <f>(K68*$F$68+K69*$F$69+K70*$F$70)*$T$2</f>
        <v>0</v>
      </c>
      <c r="S68" s="366">
        <f t="shared" ref="S68:W68" si="41">(L68*$F$68+L69*$F$69+L70*$F$70)*$T$2</f>
        <v>0</v>
      </c>
      <c r="T68" s="366">
        <f t="shared" si="41"/>
        <v>0</v>
      </c>
      <c r="U68" s="366">
        <f t="shared" si="41"/>
        <v>0</v>
      </c>
      <c r="V68" s="366">
        <f t="shared" si="41"/>
        <v>0</v>
      </c>
      <c r="W68" s="366">
        <f t="shared" si="41"/>
        <v>0</v>
      </c>
      <c r="X68" s="177"/>
      <c r="Y68" s="360">
        <f>SUM(R68:W70)*$E$68</f>
        <v>0</v>
      </c>
    </row>
    <row r="69" spans="1:26" ht="13.5" customHeight="1" x14ac:dyDescent="0.25">
      <c r="A69" s="350" t="s">
        <v>230</v>
      </c>
      <c r="B69" s="348" t="s">
        <v>149</v>
      </c>
      <c r="C69" s="103" t="s">
        <v>75</v>
      </c>
      <c r="D69" s="103" t="s">
        <v>36</v>
      </c>
      <c r="E69" s="335"/>
      <c r="F69" s="372">
        <v>0</v>
      </c>
      <c r="G69" s="373"/>
      <c r="H69" s="373"/>
      <c r="I69" s="374"/>
      <c r="J69" s="44"/>
      <c r="K69" s="146">
        <v>0</v>
      </c>
      <c r="L69" s="146">
        <v>0</v>
      </c>
      <c r="M69" s="146">
        <v>0</v>
      </c>
      <c r="N69" s="146">
        <v>0</v>
      </c>
      <c r="O69" s="146">
        <v>0</v>
      </c>
      <c r="P69" s="146">
        <v>0</v>
      </c>
      <c r="Q69" s="44"/>
      <c r="R69" s="367"/>
      <c r="S69" s="367"/>
      <c r="T69" s="367"/>
      <c r="U69" s="367"/>
      <c r="V69" s="367"/>
      <c r="W69" s="367"/>
      <c r="X69" s="44"/>
      <c r="Y69" s="361"/>
    </row>
    <row r="70" spans="1:26" ht="13" customHeight="1" thickBot="1" x14ac:dyDescent="0.3">
      <c r="A70" s="351"/>
      <c r="B70" s="349"/>
      <c r="C70" s="216" t="s">
        <v>76</v>
      </c>
      <c r="D70" s="216" t="s">
        <v>37</v>
      </c>
      <c r="E70" s="336"/>
      <c r="F70" s="369">
        <v>0</v>
      </c>
      <c r="G70" s="370"/>
      <c r="H70" s="370"/>
      <c r="I70" s="371"/>
      <c r="J70" s="181"/>
      <c r="K70" s="182">
        <v>0</v>
      </c>
      <c r="L70" s="182">
        <v>0</v>
      </c>
      <c r="M70" s="182">
        <v>0</v>
      </c>
      <c r="N70" s="182">
        <v>0</v>
      </c>
      <c r="O70" s="182">
        <v>0</v>
      </c>
      <c r="P70" s="182">
        <v>0</v>
      </c>
      <c r="Q70" s="181"/>
      <c r="R70" s="368"/>
      <c r="S70" s="368"/>
      <c r="T70" s="368"/>
      <c r="U70" s="368"/>
      <c r="V70" s="368"/>
      <c r="W70" s="368"/>
      <c r="X70" s="181"/>
      <c r="Y70" s="362"/>
    </row>
    <row r="71" spans="1:26" ht="24" customHeight="1" x14ac:dyDescent="0.25">
      <c r="A71" s="352" t="s">
        <v>231</v>
      </c>
      <c r="B71" s="353"/>
      <c r="C71" s="353"/>
      <c r="D71" s="353"/>
      <c r="E71" s="354" t="s">
        <v>231</v>
      </c>
      <c r="F71" s="355"/>
      <c r="G71" s="355"/>
      <c r="H71" s="355"/>
      <c r="I71" s="355"/>
      <c r="J71" s="355"/>
      <c r="K71" s="355"/>
      <c r="L71" s="355"/>
      <c r="M71" s="355"/>
      <c r="N71" s="355"/>
      <c r="O71" s="355"/>
      <c r="P71" s="356"/>
      <c r="Q71" s="44"/>
      <c r="R71" s="44"/>
      <c r="S71" s="44"/>
      <c r="T71" s="44"/>
      <c r="U71" s="44"/>
      <c r="V71" s="44"/>
      <c r="W71" s="44"/>
      <c r="X71" s="44"/>
      <c r="Y71" s="44"/>
    </row>
    <row r="72" spans="1:26" ht="13" thickBot="1" x14ac:dyDescent="0.3">
      <c r="A72" s="44"/>
      <c r="B72" s="44"/>
      <c r="C72" s="44"/>
      <c r="D72" s="44"/>
      <c r="E72" s="44"/>
      <c r="F72" s="44"/>
      <c r="G72" s="44"/>
      <c r="H72" s="44"/>
      <c r="I72" s="44"/>
      <c r="J72" s="44"/>
      <c r="K72" s="44"/>
      <c r="L72" s="44"/>
      <c r="M72" s="44"/>
      <c r="N72" s="44"/>
      <c r="O72" s="44"/>
      <c r="P72" s="44"/>
      <c r="Q72" s="44"/>
      <c r="R72" s="44"/>
      <c r="S72" s="44"/>
      <c r="T72" s="44"/>
      <c r="U72" s="44"/>
      <c r="V72" s="44"/>
      <c r="W72" s="44"/>
      <c r="X72" s="44"/>
      <c r="Y72" s="44"/>
    </row>
    <row r="73" spans="1:26" ht="23.5" thickBot="1" x14ac:dyDescent="0.3">
      <c r="A73" s="339" t="s">
        <v>158</v>
      </c>
      <c r="B73" s="340"/>
      <c r="C73" s="340"/>
      <c r="D73" s="340"/>
      <c r="E73" s="340"/>
      <c r="F73" s="340"/>
      <c r="G73" s="340"/>
      <c r="H73" s="340"/>
      <c r="I73" s="340"/>
      <c r="J73" s="340"/>
      <c r="K73" s="340"/>
      <c r="L73" s="340"/>
      <c r="M73" s="340"/>
      <c r="N73" s="340"/>
      <c r="O73" s="340"/>
      <c r="P73" s="341"/>
      <c r="Q73" s="44"/>
      <c r="R73" s="58" t="s">
        <v>209</v>
      </c>
      <c r="S73" s="59" t="s">
        <v>210</v>
      </c>
      <c r="T73" s="59" t="s">
        <v>211</v>
      </c>
      <c r="U73" s="59" t="s">
        <v>212</v>
      </c>
      <c r="V73" s="59" t="s">
        <v>213</v>
      </c>
      <c r="W73" s="60" t="s">
        <v>214</v>
      </c>
      <c r="X73" s="44"/>
      <c r="Y73" s="38" t="s">
        <v>246</v>
      </c>
    </row>
    <row r="74" spans="1:26" ht="13" thickBot="1" x14ac:dyDescent="0.3">
      <c r="A74" s="342"/>
      <c r="B74" s="343"/>
      <c r="C74" s="343"/>
      <c r="D74" s="343"/>
      <c r="E74" s="343"/>
      <c r="F74" s="343"/>
      <c r="G74" s="343"/>
      <c r="H74" s="343"/>
      <c r="I74" s="343"/>
      <c r="J74" s="343"/>
      <c r="K74" s="343"/>
      <c r="L74" s="343"/>
      <c r="M74" s="343"/>
      <c r="N74" s="343"/>
      <c r="O74" s="343"/>
      <c r="P74" s="344"/>
      <c r="Q74" s="44"/>
      <c r="R74" s="61">
        <f>SUM(R6:R64,R68)</f>
        <v>1152</v>
      </c>
      <c r="S74" s="61">
        <f t="shared" ref="S74:V74" si="42">SUM(S6:S64,S68)</f>
        <v>0</v>
      </c>
      <c r="T74" s="61">
        <f t="shared" si="42"/>
        <v>0</v>
      </c>
      <c r="U74" s="61">
        <f t="shared" si="42"/>
        <v>0</v>
      </c>
      <c r="V74" s="61">
        <f t="shared" si="42"/>
        <v>0</v>
      </c>
      <c r="W74" s="61">
        <f>SUM(W6:W64,W68)</f>
        <v>0</v>
      </c>
      <c r="X74" s="44"/>
      <c r="Y74" s="52">
        <f>SUM(Y6:Y64,Y68)</f>
        <v>864</v>
      </c>
      <c r="Z74" s="161"/>
    </row>
    <row r="75" spans="1:26" ht="13" thickBot="1" x14ac:dyDescent="0.3">
      <c r="A75" s="44"/>
      <c r="B75" s="44"/>
      <c r="C75" s="44"/>
      <c r="D75" s="44"/>
      <c r="E75" s="44"/>
      <c r="F75" s="44"/>
      <c r="G75" s="44"/>
      <c r="H75" s="44"/>
      <c r="I75" s="44"/>
      <c r="J75" s="44"/>
      <c r="K75" s="44"/>
      <c r="L75" s="44"/>
      <c r="M75" s="44"/>
      <c r="N75" s="44"/>
      <c r="O75" s="44"/>
      <c r="P75" s="44"/>
      <c r="Q75" s="44"/>
      <c r="R75" s="44"/>
      <c r="S75" s="44"/>
      <c r="T75" s="44"/>
      <c r="U75" s="44"/>
      <c r="V75" s="44"/>
      <c r="W75" s="44"/>
      <c r="X75" s="44"/>
      <c r="Y75" s="44"/>
    </row>
    <row r="76" spans="1:26" ht="23.5" thickBot="1" x14ac:dyDescent="0.3">
      <c r="A76" s="325" t="s">
        <v>157</v>
      </c>
      <c r="B76" s="326"/>
      <c r="C76" s="326"/>
      <c r="D76" s="327"/>
      <c r="E76" s="163"/>
      <c r="F76" s="328" t="s">
        <v>156</v>
      </c>
      <c r="G76" s="329"/>
      <c r="H76" s="329"/>
      <c r="I76" s="330"/>
      <c r="J76" s="92"/>
      <c r="K76" s="331" t="s">
        <v>159</v>
      </c>
      <c r="L76" s="332"/>
      <c r="M76" s="332"/>
      <c r="N76" s="332"/>
      <c r="O76" s="332"/>
      <c r="P76" s="333"/>
      <c r="Q76" s="92"/>
      <c r="R76" s="307" t="s">
        <v>29</v>
      </c>
      <c r="S76" s="308"/>
      <c r="T76" s="308"/>
      <c r="U76" s="308"/>
      <c r="V76" s="308"/>
      <c r="W76" s="309"/>
      <c r="X76" s="37"/>
      <c r="Y76" s="38" t="s">
        <v>246</v>
      </c>
    </row>
    <row r="77" spans="1:26" ht="23.5" thickBot="1" x14ac:dyDescent="0.3">
      <c r="A77" s="208" t="s">
        <v>228</v>
      </c>
      <c r="B77" s="93" t="s">
        <v>35</v>
      </c>
      <c r="C77" s="93" t="s">
        <v>145</v>
      </c>
      <c r="D77" s="93" t="s">
        <v>28</v>
      </c>
      <c r="E77" s="93"/>
      <c r="F77" s="39" t="s">
        <v>132</v>
      </c>
      <c r="G77" s="39" t="s">
        <v>137</v>
      </c>
      <c r="H77" s="39" t="s">
        <v>136</v>
      </c>
      <c r="I77" s="40" t="s">
        <v>138</v>
      </c>
      <c r="J77" s="44"/>
      <c r="K77" s="42" t="s">
        <v>139</v>
      </c>
      <c r="L77" s="39" t="s">
        <v>141</v>
      </c>
      <c r="M77" s="39" t="s">
        <v>140</v>
      </c>
      <c r="N77" s="39" t="s">
        <v>142</v>
      </c>
      <c r="O77" s="39" t="s">
        <v>143</v>
      </c>
      <c r="P77" s="43" t="s">
        <v>144</v>
      </c>
      <c r="Q77" s="44"/>
      <c r="R77" s="100" t="s">
        <v>209</v>
      </c>
      <c r="S77" s="100" t="s">
        <v>210</v>
      </c>
      <c r="T77" s="100" t="s">
        <v>211</v>
      </c>
      <c r="U77" s="100" t="s">
        <v>212</v>
      </c>
      <c r="V77" s="100" t="s">
        <v>213</v>
      </c>
      <c r="W77" s="100" t="s">
        <v>214</v>
      </c>
      <c r="X77" s="44"/>
      <c r="Y77" s="44" t="s">
        <v>130</v>
      </c>
    </row>
    <row r="78" spans="1:26" ht="13" customHeight="1" x14ac:dyDescent="0.25">
      <c r="A78" s="278" t="s">
        <v>218</v>
      </c>
      <c r="B78" s="278" t="s">
        <v>63</v>
      </c>
      <c r="C78" s="131"/>
      <c r="D78" s="131"/>
      <c r="E78" s="337"/>
      <c r="F78" s="50" t="s">
        <v>133</v>
      </c>
      <c r="G78" s="95">
        <v>1</v>
      </c>
      <c r="H78" s="95">
        <v>150</v>
      </c>
      <c r="I78" s="104">
        <v>1</v>
      </c>
      <c r="J78" s="44"/>
      <c r="K78" s="146">
        <v>0</v>
      </c>
      <c r="L78" s="146">
        <v>0</v>
      </c>
      <c r="M78" s="146">
        <v>0</v>
      </c>
      <c r="N78" s="146">
        <v>0</v>
      </c>
      <c r="O78" s="146">
        <v>0</v>
      </c>
      <c r="P78" s="146">
        <v>0</v>
      </c>
      <c r="Q78" s="44"/>
      <c r="R78" s="48">
        <f>($H78-$G78+1)*K78*I78*$T$2</f>
        <v>0</v>
      </c>
      <c r="S78" s="48">
        <f>($H78-$G78+1)*L78*I78*$T$2</f>
        <v>0</v>
      </c>
      <c r="T78" s="48">
        <f>($H78-$G78+1)*M78*I78*$T$2</f>
        <v>0</v>
      </c>
      <c r="U78" s="48">
        <f>($H78-$G78+1)*N78*I78*$T$2</f>
        <v>0</v>
      </c>
      <c r="V78" s="48">
        <f>($H78-$G78+1)*O78*I78*$T$2</f>
        <v>0</v>
      </c>
      <c r="W78" s="48">
        <f>($H78-$G78+1)*P78*I78*$T$2</f>
        <v>0</v>
      </c>
      <c r="X78" s="44"/>
      <c r="Y78" s="52">
        <f>SUM(R78:W78)</f>
        <v>0</v>
      </c>
    </row>
    <row r="79" spans="1:26" ht="13" customHeight="1" x14ac:dyDescent="0.25">
      <c r="A79" s="278"/>
      <c r="B79" s="278"/>
      <c r="C79" s="131"/>
      <c r="D79" s="131"/>
      <c r="E79" s="338"/>
      <c r="F79" s="50" t="s">
        <v>133</v>
      </c>
      <c r="G79" s="220">
        <v>1</v>
      </c>
      <c r="H79" s="220">
        <v>150</v>
      </c>
      <c r="I79" s="104">
        <v>1</v>
      </c>
      <c r="J79" s="44"/>
      <c r="K79" s="146">
        <v>0</v>
      </c>
      <c r="L79" s="146">
        <v>0</v>
      </c>
      <c r="M79" s="146">
        <v>0</v>
      </c>
      <c r="N79" s="146">
        <v>0</v>
      </c>
      <c r="O79" s="146">
        <v>0</v>
      </c>
      <c r="P79" s="146">
        <v>0</v>
      </c>
      <c r="Q79" s="44"/>
      <c r="R79" s="48">
        <f t="shared" ref="R79:R85" si="43">($H79-$G79+1)*K79*I79*$T$2</f>
        <v>0</v>
      </c>
      <c r="S79" s="48">
        <f t="shared" ref="S79:S85" si="44">($H79-$G79+1)*L79*I79*$T$2</f>
        <v>0</v>
      </c>
      <c r="T79" s="48">
        <f t="shared" ref="T79:T85" si="45">($H79-$G79+1)*M79*I79*$T$2</f>
        <v>0</v>
      </c>
      <c r="U79" s="48">
        <f t="shared" ref="U79:U85" si="46">($H79-$G79+1)*N79*I79*$T$2</f>
        <v>0</v>
      </c>
      <c r="V79" s="48">
        <f t="shared" ref="V79:V85" si="47">($H79-$G79+1)*O79*I79*$T$2</f>
        <v>0</v>
      </c>
      <c r="W79" s="48">
        <f t="shared" ref="W79:W85" si="48">($H79-$G79+1)*P79*I79*$T$2</f>
        <v>0</v>
      </c>
      <c r="X79" s="44"/>
      <c r="Y79" s="52">
        <f t="shared" ref="Y79:Y85" si="49">SUM(R79:W79)</f>
        <v>0</v>
      </c>
    </row>
    <row r="80" spans="1:26" ht="13" customHeight="1" x14ac:dyDescent="0.25">
      <c r="A80" s="278"/>
      <c r="B80" s="278"/>
      <c r="C80" s="131"/>
      <c r="D80" s="131"/>
      <c r="E80" s="338"/>
      <c r="F80" s="50" t="s">
        <v>133</v>
      </c>
      <c r="G80" s="220">
        <v>1</v>
      </c>
      <c r="H80" s="220">
        <v>150</v>
      </c>
      <c r="I80" s="104">
        <v>1</v>
      </c>
      <c r="J80" s="44"/>
      <c r="K80" s="146">
        <v>0</v>
      </c>
      <c r="L80" s="146">
        <v>0</v>
      </c>
      <c r="M80" s="146">
        <v>0</v>
      </c>
      <c r="N80" s="146">
        <v>0</v>
      </c>
      <c r="O80" s="146">
        <v>0</v>
      </c>
      <c r="P80" s="146">
        <v>0</v>
      </c>
      <c r="Q80" s="44"/>
      <c r="R80" s="48">
        <f t="shared" si="43"/>
        <v>0</v>
      </c>
      <c r="S80" s="48">
        <f t="shared" si="44"/>
        <v>0</v>
      </c>
      <c r="T80" s="48">
        <f t="shared" si="45"/>
        <v>0</v>
      </c>
      <c r="U80" s="48">
        <f t="shared" si="46"/>
        <v>0</v>
      </c>
      <c r="V80" s="48">
        <f t="shared" si="47"/>
        <v>0</v>
      </c>
      <c r="W80" s="48">
        <f t="shared" si="48"/>
        <v>0</v>
      </c>
      <c r="X80" s="44"/>
      <c r="Y80" s="52">
        <f t="shared" si="49"/>
        <v>0</v>
      </c>
    </row>
    <row r="81" spans="1:25" ht="13" customHeight="1" x14ac:dyDescent="0.25">
      <c r="A81" s="278"/>
      <c r="B81" s="278"/>
      <c r="C81" s="131"/>
      <c r="D81" s="131"/>
      <c r="E81" s="338"/>
      <c r="F81" s="50" t="s">
        <v>133</v>
      </c>
      <c r="G81" s="220">
        <v>1</v>
      </c>
      <c r="H81" s="220">
        <v>150</v>
      </c>
      <c r="I81" s="104">
        <v>1</v>
      </c>
      <c r="J81" s="44"/>
      <c r="K81" s="146">
        <v>0</v>
      </c>
      <c r="L81" s="146">
        <v>0</v>
      </c>
      <c r="M81" s="146">
        <v>0</v>
      </c>
      <c r="N81" s="146">
        <v>0</v>
      </c>
      <c r="O81" s="146">
        <v>0</v>
      </c>
      <c r="P81" s="146">
        <v>0</v>
      </c>
      <c r="Q81" s="44"/>
      <c r="R81" s="48">
        <f>($H81-$G81+1)*K81*I81*$T$2</f>
        <v>0</v>
      </c>
      <c r="S81" s="48">
        <f t="shared" si="44"/>
        <v>0</v>
      </c>
      <c r="T81" s="48">
        <f t="shared" si="45"/>
        <v>0</v>
      </c>
      <c r="U81" s="48">
        <f t="shared" si="46"/>
        <v>0</v>
      </c>
      <c r="V81" s="48">
        <f t="shared" si="47"/>
        <v>0</v>
      </c>
      <c r="W81" s="48">
        <f t="shared" si="48"/>
        <v>0</v>
      </c>
      <c r="X81" s="44"/>
      <c r="Y81" s="52">
        <f t="shared" si="49"/>
        <v>0</v>
      </c>
    </row>
    <row r="82" spans="1:25" ht="13" customHeight="1" x14ac:dyDescent="0.25">
      <c r="A82" s="278"/>
      <c r="B82" s="278"/>
      <c r="C82" s="131"/>
      <c r="D82" s="131"/>
      <c r="E82" s="338"/>
      <c r="F82" s="50" t="s">
        <v>133</v>
      </c>
      <c r="G82" s="220">
        <v>1</v>
      </c>
      <c r="H82" s="220">
        <v>150</v>
      </c>
      <c r="I82" s="104">
        <v>1</v>
      </c>
      <c r="J82" s="44"/>
      <c r="K82" s="146">
        <v>0</v>
      </c>
      <c r="L82" s="146">
        <v>0</v>
      </c>
      <c r="M82" s="146">
        <v>0</v>
      </c>
      <c r="N82" s="146">
        <v>0</v>
      </c>
      <c r="O82" s="146">
        <v>0</v>
      </c>
      <c r="P82" s="146">
        <v>0</v>
      </c>
      <c r="Q82" s="44"/>
      <c r="R82" s="48">
        <f t="shared" si="43"/>
        <v>0</v>
      </c>
      <c r="S82" s="48">
        <f t="shared" si="44"/>
        <v>0</v>
      </c>
      <c r="T82" s="48">
        <f t="shared" si="45"/>
        <v>0</v>
      </c>
      <c r="U82" s="48">
        <f t="shared" si="46"/>
        <v>0</v>
      </c>
      <c r="V82" s="48">
        <f t="shared" si="47"/>
        <v>0</v>
      </c>
      <c r="W82" s="48">
        <f t="shared" si="48"/>
        <v>0</v>
      </c>
      <c r="X82" s="44"/>
      <c r="Y82" s="52">
        <f t="shared" si="49"/>
        <v>0</v>
      </c>
    </row>
    <row r="83" spans="1:25" ht="13" customHeight="1" x14ac:dyDescent="0.25">
      <c r="A83" s="278"/>
      <c r="B83" s="278"/>
      <c r="C83" s="131"/>
      <c r="D83" s="131"/>
      <c r="E83" s="338"/>
      <c r="F83" s="50" t="s">
        <v>133</v>
      </c>
      <c r="G83" s="220">
        <v>1</v>
      </c>
      <c r="H83" s="220">
        <v>150</v>
      </c>
      <c r="I83" s="104">
        <v>1</v>
      </c>
      <c r="J83" s="44"/>
      <c r="K83" s="146">
        <v>0</v>
      </c>
      <c r="L83" s="146">
        <v>0</v>
      </c>
      <c r="M83" s="146">
        <v>0</v>
      </c>
      <c r="N83" s="146">
        <v>0</v>
      </c>
      <c r="O83" s="146">
        <v>0</v>
      </c>
      <c r="P83" s="146">
        <v>0</v>
      </c>
      <c r="Q83" s="44"/>
      <c r="R83" s="48">
        <f t="shared" si="43"/>
        <v>0</v>
      </c>
      <c r="S83" s="48">
        <f t="shared" si="44"/>
        <v>0</v>
      </c>
      <c r="T83" s="48">
        <f t="shared" si="45"/>
        <v>0</v>
      </c>
      <c r="U83" s="48">
        <f t="shared" si="46"/>
        <v>0</v>
      </c>
      <c r="V83" s="48">
        <f t="shared" si="47"/>
        <v>0</v>
      </c>
      <c r="W83" s="48">
        <f t="shared" si="48"/>
        <v>0</v>
      </c>
      <c r="X83" s="44"/>
      <c r="Y83" s="52">
        <f t="shared" si="49"/>
        <v>0</v>
      </c>
    </row>
    <row r="84" spans="1:25" ht="13" customHeight="1" x14ac:dyDescent="0.25">
      <c r="A84" s="285"/>
      <c r="B84" s="285"/>
      <c r="C84" s="130"/>
      <c r="D84" s="130"/>
      <c r="E84" s="338"/>
      <c r="F84" s="50" t="s">
        <v>133</v>
      </c>
      <c r="G84" s="220">
        <v>1</v>
      </c>
      <c r="H84" s="220">
        <v>150</v>
      </c>
      <c r="I84" s="104">
        <v>1</v>
      </c>
      <c r="J84" s="44"/>
      <c r="K84" s="146">
        <v>0</v>
      </c>
      <c r="L84" s="146">
        <v>0</v>
      </c>
      <c r="M84" s="146">
        <v>0</v>
      </c>
      <c r="N84" s="146">
        <v>0</v>
      </c>
      <c r="O84" s="146">
        <v>0</v>
      </c>
      <c r="P84" s="146">
        <v>0</v>
      </c>
      <c r="Q84" s="44"/>
      <c r="R84" s="48">
        <f t="shared" si="43"/>
        <v>0</v>
      </c>
      <c r="S84" s="48">
        <f t="shared" si="44"/>
        <v>0</v>
      </c>
      <c r="T84" s="48">
        <f t="shared" si="45"/>
        <v>0</v>
      </c>
      <c r="U84" s="48">
        <f t="shared" si="46"/>
        <v>0</v>
      </c>
      <c r="V84" s="48">
        <f t="shared" si="47"/>
        <v>0</v>
      </c>
      <c r="W84" s="48">
        <f t="shared" si="48"/>
        <v>0</v>
      </c>
      <c r="X84" s="44"/>
      <c r="Y84" s="52">
        <f t="shared" si="49"/>
        <v>0</v>
      </c>
    </row>
    <row r="85" spans="1:25" ht="13" customHeight="1" x14ac:dyDescent="0.25">
      <c r="A85" s="285"/>
      <c r="B85" s="285"/>
      <c r="C85" s="130"/>
      <c r="D85" s="130"/>
      <c r="E85" s="338"/>
      <c r="F85" s="50" t="s">
        <v>133</v>
      </c>
      <c r="G85" s="220">
        <v>1</v>
      </c>
      <c r="H85" s="220">
        <v>150</v>
      </c>
      <c r="I85" s="104">
        <v>1</v>
      </c>
      <c r="J85" s="44"/>
      <c r="K85" s="146">
        <v>0</v>
      </c>
      <c r="L85" s="146">
        <v>0</v>
      </c>
      <c r="M85" s="146">
        <v>0</v>
      </c>
      <c r="N85" s="146">
        <v>0</v>
      </c>
      <c r="O85" s="146">
        <v>0</v>
      </c>
      <c r="P85" s="146">
        <v>0</v>
      </c>
      <c r="Q85" s="44"/>
      <c r="R85" s="48">
        <f t="shared" si="43"/>
        <v>0</v>
      </c>
      <c r="S85" s="48">
        <f t="shared" si="44"/>
        <v>0</v>
      </c>
      <c r="T85" s="48">
        <f t="shared" si="45"/>
        <v>0</v>
      </c>
      <c r="U85" s="48">
        <f t="shared" si="46"/>
        <v>0</v>
      </c>
      <c r="V85" s="48">
        <f t="shared" si="47"/>
        <v>0</v>
      </c>
      <c r="W85" s="48">
        <f t="shared" si="48"/>
        <v>0</v>
      </c>
      <c r="X85" s="44"/>
      <c r="Y85" s="52">
        <f t="shared" si="49"/>
        <v>0</v>
      </c>
    </row>
    <row r="86" spans="1:25" ht="13" customHeight="1" x14ac:dyDescent="0.25">
      <c r="A86" s="324" t="s">
        <v>232</v>
      </c>
      <c r="B86" s="324"/>
      <c r="C86" s="324"/>
      <c r="D86" s="324"/>
      <c r="E86" s="324"/>
      <c r="F86" s="324"/>
      <c r="G86" s="324"/>
      <c r="H86" s="324"/>
      <c r="I86" s="324"/>
      <c r="J86" s="324"/>
      <c r="K86" s="324"/>
      <c r="L86" s="324"/>
      <c r="M86" s="324"/>
      <c r="N86" s="324"/>
      <c r="O86" s="324"/>
      <c r="P86" s="324"/>
      <c r="Q86" s="44"/>
      <c r="R86" s="44"/>
      <c r="S86" s="44"/>
      <c r="T86" s="44"/>
      <c r="U86" s="44"/>
      <c r="V86" s="44"/>
      <c r="W86" s="44"/>
      <c r="X86" s="44"/>
      <c r="Y86" s="44"/>
    </row>
  </sheetData>
  <mergeCells count="118">
    <mergeCell ref="A2:D2"/>
    <mergeCell ref="Y68:Y70"/>
    <mergeCell ref="A4:D4"/>
    <mergeCell ref="F4:I4"/>
    <mergeCell ref="K4:P4"/>
    <mergeCell ref="R4:W4"/>
    <mergeCell ref="K66:P66"/>
    <mergeCell ref="F66:I66"/>
    <mergeCell ref="A66:D66"/>
    <mergeCell ref="V68:V70"/>
    <mergeCell ref="W68:W70"/>
    <mergeCell ref="F70:I70"/>
    <mergeCell ref="F69:I69"/>
    <mergeCell ref="F68:I68"/>
    <mergeCell ref="R68:R70"/>
    <mergeCell ref="S68:S70"/>
    <mergeCell ref="T68:T70"/>
    <mergeCell ref="U68:U70"/>
    <mergeCell ref="C52:C54"/>
    <mergeCell ref="B52:B54"/>
    <mergeCell ref="A52:A54"/>
    <mergeCell ref="D30:D31"/>
    <mergeCell ref="B67:D67"/>
    <mergeCell ref="D32:D33"/>
    <mergeCell ref="D34:D35"/>
    <mergeCell ref="C34:C35"/>
    <mergeCell ref="B78:B85"/>
    <mergeCell ref="A86:P86"/>
    <mergeCell ref="A76:D76"/>
    <mergeCell ref="F76:I76"/>
    <mergeCell ref="K76:P76"/>
    <mergeCell ref="R76:W76"/>
    <mergeCell ref="A30:A35"/>
    <mergeCell ref="B30:B35"/>
    <mergeCell ref="B36:B47"/>
    <mergeCell ref="A36:A47"/>
    <mergeCell ref="C30:C31"/>
    <mergeCell ref="E68:E70"/>
    <mergeCell ref="E78:E85"/>
    <mergeCell ref="A73:P74"/>
    <mergeCell ref="F67:I67"/>
    <mergeCell ref="B69:B70"/>
    <mergeCell ref="A69:A70"/>
    <mergeCell ref="A78:A85"/>
    <mergeCell ref="A71:D71"/>
    <mergeCell ref="E71:P71"/>
    <mergeCell ref="R2:S2"/>
    <mergeCell ref="R66:W66"/>
    <mergeCell ref="A61:A63"/>
    <mergeCell ref="B61:B63"/>
    <mergeCell ref="C61:C63"/>
    <mergeCell ref="D61:D63"/>
    <mergeCell ref="A55:A60"/>
    <mergeCell ref="B55:B60"/>
    <mergeCell ref="C55:C56"/>
    <mergeCell ref="C57:C58"/>
    <mergeCell ref="C59:C60"/>
    <mergeCell ref="D59:D60"/>
    <mergeCell ref="D57:D58"/>
    <mergeCell ref="D55:D56"/>
    <mergeCell ref="D50:D51"/>
    <mergeCell ref="D52:D54"/>
    <mergeCell ref="D45:D47"/>
    <mergeCell ref="C45:C47"/>
    <mergeCell ref="C42:C44"/>
    <mergeCell ref="D42:D44"/>
    <mergeCell ref="D39:D41"/>
    <mergeCell ref="C39:C41"/>
    <mergeCell ref="D36:D38"/>
    <mergeCell ref="C36:C38"/>
    <mergeCell ref="D20:D21"/>
    <mergeCell ref="D18:D19"/>
    <mergeCell ref="C28:C29"/>
    <mergeCell ref="C24:C25"/>
    <mergeCell ref="C22:C23"/>
    <mergeCell ref="C20:C21"/>
    <mergeCell ref="C18:C19"/>
    <mergeCell ref="C26:C27"/>
    <mergeCell ref="D26:D27"/>
    <mergeCell ref="A18:A29"/>
    <mergeCell ref="B18:B29"/>
    <mergeCell ref="D28:D29"/>
    <mergeCell ref="D24:D25"/>
    <mergeCell ref="A48:A51"/>
    <mergeCell ref="B48:B51"/>
    <mergeCell ref="C48:C51"/>
    <mergeCell ref="D48:D49"/>
    <mergeCell ref="B6:B11"/>
    <mergeCell ref="C9:C11"/>
    <mergeCell ref="C6:C8"/>
    <mergeCell ref="D9:D11"/>
    <mergeCell ref="D6:D8"/>
    <mergeCell ref="A6:A11"/>
    <mergeCell ref="A15:A17"/>
    <mergeCell ref="B15:B17"/>
    <mergeCell ref="C15:C17"/>
    <mergeCell ref="D12:D14"/>
    <mergeCell ref="C12:C14"/>
    <mergeCell ref="B12:B14"/>
    <mergeCell ref="A12:A14"/>
    <mergeCell ref="D15:D17"/>
    <mergeCell ref="C32:C33"/>
    <mergeCell ref="D22:D23"/>
    <mergeCell ref="E6:E8"/>
    <mergeCell ref="E9:E11"/>
    <mergeCell ref="E12:E14"/>
    <mergeCell ref="E15:E17"/>
    <mergeCell ref="E18:E25"/>
    <mergeCell ref="E26:E29"/>
    <mergeCell ref="E61:E63"/>
    <mergeCell ref="E55:E60"/>
    <mergeCell ref="E52:E54"/>
    <mergeCell ref="E48:E51"/>
    <mergeCell ref="E30:E35"/>
    <mergeCell ref="E45:E47"/>
    <mergeCell ref="E42:E44"/>
    <mergeCell ref="E39:E41"/>
    <mergeCell ref="E36:E38"/>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Y46"/>
  <sheetViews>
    <sheetView topLeftCell="B1" zoomScale="55" zoomScaleNormal="55" workbookViewId="0">
      <selection activeCell="E7" sqref="E7:J7"/>
    </sheetView>
  </sheetViews>
  <sheetFormatPr defaultColWidth="8.81640625" defaultRowHeight="12.5" x14ac:dyDescent="0.25"/>
  <cols>
    <col min="1" max="1" width="31.1796875" style="35" customWidth="1"/>
    <col min="2" max="2" width="39.7265625" style="35" bestFit="1" customWidth="1"/>
    <col min="3" max="4" width="25.81640625" style="35" customWidth="1"/>
    <col min="5" max="10" width="13.81640625" style="35" customWidth="1"/>
    <col min="11" max="11" width="3.81640625" style="35" customWidth="1"/>
    <col min="12" max="12" width="15" style="35" bestFit="1" customWidth="1"/>
    <col min="13" max="17" width="13.1796875" style="35" bestFit="1" customWidth="1"/>
    <col min="18" max="18" width="11.26953125" style="35" customWidth="1"/>
    <col min="19" max="19" width="18.54296875" style="35" customWidth="1"/>
    <col min="20" max="20" width="16.453125" style="13" customWidth="1"/>
    <col min="21" max="21" width="11.26953125" style="13" customWidth="1"/>
    <col min="22" max="22" width="10.54296875" style="13" customWidth="1"/>
    <col min="23" max="23" width="13.7265625" style="13" customWidth="1"/>
    <col min="24" max="16384" width="8.81640625" style="13"/>
  </cols>
  <sheetData>
    <row r="1" spans="1:25" ht="18" thickBot="1" x14ac:dyDescent="0.4">
      <c r="A1" s="238" t="s">
        <v>110</v>
      </c>
      <c r="C1" s="34"/>
      <c r="D1" s="34"/>
    </row>
    <row r="2" spans="1:25" ht="13" thickBot="1" x14ac:dyDescent="0.3">
      <c r="A2" s="386" t="s">
        <v>204</v>
      </c>
      <c r="B2" s="387"/>
      <c r="C2" s="387"/>
      <c r="D2" s="387"/>
      <c r="E2" s="387"/>
      <c r="F2" s="387"/>
      <c r="G2" s="387"/>
      <c r="H2" s="387"/>
      <c r="I2" s="387"/>
      <c r="J2" s="388"/>
      <c r="L2" s="138" t="s">
        <v>126</v>
      </c>
      <c r="M2" s="139">
        <v>12</v>
      </c>
    </row>
    <row r="3" spans="1:25" x14ac:dyDescent="0.25">
      <c r="A3" s="389"/>
      <c r="B3" s="390"/>
      <c r="C3" s="390"/>
      <c r="D3" s="390"/>
      <c r="E3" s="390"/>
      <c r="F3" s="390"/>
      <c r="G3" s="390"/>
      <c r="H3" s="390"/>
      <c r="I3" s="390"/>
      <c r="J3" s="391"/>
    </row>
    <row r="4" spans="1:25" ht="13" thickBot="1" x14ac:dyDescent="0.3">
      <c r="A4" s="63"/>
      <c r="B4" s="63"/>
      <c r="C4" s="63"/>
      <c r="D4" s="63"/>
      <c r="E4" s="400"/>
      <c r="F4" s="400"/>
      <c r="G4" s="400"/>
      <c r="H4" s="400"/>
      <c r="I4" s="400"/>
      <c r="J4" s="400"/>
      <c r="K4" s="63"/>
      <c r="L4" s="401"/>
      <c r="M4" s="401"/>
      <c r="N4" s="401"/>
      <c r="O4" s="401"/>
      <c r="P4" s="401"/>
      <c r="Q4" s="401"/>
      <c r="R4" s="89"/>
    </row>
    <row r="5" spans="1:25" ht="35" thickBot="1" x14ac:dyDescent="0.3">
      <c r="A5" s="392" t="s">
        <v>146</v>
      </c>
      <c r="B5" s="393"/>
      <c r="C5" s="393"/>
      <c r="D5" s="197" t="s">
        <v>205</v>
      </c>
      <c r="E5" s="331" t="s">
        <v>159</v>
      </c>
      <c r="F5" s="332"/>
      <c r="G5" s="332"/>
      <c r="H5" s="332"/>
      <c r="I5" s="332"/>
      <c r="J5" s="333"/>
      <c r="K5" s="135"/>
      <c r="L5" s="331" t="s">
        <v>247</v>
      </c>
      <c r="M5" s="332"/>
      <c r="N5" s="332"/>
      <c r="O5" s="332"/>
      <c r="P5" s="332"/>
      <c r="Q5" s="333"/>
      <c r="R5" s="37"/>
      <c r="S5" s="38" t="s">
        <v>246</v>
      </c>
    </row>
    <row r="6" spans="1:25" ht="35" thickBot="1" x14ac:dyDescent="0.3">
      <c r="A6" s="208" t="s">
        <v>228</v>
      </c>
      <c r="B6" s="173" t="s">
        <v>267</v>
      </c>
      <c r="C6" s="169" t="s">
        <v>28</v>
      </c>
      <c r="D6" s="124" t="s">
        <v>205</v>
      </c>
      <c r="E6" s="169" t="s">
        <v>139</v>
      </c>
      <c r="F6" s="169" t="s">
        <v>141</v>
      </c>
      <c r="G6" s="169" t="s">
        <v>140</v>
      </c>
      <c r="H6" s="169" t="s">
        <v>142</v>
      </c>
      <c r="I6" s="169" t="s">
        <v>143</v>
      </c>
      <c r="J6" s="175" t="s">
        <v>144</v>
      </c>
      <c r="K6" s="91"/>
      <c r="L6" s="100" t="s">
        <v>209</v>
      </c>
      <c r="M6" s="100" t="s">
        <v>210</v>
      </c>
      <c r="N6" s="100" t="s">
        <v>211</v>
      </c>
      <c r="O6" s="100" t="s">
        <v>212</v>
      </c>
      <c r="P6" s="100" t="s">
        <v>213</v>
      </c>
      <c r="Q6" s="100" t="s">
        <v>214</v>
      </c>
      <c r="R6" s="91"/>
      <c r="S6" s="74" t="s">
        <v>130</v>
      </c>
    </row>
    <row r="7" spans="1:25" ht="35" thickBot="1" x14ac:dyDescent="0.3">
      <c r="A7" s="223">
        <v>3</v>
      </c>
      <c r="B7" s="201" t="s">
        <v>266</v>
      </c>
      <c r="C7" s="98" t="s">
        <v>268</v>
      </c>
      <c r="D7" s="172">
        <v>1</v>
      </c>
      <c r="E7" s="194"/>
      <c r="F7" s="194"/>
      <c r="G7" s="194"/>
      <c r="H7" s="194"/>
      <c r="I7" s="194"/>
      <c r="J7" s="194"/>
      <c r="K7" s="202"/>
      <c r="L7" s="203">
        <f>E7*$M$2</f>
        <v>0</v>
      </c>
      <c r="M7" s="203">
        <f t="shared" ref="M7:Q7" si="0">F7*$M$2</f>
        <v>0</v>
      </c>
      <c r="N7" s="203">
        <f t="shared" si="0"/>
        <v>0</v>
      </c>
      <c r="O7" s="203">
        <f t="shared" si="0"/>
        <v>0</v>
      </c>
      <c r="P7" s="203">
        <f t="shared" si="0"/>
        <v>0</v>
      </c>
      <c r="Q7" s="203">
        <f t="shared" si="0"/>
        <v>0</v>
      </c>
      <c r="R7" s="202"/>
      <c r="S7" s="117">
        <f>SUM(L7:Q7)*$D$7</f>
        <v>0</v>
      </c>
    </row>
    <row r="8" spans="1:25" ht="13" thickBot="1" x14ac:dyDescent="0.3">
      <c r="A8" s="91"/>
      <c r="B8" s="91"/>
      <c r="C8" s="91"/>
      <c r="D8" s="91"/>
      <c r="E8" s="91"/>
      <c r="F8" s="91"/>
      <c r="G8" s="91"/>
      <c r="H8" s="91"/>
      <c r="I8" s="91"/>
      <c r="J8" s="91"/>
      <c r="K8" s="91"/>
      <c r="L8" s="91"/>
      <c r="M8" s="91"/>
      <c r="N8" s="91"/>
      <c r="O8" s="91"/>
      <c r="P8" s="91"/>
      <c r="Q8" s="91"/>
      <c r="R8" s="91"/>
      <c r="S8" s="91"/>
    </row>
    <row r="9" spans="1:25" s="17" customFormat="1" ht="35" thickBot="1" x14ac:dyDescent="0.3">
      <c r="A9" s="394" t="s">
        <v>158</v>
      </c>
      <c r="B9" s="395"/>
      <c r="C9" s="395"/>
      <c r="D9" s="395"/>
      <c r="E9" s="395"/>
      <c r="F9" s="395"/>
      <c r="G9" s="395"/>
      <c r="H9" s="395"/>
      <c r="I9" s="395"/>
      <c r="J9" s="396"/>
      <c r="K9" s="91"/>
      <c r="L9" s="100" t="s">
        <v>209</v>
      </c>
      <c r="M9" s="100" t="s">
        <v>210</v>
      </c>
      <c r="N9" s="100" t="s">
        <v>211</v>
      </c>
      <c r="O9" s="100" t="s">
        <v>212</v>
      </c>
      <c r="P9" s="100" t="s">
        <v>213</v>
      </c>
      <c r="Q9" s="100" t="s">
        <v>214</v>
      </c>
      <c r="R9" s="91"/>
      <c r="S9" s="44" t="s">
        <v>129</v>
      </c>
      <c r="T9" s="13"/>
      <c r="U9" s="13"/>
      <c r="V9" s="13"/>
      <c r="W9" s="13"/>
      <c r="X9" s="13"/>
      <c r="Y9" s="13"/>
    </row>
    <row r="10" spans="1:25" ht="13" thickBot="1" x14ac:dyDescent="0.3">
      <c r="A10" s="397"/>
      <c r="B10" s="398"/>
      <c r="C10" s="398"/>
      <c r="D10" s="398"/>
      <c r="E10" s="398"/>
      <c r="F10" s="398"/>
      <c r="G10" s="398"/>
      <c r="H10" s="398"/>
      <c r="I10" s="398"/>
      <c r="J10" s="399"/>
      <c r="K10" s="91"/>
      <c r="L10" s="61">
        <f>L7</f>
        <v>0</v>
      </c>
      <c r="M10" s="61">
        <f t="shared" ref="M10:Q10" si="1">M7</f>
        <v>0</v>
      </c>
      <c r="N10" s="61">
        <f t="shared" si="1"/>
        <v>0</v>
      </c>
      <c r="O10" s="61">
        <f t="shared" si="1"/>
        <v>0</v>
      </c>
      <c r="P10" s="61">
        <f t="shared" si="1"/>
        <v>0</v>
      </c>
      <c r="Q10" s="61">
        <f t="shared" si="1"/>
        <v>0</v>
      </c>
      <c r="R10" s="91"/>
      <c r="S10" s="117">
        <f>S7</f>
        <v>0</v>
      </c>
    </row>
    <row r="11" spans="1:25" s="28" customFormat="1" ht="9.75" customHeight="1" x14ac:dyDescent="0.25">
      <c r="A11" s="63"/>
      <c r="B11" s="63"/>
      <c r="C11" s="63"/>
      <c r="D11" s="63"/>
      <c r="E11" s="63"/>
      <c r="F11" s="63"/>
      <c r="G11" s="63"/>
      <c r="H11" s="63"/>
      <c r="I11" s="63"/>
      <c r="J11" s="63"/>
      <c r="K11" s="63"/>
      <c r="L11" s="63"/>
      <c r="M11" s="63"/>
      <c r="N11" s="63"/>
      <c r="O11" s="63"/>
      <c r="P11" s="63"/>
      <c r="Q11" s="63"/>
      <c r="R11" s="63"/>
      <c r="S11" s="63"/>
      <c r="T11" s="13"/>
      <c r="U11" s="13"/>
      <c r="V11" s="13"/>
      <c r="W11" s="13"/>
      <c r="X11" s="13"/>
      <c r="Y11" s="13"/>
    </row>
    <row r="12" spans="1:25" s="28" customFormat="1" x14ac:dyDescent="0.25">
      <c r="A12" s="402"/>
      <c r="B12" s="402"/>
      <c r="C12" s="402"/>
      <c r="D12" s="402"/>
      <c r="E12" s="402"/>
      <c r="F12" s="63"/>
      <c r="G12" s="63"/>
      <c r="H12" s="63"/>
      <c r="I12" s="63"/>
      <c r="J12" s="63"/>
      <c r="K12" s="63"/>
      <c r="L12" s="63"/>
      <c r="M12" s="63"/>
      <c r="N12" s="63"/>
      <c r="O12" s="63"/>
      <c r="P12" s="63"/>
      <c r="Q12" s="63"/>
      <c r="R12" s="63"/>
      <c r="S12" s="63"/>
      <c r="T12" s="13"/>
      <c r="U12" s="13"/>
      <c r="V12" s="13"/>
      <c r="W12" s="13"/>
      <c r="X12" s="13"/>
      <c r="Y12" s="13"/>
    </row>
    <row r="13" spans="1:25" s="28" customFormat="1" x14ac:dyDescent="0.25">
      <c r="A13" s="402"/>
      <c r="B13" s="402"/>
      <c r="C13" s="402"/>
      <c r="D13" s="402"/>
      <c r="E13" s="402"/>
      <c r="F13" s="63"/>
      <c r="G13" s="63"/>
      <c r="H13" s="63"/>
      <c r="I13" s="63"/>
      <c r="J13" s="63"/>
      <c r="K13" s="63"/>
      <c r="L13" s="63"/>
      <c r="M13" s="35"/>
      <c r="N13" s="35"/>
      <c r="O13" s="35"/>
      <c r="P13" s="35"/>
      <c r="Q13" s="136"/>
      <c r="R13" s="136"/>
      <c r="S13" s="35"/>
      <c r="T13" s="13"/>
      <c r="U13" s="13"/>
      <c r="V13" s="13"/>
      <c r="W13" s="13"/>
      <c r="X13" s="13"/>
      <c r="Y13" s="13"/>
    </row>
    <row r="14" spans="1:25" s="28" customFormat="1" x14ac:dyDescent="0.25">
      <c r="A14" s="402"/>
      <c r="B14" s="402"/>
      <c r="C14" s="402"/>
      <c r="D14" s="402"/>
      <c r="E14" s="402"/>
      <c r="F14" s="63"/>
      <c r="G14" s="63"/>
      <c r="H14" s="63"/>
      <c r="I14" s="63"/>
      <c r="J14" s="63"/>
      <c r="K14" s="63"/>
      <c r="L14" s="63"/>
      <c r="M14" s="63"/>
      <c r="N14" s="63"/>
      <c r="O14" s="63"/>
      <c r="P14" s="63"/>
      <c r="Q14" s="63"/>
      <c r="R14" s="63"/>
      <c r="S14" s="63"/>
      <c r="T14" s="13"/>
      <c r="U14" s="13"/>
      <c r="V14" s="13"/>
      <c r="W14" s="13"/>
      <c r="X14" s="13"/>
      <c r="Y14" s="13"/>
    </row>
    <row r="15" spans="1:25" s="28" customFormat="1" ht="13" x14ac:dyDescent="0.3">
      <c r="A15" s="63"/>
      <c r="B15" s="63"/>
      <c r="C15" s="63"/>
      <c r="D15" s="63"/>
      <c r="E15" s="63"/>
      <c r="F15" s="63"/>
      <c r="G15" s="63"/>
      <c r="H15" s="63"/>
      <c r="I15" s="63"/>
      <c r="J15" s="63"/>
      <c r="K15" s="63"/>
      <c r="L15" s="63"/>
      <c r="M15" s="63"/>
      <c r="N15" s="63"/>
      <c r="O15" s="63"/>
      <c r="P15" s="63"/>
      <c r="Q15" s="136"/>
      <c r="R15" s="136"/>
      <c r="S15" s="63"/>
      <c r="T15" s="11"/>
      <c r="U15" s="11"/>
      <c r="V15" s="11"/>
      <c r="W15" s="11"/>
      <c r="X15" s="11"/>
    </row>
    <row r="16" spans="1:25" s="28" customFormat="1" x14ac:dyDescent="0.25">
      <c r="A16" s="63"/>
      <c r="B16" s="63"/>
      <c r="C16" s="63"/>
      <c r="D16" s="63"/>
      <c r="E16" s="63"/>
      <c r="F16" s="63"/>
      <c r="G16" s="63"/>
      <c r="H16" s="63"/>
      <c r="I16" s="63"/>
      <c r="J16" s="63"/>
      <c r="K16" s="63"/>
      <c r="L16" s="63"/>
      <c r="M16" s="63"/>
      <c r="N16" s="63"/>
      <c r="O16" s="63"/>
      <c r="P16" s="63"/>
      <c r="Q16" s="63"/>
      <c r="R16" s="63"/>
      <c r="S16" s="63"/>
    </row>
    <row r="17" spans="1:19" s="28" customFormat="1" x14ac:dyDescent="0.25">
      <c r="A17" s="35"/>
      <c r="B17" s="63"/>
      <c r="C17" s="63"/>
      <c r="D17" s="63"/>
      <c r="E17" s="63"/>
      <c r="F17" s="63"/>
      <c r="G17" s="63"/>
      <c r="H17" s="63"/>
      <c r="I17" s="63"/>
      <c r="J17" s="63"/>
      <c r="K17" s="63"/>
      <c r="L17" s="63"/>
      <c r="M17" s="63"/>
      <c r="N17" s="63"/>
      <c r="O17" s="63"/>
      <c r="P17" s="63"/>
      <c r="Q17" s="63"/>
      <c r="R17" s="63"/>
      <c r="S17" s="63"/>
    </row>
    <row r="18" spans="1:19" x14ac:dyDescent="0.25">
      <c r="C18" s="63"/>
      <c r="D18" s="63"/>
      <c r="E18" s="63"/>
      <c r="F18" s="63"/>
      <c r="G18" s="63"/>
      <c r="H18" s="63"/>
      <c r="I18" s="63"/>
      <c r="J18" s="63"/>
    </row>
    <row r="19" spans="1:19" x14ac:dyDescent="0.25">
      <c r="C19" s="63"/>
      <c r="D19" s="63"/>
      <c r="E19" s="63"/>
      <c r="F19" s="63"/>
      <c r="G19" s="63"/>
      <c r="H19" s="63"/>
      <c r="I19" s="63"/>
      <c r="J19" s="63"/>
    </row>
    <row r="20" spans="1:19" x14ac:dyDescent="0.25">
      <c r="C20" s="63"/>
      <c r="D20" s="63"/>
      <c r="E20" s="63"/>
      <c r="F20" s="63"/>
      <c r="G20" s="63"/>
      <c r="H20" s="63"/>
      <c r="I20" s="63"/>
      <c r="J20" s="63"/>
    </row>
    <row r="21" spans="1:19" x14ac:dyDescent="0.25">
      <c r="C21" s="63"/>
      <c r="D21" s="63"/>
      <c r="E21" s="63"/>
      <c r="F21" s="63"/>
      <c r="G21" s="63"/>
      <c r="H21" s="63"/>
      <c r="I21" s="63"/>
      <c r="J21" s="63"/>
    </row>
    <row r="22" spans="1:19" x14ac:dyDescent="0.25">
      <c r="C22" s="63"/>
      <c r="D22" s="63"/>
      <c r="E22" s="63"/>
      <c r="F22" s="63"/>
      <c r="G22" s="63"/>
      <c r="H22" s="63"/>
      <c r="I22" s="63"/>
      <c r="J22" s="63"/>
    </row>
    <row r="23" spans="1:19" x14ac:dyDescent="0.25">
      <c r="C23" s="63"/>
      <c r="D23" s="63"/>
      <c r="E23" s="63"/>
      <c r="F23" s="63"/>
      <c r="G23" s="63"/>
      <c r="H23" s="63"/>
      <c r="I23" s="63"/>
      <c r="J23" s="63"/>
    </row>
    <row r="24" spans="1:19" x14ac:dyDescent="0.25">
      <c r="E24" s="63"/>
    </row>
    <row r="25" spans="1:19" x14ac:dyDescent="0.25">
      <c r="E25" s="63"/>
    </row>
    <row r="26" spans="1:19" x14ac:dyDescent="0.25">
      <c r="E26" s="63"/>
    </row>
    <row r="27" spans="1:19" x14ac:dyDescent="0.25">
      <c r="E27" s="63"/>
    </row>
    <row r="28" spans="1:19" x14ac:dyDescent="0.25">
      <c r="E28" s="63"/>
    </row>
    <row r="29" spans="1:19" x14ac:dyDescent="0.25">
      <c r="E29" s="63"/>
    </row>
    <row r="30" spans="1:19" x14ac:dyDescent="0.25">
      <c r="E30" s="63"/>
    </row>
    <row r="31" spans="1:19" x14ac:dyDescent="0.25">
      <c r="E31" s="63"/>
    </row>
    <row r="32" spans="1:19" x14ac:dyDescent="0.25">
      <c r="E32" s="63"/>
    </row>
    <row r="33" spans="5:5" x14ac:dyDescent="0.25">
      <c r="E33" s="63"/>
    </row>
    <row r="34" spans="5:5" x14ac:dyDescent="0.25">
      <c r="E34" s="63"/>
    </row>
    <row r="35" spans="5:5" x14ac:dyDescent="0.25">
      <c r="E35" s="63"/>
    </row>
    <row r="36" spans="5:5" x14ac:dyDescent="0.25">
      <c r="E36" s="63"/>
    </row>
    <row r="37" spans="5:5" x14ac:dyDescent="0.25">
      <c r="E37" s="63"/>
    </row>
    <row r="38" spans="5:5" x14ac:dyDescent="0.25">
      <c r="E38" s="63"/>
    </row>
    <row r="39" spans="5:5" x14ac:dyDescent="0.25">
      <c r="E39" s="63"/>
    </row>
    <row r="40" spans="5:5" x14ac:dyDescent="0.25">
      <c r="E40" s="63"/>
    </row>
    <row r="41" spans="5:5" x14ac:dyDescent="0.25">
      <c r="E41" s="63"/>
    </row>
    <row r="42" spans="5:5" x14ac:dyDescent="0.25">
      <c r="E42" s="63"/>
    </row>
    <row r="43" spans="5:5" x14ac:dyDescent="0.25">
      <c r="E43" s="63"/>
    </row>
    <row r="44" spans="5:5" x14ac:dyDescent="0.25">
      <c r="E44" s="63"/>
    </row>
    <row r="45" spans="5:5" x14ac:dyDescent="0.25">
      <c r="E45" s="63"/>
    </row>
    <row r="46" spans="5:5" x14ac:dyDescent="0.25">
      <c r="E46" s="63"/>
    </row>
  </sheetData>
  <mergeCells count="12">
    <mergeCell ref="E12:E14"/>
    <mergeCell ref="A12:A14"/>
    <mergeCell ref="B12:B14"/>
    <mergeCell ref="C12:C14"/>
    <mergeCell ref="D12:D14"/>
    <mergeCell ref="A2:J3"/>
    <mergeCell ref="A5:C5"/>
    <mergeCell ref="E5:J5"/>
    <mergeCell ref="L5:Q5"/>
    <mergeCell ref="A9:J10"/>
    <mergeCell ref="E4:J4"/>
    <mergeCell ref="L4:Q4"/>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68"/>
  <sheetViews>
    <sheetView zoomScale="40" zoomScaleNormal="40" workbookViewId="0">
      <selection activeCell="J9" sqref="J9:O11"/>
    </sheetView>
  </sheetViews>
  <sheetFormatPr defaultColWidth="8.81640625" defaultRowHeight="12.5" x14ac:dyDescent="0.25"/>
  <cols>
    <col min="1" max="1" width="24.7265625" style="35" customWidth="1"/>
    <col min="2" max="2" width="25.7265625" style="35" customWidth="1"/>
    <col min="3" max="4" width="25.81640625" style="35" customWidth="1"/>
    <col min="5" max="8" width="16.1796875" style="35" customWidth="1"/>
    <col min="9" max="9" width="3.81640625" style="35" customWidth="1"/>
    <col min="10" max="15" width="14.26953125" style="35" bestFit="1" customWidth="1"/>
    <col min="16" max="16" width="10.7265625" style="35" customWidth="1"/>
    <col min="17" max="17" width="14.453125" style="35" bestFit="1" customWidth="1"/>
    <col min="18" max="18" width="15.1796875" style="35" bestFit="1" customWidth="1"/>
    <col min="19" max="22" width="14.453125" style="35" bestFit="1" customWidth="1"/>
    <col min="23" max="23" width="10.7265625" style="35" bestFit="1" customWidth="1"/>
    <col min="24" max="24" width="20.54296875" style="35" customWidth="1"/>
    <col min="25" max="16384" width="8.81640625" style="13"/>
  </cols>
  <sheetData>
    <row r="1" spans="1:24" ht="18" thickBot="1" x14ac:dyDescent="0.4">
      <c r="A1" s="238" t="s">
        <v>122</v>
      </c>
      <c r="B1" s="34"/>
      <c r="C1" s="34"/>
      <c r="D1" s="34"/>
      <c r="E1" s="34"/>
      <c r="F1" s="34"/>
      <c r="G1" s="34"/>
      <c r="H1" s="34"/>
      <c r="I1" s="34"/>
      <c r="J1" s="34"/>
      <c r="K1" s="34"/>
      <c r="P1"/>
    </row>
    <row r="2" spans="1:24" ht="26.15" customHeight="1" thickBot="1" x14ac:dyDescent="0.35">
      <c r="A2" s="416" t="s">
        <v>203</v>
      </c>
      <c r="B2" s="416"/>
      <c r="C2" s="416"/>
      <c r="D2" s="416"/>
      <c r="E2" s="416"/>
      <c r="F2" s="416"/>
      <c r="G2" s="416"/>
      <c r="H2" s="416"/>
      <c r="I2" s="416"/>
      <c r="J2" s="416"/>
      <c r="K2" s="416"/>
      <c r="L2" s="416"/>
      <c r="M2" s="416"/>
      <c r="N2" s="416"/>
      <c r="O2" s="416"/>
      <c r="P2"/>
      <c r="Q2" s="261" t="s">
        <v>126</v>
      </c>
      <c r="R2" s="262"/>
      <c r="S2" s="263">
        <v>12</v>
      </c>
      <c r="T2" s="264"/>
    </row>
    <row r="3" spans="1:24" customFormat="1" ht="13" thickBot="1" x14ac:dyDescent="0.3"/>
    <row r="4" spans="1:24" ht="35" thickBot="1" x14ac:dyDescent="0.3">
      <c r="A4" s="413" t="s">
        <v>146</v>
      </c>
      <c r="B4" s="414"/>
      <c r="C4" s="415"/>
      <c r="D4" s="197" t="s">
        <v>205</v>
      </c>
      <c r="E4" s="392" t="s">
        <v>156</v>
      </c>
      <c r="F4" s="393"/>
      <c r="G4" s="393"/>
      <c r="H4" s="393"/>
      <c r="I4" s="72"/>
      <c r="J4" s="331" t="s">
        <v>159</v>
      </c>
      <c r="K4" s="332"/>
      <c r="L4" s="332"/>
      <c r="M4" s="332"/>
      <c r="N4" s="332"/>
      <c r="O4" s="333"/>
      <c r="P4" s="36"/>
      <c r="Q4" s="307" t="s">
        <v>29</v>
      </c>
      <c r="R4" s="308"/>
      <c r="S4" s="308"/>
      <c r="T4" s="308"/>
      <c r="U4" s="308"/>
      <c r="V4" s="309"/>
      <c r="W4" s="37"/>
      <c r="X4" s="38" t="s">
        <v>246</v>
      </c>
    </row>
    <row r="5" spans="1:24" ht="35" thickBot="1" x14ac:dyDescent="0.3">
      <c r="A5" s="208" t="s">
        <v>228</v>
      </c>
      <c r="B5" s="204" t="s">
        <v>30</v>
      </c>
      <c r="C5" s="205" t="s">
        <v>28</v>
      </c>
      <c r="D5" s="116" t="s">
        <v>205</v>
      </c>
      <c r="E5" s="206" t="s">
        <v>132</v>
      </c>
      <c r="F5" s="169" t="s">
        <v>137</v>
      </c>
      <c r="G5" s="169" t="s">
        <v>136</v>
      </c>
      <c r="H5" s="122" t="s">
        <v>138</v>
      </c>
      <c r="I5" s="41"/>
      <c r="J5" s="174" t="s">
        <v>139</v>
      </c>
      <c r="K5" s="169" t="s">
        <v>141</v>
      </c>
      <c r="L5" s="169" t="s">
        <v>140</v>
      </c>
      <c r="M5" s="169" t="s">
        <v>142</v>
      </c>
      <c r="N5" s="169" t="s">
        <v>143</v>
      </c>
      <c r="O5" s="175" t="s">
        <v>144</v>
      </c>
      <c r="P5" s="44"/>
      <c r="Q5" s="100" t="s">
        <v>209</v>
      </c>
      <c r="R5" s="100" t="s">
        <v>210</v>
      </c>
      <c r="S5" s="100" t="s">
        <v>211</v>
      </c>
      <c r="T5" s="100" t="s">
        <v>212</v>
      </c>
      <c r="U5" s="100" t="s">
        <v>213</v>
      </c>
      <c r="V5" s="100" t="s">
        <v>214</v>
      </c>
      <c r="W5" s="44"/>
      <c r="X5" s="74" t="s">
        <v>130</v>
      </c>
    </row>
    <row r="6" spans="1:24" x14ac:dyDescent="0.25">
      <c r="A6" s="410">
        <v>4</v>
      </c>
      <c r="B6" s="407" t="s">
        <v>105</v>
      </c>
      <c r="C6" s="407" t="s">
        <v>188</v>
      </c>
      <c r="D6" s="417">
        <v>1</v>
      </c>
      <c r="E6" s="55" t="s">
        <v>133</v>
      </c>
      <c r="F6" s="56">
        <v>1</v>
      </c>
      <c r="G6" s="56">
        <v>40</v>
      </c>
      <c r="H6" s="57">
        <v>1</v>
      </c>
      <c r="I6" s="177"/>
      <c r="J6" s="143">
        <v>0</v>
      </c>
      <c r="K6" s="143">
        <v>0</v>
      </c>
      <c r="L6" s="143">
        <v>0</v>
      </c>
      <c r="M6" s="143">
        <v>0</v>
      </c>
      <c r="N6" s="143">
        <v>0</v>
      </c>
      <c r="O6" s="143">
        <v>0</v>
      </c>
      <c r="P6" s="177"/>
      <c r="Q6" s="76">
        <f>($G6-$F6+1)*$H6*J6*$S$2</f>
        <v>0</v>
      </c>
      <c r="R6" s="76">
        <f t="shared" ref="R6:V6" si="0">($G6-$F6+1)*$H6*K6*$S$2</f>
        <v>0</v>
      </c>
      <c r="S6" s="76">
        <f>($G6-$F6+1)*$H6*L6*$S$2</f>
        <v>0</v>
      </c>
      <c r="T6" s="76">
        <f t="shared" si="0"/>
        <v>0</v>
      </c>
      <c r="U6" s="76">
        <f t="shared" si="0"/>
        <v>0</v>
      </c>
      <c r="V6" s="76">
        <f t="shared" si="0"/>
        <v>0</v>
      </c>
      <c r="W6" s="177"/>
      <c r="X6" s="79">
        <f>SUM(Q6:V6)*$D$6</f>
        <v>0</v>
      </c>
    </row>
    <row r="7" spans="1:24" x14ac:dyDescent="0.25">
      <c r="A7" s="411"/>
      <c r="B7" s="408"/>
      <c r="C7" s="408"/>
      <c r="D7" s="418"/>
      <c r="E7" s="49" t="s">
        <v>134</v>
      </c>
      <c r="F7" s="50">
        <v>41</v>
      </c>
      <c r="G7" s="50">
        <v>80</v>
      </c>
      <c r="H7" s="51">
        <v>0.85</v>
      </c>
      <c r="I7" s="44"/>
      <c r="J7" s="145">
        <v>0</v>
      </c>
      <c r="K7" s="145">
        <v>0</v>
      </c>
      <c r="L7" s="145">
        <v>0</v>
      </c>
      <c r="M7" s="145">
        <v>0</v>
      </c>
      <c r="N7" s="145">
        <v>0</v>
      </c>
      <c r="O7" s="145">
        <v>0</v>
      </c>
      <c r="P7" s="44"/>
      <c r="Q7" s="48">
        <f>($G7-$F7+1)*$H7*J7*$S$2</f>
        <v>0</v>
      </c>
      <c r="R7" s="48">
        <f>($G7-$F7+1)*$H7*K7*$S$2</f>
        <v>0</v>
      </c>
      <c r="S7" s="48">
        <f>($G7-$F7+1)*$H7*L7*$S$2</f>
        <v>0</v>
      </c>
      <c r="T7" s="48">
        <f>($G7-$F7+1)*$H7*M7*$S$2</f>
        <v>0</v>
      </c>
      <c r="U7" s="48">
        <f>($G7-$F7+1)*$H7*N7*$S$2</f>
        <v>0</v>
      </c>
      <c r="V7" s="48">
        <f t="shared" ref="V7:V9" si="1">($G7-$F7+1)*$H7*O7*$S$2</f>
        <v>0</v>
      </c>
      <c r="W7" s="44"/>
      <c r="X7" s="80">
        <f>SUM(Q7:V7)*$D$6</f>
        <v>0</v>
      </c>
    </row>
    <row r="8" spans="1:24" ht="13" thickBot="1" x14ac:dyDescent="0.3">
      <c r="A8" s="412"/>
      <c r="B8" s="409"/>
      <c r="C8" s="409"/>
      <c r="D8" s="419"/>
      <c r="E8" s="53" t="s">
        <v>135</v>
      </c>
      <c r="F8" s="166">
        <v>81</v>
      </c>
      <c r="G8" s="166">
        <v>150</v>
      </c>
      <c r="H8" s="54">
        <v>0.25</v>
      </c>
      <c r="I8" s="181"/>
      <c r="J8" s="144">
        <v>0</v>
      </c>
      <c r="K8" s="144">
        <v>0</v>
      </c>
      <c r="L8" s="144">
        <v>0</v>
      </c>
      <c r="M8" s="144">
        <v>0</v>
      </c>
      <c r="N8" s="144">
        <v>0</v>
      </c>
      <c r="O8" s="144">
        <v>0</v>
      </c>
      <c r="P8" s="181"/>
      <c r="Q8" s="183">
        <f t="shared" ref="Q8:Q9" si="2">($G8-$F8+1)*$H8*J8*$S$2</f>
        <v>0</v>
      </c>
      <c r="R8" s="183">
        <f t="shared" ref="R8:R9" si="3">($G8-$F8+1)*$H8*K8*$S$2</f>
        <v>0</v>
      </c>
      <c r="S8" s="183">
        <f t="shared" ref="S8:S9" si="4">($G8-$F8+1)*$H8*L8*$S$2</f>
        <v>0</v>
      </c>
      <c r="T8" s="183">
        <f t="shared" ref="T8" si="5">($G8-$F8+1)*$H8*M8*$S$2</f>
        <v>0</v>
      </c>
      <c r="U8" s="183">
        <f t="shared" ref="U8:U9" si="6">($G8-$F8+1)*$H8*N8*$S$2</f>
        <v>0</v>
      </c>
      <c r="V8" s="183">
        <f t="shared" si="1"/>
        <v>0</v>
      </c>
      <c r="W8" s="181"/>
      <c r="X8" s="81">
        <f>SUM(Q8:V8)*$D$6</f>
        <v>0</v>
      </c>
    </row>
    <row r="9" spans="1:24" s="17" customFormat="1" x14ac:dyDescent="0.25">
      <c r="A9" s="403">
        <v>4</v>
      </c>
      <c r="B9" s="404" t="s">
        <v>269</v>
      </c>
      <c r="C9" s="407" t="s">
        <v>188</v>
      </c>
      <c r="D9" s="417">
        <v>1</v>
      </c>
      <c r="E9" s="55" t="s">
        <v>133</v>
      </c>
      <c r="F9" s="56">
        <v>1</v>
      </c>
      <c r="G9" s="56">
        <v>10</v>
      </c>
      <c r="H9" s="57">
        <v>1</v>
      </c>
      <c r="I9" s="177"/>
      <c r="J9" s="143">
        <v>0</v>
      </c>
      <c r="K9" s="143">
        <v>0</v>
      </c>
      <c r="L9" s="143">
        <v>0</v>
      </c>
      <c r="M9" s="143">
        <v>0</v>
      </c>
      <c r="N9" s="143">
        <v>0</v>
      </c>
      <c r="O9" s="143">
        <v>0</v>
      </c>
      <c r="P9" s="177"/>
      <c r="Q9" s="76">
        <f t="shared" si="2"/>
        <v>0</v>
      </c>
      <c r="R9" s="76">
        <f t="shared" si="3"/>
        <v>0</v>
      </c>
      <c r="S9" s="76">
        <f t="shared" si="4"/>
        <v>0</v>
      </c>
      <c r="T9" s="76">
        <f>($G9-$F9+1)*$H9*M9*$S$2</f>
        <v>0</v>
      </c>
      <c r="U9" s="76">
        <f t="shared" si="6"/>
        <v>0</v>
      </c>
      <c r="V9" s="76">
        <f t="shared" si="1"/>
        <v>0</v>
      </c>
      <c r="W9" s="177"/>
      <c r="X9" s="79">
        <f>SUM(Q9:V9)*$D$9</f>
        <v>0</v>
      </c>
    </row>
    <row r="10" spans="1:24" s="17" customFormat="1" x14ac:dyDescent="0.25">
      <c r="A10" s="350"/>
      <c r="B10" s="405"/>
      <c r="C10" s="408"/>
      <c r="D10" s="418"/>
      <c r="E10" s="49" t="s">
        <v>134</v>
      </c>
      <c r="F10" s="50">
        <v>20</v>
      </c>
      <c r="G10" s="50">
        <v>30</v>
      </c>
      <c r="H10" s="51">
        <v>0.1</v>
      </c>
      <c r="I10" s="44"/>
      <c r="J10" s="145">
        <v>0</v>
      </c>
      <c r="K10" s="145">
        <v>0</v>
      </c>
      <c r="L10" s="145">
        <v>0</v>
      </c>
      <c r="M10" s="145">
        <v>0</v>
      </c>
      <c r="N10" s="145">
        <v>0</v>
      </c>
      <c r="O10" s="145">
        <v>0</v>
      </c>
      <c r="P10" s="44"/>
      <c r="Q10" s="48">
        <f t="shared" ref="Q10:Q11" si="7">($G10-$F10+1)*$H10*J10*$S$2</f>
        <v>0</v>
      </c>
      <c r="R10" s="48">
        <f t="shared" ref="R10" si="8">($G10-$F10+1)*$H10*K10*$S$2</f>
        <v>0</v>
      </c>
      <c r="S10" s="48">
        <f t="shared" ref="S10" si="9">($G10-$F10+1)*$H10*L10*$S$2</f>
        <v>0</v>
      </c>
      <c r="T10" s="48">
        <f t="shared" ref="T10" si="10">($G10-$F10+1)*$H10*M10*$S$2</f>
        <v>0</v>
      </c>
      <c r="U10" s="48">
        <f t="shared" ref="U10:U11" si="11">($G10-$F10+1)*$H10*N10*$S$2</f>
        <v>0</v>
      </c>
      <c r="V10" s="48">
        <f t="shared" ref="V10" si="12">($G10-$F10+1)*$H10*O10*$S$2</f>
        <v>0</v>
      </c>
      <c r="W10" s="44"/>
      <c r="X10" s="80">
        <f>SUM(Q10:V10)*$D$9</f>
        <v>0</v>
      </c>
    </row>
    <row r="11" spans="1:24" s="17" customFormat="1" ht="13" thickBot="1" x14ac:dyDescent="0.3">
      <c r="A11" s="351"/>
      <c r="B11" s="406"/>
      <c r="C11" s="409"/>
      <c r="D11" s="419"/>
      <c r="E11" s="53" t="s">
        <v>135</v>
      </c>
      <c r="F11" s="166">
        <v>31</v>
      </c>
      <c r="G11" s="166">
        <v>80</v>
      </c>
      <c r="H11" s="54">
        <v>0.01</v>
      </c>
      <c r="I11" s="181"/>
      <c r="J11" s="144">
        <v>0</v>
      </c>
      <c r="K11" s="144">
        <v>0</v>
      </c>
      <c r="L11" s="144">
        <v>0</v>
      </c>
      <c r="M11" s="144">
        <v>0</v>
      </c>
      <c r="N11" s="144">
        <v>0</v>
      </c>
      <c r="O11" s="144">
        <v>0</v>
      </c>
      <c r="P11" s="181"/>
      <c r="Q11" s="183">
        <f t="shared" si="7"/>
        <v>0</v>
      </c>
      <c r="R11" s="183">
        <f>($G11-$F11+1)*$H11*K11*$S$2</f>
        <v>0</v>
      </c>
      <c r="S11" s="183">
        <f>($G11-$F11+1)*$H11*L11*$S$2</f>
        <v>0</v>
      </c>
      <c r="T11" s="183">
        <f>($G11-$F11+1)*$H11*M11*$S$2</f>
        <v>0</v>
      </c>
      <c r="U11" s="183">
        <f t="shared" si="11"/>
        <v>0</v>
      </c>
      <c r="V11" s="183">
        <f>($G11-$F11+1)*$H11*O11*$S$2</f>
        <v>0</v>
      </c>
      <c r="W11" s="181"/>
      <c r="X11" s="81">
        <f>SUM(Q11:V11)*$D$9</f>
        <v>0</v>
      </c>
    </row>
    <row r="12" spans="1:24" ht="13" thickBot="1" x14ac:dyDescent="0.3">
      <c r="A12" s="44"/>
      <c r="B12" s="44"/>
      <c r="C12" s="44"/>
      <c r="D12" s="44"/>
      <c r="E12" s="44"/>
      <c r="F12" s="44"/>
      <c r="G12" s="44"/>
      <c r="H12" s="44"/>
      <c r="I12" s="44"/>
      <c r="J12" s="44"/>
      <c r="K12" s="44"/>
      <c r="L12" s="44"/>
      <c r="M12" s="44"/>
      <c r="N12" s="44"/>
      <c r="O12" s="44"/>
      <c r="P12" s="44"/>
      <c r="Q12" s="44"/>
      <c r="R12" s="44"/>
      <c r="S12" s="44"/>
      <c r="T12" s="44"/>
      <c r="U12" s="44"/>
      <c r="V12" s="44"/>
      <c r="W12" s="44"/>
      <c r="X12" s="44"/>
    </row>
    <row r="13" spans="1:24" ht="35" thickBot="1" x14ac:dyDescent="0.3">
      <c r="A13" s="394" t="s">
        <v>158</v>
      </c>
      <c r="B13" s="395"/>
      <c r="C13" s="395"/>
      <c r="D13" s="395"/>
      <c r="E13" s="395"/>
      <c r="F13" s="395"/>
      <c r="G13" s="395"/>
      <c r="H13" s="395"/>
      <c r="I13" s="395"/>
      <c r="J13" s="395"/>
      <c r="K13" s="395"/>
      <c r="L13" s="395"/>
      <c r="M13" s="395"/>
      <c r="N13" s="395"/>
      <c r="O13" s="396"/>
      <c r="P13" s="44"/>
      <c r="Q13" s="58" t="s">
        <v>209</v>
      </c>
      <c r="R13" s="59" t="s">
        <v>210</v>
      </c>
      <c r="S13" s="59" t="s">
        <v>211</v>
      </c>
      <c r="T13" s="59" t="s">
        <v>212</v>
      </c>
      <c r="U13" s="59" t="s">
        <v>213</v>
      </c>
      <c r="V13" s="60" t="s">
        <v>214</v>
      </c>
      <c r="W13" s="44"/>
      <c r="X13" s="82" t="s">
        <v>129</v>
      </c>
    </row>
    <row r="14" spans="1:24" ht="13.5" customHeight="1" thickBot="1" x14ac:dyDescent="0.3">
      <c r="A14" s="397"/>
      <c r="B14" s="398"/>
      <c r="C14" s="398"/>
      <c r="D14" s="398"/>
      <c r="E14" s="398"/>
      <c r="F14" s="398"/>
      <c r="G14" s="398"/>
      <c r="H14" s="398"/>
      <c r="I14" s="398"/>
      <c r="J14" s="398"/>
      <c r="K14" s="398"/>
      <c r="L14" s="398"/>
      <c r="M14" s="398"/>
      <c r="N14" s="398"/>
      <c r="O14" s="399"/>
      <c r="P14" s="44"/>
      <c r="Q14" s="83">
        <f>SUM(Q6:Q11)</f>
        <v>0</v>
      </c>
      <c r="R14" s="84">
        <f t="shared" ref="R14:V14" si="13">SUM(R6:R11)</f>
        <v>0</v>
      </c>
      <c r="S14" s="84">
        <f t="shared" si="13"/>
        <v>0</v>
      </c>
      <c r="T14" s="84">
        <f>SUM(T6:T11)</f>
        <v>0</v>
      </c>
      <c r="U14" s="84">
        <f t="shared" si="13"/>
        <v>0</v>
      </c>
      <c r="V14" s="85">
        <f t="shared" si="13"/>
        <v>0</v>
      </c>
      <c r="W14" s="44"/>
      <c r="X14" s="81">
        <f>SUM(X6:X11)</f>
        <v>0</v>
      </c>
    </row>
    <row r="15" spans="1:24" s="28" customFormat="1" x14ac:dyDescent="0.25">
      <c r="A15" s="62"/>
      <c r="B15" s="62"/>
      <c r="C15" s="62"/>
      <c r="D15" s="62"/>
      <c r="E15" s="62"/>
      <c r="F15" s="62"/>
      <c r="G15" s="62"/>
      <c r="H15" s="62"/>
      <c r="I15" s="62"/>
      <c r="J15" s="62"/>
      <c r="K15" s="62"/>
      <c r="L15" s="62"/>
      <c r="M15" s="62"/>
      <c r="N15" s="62"/>
      <c r="O15" s="62"/>
      <c r="P15" s="63"/>
      <c r="Q15" s="63"/>
      <c r="R15" s="63"/>
      <c r="S15" s="63"/>
      <c r="T15" s="63"/>
      <c r="U15" s="63"/>
      <c r="V15" s="63"/>
      <c r="W15" s="63"/>
      <c r="X15" s="63"/>
    </row>
    <row r="16" spans="1:24" s="28" customFormat="1" x14ac:dyDescent="0.25">
      <c r="A16" s="62"/>
      <c r="B16" s="62"/>
      <c r="C16" s="62"/>
      <c r="D16" s="62"/>
      <c r="E16" s="62"/>
      <c r="F16" s="62"/>
      <c r="G16" s="62"/>
      <c r="H16" s="62"/>
      <c r="I16" s="62"/>
      <c r="J16" s="62"/>
      <c r="K16" s="62"/>
      <c r="L16" s="62"/>
      <c r="M16" s="62"/>
      <c r="N16" s="62"/>
      <c r="O16" s="62"/>
      <c r="P16" s="63"/>
      <c r="Q16" s="63"/>
      <c r="R16" s="63"/>
      <c r="S16" s="63"/>
      <c r="T16" s="63"/>
      <c r="U16" s="63"/>
      <c r="V16" s="63"/>
      <c r="W16" s="63"/>
      <c r="X16" s="63"/>
    </row>
    <row r="17" spans="1:24" s="28" customFormat="1" x14ac:dyDescent="0.25">
      <c r="A17" s="62"/>
      <c r="B17" s="62"/>
      <c r="C17" s="62"/>
      <c r="D17" s="62"/>
      <c r="E17" s="62"/>
      <c r="F17" s="62"/>
      <c r="G17" s="62"/>
      <c r="H17" s="62"/>
      <c r="I17" s="62"/>
      <c r="J17" s="62"/>
      <c r="K17" s="62"/>
      <c r="L17" s="62"/>
      <c r="M17" s="62"/>
      <c r="N17" s="62"/>
      <c r="O17" s="62"/>
      <c r="P17" s="63"/>
      <c r="Q17" s="63"/>
      <c r="R17" s="63"/>
      <c r="S17" s="63"/>
      <c r="T17" s="63"/>
      <c r="U17" s="63"/>
      <c r="V17" s="63"/>
      <c r="W17" s="63"/>
      <c r="X17" s="63"/>
    </row>
    <row r="18" spans="1:24" s="28" customFormat="1" x14ac:dyDescent="0.25">
      <c r="A18" s="62"/>
      <c r="B18" s="62"/>
      <c r="C18" s="62"/>
      <c r="D18" s="62"/>
      <c r="E18" s="62"/>
      <c r="F18" s="62"/>
      <c r="G18" s="62"/>
      <c r="H18" s="62"/>
      <c r="I18" s="62"/>
      <c r="J18" s="62"/>
      <c r="K18" s="62"/>
      <c r="L18" s="62"/>
      <c r="M18" s="62"/>
      <c r="N18" s="62"/>
      <c r="O18" s="62"/>
      <c r="P18" s="63"/>
      <c r="Q18" s="63"/>
      <c r="R18" s="63"/>
      <c r="S18" s="63"/>
      <c r="T18" s="63"/>
      <c r="U18" s="63"/>
      <c r="V18" s="63"/>
      <c r="W18" s="63"/>
      <c r="X18" s="63"/>
    </row>
    <row r="19" spans="1:24" s="28" customFormat="1" x14ac:dyDescent="0.25">
      <c r="A19" s="62"/>
      <c r="B19" s="62"/>
      <c r="C19" s="62"/>
      <c r="D19" s="62"/>
      <c r="E19" s="62"/>
      <c r="F19" s="62"/>
      <c r="G19" s="62"/>
      <c r="H19" s="62"/>
      <c r="I19" s="62"/>
      <c r="J19" s="62"/>
      <c r="K19" s="62"/>
      <c r="L19" s="62"/>
      <c r="M19" s="62"/>
      <c r="N19" s="62"/>
      <c r="O19" s="62"/>
      <c r="P19" s="63"/>
      <c r="Q19" s="63"/>
      <c r="R19" s="63"/>
      <c r="S19" s="63"/>
      <c r="T19" s="63"/>
      <c r="U19" s="63"/>
      <c r="V19" s="63"/>
      <c r="W19" s="63"/>
      <c r="X19" s="63"/>
    </row>
    <row r="20" spans="1:24" s="28" customFormat="1" x14ac:dyDescent="0.25">
      <c r="A20" s="62"/>
      <c r="B20" s="62"/>
      <c r="C20" s="62"/>
      <c r="D20" s="62"/>
      <c r="E20" s="62"/>
      <c r="F20" s="62"/>
      <c r="G20" s="62"/>
      <c r="H20" s="62"/>
      <c r="I20" s="62"/>
      <c r="J20" s="62"/>
      <c r="K20" s="62"/>
      <c r="L20" s="62"/>
      <c r="M20" s="62"/>
      <c r="N20" s="62"/>
      <c r="O20" s="62"/>
      <c r="P20" s="63"/>
      <c r="Q20" s="63"/>
      <c r="R20" s="63"/>
      <c r="S20" s="63"/>
      <c r="T20" s="63"/>
      <c r="U20" s="63"/>
      <c r="V20" s="63"/>
      <c r="W20" s="63"/>
      <c r="X20" s="63"/>
    </row>
    <row r="21" spans="1:24" s="28" customFormat="1" x14ac:dyDescent="0.25">
      <c r="A21" s="62"/>
      <c r="B21" s="62"/>
      <c r="C21" s="62"/>
      <c r="D21" s="62"/>
      <c r="E21" s="62"/>
      <c r="F21" s="62"/>
      <c r="G21" s="62"/>
      <c r="H21" s="62"/>
      <c r="I21" s="62"/>
      <c r="J21" s="62"/>
      <c r="K21" s="62"/>
      <c r="L21" s="62"/>
      <c r="M21" s="62"/>
      <c r="N21" s="62"/>
      <c r="O21" s="62"/>
      <c r="P21" s="63"/>
      <c r="Q21" s="63"/>
      <c r="R21" s="63"/>
      <c r="S21" s="63"/>
      <c r="T21" s="63"/>
      <c r="U21" s="63"/>
      <c r="V21" s="63"/>
      <c r="W21" s="63"/>
      <c r="X21" s="63"/>
    </row>
    <row r="22" spans="1:24" s="28" customFormat="1" x14ac:dyDescent="0.25">
      <c r="A22" s="62"/>
      <c r="B22" s="62"/>
      <c r="C22" s="62"/>
      <c r="D22" s="62"/>
      <c r="E22" s="62"/>
      <c r="F22" s="62"/>
      <c r="G22" s="62"/>
      <c r="H22" s="62"/>
      <c r="I22" s="62"/>
      <c r="J22" s="62"/>
      <c r="K22" s="62"/>
      <c r="L22" s="62"/>
      <c r="M22" s="62"/>
      <c r="N22" s="62"/>
      <c r="O22" s="62"/>
      <c r="P22" s="63"/>
      <c r="Q22" s="63"/>
      <c r="R22" s="63"/>
      <c r="S22" s="63"/>
      <c r="T22" s="63"/>
      <c r="U22" s="63"/>
      <c r="V22" s="63"/>
      <c r="W22" s="63"/>
      <c r="X22" s="63"/>
    </row>
    <row r="23" spans="1:24" s="28" customFormat="1" x14ac:dyDescent="0.25">
      <c r="A23" s="62"/>
      <c r="B23" s="62"/>
      <c r="C23" s="62"/>
      <c r="D23" s="62"/>
      <c r="E23" s="62"/>
      <c r="F23" s="62"/>
      <c r="G23" s="62"/>
      <c r="H23" s="62"/>
      <c r="I23" s="62"/>
      <c r="J23" s="62"/>
      <c r="K23" s="62"/>
      <c r="L23" s="62"/>
      <c r="M23" s="62"/>
      <c r="N23" s="62"/>
      <c r="O23" s="62"/>
      <c r="P23" s="63"/>
      <c r="Q23" s="63"/>
      <c r="R23" s="63"/>
      <c r="S23" s="63"/>
      <c r="T23" s="63"/>
      <c r="U23" s="63"/>
      <c r="V23" s="63"/>
      <c r="W23" s="63"/>
      <c r="X23" s="63"/>
    </row>
    <row r="24" spans="1:24" s="28" customFormat="1" x14ac:dyDescent="0.25">
      <c r="A24" s="62"/>
      <c r="B24" s="62"/>
      <c r="C24" s="62"/>
      <c r="D24" s="62"/>
      <c r="E24" s="62"/>
      <c r="F24" s="62"/>
      <c r="G24" s="62"/>
      <c r="H24" s="62"/>
      <c r="I24" s="62"/>
      <c r="J24" s="62"/>
      <c r="K24" s="62"/>
      <c r="L24" s="62"/>
      <c r="M24" s="62"/>
      <c r="N24" s="62"/>
      <c r="O24" s="62"/>
      <c r="P24" s="63"/>
      <c r="Q24" s="63"/>
      <c r="R24" s="63"/>
      <c r="S24" s="63"/>
      <c r="T24" s="63"/>
      <c r="U24" s="63"/>
      <c r="V24" s="63"/>
      <c r="W24" s="63"/>
      <c r="X24" s="63"/>
    </row>
    <row r="25" spans="1:24" s="28" customFormat="1" x14ac:dyDescent="0.25">
      <c r="A25" s="62"/>
      <c r="B25" s="62"/>
      <c r="C25" s="62"/>
      <c r="D25" s="62"/>
      <c r="E25" s="62"/>
      <c r="F25" s="62"/>
      <c r="G25" s="62"/>
      <c r="H25" s="62"/>
      <c r="I25" s="62"/>
      <c r="J25" s="62"/>
      <c r="K25" s="62"/>
      <c r="L25" s="62"/>
      <c r="M25" s="62"/>
      <c r="N25" s="62"/>
      <c r="O25" s="62"/>
      <c r="P25" s="63"/>
      <c r="Q25" s="63"/>
      <c r="R25" s="63"/>
      <c r="S25" s="63"/>
      <c r="T25" s="63"/>
      <c r="U25" s="63"/>
      <c r="V25" s="63"/>
      <c r="W25" s="63"/>
      <c r="X25" s="63"/>
    </row>
    <row r="26" spans="1:24" s="28" customFormat="1" x14ac:dyDescent="0.25">
      <c r="A26" s="62"/>
      <c r="B26" s="62"/>
      <c r="C26" s="62"/>
      <c r="D26" s="62"/>
      <c r="E26" s="62"/>
      <c r="F26" s="62"/>
      <c r="G26" s="62"/>
      <c r="H26" s="62"/>
      <c r="I26" s="62"/>
      <c r="J26" s="62"/>
      <c r="K26" s="62"/>
      <c r="L26" s="62"/>
      <c r="M26" s="62"/>
      <c r="N26" s="62"/>
      <c r="O26" s="62"/>
      <c r="P26" s="63"/>
      <c r="Q26" s="63"/>
      <c r="R26" s="63"/>
      <c r="S26" s="63"/>
      <c r="T26" s="63"/>
      <c r="U26" s="63"/>
      <c r="V26" s="63"/>
      <c r="W26" s="63"/>
      <c r="X26" s="63"/>
    </row>
    <row r="27" spans="1:24" s="28" customFormat="1" x14ac:dyDescent="0.25">
      <c r="A27" s="62"/>
      <c r="B27" s="62"/>
      <c r="C27" s="62"/>
      <c r="D27" s="62"/>
      <c r="E27" s="62"/>
      <c r="F27" s="62"/>
      <c r="G27" s="62"/>
      <c r="H27" s="62"/>
      <c r="I27" s="62"/>
      <c r="J27" s="62"/>
      <c r="K27" s="62"/>
      <c r="L27" s="62"/>
      <c r="M27" s="62"/>
      <c r="N27" s="62"/>
      <c r="O27" s="62"/>
      <c r="P27" s="63"/>
      <c r="Q27" s="63"/>
      <c r="R27" s="63"/>
      <c r="S27" s="63"/>
      <c r="T27" s="63"/>
      <c r="U27" s="63"/>
      <c r="V27" s="63"/>
      <c r="W27" s="63"/>
      <c r="X27" s="63"/>
    </row>
    <row r="28" spans="1:24" s="28" customFormat="1" x14ac:dyDescent="0.25">
      <c r="A28" s="62"/>
      <c r="B28" s="62"/>
      <c r="C28" s="62"/>
      <c r="D28" s="62"/>
      <c r="E28" s="62"/>
      <c r="F28" s="62"/>
      <c r="G28" s="62"/>
      <c r="H28" s="62"/>
      <c r="I28" s="62"/>
      <c r="J28" s="62"/>
      <c r="K28" s="62"/>
      <c r="L28" s="62"/>
      <c r="M28" s="62"/>
      <c r="N28" s="62"/>
      <c r="O28" s="62"/>
      <c r="P28" s="64"/>
      <c r="Q28" s="63"/>
      <c r="R28" s="63"/>
      <c r="S28" s="65"/>
      <c r="T28" s="65"/>
      <c r="U28" s="65"/>
      <c r="V28" s="65"/>
      <c r="W28" s="65"/>
      <c r="X28" s="63"/>
    </row>
    <row r="29" spans="1:24" s="28" customFormat="1" x14ac:dyDescent="0.25">
      <c r="A29" s="62"/>
      <c r="B29" s="62"/>
      <c r="C29" s="62"/>
      <c r="D29" s="62"/>
      <c r="E29" s="62"/>
      <c r="F29" s="62"/>
      <c r="G29" s="62"/>
      <c r="H29" s="62"/>
      <c r="I29" s="62"/>
      <c r="J29" s="62"/>
      <c r="K29" s="62"/>
      <c r="L29" s="62"/>
      <c r="M29" s="62"/>
      <c r="N29" s="62"/>
      <c r="O29" s="62"/>
      <c r="P29" s="64"/>
      <c r="Q29" s="63"/>
      <c r="R29" s="63"/>
      <c r="S29" s="65"/>
      <c r="T29" s="65"/>
      <c r="U29" s="65"/>
      <c r="V29" s="65"/>
      <c r="W29" s="65"/>
      <c r="X29" s="63"/>
    </row>
    <row r="30" spans="1:24" s="28" customFormat="1" x14ac:dyDescent="0.25">
      <c r="A30" s="62"/>
      <c r="B30" s="62"/>
      <c r="C30" s="62"/>
      <c r="D30" s="62"/>
      <c r="E30" s="62"/>
      <c r="F30" s="62"/>
      <c r="G30" s="62"/>
      <c r="H30" s="62"/>
      <c r="I30" s="62"/>
      <c r="J30" s="62"/>
      <c r="K30" s="62"/>
      <c r="L30" s="62"/>
      <c r="M30" s="62"/>
      <c r="N30" s="62"/>
      <c r="O30" s="62"/>
      <c r="P30" s="63"/>
      <c r="Q30" s="63"/>
      <c r="R30" s="63"/>
      <c r="S30" s="63"/>
      <c r="T30" s="63"/>
      <c r="U30" s="63"/>
      <c r="V30" s="63"/>
      <c r="W30" s="63"/>
      <c r="X30" s="63"/>
    </row>
    <row r="31" spans="1:24" s="28" customFormat="1" x14ac:dyDescent="0.25">
      <c r="A31" s="62"/>
      <c r="B31" s="62"/>
      <c r="C31" s="62"/>
      <c r="D31" s="62"/>
      <c r="E31" s="62"/>
      <c r="F31" s="62"/>
      <c r="G31" s="62"/>
      <c r="H31" s="62"/>
      <c r="I31" s="62"/>
      <c r="J31" s="62"/>
      <c r="K31" s="62"/>
      <c r="L31" s="62"/>
      <c r="M31" s="62"/>
      <c r="N31" s="62"/>
      <c r="O31" s="62"/>
      <c r="P31" s="63"/>
      <c r="Q31" s="63"/>
      <c r="R31" s="63"/>
      <c r="S31" s="63"/>
      <c r="T31" s="63"/>
      <c r="U31" s="63"/>
      <c r="V31" s="63"/>
      <c r="W31" s="63"/>
      <c r="X31" s="63"/>
    </row>
    <row r="32" spans="1:24" s="28" customFormat="1" x14ac:dyDescent="0.25">
      <c r="A32" s="62"/>
      <c r="B32" s="62"/>
      <c r="C32" s="62"/>
      <c r="D32" s="62"/>
      <c r="E32" s="62"/>
      <c r="F32" s="62"/>
      <c r="G32" s="62"/>
      <c r="H32" s="62"/>
      <c r="I32" s="62"/>
      <c r="J32" s="62"/>
      <c r="K32" s="62"/>
      <c r="L32" s="62"/>
      <c r="M32" s="62"/>
      <c r="N32" s="62"/>
      <c r="O32" s="62"/>
      <c r="P32" s="66"/>
      <c r="Q32" s="63"/>
      <c r="R32" s="63"/>
      <c r="S32" s="66"/>
      <c r="T32" s="66"/>
      <c r="U32" s="66"/>
      <c r="V32" s="66"/>
      <c r="W32" s="66"/>
      <c r="X32" s="63"/>
    </row>
    <row r="33" spans="1:24" s="28" customFormat="1" x14ac:dyDescent="0.25">
      <c r="A33" s="63"/>
      <c r="B33" s="62"/>
      <c r="C33" s="62"/>
      <c r="D33" s="62"/>
      <c r="E33" s="62"/>
      <c r="F33" s="62"/>
      <c r="G33" s="62"/>
      <c r="H33" s="62"/>
      <c r="I33" s="62"/>
      <c r="J33" s="62"/>
      <c r="K33" s="62"/>
      <c r="L33" s="67"/>
      <c r="M33" s="67"/>
      <c r="N33" s="67"/>
      <c r="O33" s="67"/>
      <c r="P33" s="67"/>
      <c r="Q33" s="63"/>
      <c r="R33" s="63"/>
      <c r="S33" s="65"/>
      <c r="T33" s="65"/>
      <c r="U33" s="65"/>
      <c r="V33" s="65"/>
      <c r="W33" s="65"/>
      <c r="X33" s="63"/>
    </row>
    <row r="34" spans="1:24" s="28" customFormat="1" x14ac:dyDescent="0.25">
      <c r="A34" s="63"/>
      <c r="B34" s="62"/>
      <c r="C34" s="62"/>
      <c r="D34" s="62"/>
      <c r="E34" s="62"/>
      <c r="F34" s="62"/>
      <c r="G34" s="62"/>
      <c r="H34" s="62"/>
      <c r="I34" s="62"/>
      <c r="J34" s="62"/>
      <c r="K34" s="62"/>
      <c r="L34" s="67"/>
      <c r="M34" s="67"/>
      <c r="N34" s="67"/>
      <c r="O34" s="67"/>
      <c r="P34" s="67"/>
      <c r="Q34" s="63"/>
      <c r="R34" s="63"/>
      <c r="S34" s="65"/>
      <c r="T34" s="65"/>
      <c r="U34" s="65"/>
      <c r="V34" s="65"/>
      <c r="W34" s="65"/>
      <c r="X34" s="63"/>
    </row>
    <row r="35" spans="1:24" s="28" customFormat="1" x14ac:dyDescent="0.25">
      <c r="A35" s="63"/>
      <c r="B35" s="62"/>
      <c r="C35" s="62"/>
      <c r="D35" s="62"/>
      <c r="E35" s="62"/>
      <c r="F35" s="62"/>
      <c r="G35" s="62"/>
      <c r="H35" s="62"/>
      <c r="I35" s="62"/>
      <c r="J35" s="62"/>
      <c r="K35" s="62"/>
      <c r="L35" s="67"/>
      <c r="M35" s="67"/>
      <c r="N35" s="67"/>
      <c r="O35" s="67"/>
      <c r="P35" s="67"/>
      <c r="Q35" s="63"/>
      <c r="R35" s="63"/>
      <c r="S35" s="65"/>
      <c r="T35" s="65"/>
      <c r="U35" s="65"/>
      <c r="V35" s="65"/>
      <c r="W35" s="65"/>
      <c r="X35" s="63"/>
    </row>
    <row r="36" spans="1:24" s="28" customFormat="1" x14ac:dyDescent="0.25">
      <c r="A36" s="63"/>
      <c r="B36" s="62"/>
      <c r="C36" s="62"/>
      <c r="D36" s="62"/>
      <c r="E36" s="62"/>
      <c r="F36" s="62"/>
      <c r="G36" s="62"/>
      <c r="H36" s="62"/>
      <c r="I36" s="62"/>
      <c r="J36" s="62"/>
      <c r="K36" s="62"/>
      <c r="L36" s="67"/>
      <c r="M36" s="67"/>
      <c r="N36" s="67"/>
      <c r="O36" s="67"/>
      <c r="P36" s="67"/>
      <c r="Q36" s="63"/>
      <c r="R36" s="63"/>
      <c r="S36" s="65"/>
      <c r="T36" s="65"/>
      <c r="U36" s="65"/>
      <c r="V36" s="65"/>
      <c r="W36" s="65"/>
      <c r="X36" s="63"/>
    </row>
    <row r="37" spans="1:24" s="28" customFormat="1" x14ac:dyDescent="0.25">
      <c r="A37" s="63"/>
      <c r="B37" s="62"/>
      <c r="C37" s="62"/>
      <c r="D37" s="62"/>
      <c r="E37" s="62"/>
      <c r="F37" s="62"/>
      <c r="G37" s="62"/>
      <c r="H37" s="62"/>
      <c r="I37" s="62"/>
      <c r="J37" s="62"/>
      <c r="K37" s="62"/>
      <c r="L37" s="64"/>
      <c r="M37" s="64"/>
      <c r="N37" s="64"/>
      <c r="O37" s="64"/>
      <c r="P37" s="64"/>
      <c r="Q37" s="63"/>
      <c r="R37" s="63"/>
      <c r="S37" s="65"/>
      <c r="T37" s="65"/>
      <c r="U37" s="65"/>
      <c r="V37" s="65"/>
      <c r="W37" s="65"/>
      <c r="X37" s="63"/>
    </row>
    <row r="38" spans="1:24" s="28" customFormat="1" x14ac:dyDescent="0.25">
      <c r="A38" s="63"/>
      <c r="B38" s="62"/>
      <c r="C38" s="62"/>
      <c r="D38" s="62"/>
      <c r="E38" s="62"/>
      <c r="F38" s="62"/>
      <c r="G38" s="62"/>
      <c r="H38" s="62"/>
      <c r="I38" s="62"/>
      <c r="J38" s="62"/>
      <c r="K38" s="62"/>
      <c r="L38" s="64"/>
      <c r="M38" s="64"/>
      <c r="N38" s="64"/>
      <c r="O38" s="64"/>
      <c r="P38" s="64"/>
      <c r="Q38" s="63"/>
      <c r="R38" s="63"/>
      <c r="S38" s="65"/>
      <c r="T38" s="65"/>
      <c r="U38" s="65"/>
      <c r="V38" s="65"/>
      <c r="W38" s="65"/>
      <c r="X38" s="63"/>
    </row>
    <row r="39" spans="1:24" s="28" customFormat="1" x14ac:dyDescent="0.25">
      <c r="A39" s="63"/>
      <c r="B39" s="68"/>
      <c r="C39" s="68"/>
      <c r="D39" s="68"/>
      <c r="E39" s="68"/>
      <c r="F39" s="68"/>
      <c r="G39" s="68"/>
      <c r="H39" s="68"/>
      <c r="I39" s="68"/>
      <c r="J39" s="68"/>
      <c r="K39" s="68"/>
      <c r="L39" s="63"/>
      <c r="M39" s="63"/>
      <c r="N39" s="63"/>
      <c r="O39" s="63"/>
      <c r="P39" s="63"/>
      <c r="Q39" s="63"/>
      <c r="R39" s="63"/>
      <c r="S39" s="63"/>
      <c r="T39" s="63"/>
      <c r="U39" s="63"/>
      <c r="V39" s="63"/>
      <c r="W39" s="63"/>
      <c r="X39" s="63"/>
    </row>
    <row r="40" spans="1:24" s="28" customFormat="1" x14ac:dyDescent="0.25">
      <c r="A40" s="63"/>
      <c r="B40" s="68"/>
      <c r="C40" s="68"/>
      <c r="D40" s="68"/>
      <c r="E40" s="68"/>
      <c r="F40" s="68"/>
      <c r="G40" s="68"/>
      <c r="H40" s="68"/>
      <c r="I40" s="68"/>
      <c r="J40" s="68"/>
      <c r="K40" s="68"/>
      <c r="L40" s="63"/>
      <c r="M40" s="63"/>
      <c r="N40" s="63"/>
      <c r="O40" s="63"/>
      <c r="P40" s="63"/>
      <c r="Q40" s="63"/>
      <c r="R40" s="63"/>
      <c r="S40" s="63"/>
      <c r="T40" s="63"/>
      <c r="U40" s="63"/>
      <c r="V40" s="63"/>
      <c r="W40" s="63"/>
      <c r="X40" s="63"/>
    </row>
    <row r="41" spans="1:24" s="28" customFormat="1" x14ac:dyDescent="0.25">
      <c r="A41" s="63"/>
      <c r="B41" s="69"/>
      <c r="C41" s="69"/>
      <c r="D41" s="69"/>
      <c r="E41" s="69"/>
      <c r="F41" s="69"/>
      <c r="G41" s="69"/>
      <c r="H41" s="69"/>
      <c r="I41" s="69"/>
      <c r="J41" s="69"/>
      <c r="K41" s="69"/>
      <c r="L41" s="66"/>
      <c r="M41" s="66"/>
      <c r="N41" s="66"/>
      <c r="O41" s="66"/>
      <c r="P41" s="66"/>
      <c r="Q41" s="63"/>
      <c r="R41" s="63"/>
      <c r="S41" s="66"/>
      <c r="T41" s="66"/>
      <c r="U41" s="66"/>
      <c r="V41" s="66"/>
      <c r="W41" s="66"/>
      <c r="X41" s="63"/>
    </row>
    <row r="42" spans="1:24" s="28" customFormat="1" x14ac:dyDescent="0.25">
      <c r="A42" s="63"/>
      <c r="B42" s="62"/>
      <c r="C42" s="62"/>
      <c r="D42" s="62"/>
      <c r="E42" s="62"/>
      <c r="F42" s="62"/>
      <c r="G42" s="62"/>
      <c r="H42" s="62"/>
      <c r="I42" s="62"/>
      <c r="J42" s="62"/>
      <c r="K42" s="62"/>
      <c r="L42" s="67"/>
      <c r="M42" s="67"/>
      <c r="N42" s="67"/>
      <c r="O42" s="67"/>
      <c r="P42" s="67"/>
      <c r="Q42" s="63"/>
      <c r="R42" s="63"/>
      <c r="S42" s="65"/>
      <c r="T42" s="65"/>
      <c r="U42" s="65"/>
      <c r="V42" s="65"/>
      <c r="W42" s="65"/>
      <c r="X42" s="63"/>
    </row>
    <row r="43" spans="1:24" s="28" customFormat="1" x14ac:dyDescent="0.25">
      <c r="A43" s="63"/>
      <c r="B43" s="62"/>
      <c r="C43" s="62"/>
      <c r="D43" s="62"/>
      <c r="E43" s="62"/>
      <c r="F43" s="62"/>
      <c r="G43" s="62"/>
      <c r="H43" s="62"/>
      <c r="I43" s="62"/>
      <c r="J43" s="62"/>
      <c r="K43" s="62"/>
      <c r="L43" s="67"/>
      <c r="M43" s="67"/>
      <c r="N43" s="67"/>
      <c r="O43" s="67"/>
      <c r="P43" s="67"/>
      <c r="Q43" s="63"/>
      <c r="R43" s="63"/>
      <c r="S43" s="65"/>
      <c r="T43" s="65"/>
      <c r="U43" s="65"/>
      <c r="V43" s="65"/>
      <c r="W43" s="65"/>
      <c r="X43" s="63"/>
    </row>
    <row r="44" spans="1:24" s="28" customFormat="1" x14ac:dyDescent="0.25">
      <c r="A44" s="63"/>
      <c r="B44" s="62"/>
      <c r="C44" s="62"/>
      <c r="D44" s="62"/>
      <c r="E44" s="62"/>
      <c r="F44" s="62"/>
      <c r="G44" s="62"/>
      <c r="H44" s="62"/>
      <c r="I44" s="62"/>
      <c r="J44" s="62"/>
      <c r="K44" s="62"/>
      <c r="L44" s="64"/>
      <c r="M44" s="64"/>
      <c r="N44" s="64"/>
      <c r="O44" s="64"/>
      <c r="P44" s="64"/>
      <c r="Q44" s="63"/>
      <c r="R44" s="63"/>
      <c r="S44" s="65"/>
      <c r="T44" s="65"/>
      <c r="U44" s="65"/>
      <c r="V44" s="65"/>
      <c r="W44" s="65"/>
      <c r="X44" s="63"/>
    </row>
    <row r="45" spans="1:24" s="28" customFormat="1" x14ac:dyDescent="0.25">
      <c r="A45" s="63"/>
      <c r="B45" s="62"/>
      <c r="C45" s="62"/>
      <c r="D45" s="62"/>
      <c r="E45" s="62"/>
      <c r="F45" s="62"/>
      <c r="G45" s="62"/>
      <c r="H45" s="62"/>
      <c r="I45" s="62"/>
      <c r="J45" s="62"/>
      <c r="K45" s="62"/>
      <c r="L45" s="64"/>
      <c r="M45" s="64"/>
      <c r="N45" s="64"/>
      <c r="O45" s="64"/>
      <c r="P45" s="64"/>
      <c r="Q45" s="63"/>
      <c r="R45" s="63"/>
      <c r="S45" s="65"/>
      <c r="T45" s="65"/>
      <c r="U45" s="65"/>
      <c r="V45" s="65"/>
      <c r="W45" s="65"/>
      <c r="X45" s="63"/>
    </row>
    <row r="46" spans="1:24" s="28" customFormat="1" x14ac:dyDescent="0.25">
      <c r="A46" s="63"/>
      <c r="B46" s="68"/>
      <c r="C46" s="68"/>
      <c r="D46" s="68"/>
      <c r="E46" s="68"/>
      <c r="F46" s="68"/>
      <c r="G46" s="68"/>
      <c r="H46" s="68"/>
      <c r="I46" s="68"/>
      <c r="J46" s="68"/>
      <c r="K46" s="68"/>
      <c r="L46" s="63"/>
      <c r="M46" s="63"/>
      <c r="N46" s="63"/>
      <c r="O46" s="63"/>
      <c r="P46" s="63"/>
      <c r="Q46" s="63"/>
      <c r="R46" s="63"/>
      <c r="S46" s="63"/>
      <c r="T46" s="63"/>
      <c r="U46" s="63"/>
      <c r="V46" s="63"/>
      <c r="W46" s="63"/>
      <c r="X46" s="63"/>
    </row>
    <row r="47" spans="1:24" s="28" customFormat="1" x14ac:dyDescent="0.25">
      <c r="A47" s="63"/>
      <c r="B47" s="62"/>
      <c r="C47" s="62"/>
      <c r="D47" s="62"/>
      <c r="E47" s="62"/>
      <c r="F47" s="62"/>
      <c r="G47" s="62"/>
      <c r="H47" s="62"/>
      <c r="I47" s="62"/>
      <c r="J47" s="62"/>
      <c r="K47" s="62"/>
      <c r="L47" s="63"/>
      <c r="M47" s="63"/>
      <c r="N47" s="63"/>
      <c r="O47" s="63"/>
      <c r="P47" s="63"/>
      <c r="Q47" s="63"/>
      <c r="R47" s="63"/>
      <c r="S47" s="63"/>
      <c r="T47" s="63"/>
      <c r="U47" s="63"/>
      <c r="V47" s="63"/>
      <c r="W47" s="63"/>
      <c r="X47" s="63"/>
    </row>
    <row r="48" spans="1:24" s="28" customFormat="1" x14ac:dyDescent="0.25">
      <c r="A48" s="63"/>
      <c r="B48" s="68"/>
      <c r="C48" s="68"/>
      <c r="D48" s="68"/>
      <c r="E48" s="68"/>
      <c r="F48" s="68"/>
      <c r="G48" s="68"/>
      <c r="H48" s="68"/>
      <c r="I48" s="68"/>
      <c r="J48" s="68"/>
      <c r="K48" s="68"/>
      <c r="L48" s="63"/>
      <c r="M48" s="63"/>
      <c r="N48" s="63"/>
      <c r="O48" s="63"/>
      <c r="P48" s="63"/>
      <c r="Q48" s="63"/>
      <c r="R48" s="63"/>
      <c r="S48" s="63"/>
      <c r="T48" s="63"/>
      <c r="U48" s="63"/>
      <c r="V48" s="63"/>
      <c r="W48" s="63"/>
      <c r="X48" s="63"/>
    </row>
    <row r="49" spans="1:24" s="28" customFormat="1" x14ac:dyDescent="0.25">
      <c r="A49" s="63"/>
      <c r="B49" s="69"/>
      <c r="C49" s="69"/>
      <c r="D49" s="69"/>
      <c r="E49" s="69"/>
      <c r="F49" s="69"/>
      <c r="G49" s="69"/>
      <c r="H49" s="69"/>
      <c r="I49" s="69"/>
      <c r="J49" s="69"/>
      <c r="K49" s="69"/>
      <c r="L49" s="66"/>
      <c r="M49" s="66"/>
      <c r="N49" s="66"/>
      <c r="O49" s="66"/>
      <c r="P49" s="66"/>
      <c r="Q49" s="63"/>
      <c r="R49" s="63"/>
      <c r="S49" s="66"/>
      <c r="T49" s="66"/>
      <c r="U49" s="66"/>
      <c r="V49" s="66"/>
      <c r="W49" s="66"/>
      <c r="X49" s="63"/>
    </row>
    <row r="50" spans="1:24" s="28" customFormat="1" x14ac:dyDescent="0.25">
      <c r="A50" s="63"/>
      <c r="B50" s="62"/>
      <c r="C50" s="62"/>
      <c r="D50" s="62"/>
      <c r="E50" s="62"/>
      <c r="F50" s="62"/>
      <c r="G50" s="62"/>
      <c r="H50" s="62"/>
      <c r="I50" s="62"/>
      <c r="J50" s="62"/>
      <c r="K50" s="62"/>
      <c r="L50" s="67"/>
      <c r="M50" s="67"/>
      <c r="N50" s="67"/>
      <c r="O50" s="67"/>
      <c r="P50" s="67"/>
      <c r="Q50" s="63"/>
      <c r="R50" s="63"/>
      <c r="S50" s="65"/>
      <c r="T50" s="65"/>
      <c r="U50" s="65"/>
      <c r="V50" s="65"/>
      <c r="W50" s="65"/>
      <c r="X50" s="63"/>
    </row>
    <row r="51" spans="1:24" s="28" customFormat="1" x14ac:dyDescent="0.25">
      <c r="A51" s="63"/>
      <c r="B51" s="62"/>
      <c r="C51" s="62"/>
      <c r="D51" s="62"/>
      <c r="E51" s="62"/>
      <c r="F51" s="62"/>
      <c r="G51" s="62"/>
      <c r="H51" s="62"/>
      <c r="I51" s="62"/>
      <c r="J51" s="62"/>
      <c r="K51" s="62"/>
      <c r="L51" s="67"/>
      <c r="M51" s="67"/>
      <c r="N51" s="67"/>
      <c r="O51" s="67"/>
      <c r="P51" s="67"/>
      <c r="Q51" s="63"/>
      <c r="R51" s="63"/>
      <c r="S51" s="65"/>
      <c r="T51" s="65"/>
      <c r="U51" s="65"/>
      <c r="V51" s="65"/>
      <c r="W51" s="65"/>
      <c r="X51" s="63"/>
    </row>
    <row r="52" spans="1:24" s="28" customFormat="1" x14ac:dyDescent="0.25">
      <c r="A52" s="63"/>
      <c r="B52" s="62"/>
      <c r="C52" s="62"/>
      <c r="D52" s="62"/>
      <c r="E52" s="62"/>
      <c r="F52" s="62"/>
      <c r="G52" s="62"/>
      <c r="H52" s="62"/>
      <c r="I52" s="62"/>
      <c r="J52" s="62"/>
      <c r="K52" s="62"/>
      <c r="L52" s="64"/>
      <c r="M52" s="64"/>
      <c r="N52" s="64"/>
      <c r="O52" s="64"/>
      <c r="P52" s="64"/>
      <c r="Q52" s="63"/>
      <c r="R52" s="63"/>
      <c r="S52" s="65"/>
      <c r="T52" s="65"/>
      <c r="U52" s="65"/>
      <c r="V52" s="65"/>
      <c r="W52" s="65"/>
      <c r="X52" s="63"/>
    </row>
    <row r="53" spans="1:24" s="28" customFormat="1" x14ac:dyDescent="0.25">
      <c r="A53" s="63"/>
      <c r="B53" s="62"/>
      <c r="C53" s="62"/>
      <c r="D53" s="62"/>
      <c r="E53" s="62"/>
      <c r="F53" s="62"/>
      <c r="G53" s="62"/>
      <c r="H53" s="62"/>
      <c r="I53" s="62"/>
      <c r="J53" s="62"/>
      <c r="K53" s="62"/>
      <c r="L53" s="64"/>
      <c r="M53" s="64"/>
      <c r="N53" s="64"/>
      <c r="O53" s="64"/>
      <c r="P53" s="64"/>
      <c r="Q53" s="63"/>
      <c r="R53" s="63"/>
      <c r="S53" s="65"/>
      <c r="T53" s="65"/>
      <c r="U53" s="65"/>
      <c r="V53" s="65"/>
      <c r="W53" s="65"/>
      <c r="X53" s="63"/>
    </row>
    <row r="54" spans="1:24" s="28" customFormat="1" x14ac:dyDescent="0.25">
      <c r="A54" s="63"/>
      <c r="B54" s="68"/>
      <c r="C54" s="68"/>
      <c r="D54" s="68"/>
      <c r="E54" s="68"/>
      <c r="F54" s="68"/>
      <c r="G54" s="68"/>
      <c r="H54" s="68"/>
      <c r="I54" s="68"/>
      <c r="J54" s="68"/>
      <c r="K54" s="68"/>
      <c r="L54" s="63"/>
      <c r="M54" s="63"/>
      <c r="N54" s="63"/>
      <c r="O54" s="63"/>
      <c r="P54" s="63"/>
      <c r="Q54" s="63"/>
      <c r="R54" s="63"/>
      <c r="S54" s="63"/>
      <c r="T54" s="63"/>
      <c r="U54" s="63"/>
      <c r="V54" s="63"/>
      <c r="W54" s="63"/>
      <c r="X54" s="63"/>
    </row>
    <row r="55" spans="1:24" s="28" customFormat="1" x14ac:dyDescent="0.25">
      <c r="A55" s="63"/>
      <c r="B55" s="62"/>
      <c r="C55" s="62"/>
      <c r="D55" s="62"/>
      <c r="E55" s="62"/>
      <c r="F55" s="62"/>
      <c r="G55" s="62"/>
      <c r="H55" s="62"/>
      <c r="I55" s="62"/>
      <c r="J55" s="62"/>
      <c r="K55" s="62"/>
      <c r="L55" s="63"/>
      <c r="M55" s="63"/>
      <c r="N55" s="63"/>
      <c r="O55" s="63"/>
      <c r="P55" s="63"/>
      <c r="Q55" s="63"/>
      <c r="R55" s="63"/>
      <c r="S55" s="63"/>
      <c r="T55" s="63"/>
      <c r="U55" s="63"/>
      <c r="V55" s="63"/>
      <c r="W55" s="63"/>
      <c r="X55" s="63"/>
    </row>
    <row r="56" spans="1:24" s="28" customFormat="1" x14ac:dyDescent="0.25">
      <c r="A56" s="63"/>
      <c r="B56" s="68"/>
      <c r="C56" s="68"/>
      <c r="D56" s="68"/>
      <c r="E56" s="68"/>
      <c r="F56" s="68"/>
      <c r="G56" s="68"/>
      <c r="H56" s="68"/>
      <c r="I56" s="68"/>
      <c r="J56" s="68"/>
      <c r="K56" s="68"/>
      <c r="L56" s="63"/>
      <c r="M56" s="63"/>
      <c r="N56" s="63"/>
      <c r="O56" s="63"/>
      <c r="P56" s="63"/>
      <c r="Q56" s="63"/>
      <c r="R56" s="63"/>
      <c r="S56" s="63"/>
      <c r="T56" s="63"/>
      <c r="U56" s="63"/>
      <c r="V56" s="63"/>
      <c r="W56" s="63"/>
      <c r="X56" s="63"/>
    </row>
    <row r="57" spans="1:24" s="28" customFormat="1" x14ac:dyDescent="0.25">
      <c r="A57" s="63"/>
      <c r="B57" s="69"/>
      <c r="C57" s="69"/>
      <c r="D57" s="69"/>
      <c r="E57" s="69"/>
      <c r="F57" s="69"/>
      <c r="G57" s="69"/>
      <c r="H57" s="69"/>
      <c r="I57" s="69"/>
      <c r="J57" s="69"/>
      <c r="K57" s="69"/>
      <c r="L57" s="66"/>
      <c r="M57" s="66"/>
      <c r="N57" s="66"/>
      <c r="O57" s="66"/>
      <c r="P57" s="66"/>
      <c r="Q57" s="63"/>
      <c r="R57" s="63"/>
      <c r="S57" s="66"/>
      <c r="T57" s="66"/>
      <c r="U57" s="66"/>
      <c r="V57" s="66"/>
      <c r="W57" s="66"/>
      <c r="X57" s="63"/>
    </row>
    <row r="58" spans="1:24" s="28" customFormat="1" x14ac:dyDescent="0.25">
      <c r="A58" s="63"/>
      <c r="B58" s="62"/>
      <c r="C58" s="62"/>
      <c r="D58" s="62"/>
      <c r="E58" s="62"/>
      <c r="F58" s="62"/>
      <c r="G58" s="62"/>
      <c r="H58" s="62"/>
      <c r="I58" s="62"/>
      <c r="J58" s="62"/>
      <c r="K58" s="62"/>
      <c r="L58" s="67"/>
      <c r="M58" s="67"/>
      <c r="N58" s="67"/>
      <c r="O58" s="67"/>
      <c r="P58" s="67"/>
      <c r="Q58" s="63"/>
      <c r="R58" s="63"/>
      <c r="S58" s="65"/>
      <c r="T58" s="65"/>
      <c r="U58" s="65"/>
      <c r="V58" s="65"/>
      <c r="W58" s="65"/>
      <c r="X58" s="63"/>
    </row>
    <row r="59" spans="1:24" s="28" customFormat="1" x14ac:dyDescent="0.25">
      <c r="A59" s="63"/>
      <c r="B59" s="62"/>
      <c r="C59" s="62"/>
      <c r="D59" s="62"/>
      <c r="E59" s="62"/>
      <c r="F59" s="62"/>
      <c r="G59" s="62"/>
      <c r="H59" s="62"/>
      <c r="I59" s="62"/>
      <c r="J59" s="62"/>
      <c r="K59" s="62"/>
      <c r="L59" s="67"/>
      <c r="M59" s="67"/>
      <c r="N59" s="67"/>
      <c r="O59" s="67"/>
      <c r="P59" s="67"/>
      <c r="Q59" s="63"/>
      <c r="R59" s="63"/>
      <c r="S59" s="65"/>
      <c r="T59" s="65"/>
      <c r="U59" s="65"/>
      <c r="V59" s="65"/>
      <c r="W59" s="65"/>
      <c r="X59" s="63"/>
    </row>
    <row r="60" spans="1:24" s="28" customFormat="1" x14ac:dyDescent="0.25">
      <c r="A60" s="63"/>
      <c r="B60" s="63"/>
      <c r="C60" s="63"/>
      <c r="D60" s="63"/>
      <c r="E60" s="63"/>
      <c r="F60" s="63"/>
      <c r="G60" s="63"/>
      <c r="H60" s="63"/>
      <c r="I60" s="63"/>
      <c r="J60" s="63"/>
      <c r="K60" s="63"/>
      <c r="L60" s="63"/>
      <c r="M60" s="63"/>
      <c r="N60" s="63"/>
      <c r="O60" s="63"/>
      <c r="P60" s="63"/>
      <c r="Q60" s="63"/>
      <c r="R60" s="63"/>
      <c r="S60" s="70"/>
      <c r="T60" s="70"/>
      <c r="U60" s="70"/>
      <c r="V60" s="70"/>
      <c r="W60" s="70"/>
      <c r="X60" s="63"/>
    </row>
    <row r="61" spans="1:24" s="28" customFormat="1" x14ac:dyDescent="0.25">
      <c r="A61" s="63"/>
      <c r="B61" s="63"/>
      <c r="C61" s="63"/>
      <c r="D61" s="63"/>
      <c r="E61" s="63"/>
      <c r="F61" s="63"/>
      <c r="G61" s="63"/>
      <c r="H61" s="63"/>
      <c r="I61" s="63"/>
      <c r="J61" s="63"/>
      <c r="K61" s="63"/>
      <c r="L61" s="63"/>
      <c r="M61" s="63"/>
      <c r="N61" s="63"/>
      <c r="O61" s="63"/>
      <c r="P61" s="63"/>
      <c r="Q61" s="63"/>
      <c r="R61" s="63"/>
      <c r="S61" s="65"/>
      <c r="T61" s="65"/>
      <c r="U61" s="65"/>
      <c r="V61" s="65"/>
      <c r="W61" s="65"/>
      <c r="X61" s="63"/>
    </row>
    <row r="62" spans="1:24" s="28" customFormat="1" x14ac:dyDescent="0.25">
      <c r="A62" s="63"/>
      <c r="B62" s="63"/>
      <c r="C62" s="63"/>
      <c r="D62" s="63"/>
      <c r="E62" s="63"/>
      <c r="F62" s="63"/>
      <c r="G62" s="63"/>
      <c r="H62" s="63"/>
      <c r="I62" s="63"/>
      <c r="J62" s="63"/>
      <c r="K62" s="63"/>
      <c r="L62" s="63"/>
      <c r="M62" s="63"/>
      <c r="N62" s="63"/>
      <c r="O62" s="63"/>
      <c r="P62" s="63"/>
      <c r="Q62" s="63"/>
      <c r="R62" s="63"/>
      <c r="S62" s="63"/>
      <c r="T62" s="63"/>
      <c r="U62" s="63"/>
      <c r="V62" s="63"/>
      <c r="W62" s="63"/>
      <c r="X62" s="63"/>
    </row>
    <row r="63" spans="1:24" s="28" customFormat="1" x14ac:dyDescent="0.25">
      <c r="A63" s="63"/>
      <c r="B63" s="63"/>
      <c r="C63" s="63"/>
      <c r="D63" s="63"/>
      <c r="E63" s="63"/>
      <c r="F63" s="63"/>
      <c r="G63" s="63"/>
      <c r="H63" s="63"/>
      <c r="I63" s="63"/>
      <c r="J63" s="63"/>
      <c r="K63" s="63"/>
      <c r="L63" s="63"/>
      <c r="M63" s="63"/>
      <c r="N63" s="63"/>
      <c r="O63" s="63"/>
      <c r="P63" s="63"/>
      <c r="Q63" s="63"/>
      <c r="R63" s="63"/>
      <c r="S63" s="63"/>
      <c r="T63" s="63"/>
      <c r="U63" s="63"/>
      <c r="V63" s="63"/>
      <c r="W63" s="63"/>
      <c r="X63" s="63"/>
    </row>
    <row r="64" spans="1:24" s="28" customFormat="1" x14ac:dyDescent="0.25">
      <c r="A64" s="63"/>
      <c r="B64" s="63"/>
      <c r="C64" s="63"/>
      <c r="D64" s="63"/>
      <c r="E64" s="63"/>
      <c r="F64" s="63"/>
      <c r="G64" s="63"/>
      <c r="H64" s="63"/>
      <c r="I64" s="63"/>
      <c r="J64" s="63"/>
      <c r="K64" s="63"/>
      <c r="L64" s="63"/>
      <c r="M64" s="63"/>
      <c r="N64" s="63"/>
      <c r="O64" s="63"/>
      <c r="P64" s="63"/>
      <c r="Q64" s="63"/>
      <c r="R64" s="63"/>
      <c r="S64" s="71"/>
      <c r="T64" s="71"/>
      <c r="U64" s="71"/>
      <c r="V64" s="71"/>
      <c r="W64" s="71"/>
      <c r="X64" s="63"/>
    </row>
    <row r="65" spans="1:24" s="28" customFormat="1" x14ac:dyDescent="0.25">
      <c r="A65" s="63"/>
      <c r="B65" s="63"/>
      <c r="C65" s="63"/>
      <c r="D65" s="63"/>
      <c r="E65" s="63"/>
      <c r="F65" s="63"/>
      <c r="G65" s="63"/>
      <c r="H65" s="63"/>
      <c r="I65" s="63"/>
      <c r="J65" s="63"/>
      <c r="K65" s="63"/>
      <c r="L65" s="63"/>
      <c r="M65" s="63"/>
      <c r="N65" s="63"/>
      <c r="O65" s="63"/>
      <c r="P65" s="63"/>
      <c r="Q65" s="63"/>
      <c r="R65" s="63"/>
      <c r="S65" s="63"/>
      <c r="T65" s="63"/>
      <c r="U65" s="63"/>
      <c r="V65" s="63"/>
      <c r="W65" s="63"/>
      <c r="X65" s="63"/>
    </row>
    <row r="66" spans="1:24" s="28" customFormat="1" x14ac:dyDescent="0.25">
      <c r="A66" s="63"/>
      <c r="B66" s="63"/>
      <c r="C66" s="63"/>
      <c r="D66" s="63"/>
      <c r="E66" s="63"/>
      <c r="F66" s="63"/>
      <c r="G66" s="63"/>
      <c r="H66" s="63"/>
      <c r="I66" s="63"/>
      <c r="J66" s="63"/>
      <c r="K66" s="63"/>
      <c r="L66" s="63"/>
      <c r="M66" s="63"/>
      <c r="N66" s="63"/>
      <c r="O66" s="63"/>
      <c r="P66" s="63"/>
      <c r="Q66" s="63"/>
      <c r="R66" s="63"/>
      <c r="S66" s="63"/>
      <c r="T66" s="63"/>
      <c r="U66" s="63"/>
      <c r="V66" s="63"/>
      <c r="W66" s="63"/>
      <c r="X66" s="63"/>
    </row>
    <row r="67" spans="1:24" s="28" customFormat="1" x14ac:dyDescent="0.25">
      <c r="A67" s="63"/>
      <c r="B67" s="63"/>
      <c r="C67" s="63"/>
      <c r="D67" s="63"/>
      <c r="E67" s="63"/>
      <c r="F67" s="63"/>
      <c r="G67" s="63"/>
      <c r="H67" s="63"/>
      <c r="I67" s="63"/>
      <c r="J67" s="63"/>
      <c r="K67" s="63"/>
      <c r="L67" s="63"/>
      <c r="M67" s="63"/>
      <c r="N67" s="63"/>
      <c r="O67" s="63"/>
      <c r="P67" s="63"/>
      <c r="Q67" s="63"/>
      <c r="R67" s="63"/>
      <c r="S67" s="63"/>
      <c r="T67" s="63"/>
      <c r="U67" s="63"/>
      <c r="V67" s="63"/>
      <c r="W67" s="63"/>
      <c r="X67" s="63"/>
    </row>
    <row r="68" spans="1:24" s="28" customFormat="1" x14ac:dyDescent="0.25">
      <c r="A68" s="63"/>
      <c r="B68" s="63"/>
      <c r="C68" s="63"/>
      <c r="D68" s="63"/>
      <c r="E68" s="63"/>
      <c r="F68" s="63"/>
      <c r="G68" s="63"/>
      <c r="H68" s="63"/>
      <c r="I68" s="63"/>
      <c r="J68" s="63"/>
      <c r="K68" s="63"/>
      <c r="L68" s="63"/>
      <c r="M68" s="63"/>
      <c r="N68" s="63"/>
      <c r="O68" s="63"/>
      <c r="P68" s="63"/>
      <c r="Q68" s="63"/>
      <c r="R68" s="63"/>
      <c r="S68" s="63"/>
      <c r="T68" s="63"/>
      <c r="U68" s="63"/>
      <c r="V68" s="63"/>
      <c r="W68" s="63"/>
      <c r="X68" s="63"/>
    </row>
  </sheetData>
  <mergeCells count="16">
    <mergeCell ref="A13:O14"/>
    <mergeCell ref="S2:T2"/>
    <mergeCell ref="Q2:R2"/>
    <mergeCell ref="A9:A11"/>
    <mergeCell ref="B9:B11"/>
    <mergeCell ref="C9:C11"/>
    <mergeCell ref="C6:C8"/>
    <mergeCell ref="B6:B8"/>
    <mergeCell ref="A6:A8"/>
    <mergeCell ref="J4:O4"/>
    <mergeCell ref="Q4:V4"/>
    <mergeCell ref="A4:C4"/>
    <mergeCell ref="E4:H4"/>
    <mergeCell ref="A2:O2"/>
    <mergeCell ref="D9:D11"/>
    <mergeCell ref="D6:D8"/>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
  <sheetViews>
    <sheetView topLeftCell="C1" zoomScale="40" zoomScaleNormal="40" workbookViewId="0">
      <selection activeCell="N26" sqref="N26"/>
    </sheetView>
  </sheetViews>
  <sheetFormatPr defaultColWidth="0" defaultRowHeight="12.5" x14ac:dyDescent="0.25"/>
  <cols>
    <col min="1" max="1" width="32.1796875" style="108" customWidth="1"/>
    <col min="2" max="2" width="61" style="108" bestFit="1" customWidth="1"/>
    <col min="3" max="3" width="27.1796875" style="108" bestFit="1" customWidth="1"/>
    <col min="4" max="4" width="27.1796875" style="164" customWidth="1"/>
    <col min="5" max="5" width="16.81640625" style="108" customWidth="1"/>
    <col min="6" max="8" width="12.1796875" style="108" customWidth="1"/>
    <col min="9" max="9" width="9.1796875" style="108" customWidth="1"/>
    <col min="10" max="15" width="14.54296875" style="108" customWidth="1"/>
    <col min="16" max="16" width="9.1796875" style="108" customWidth="1"/>
    <col min="17" max="17" width="20.1796875" style="108" customWidth="1"/>
    <col min="18" max="22" width="17.453125" style="108" customWidth="1"/>
    <col min="23" max="23" width="5" style="108" customWidth="1"/>
    <col min="24" max="24" width="27.1796875" style="108" customWidth="1"/>
    <col min="25" max="26" width="5" style="29" customWidth="1"/>
    <col min="27" max="41" width="4.54296875" style="29" hidden="1" customWidth="1"/>
    <col min="42" max="16384" width="5" style="29" hidden="1"/>
  </cols>
  <sheetData>
    <row r="1" spans="1:26" s="13" customFormat="1" ht="18" thickBot="1" x14ac:dyDescent="0.4">
      <c r="A1" s="238" t="s">
        <v>123</v>
      </c>
      <c r="B1" s="35"/>
      <c r="C1" s="34"/>
      <c r="D1" s="34"/>
      <c r="E1" s="34"/>
      <c r="F1" s="35"/>
      <c r="G1" s="35"/>
      <c r="H1" s="35"/>
      <c r="I1" s="35"/>
      <c r="J1" s="35"/>
      <c r="K1" s="35"/>
      <c r="L1" s="35"/>
      <c r="M1" s="35"/>
      <c r="N1" s="35"/>
      <c r="O1" s="35"/>
      <c r="P1" s="35"/>
      <c r="Q1" s="35"/>
      <c r="R1" s="35"/>
      <c r="S1" s="35"/>
      <c r="T1" s="35"/>
      <c r="U1" s="35"/>
      <c r="V1" s="35"/>
      <c r="W1" s="35"/>
      <c r="X1" s="35"/>
      <c r="Y1"/>
      <c r="Z1"/>
    </row>
    <row r="2" spans="1:26" s="13" customFormat="1" ht="12.65" customHeight="1" thickBot="1" x14ac:dyDescent="0.3">
      <c r="A2" s="426" t="s">
        <v>202</v>
      </c>
      <c r="B2" s="426"/>
      <c r="C2" s="426"/>
      <c r="D2" s="426"/>
      <c r="E2" s="426"/>
      <c r="F2" s="426"/>
      <c r="G2" s="426"/>
      <c r="H2" s="426"/>
      <c r="I2" s="426"/>
      <c r="J2" s="426"/>
      <c r="K2" s="106"/>
      <c r="L2" s="420" t="s">
        <v>191</v>
      </c>
      <c r="M2" s="421"/>
      <c r="N2" s="422">
        <v>52</v>
      </c>
      <c r="O2" s="423"/>
      <c r="P2" s="35"/>
      <c r="Q2" s="107"/>
      <c r="R2" s="35"/>
      <c r="S2" s="35"/>
      <c r="T2" s="35"/>
      <c r="U2" s="35"/>
      <c r="V2" s="35"/>
      <c r="W2" s="35"/>
      <c r="X2" s="35"/>
      <c r="Y2"/>
      <c r="Z2"/>
    </row>
    <row r="3" spans="1:26" s="13" customFormat="1" ht="13" thickBot="1" x14ac:dyDescent="0.3">
      <c r="A3" s="106"/>
      <c r="B3" s="106"/>
      <c r="C3" s="106"/>
      <c r="D3" s="106"/>
      <c r="E3" s="106"/>
      <c r="F3" s="106"/>
      <c r="G3" s="106"/>
      <c r="H3" s="106"/>
      <c r="I3" s="106"/>
      <c r="J3" s="106"/>
      <c r="K3" s="106"/>
      <c r="L3" s="35"/>
      <c r="M3" s="35"/>
      <c r="N3" s="35"/>
      <c r="O3" s="35"/>
      <c r="P3" s="35"/>
      <c r="Q3" s="107"/>
      <c r="R3" s="35"/>
      <c r="S3" s="35"/>
      <c r="T3" s="35"/>
      <c r="U3" s="35"/>
      <c r="V3" s="35"/>
      <c r="W3" s="35"/>
      <c r="X3" s="35"/>
      <c r="Y3"/>
      <c r="Z3"/>
    </row>
    <row r="4" spans="1:26" s="13" customFormat="1" ht="23.5" thickBot="1" x14ac:dyDescent="0.3">
      <c r="A4" s="424" t="s">
        <v>146</v>
      </c>
      <c r="B4" s="425"/>
      <c r="C4" s="425"/>
      <c r="D4" s="199" t="s">
        <v>205</v>
      </c>
      <c r="E4" s="392" t="s">
        <v>156</v>
      </c>
      <c r="F4" s="393"/>
      <c r="G4" s="393"/>
      <c r="H4" s="393"/>
      <c r="I4" s="209"/>
      <c r="J4" s="331" t="s">
        <v>208</v>
      </c>
      <c r="K4" s="332"/>
      <c r="L4" s="332"/>
      <c r="M4" s="332"/>
      <c r="N4" s="332"/>
      <c r="O4" s="333"/>
      <c r="P4" s="210"/>
      <c r="Q4" s="331" t="s">
        <v>29</v>
      </c>
      <c r="R4" s="332"/>
      <c r="S4" s="332"/>
      <c r="T4" s="332"/>
      <c r="U4" s="332"/>
      <c r="V4" s="333"/>
      <c r="W4" s="211"/>
      <c r="X4" s="38" t="s">
        <v>246</v>
      </c>
      <c r="Y4"/>
      <c r="Z4"/>
    </row>
    <row r="5" spans="1:26" s="112" customFormat="1" ht="23.5" thickBot="1" x14ac:dyDescent="0.3">
      <c r="A5" s="208" t="s">
        <v>228</v>
      </c>
      <c r="B5" s="207" t="s">
        <v>109</v>
      </c>
      <c r="C5" s="118" t="s">
        <v>190</v>
      </c>
      <c r="D5" s="114" t="s">
        <v>205</v>
      </c>
      <c r="E5" s="133" t="s">
        <v>132</v>
      </c>
      <c r="F5" s="114" t="s">
        <v>137</v>
      </c>
      <c r="G5" s="114" t="s">
        <v>136</v>
      </c>
      <c r="H5" s="40" t="s">
        <v>138</v>
      </c>
      <c r="I5" s="212"/>
      <c r="J5" s="118" t="s">
        <v>139</v>
      </c>
      <c r="K5" s="114" t="s">
        <v>141</v>
      </c>
      <c r="L5" s="114" t="s">
        <v>140</v>
      </c>
      <c r="M5" s="114" t="s">
        <v>142</v>
      </c>
      <c r="N5" s="114" t="s">
        <v>143</v>
      </c>
      <c r="O5" s="40" t="s">
        <v>144</v>
      </c>
      <c r="P5" s="45"/>
      <c r="Q5" s="100" t="s">
        <v>209</v>
      </c>
      <c r="R5" s="100" t="s">
        <v>210</v>
      </c>
      <c r="S5" s="100" t="s">
        <v>211</v>
      </c>
      <c r="T5" s="100" t="s">
        <v>212</v>
      </c>
      <c r="U5" s="100" t="s">
        <v>213</v>
      </c>
      <c r="V5" s="100" t="s">
        <v>214</v>
      </c>
      <c r="W5" s="45"/>
      <c r="X5" s="198" t="s">
        <v>130</v>
      </c>
      <c r="Y5"/>
      <c r="Z5"/>
    </row>
    <row r="6" spans="1:26" x14ac:dyDescent="0.25">
      <c r="A6" s="411">
        <v>5</v>
      </c>
      <c r="B6" s="302" t="s">
        <v>112</v>
      </c>
      <c r="C6" s="288" t="s">
        <v>111</v>
      </c>
      <c r="D6" s="276">
        <v>1</v>
      </c>
      <c r="E6" s="55" t="s">
        <v>133</v>
      </c>
      <c r="F6" s="56">
        <v>1</v>
      </c>
      <c r="G6" s="56">
        <v>1</v>
      </c>
      <c r="H6" s="57">
        <v>1</v>
      </c>
      <c r="I6" s="177"/>
      <c r="J6" s="143">
        <v>0</v>
      </c>
      <c r="K6" s="143">
        <v>0</v>
      </c>
      <c r="L6" s="143">
        <v>0</v>
      </c>
      <c r="M6" s="143">
        <v>0</v>
      </c>
      <c r="N6" s="143">
        <v>0</v>
      </c>
      <c r="O6" s="143">
        <v>0</v>
      </c>
      <c r="P6" s="177"/>
      <c r="Q6" s="75">
        <f>($G6-$F6+1)*J6*$H6*$N$2</f>
        <v>0</v>
      </c>
      <c r="R6" s="76">
        <f t="shared" ref="R6:V8" si="0">($G6-$F6+1)*K6*$H6*$N$2</f>
        <v>0</v>
      </c>
      <c r="S6" s="76">
        <f t="shared" si="0"/>
        <v>0</v>
      </c>
      <c r="T6" s="76">
        <f>($G6-$F6+1)*M6*$H6*$N$2</f>
        <v>0</v>
      </c>
      <c r="U6" s="76">
        <f t="shared" si="0"/>
        <v>0</v>
      </c>
      <c r="V6" s="77">
        <f t="shared" si="0"/>
        <v>0</v>
      </c>
      <c r="W6" s="177"/>
      <c r="X6" s="79">
        <f>SUM(Q6:V6)*$D$6</f>
        <v>0</v>
      </c>
      <c r="Y6"/>
      <c r="Z6"/>
    </row>
    <row r="7" spans="1:26" s="17" customFormat="1" x14ac:dyDescent="0.25">
      <c r="A7" s="411"/>
      <c r="B7" s="302"/>
      <c r="C7" s="289"/>
      <c r="D7" s="277"/>
      <c r="E7" s="49" t="s">
        <v>134</v>
      </c>
      <c r="F7" s="50">
        <v>2</v>
      </c>
      <c r="G7" s="50">
        <v>4</v>
      </c>
      <c r="H7" s="51">
        <v>0.25</v>
      </c>
      <c r="I7" s="44"/>
      <c r="J7" s="145">
        <v>0</v>
      </c>
      <c r="K7" s="145">
        <v>0</v>
      </c>
      <c r="L7" s="145">
        <v>0</v>
      </c>
      <c r="M7" s="145">
        <v>0</v>
      </c>
      <c r="N7" s="145">
        <v>0</v>
      </c>
      <c r="O7" s="145">
        <v>0</v>
      </c>
      <c r="P7" s="44"/>
      <c r="Q7" s="127">
        <f>($G7-$F7+1)*J7*$H7*$N$2</f>
        <v>0</v>
      </c>
      <c r="R7" s="61">
        <f t="shared" si="0"/>
        <v>0</v>
      </c>
      <c r="S7" s="61">
        <f t="shared" si="0"/>
        <v>0</v>
      </c>
      <c r="T7" s="61">
        <f t="shared" si="0"/>
        <v>0</v>
      </c>
      <c r="U7" s="61">
        <f>($G7-$F7+1)*N7*$H7*$N$2</f>
        <v>0</v>
      </c>
      <c r="V7" s="128">
        <f>($G7-$F7+1)*O7*$H7*$N$2</f>
        <v>0</v>
      </c>
      <c r="W7" s="44"/>
      <c r="X7" s="80">
        <f>SUM(Q7:V7)*$D$6</f>
        <v>0</v>
      </c>
      <c r="Y7"/>
      <c r="Z7"/>
    </row>
    <row r="8" spans="1:26" s="17" customFormat="1" ht="13" thickBot="1" x14ac:dyDescent="0.3">
      <c r="A8" s="412"/>
      <c r="B8" s="427"/>
      <c r="C8" s="290"/>
      <c r="D8" s="280"/>
      <c r="E8" s="53" t="s">
        <v>135</v>
      </c>
      <c r="F8" s="166">
        <v>5</v>
      </c>
      <c r="G8" s="166">
        <v>10</v>
      </c>
      <c r="H8" s="54">
        <v>0.1</v>
      </c>
      <c r="I8" s="181"/>
      <c r="J8" s="144">
        <v>0</v>
      </c>
      <c r="K8" s="144">
        <v>0</v>
      </c>
      <c r="L8" s="144">
        <v>0</v>
      </c>
      <c r="M8" s="144">
        <v>0</v>
      </c>
      <c r="N8" s="144">
        <v>0</v>
      </c>
      <c r="O8" s="144">
        <v>0</v>
      </c>
      <c r="P8" s="181"/>
      <c r="Q8" s="83">
        <f>($G8-$F8+1)*J8*$H8*$N$2</f>
        <v>0</v>
      </c>
      <c r="R8" s="84">
        <f>($G8-$F8+1)*K8*$H8*$N$2</f>
        <v>0</v>
      </c>
      <c r="S8" s="84">
        <f>($G8-$F8+1)*L8*$H8*$N$2</f>
        <v>0</v>
      </c>
      <c r="T8" s="84">
        <f>($G8-$F8+1)*M8*$H8*$N$2</f>
        <v>0</v>
      </c>
      <c r="U8" s="84">
        <f t="shared" si="0"/>
        <v>0</v>
      </c>
      <c r="V8" s="85">
        <f>($G8-$F8+1)*O8*$H8*$N$2</f>
        <v>0</v>
      </c>
      <c r="W8" s="181"/>
      <c r="X8" s="81">
        <f>SUM(Q8:V8)*$D$6</f>
        <v>0</v>
      </c>
      <c r="Y8"/>
      <c r="Z8"/>
    </row>
    <row r="9" spans="1:26" s="17" customFormat="1" ht="13" thickBot="1" x14ac:dyDescent="0.3">
      <c r="A9" s="44"/>
      <c r="B9" s="44"/>
      <c r="C9" s="44"/>
      <c r="D9" s="44"/>
      <c r="E9" s="44"/>
      <c r="F9" s="44"/>
      <c r="G9" s="44"/>
      <c r="H9" s="44"/>
      <c r="I9" s="44"/>
      <c r="J9" s="44"/>
      <c r="K9" s="44"/>
      <c r="L9" s="44"/>
      <c r="M9" s="44"/>
      <c r="N9" s="44"/>
      <c r="O9" s="44"/>
      <c r="P9" s="44"/>
      <c r="Q9" s="44"/>
      <c r="R9" s="44"/>
      <c r="S9" s="44"/>
      <c r="T9" s="44"/>
      <c r="U9" s="44"/>
      <c r="V9" s="44"/>
      <c r="W9" s="44"/>
      <c r="X9" s="134"/>
      <c r="Y9"/>
      <c r="Z9"/>
    </row>
    <row r="10" spans="1:26" s="13" customFormat="1" ht="23.5" thickBot="1" x14ac:dyDescent="0.3">
      <c r="A10" s="394" t="s">
        <v>158</v>
      </c>
      <c r="B10" s="395"/>
      <c r="C10" s="395"/>
      <c r="D10" s="395"/>
      <c r="E10" s="395"/>
      <c r="F10" s="395"/>
      <c r="G10" s="395"/>
      <c r="H10" s="395"/>
      <c r="I10" s="395"/>
      <c r="J10" s="395"/>
      <c r="K10" s="395"/>
      <c r="L10" s="395"/>
      <c r="M10" s="395"/>
      <c r="N10" s="395"/>
      <c r="O10" s="396"/>
      <c r="P10" s="44"/>
      <c r="Q10" s="58" t="s">
        <v>209</v>
      </c>
      <c r="R10" s="59" t="s">
        <v>210</v>
      </c>
      <c r="S10" s="59" t="s">
        <v>211</v>
      </c>
      <c r="T10" s="59" t="s">
        <v>212</v>
      </c>
      <c r="U10" s="59" t="s">
        <v>213</v>
      </c>
      <c r="V10" s="60" t="s">
        <v>214</v>
      </c>
      <c r="W10" s="44"/>
      <c r="X10" s="82" t="s">
        <v>129</v>
      </c>
      <c r="Y10"/>
      <c r="Z10"/>
    </row>
    <row r="11" spans="1:26" s="13" customFormat="1" ht="13.5" customHeight="1" thickBot="1" x14ac:dyDescent="0.3">
      <c r="A11" s="397"/>
      <c r="B11" s="398"/>
      <c r="C11" s="398"/>
      <c r="D11" s="398"/>
      <c r="E11" s="398"/>
      <c r="F11" s="398"/>
      <c r="G11" s="398"/>
      <c r="H11" s="398"/>
      <c r="I11" s="398"/>
      <c r="J11" s="398"/>
      <c r="K11" s="398"/>
      <c r="L11" s="398"/>
      <c r="M11" s="398"/>
      <c r="N11" s="398"/>
      <c r="O11" s="399"/>
      <c r="P11" s="44"/>
      <c r="Q11" s="83">
        <f>SUM(Q6:Q8)</f>
        <v>0</v>
      </c>
      <c r="R11" s="83">
        <f>SUM(R6:R8)</f>
        <v>0</v>
      </c>
      <c r="S11" s="83">
        <f t="shared" ref="S11:V11" si="1">SUM(S6:S8)</f>
        <v>0</v>
      </c>
      <c r="T11" s="83">
        <f t="shared" si="1"/>
        <v>0</v>
      </c>
      <c r="U11" s="83">
        <f t="shared" si="1"/>
        <v>0</v>
      </c>
      <c r="V11" s="83">
        <f t="shared" si="1"/>
        <v>0</v>
      </c>
      <c r="W11" s="44"/>
      <c r="X11" s="81">
        <f>SUM(X6:X8)</f>
        <v>0</v>
      </c>
      <c r="Y11"/>
      <c r="Z11"/>
    </row>
    <row r="12" spans="1:26" x14ac:dyDescent="0.25">
      <c r="A12" s="107"/>
      <c r="B12" s="107"/>
      <c r="C12" s="107"/>
      <c r="D12" s="107"/>
      <c r="E12" s="107"/>
      <c r="F12" s="107"/>
      <c r="G12" s="107"/>
      <c r="H12" s="107"/>
      <c r="I12" s="107"/>
      <c r="J12" s="107"/>
      <c r="K12" s="107"/>
      <c r="L12" s="107"/>
      <c r="M12" s="107"/>
      <c r="N12" s="107"/>
      <c r="O12" s="107"/>
      <c r="P12" s="107"/>
      <c r="Q12" s="107"/>
      <c r="Y12"/>
      <c r="Z12"/>
    </row>
    <row r="13" spans="1:26" x14ac:dyDescent="0.25">
      <c r="Y13"/>
      <c r="Z13"/>
    </row>
    <row r="14" spans="1:26" x14ac:dyDescent="0.25">
      <c r="Y14"/>
      <c r="Z14"/>
    </row>
    <row r="15" spans="1:26" x14ac:dyDescent="0.25">
      <c r="I15" s="108">
        <f>5*125</f>
        <v>625</v>
      </c>
      <c r="Y15"/>
      <c r="Z15"/>
    </row>
    <row r="16" spans="1:26" x14ac:dyDescent="0.25">
      <c r="Y16"/>
      <c r="Z16"/>
    </row>
    <row r="17" spans="25:26" x14ac:dyDescent="0.25">
      <c r="Y17"/>
      <c r="Z17"/>
    </row>
  </sheetData>
  <mergeCells count="12">
    <mergeCell ref="Q4:V4"/>
    <mergeCell ref="C6:C8"/>
    <mergeCell ref="B6:B8"/>
    <mergeCell ref="A6:A8"/>
    <mergeCell ref="A10:O11"/>
    <mergeCell ref="D6:D8"/>
    <mergeCell ref="L2:M2"/>
    <mergeCell ref="N2:O2"/>
    <mergeCell ref="A4:C4"/>
    <mergeCell ref="A2:J2"/>
    <mergeCell ref="E4:H4"/>
    <mergeCell ref="J4:O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89"/>
  <sheetViews>
    <sheetView zoomScale="40" zoomScaleNormal="40" workbookViewId="0">
      <selection activeCell="J6" sqref="J6:O8"/>
    </sheetView>
  </sheetViews>
  <sheetFormatPr defaultColWidth="8.7265625" defaultRowHeight="12.5" x14ac:dyDescent="0.25"/>
  <cols>
    <col min="1" max="1" width="31.81640625" style="108" bestFit="1" customWidth="1"/>
    <col min="2" max="2" width="18.1796875" style="108" bestFit="1" customWidth="1"/>
    <col min="3" max="3" width="26.81640625" style="108" customWidth="1"/>
    <col min="4" max="4" width="22.81640625" style="164" customWidth="1"/>
    <col min="5" max="7" width="12.1796875" style="108" customWidth="1"/>
    <col min="8" max="8" width="11.1796875" style="108" customWidth="1"/>
    <col min="9" max="9" width="5.26953125" style="108" customWidth="1"/>
    <col min="10" max="10" width="16" style="108" bestFit="1" customWidth="1"/>
    <col min="11" max="14" width="14.81640625" style="108" bestFit="1" customWidth="1"/>
    <col min="15" max="15" width="15.54296875" style="108" bestFit="1" customWidth="1"/>
    <col min="16" max="16" width="6.453125" style="108" bestFit="1" customWidth="1"/>
    <col min="17" max="18" width="14.7265625" style="108" customWidth="1"/>
    <col min="19" max="22" width="14.7265625" style="29" customWidth="1"/>
    <col min="23" max="23" width="8.7265625" style="29" customWidth="1"/>
    <col min="24" max="24" width="17" style="29" customWidth="1"/>
    <col min="25" max="16264" width="8.7265625" style="29"/>
    <col min="16265" max="16384" width="9.1796875" style="29" customWidth="1"/>
  </cols>
  <sheetData>
    <row r="1" spans="1:24" s="13" customFormat="1" ht="18" thickBot="1" x14ac:dyDescent="0.4">
      <c r="A1" s="238" t="s">
        <v>124</v>
      </c>
      <c r="B1" s="35"/>
      <c r="C1" s="34"/>
      <c r="D1" s="34"/>
      <c r="E1" s="34"/>
      <c r="F1" s="34"/>
      <c r="G1" s="35"/>
      <c r="H1" s="35"/>
      <c r="I1" s="35"/>
      <c r="J1" s="35"/>
      <c r="K1" s="35"/>
      <c r="L1" s="35"/>
      <c r="M1" s="35"/>
      <c r="N1" s="35"/>
      <c r="O1" s="35"/>
      <c r="P1" s="35"/>
      <c r="Q1" s="35"/>
      <c r="R1" s="35"/>
    </row>
    <row r="2" spans="1:24" s="13" customFormat="1" ht="18" thickBot="1" x14ac:dyDescent="0.4">
      <c r="A2" s="432" t="s">
        <v>239</v>
      </c>
      <c r="B2" s="433"/>
      <c r="C2" s="433"/>
      <c r="D2" s="433"/>
      <c r="E2" s="433"/>
      <c r="F2" s="433"/>
      <c r="G2" s="433"/>
      <c r="H2" s="433"/>
      <c r="I2" s="433"/>
      <c r="J2" s="433"/>
      <c r="K2" s="434"/>
      <c r="L2" s="106"/>
      <c r="M2" s="35"/>
      <c r="N2" s="428" t="s">
        <v>126</v>
      </c>
      <c r="O2" s="429"/>
      <c r="P2" s="430">
        <v>12</v>
      </c>
      <c r="Q2" s="431"/>
      <c r="R2" s="107"/>
    </row>
    <row r="3" spans="1:24" s="13" customFormat="1" ht="13" thickBot="1" x14ac:dyDescent="0.3">
      <c r="A3" s="435"/>
      <c r="B3" s="436"/>
      <c r="C3" s="436"/>
      <c r="D3" s="436"/>
      <c r="E3" s="436"/>
      <c r="F3" s="436"/>
      <c r="G3" s="436"/>
      <c r="H3" s="436"/>
      <c r="I3" s="436"/>
      <c r="J3" s="436"/>
      <c r="K3" s="437"/>
      <c r="L3" s="106"/>
      <c r="M3" s="35"/>
      <c r="N3" s="35"/>
      <c r="O3" s="35"/>
      <c r="P3" s="35"/>
      <c r="Q3" s="35"/>
      <c r="R3" s="107"/>
    </row>
    <row r="4" spans="1:24" s="113" customFormat="1" ht="46.5" thickBot="1" x14ac:dyDescent="0.3">
      <c r="A4" s="424" t="s">
        <v>146</v>
      </c>
      <c r="B4" s="425"/>
      <c r="C4" s="425"/>
      <c r="D4" s="197" t="s">
        <v>205</v>
      </c>
      <c r="E4" s="392" t="s">
        <v>156</v>
      </c>
      <c r="F4" s="393"/>
      <c r="G4" s="393"/>
      <c r="H4" s="393"/>
      <c r="I4" s="109"/>
      <c r="J4" s="308" t="s">
        <v>159</v>
      </c>
      <c r="K4" s="308"/>
      <c r="L4" s="308"/>
      <c r="M4" s="308"/>
      <c r="N4" s="308"/>
      <c r="O4" s="309"/>
      <c r="P4" s="37"/>
      <c r="Q4" s="331" t="s">
        <v>29</v>
      </c>
      <c r="R4" s="332"/>
      <c r="S4" s="332"/>
      <c r="T4" s="332"/>
      <c r="U4" s="332"/>
      <c r="V4" s="333"/>
      <c r="W4" s="37"/>
      <c r="X4" s="38" t="s">
        <v>246</v>
      </c>
    </row>
    <row r="5" spans="1:24" s="112" customFormat="1" ht="77.150000000000006" customHeight="1" thickBot="1" x14ac:dyDescent="0.3">
      <c r="A5" s="208" t="s">
        <v>228</v>
      </c>
      <c r="B5" s="173" t="s">
        <v>106</v>
      </c>
      <c r="C5" s="173" t="s">
        <v>28</v>
      </c>
      <c r="D5" s="124" t="s">
        <v>205</v>
      </c>
      <c r="E5" s="124" t="s">
        <v>132</v>
      </c>
      <c r="F5" s="124" t="s">
        <v>137</v>
      </c>
      <c r="G5" s="124" t="s">
        <v>136</v>
      </c>
      <c r="H5" s="122" t="s">
        <v>138</v>
      </c>
      <c r="I5" s="111"/>
      <c r="J5" s="119" t="s">
        <v>139</v>
      </c>
      <c r="K5" s="120" t="s">
        <v>141</v>
      </c>
      <c r="L5" s="120" t="s">
        <v>140</v>
      </c>
      <c r="M5" s="120" t="s">
        <v>142</v>
      </c>
      <c r="N5" s="120" t="s">
        <v>143</v>
      </c>
      <c r="O5" s="121" t="s">
        <v>144</v>
      </c>
      <c r="P5" s="111"/>
      <c r="Q5" s="100" t="s">
        <v>209</v>
      </c>
      <c r="R5" s="100" t="s">
        <v>210</v>
      </c>
      <c r="S5" s="100" t="s">
        <v>211</v>
      </c>
      <c r="T5" s="100" t="s">
        <v>212</v>
      </c>
      <c r="U5" s="100" t="s">
        <v>213</v>
      </c>
      <c r="V5" s="100" t="s">
        <v>214</v>
      </c>
      <c r="W5" s="111"/>
      <c r="X5" s="116" t="s">
        <v>130</v>
      </c>
    </row>
    <row r="6" spans="1:24" x14ac:dyDescent="0.25">
      <c r="A6" s="410">
        <v>6</v>
      </c>
      <c r="B6" s="407" t="s">
        <v>107</v>
      </c>
      <c r="C6" s="301" t="s">
        <v>238</v>
      </c>
      <c r="D6" s="417">
        <v>1</v>
      </c>
      <c r="E6" s="56" t="s">
        <v>133</v>
      </c>
      <c r="F6" s="56">
        <v>1</v>
      </c>
      <c r="G6" s="56">
        <v>5</v>
      </c>
      <c r="H6" s="94">
        <v>1</v>
      </c>
      <c r="I6" s="177"/>
      <c r="J6" s="143">
        <v>0</v>
      </c>
      <c r="K6" s="143">
        <v>0</v>
      </c>
      <c r="L6" s="143">
        <v>0</v>
      </c>
      <c r="M6" s="143">
        <v>0</v>
      </c>
      <c r="N6" s="143">
        <v>0</v>
      </c>
      <c r="O6" s="143">
        <v>0</v>
      </c>
      <c r="P6" s="177"/>
      <c r="Q6" s="75">
        <f>($G6-$F6+1)*$H6*J6*$P$2</f>
        <v>0</v>
      </c>
      <c r="R6" s="75">
        <f t="shared" ref="R6:V6" si="0">($G6-$F6+1)*$H6*K6*$P$2</f>
        <v>0</v>
      </c>
      <c r="S6" s="75">
        <f t="shared" si="0"/>
        <v>0</v>
      </c>
      <c r="T6" s="75">
        <f t="shared" si="0"/>
        <v>0</v>
      </c>
      <c r="U6" s="75">
        <f>($G6-$F6+1)*$H6*N6*$P$2</f>
        <v>0</v>
      </c>
      <c r="V6" s="140">
        <f t="shared" si="0"/>
        <v>0</v>
      </c>
      <c r="W6" s="177"/>
      <c r="X6" s="79">
        <f>SUM(Q6:V6)*$D$6</f>
        <v>0</v>
      </c>
    </row>
    <row r="7" spans="1:24" s="17" customFormat="1" ht="13" thickBot="1" x14ac:dyDescent="0.3">
      <c r="A7" s="412"/>
      <c r="B7" s="409"/>
      <c r="C7" s="286"/>
      <c r="D7" s="419"/>
      <c r="E7" s="96" t="s">
        <v>134</v>
      </c>
      <c r="F7" s="96">
        <v>6</v>
      </c>
      <c r="G7" s="96">
        <v>20</v>
      </c>
      <c r="H7" s="115">
        <v>0.5</v>
      </c>
      <c r="I7" s="181"/>
      <c r="J7" s="144">
        <v>0</v>
      </c>
      <c r="K7" s="144">
        <v>0</v>
      </c>
      <c r="L7" s="144">
        <v>0</v>
      </c>
      <c r="M7" s="144">
        <v>0</v>
      </c>
      <c r="N7" s="144">
        <v>0</v>
      </c>
      <c r="O7" s="144">
        <v>0</v>
      </c>
      <c r="P7" s="181"/>
      <c r="Q7" s="78">
        <f>($G7-$F7+1)*$H7*J7*$P$2</f>
        <v>0</v>
      </c>
      <c r="R7" s="78">
        <f t="shared" ref="R7" si="1">($G7-$F7+1)*$H7*K7*$P$2</f>
        <v>0</v>
      </c>
      <c r="S7" s="78">
        <f>($G7-$F7+1)*$H7*L7*$P$2</f>
        <v>0</v>
      </c>
      <c r="T7" s="78">
        <f t="shared" ref="T7" si="2">($G7-$F7+1)*$H7*M7*$P$2</f>
        <v>0</v>
      </c>
      <c r="U7" s="78">
        <f t="shared" ref="U7" si="3">($G7-$F7+1)*$H7*N7*$P$2</f>
        <v>0</v>
      </c>
      <c r="V7" s="141">
        <f>($G7-$F7+1)*$H7*O7*$P$2</f>
        <v>0</v>
      </c>
      <c r="W7" s="181"/>
      <c r="X7" s="81">
        <f>SUM(Q7:V7)*$D$6</f>
        <v>0</v>
      </c>
    </row>
    <row r="8" spans="1:24" s="13" customFormat="1" ht="13" thickBot="1" x14ac:dyDescent="0.3">
      <c r="A8" s="44"/>
      <c r="B8" s="44"/>
      <c r="C8" s="44"/>
      <c r="D8" s="44"/>
      <c r="E8" s="44"/>
      <c r="F8" s="44"/>
      <c r="G8" s="44"/>
      <c r="H8" s="44"/>
      <c r="I8" s="44"/>
      <c r="J8" s="44">
        <v>0</v>
      </c>
      <c r="K8" s="44">
        <v>0</v>
      </c>
      <c r="L8" s="44">
        <v>0</v>
      </c>
      <c r="M8" s="44">
        <v>0</v>
      </c>
      <c r="N8" s="44">
        <v>0</v>
      </c>
      <c r="O8" s="44">
        <v>0</v>
      </c>
      <c r="P8" s="44"/>
      <c r="Q8" s="44"/>
      <c r="R8" s="44"/>
      <c r="S8" s="44"/>
      <c r="T8" s="44"/>
      <c r="U8" s="44"/>
      <c r="V8" s="44"/>
      <c r="W8" s="44"/>
      <c r="X8" s="44"/>
    </row>
    <row r="9" spans="1:24" s="13" customFormat="1" ht="23.5" thickBot="1" x14ac:dyDescent="0.3">
      <c r="A9" s="339" t="s">
        <v>161</v>
      </c>
      <c r="B9" s="340"/>
      <c r="C9" s="340"/>
      <c r="D9" s="340"/>
      <c r="E9" s="340"/>
      <c r="F9" s="340"/>
      <c r="G9" s="340"/>
      <c r="H9" s="340"/>
      <c r="I9" s="340"/>
      <c r="J9" s="340"/>
      <c r="K9" s="340"/>
      <c r="L9" s="340"/>
      <c r="M9" s="340"/>
      <c r="N9" s="340"/>
      <c r="O9" s="341"/>
      <c r="P9" s="44"/>
      <c r="Q9" s="58" t="s">
        <v>209</v>
      </c>
      <c r="R9" s="59" t="s">
        <v>210</v>
      </c>
      <c r="S9" s="59" t="s">
        <v>211</v>
      </c>
      <c r="T9" s="59" t="s">
        <v>212</v>
      </c>
      <c r="U9" s="59" t="s">
        <v>213</v>
      </c>
      <c r="V9" s="60" t="s">
        <v>214</v>
      </c>
      <c r="W9" s="44"/>
      <c r="X9" s="46" t="s">
        <v>129</v>
      </c>
    </row>
    <row r="10" spans="1:24" s="13" customFormat="1" ht="13" customHeight="1" thickBot="1" x14ac:dyDescent="0.3">
      <c r="A10" s="342"/>
      <c r="B10" s="343"/>
      <c r="C10" s="343"/>
      <c r="D10" s="343"/>
      <c r="E10" s="343"/>
      <c r="F10" s="343"/>
      <c r="G10" s="343"/>
      <c r="H10" s="343"/>
      <c r="I10" s="343"/>
      <c r="J10" s="343"/>
      <c r="K10" s="343"/>
      <c r="L10" s="343"/>
      <c r="M10" s="343"/>
      <c r="N10" s="343"/>
      <c r="O10" s="344"/>
      <c r="P10" s="44"/>
      <c r="Q10" s="83">
        <f t="shared" ref="Q10:U10" si="4">SUM(Q6:Q7)</f>
        <v>0</v>
      </c>
      <c r="R10" s="84">
        <f t="shared" si="4"/>
        <v>0</v>
      </c>
      <c r="S10" s="84">
        <f t="shared" si="4"/>
        <v>0</v>
      </c>
      <c r="T10" s="84">
        <f t="shared" si="4"/>
        <v>0</v>
      </c>
      <c r="U10" s="84">
        <f t="shared" si="4"/>
        <v>0</v>
      </c>
      <c r="V10" s="85">
        <f>SUM(V6:V7)</f>
        <v>0</v>
      </c>
      <c r="W10" s="44"/>
      <c r="X10" s="117">
        <f>SUM(X6:X7)</f>
        <v>0</v>
      </c>
    </row>
    <row r="11" spans="1:24" x14ac:dyDescent="0.25">
      <c r="A11" s="107"/>
      <c r="B11" s="107"/>
      <c r="C11" s="107"/>
      <c r="D11" s="107"/>
      <c r="E11" s="107"/>
      <c r="F11" s="107"/>
      <c r="G11" s="107"/>
      <c r="H11" s="107"/>
      <c r="I11" s="107"/>
      <c r="J11" s="107"/>
      <c r="K11" s="107"/>
      <c r="L11" s="107"/>
      <c r="M11" s="107"/>
      <c r="N11" s="107"/>
      <c r="O11" s="107"/>
      <c r="P11" s="107"/>
      <c r="Q11" s="107"/>
      <c r="R11" s="107"/>
    </row>
    <row r="12" spans="1:24" x14ac:dyDescent="0.25">
      <c r="A12" s="107"/>
      <c r="B12" s="107"/>
      <c r="C12" s="107"/>
      <c r="D12" s="107"/>
      <c r="E12" s="107"/>
      <c r="F12" s="107"/>
      <c r="G12" s="107"/>
      <c r="H12" s="107"/>
      <c r="I12" s="107"/>
      <c r="J12" s="107"/>
      <c r="K12" s="107"/>
      <c r="L12" s="107"/>
      <c r="M12" s="107"/>
      <c r="N12" s="107"/>
      <c r="O12" s="107"/>
      <c r="P12" s="107"/>
      <c r="Q12" s="107"/>
      <c r="R12" s="107"/>
    </row>
    <row r="13" spans="1:24" x14ac:dyDescent="0.25">
      <c r="A13" s="107"/>
      <c r="B13" s="107"/>
      <c r="C13" s="107"/>
      <c r="D13" s="107"/>
      <c r="E13" s="107"/>
      <c r="F13" s="107"/>
      <c r="G13" s="107"/>
      <c r="H13" s="107"/>
      <c r="I13" s="107"/>
      <c r="J13" s="107"/>
      <c r="K13" s="107"/>
      <c r="L13" s="107"/>
      <c r="M13" s="107"/>
      <c r="N13" s="107"/>
      <c r="O13" s="107"/>
      <c r="P13" s="107"/>
      <c r="Q13" s="107"/>
      <c r="R13" s="107"/>
      <c r="S13" s="107"/>
      <c r="T13" s="107"/>
      <c r="U13" s="107"/>
      <c r="V13" s="107"/>
      <c r="W13" s="107"/>
      <c r="X13" s="107"/>
    </row>
    <row r="14" spans="1:24" x14ac:dyDescent="0.25">
      <c r="A14" s="107"/>
      <c r="B14" s="107"/>
      <c r="C14" s="107"/>
      <c r="D14" s="107"/>
      <c r="E14" s="107"/>
      <c r="F14" s="107"/>
      <c r="G14" s="107"/>
      <c r="H14" s="107"/>
      <c r="I14" s="107"/>
      <c r="J14" s="107"/>
      <c r="K14" s="107"/>
      <c r="L14" s="107"/>
      <c r="M14" s="107"/>
      <c r="N14" s="107"/>
      <c r="O14" s="107"/>
      <c r="P14" s="107"/>
      <c r="Q14" s="107"/>
      <c r="R14" s="107"/>
      <c r="S14" s="107"/>
      <c r="T14" s="107"/>
      <c r="U14" s="107"/>
      <c r="V14" s="107"/>
      <c r="W14" s="107"/>
      <c r="X14" s="107"/>
    </row>
    <row r="15" spans="1:24" x14ac:dyDescent="0.25">
      <c r="A15" s="107"/>
      <c r="B15" s="107"/>
      <c r="C15" s="107"/>
      <c r="D15" s="107"/>
      <c r="E15" s="107"/>
      <c r="F15" s="107"/>
      <c r="G15" s="107"/>
      <c r="H15" s="107"/>
      <c r="I15" s="107"/>
      <c r="J15" s="107"/>
      <c r="K15" s="107"/>
      <c r="L15" s="107"/>
      <c r="M15" s="107"/>
      <c r="N15" s="107"/>
      <c r="O15" s="107"/>
      <c r="P15" s="107"/>
      <c r="Q15" s="107"/>
      <c r="R15" s="107"/>
      <c r="S15" s="107"/>
      <c r="T15" s="107"/>
      <c r="U15" s="107"/>
      <c r="V15" s="107"/>
      <c r="W15" s="107"/>
      <c r="X15" s="107"/>
    </row>
    <row r="16" spans="1:24" x14ac:dyDescent="0.25">
      <c r="A16" s="107"/>
      <c r="B16" s="107"/>
      <c r="C16" s="107"/>
      <c r="D16" s="107"/>
      <c r="E16" s="107"/>
      <c r="F16" s="107"/>
      <c r="G16" s="107"/>
      <c r="H16" s="107"/>
      <c r="I16" s="107"/>
      <c r="J16" s="107"/>
      <c r="K16" s="107"/>
      <c r="L16" s="107"/>
      <c r="M16" s="107"/>
      <c r="N16" s="107"/>
      <c r="O16" s="107"/>
      <c r="P16" s="107"/>
      <c r="Q16" s="107"/>
      <c r="R16" s="107"/>
      <c r="S16" s="107"/>
      <c r="T16" s="107"/>
      <c r="U16" s="107"/>
      <c r="V16" s="107"/>
      <c r="W16" s="107"/>
      <c r="X16" s="107"/>
    </row>
    <row r="17" spans="1:24" x14ac:dyDescent="0.25">
      <c r="A17" s="107"/>
      <c r="B17" s="107"/>
      <c r="C17" s="107"/>
      <c r="D17" s="107"/>
      <c r="E17" s="107"/>
      <c r="F17" s="107"/>
      <c r="G17" s="107"/>
      <c r="H17" s="107"/>
      <c r="I17" s="107"/>
      <c r="J17" s="107"/>
      <c r="K17" s="107"/>
      <c r="L17" s="107"/>
      <c r="M17" s="107"/>
      <c r="N17" s="107"/>
      <c r="O17" s="107"/>
      <c r="P17" s="107"/>
      <c r="Q17" s="107"/>
      <c r="R17" s="107"/>
      <c r="S17" s="107"/>
      <c r="T17" s="107"/>
      <c r="U17" s="107"/>
      <c r="V17" s="107"/>
      <c r="W17" s="107"/>
      <c r="X17" s="107"/>
    </row>
    <row r="18" spans="1:24" x14ac:dyDescent="0.25">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row>
    <row r="19" spans="1:24" x14ac:dyDescent="0.25">
      <c r="A19" s="107"/>
      <c r="B19" s="107"/>
      <c r="C19" s="107"/>
      <c r="D19" s="107"/>
      <c r="E19" s="107"/>
      <c r="F19" s="107"/>
      <c r="G19" s="107"/>
      <c r="H19" s="107"/>
      <c r="I19" s="107"/>
      <c r="J19" s="107"/>
      <c r="K19" s="107"/>
      <c r="L19" s="107"/>
      <c r="M19" s="107"/>
      <c r="N19" s="107"/>
      <c r="O19" s="107"/>
      <c r="P19" s="107"/>
      <c r="Q19" s="107"/>
      <c r="R19" s="107"/>
      <c r="S19" s="107"/>
      <c r="T19" s="107"/>
      <c r="U19" s="107"/>
      <c r="V19" s="107"/>
      <c r="W19" s="107"/>
      <c r="X19" s="107"/>
    </row>
    <row r="20" spans="1:24" x14ac:dyDescent="0.25">
      <c r="A20" s="107"/>
      <c r="B20" s="107"/>
      <c r="C20" s="107"/>
      <c r="D20" s="107"/>
      <c r="E20" s="107"/>
      <c r="F20" s="107"/>
      <c r="G20" s="107"/>
      <c r="H20" s="107"/>
      <c r="I20" s="107"/>
      <c r="J20" s="107"/>
      <c r="K20" s="107"/>
      <c r="L20" s="107"/>
      <c r="M20" s="107"/>
      <c r="N20" s="107"/>
      <c r="O20" s="107"/>
      <c r="P20" s="107"/>
      <c r="Q20" s="107"/>
      <c r="R20" s="107"/>
      <c r="S20" s="107"/>
      <c r="T20" s="107"/>
      <c r="U20" s="107"/>
      <c r="V20" s="107"/>
      <c r="W20" s="107"/>
      <c r="X20" s="107"/>
    </row>
    <row r="21" spans="1:24" x14ac:dyDescent="0.25">
      <c r="A21" s="107"/>
      <c r="B21" s="107"/>
      <c r="C21" s="107"/>
      <c r="D21" s="107"/>
      <c r="E21" s="107"/>
      <c r="F21" s="107"/>
      <c r="G21" s="107"/>
      <c r="H21" s="107"/>
      <c r="I21" s="107"/>
      <c r="J21" s="107"/>
      <c r="K21" s="107"/>
      <c r="L21" s="107"/>
      <c r="M21" s="107"/>
      <c r="N21" s="107"/>
      <c r="O21" s="107"/>
      <c r="P21" s="107"/>
      <c r="Q21" s="107"/>
      <c r="R21" s="107"/>
      <c r="S21" s="107"/>
      <c r="T21" s="107"/>
      <c r="U21" s="107"/>
      <c r="V21" s="107"/>
      <c r="W21" s="107"/>
      <c r="X21" s="107"/>
    </row>
    <row r="22" spans="1:24" x14ac:dyDescent="0.25">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row>
    <row r="23" spans="1:24" x14ac:dyDescent="0.25">
      <c r="A23" s="107"/>
      <c r="B23" s="107"/>
      <c r="C23" s="107"/>
      <c r="D23" s="107"/>
      <c r="E23" s="107"/>
      <c r="F23" s="107"/>
      <c r="G23" s="107"/>
      <c r="H23" s="107"/>
      <c r="I23" s="107"/>
      <c r="J23" s="107"/>
      <c r="K23" s="107"/>
      <c r="L23" s="107"/>
      <c r="M23" s="107"/>
      <c r="N23" s="107"/>
      <c r="O23" s="107"/>
      <c r="P23" s="107"/>
      <c r="Q23" s="107"/>
      <c r="R23" s="107"/>
      <c r="S23" s="107"/>
      <c r="T23" s="107"/>
      <c r="U23" s="107"/>
      <c r="V23" s="107"/>
      <c r="W23" s="107"/>
      <c r="X23" s="107"/>
    </row>
    <row r="24" spans="1:24" x14ac:dyDescent="0.25">
      <c r="A24" s="107"/>
      <c r="B24" s="107"/>
      <c r="C24" s="107"/>
      <c r="D24" s="107"/>
      <c r="E24" s="107"/>
      <c r="F24" s="107"/>
      <c r="G24" s="107"/>
      <c r="H24" s="107"/>
      <c r="I24" s="107"/>
      <c r="J24" s="107"/>
      <c r="K24" s="107"/>
      <c r="L24" s="107"/>
      <c r="M24" s="107"/>
      <c r="N24" s="107"/>
      <c r="O24" s="107"/>
      <c r="P24" s="107"/>
      <c r="Q24" s="107"/>
      <c r="R24" s="107"/>
      <c r="S24" s="107"/>
      <c r="T24" s="107"/>
      <c r="U24" s="107"/>
      <c r="V24" s="107"/>
      <c r="W24" s="107"/>
      <c r="X24" s="107"/>
    </row>
    <row r="25" spans="1:24" x14ac:dyDescent="0.25">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row>
    <row r="26" spans="1:24" x14ac:dyDescent="0.25">
      <c r="A26" s="107"/>
      <c r="B26" s="107"/>
      <c r="C26" s="107"/>
      <c r="D26" s="107"/>
      <c r="E26" s="107"/>
      <c r="F26" s="107"/>
      <c r="G26" s="107"/>
      <c r="H26" s="107"/>
      <c r="I26" s="107"/>
      <c r="J26" s="107"/>
      <c r="K26" s="107"/>
      <c r="L26" s="107"/>
      <c r="M26" s="107"/>
      <c r="N26" s="107"/>
      <c r="O26" s="107"/>
      <c r="P26" s="107"/>
      <c r="Q26" s="107"/>
      <c r="R26" s="107"/>
      <c r="S26" s="107"/>
      <c r="T26" s="107"/>
      <c r="U26" s="107"/>
      <c r="V26" s="107"/>
      <c r="W26" s="107"/>
      <c r="X26" s="107"/>
    </row>
    <row r="27" spans="1:24" x14ac:dyDescent="0.25">
      <c r="A27" s="107"/>
      <c r="B27" s="107"/>
      <c r="C27" s="107"/>
      <c r="D27" s="107"/>
      <c r="E27" s="107"/>
      <c r="F27" s="107"/>
      <c r="G27" s="107"/>
      <c r="H27" s="107"/>
      <c r="I27" s="107"/>
      <c r="J27" s="107"/>
      <c r="K27" s="107"/>
      <c r="L27" s="107"/>
      <c r="M27" s="107"/>
      <c r="N27" s="107"/>
      <c r="O27" s="107"/>
      <c r="P27" s="107"/>
      <c r="Q27" s="107"/>
      <c r="R27" s="107"/>
      <c r="S27" s="107"/>
      <c r="T27" s="107"/>
      <c r="U27" s="107"/>
      <c r="V27" s="107"/>
      <c r="W27" s="107"/>
      <c r="X27" s="107"/>
    </row>
    <row r="28" spans="1:24" x14ac:dyDescent="0.25">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row>
    <row r="29" spans="1:24" x14ac:dyDescent="0.25">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row>
    <row r="30" spans="1:24" x14ac:dyDescent="0.25">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row>
    <row r="31" spans="1:24" x14ac:dyDescent="0.25">
      <c r="A31" s="107"/>
      <c r="B31" s="107"/>
      <c r="C31" s="107"/>
      <c r="D31" s="107"/>
      <c r="E31" s="107"/>
      <c r="F31" s="107"/>
      <c r="G31" s="107"/>
      <c r="H31" s="107"/>
      <c r="I31" s="107"/>
      <c r="J31" s="107"/>
      <c r="K31" s="107"/>
      <c r="L31" s="107"/>
      <c r="M31" s="107"/>
      <c r="N31" s="107"/>
      <c r="O31" s="107"/>
      <c r="P31" s="107"/>
      <c r="Q31" s="107"/>
      <c r="R31" s="107"/>
      <c r="S31" s="107"/>
      <c r="T31" s="107"/>
      <c r="U31" s="107"/>
      <c r="V31" s="107"/>
      <c r="W31" s="107"/>
      <c r="X31" s="107"/>
    </row>
    <row r="32" spans="1:24" x14ac:dyDescent="0.25">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row>
    <row r="33" spans="1:24" x14ac:dyDescent="0.25">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row>
    <row r="34" spans="1:24" x14ac:dyDescent="0.25">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row>
    <row r="35" spans="1:24" x14ac:dyDescent="0.25">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row>
    <row r="36" spans="1:24" x14ac:dyDescent="0.25">
      <c r="A36" s="107"/>
      <c r="B36" s="107"/>
      <c r="C36" s="107"/>
      <c r="D36" s="107"/>
      <c r="E36" s="107"/>
      <c r="F36" s="107"/>
      <c r="G36" s="107"/>
      <c r="H36" s="107"/>
      <c r="I36" s="107"/>
      <c r="J36" s="107"/>
      <c r="K36" s="107"/>
      <c r="L36" s="107"/>
      <c r="M36" s="107"/>
      <c r="N36" s="107"/>
      <c r="O36" s="107"/>
      <c r="P36" s="107"/>
      <c r="Q36" s="107"/>
      <c r="R36" s="107"/>
      <c r="S36" s="107"/>
      <c r="T36" s="107"/>
      <c r="U36" s="107"/>
      <c r="V36" s="107"/>
      <c r="W36" s="107"/>
      <c r="X36" s="107"/>
    </row>
    <row r="37" spans="1:24" x14ac:dyDescent="0.25">
      <c r="A37" s="107"/>
      <c r="B37" s="107"/>
      <c r="C37" s="107"/>
      <c r="D37" s="107"/>
      <c r="E37" s="107"/>
      <c r="F37" s="107"/>
      <c r="G37" s="107"/>
      <c r="H37" s="107"/>
      <c r="I37" s="107"/>
      <c r="J37" s="107"/>
      <c r="K37" s="107"/>
      <c r="L37" s="107"/>
      <c r="M37" s="107"/>
      <c r="N37" s="107"/>
      <c r="O37" s="107"/>
      <c r="P37" s="107"/>
      <c r="Q37" s="107"/>
      <c r="R37" s="107"/>
      <c r="S37" s="107"/>
      <c r="T37" s="107"/>
      <c r="U37" s="107"/>
      <c r="V37" s="107"/>
      <c r="W37" s="107"/>
      <c r="X37" s="107"/>
    </row>
    <row r="38" spans="1:24" x14ac:dyDescent="0.25">
      <c r="A38" s="107"/>
      <c r="B38" s="107"/>
      <c r="C38" s="107"/>
      <c r="D38" s="107"/>
      <c r="E38" s="107"/>
      <c r="F38" s="107"/>
      <c r="G38" s="107"/>
      <c r="H38" s="107"/>
      <c r="I38" s="107"/>
      <c r="J38" s="107"/>
      <c r="K38" s="107"/>
      <c r="L38" s="107"/>
      <c r="M38" s="107"/>
      <c r="N38" s="107"/>
      <c r="O38" s="107"/>
      <c r="P38" s="107"/>
      <c r="Q38" s="107"/>
      <c r="R38" s="107"/>
      <c r="S38" s="107"/>
      <c r="T38" s="107"/>
      <c r="U38" s="107"/>
      <c r="V38" s="107"/>
      <c r="W38" s="107"/>
      <c r="X38" s="107"/>
    </row>
    <row r="39" spans="1:24" x14ac:dyDescent="0.25">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row>
    <row r="40" spans="1:24" x14ac:dyDescent="0.25">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row>
    <row r="41" spans="1:24" x14ac:dyDescent="0.25">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row>
    <row r="42" spans="1:24" x14ac:dyDescent="0.25">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row>
    <row r="43" spans="1:24" x14ac:dyDescent="0.25">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row>
    <row r="44" spans="1:24" x14ac:dyDescent="0.25">
      <c r="A44" s="107"/>
      <c r="B44" s="107"/>
      <c r="C44" s="107"/>
      <c r="D44" s="107"/>
      <c r="E44" s="107"/>
      <c r="F44" s="107"/>
      <c r="G44" s="107"/>
      <c r="H44" s="107"/>
      <c r="I44" s="107"/>
      <c r="J44" s="107"/>
      <c r="K44" s="107"/>
      <c r="L44" s="107"/>
      <c r="M44" s="107"/>
      <c r="N44" s="107"/>
      <c r="O44" s="107"/>
      <c r="P44" s="107"/>
      <c r="Q44" s="107"/>
      <c r="R44" s="107"/>
      <c r="S44" s="107"/>
      <c r="T44" s="107"/>
      <c r="U44" s="107"/>
      <c r="V44" s="107"/>
      <c r="W44" s="107"/>
      <c r="X44" s="107"/>
    </row>
    <row r="45" spans="1:24" x14ac:dyDescent="0.25">
      <c r="A45" s="107"/>
      <c r="B45" s="107"/>
      <c r="C45" s="107"/>
      <c r="D45" s="107"/>
      <c r="E45" s="107"/>
      <c r="F45" s="107"/>
      <c r="G45" s="107"/>
      <c r="H45" s="107"/>
      <c r="I45" s="107"/>
      <c r="J45" s="107"/>
      <c r="K45" s="107"/>
      <c r="L45" s="107"/>
      <c r="M45" s="107"/>
      <c r="N45" s="107"/>
      <c r="O45" s="107"/>
      <c r="P45" s="107"/>
      <c r="Q45" s="107"/>
      <c r="R45" s="107"/>
      <c r="S45" s="107"/>
      <c r="T45" s="107"/>
      <c r="U45" s="107"/>
      <c r="V45" s="107"/>
      <c r="W45" s="107"/>
      <c r="X45" s="107"/>
    </row>
    <row r="46" spans="1:24" x14ac:dyDescent="0.25">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row>
    <row r="47" spans="1:24" x14ac:dyDescent="0.25">
      <c r="A47" s="107"/>
      <c r="B47" s="107"/>
      <c r="C47" s="107"/>
      <c r="D47" s="107"/>
      <c r="E47" s="107"/>
      <c r="F47" s="107"/>
      <c r="G47" s="107"/>
      <c r="H47" s="107"/>
      <c r="I47" s="107"/>
      <c r="J47" s="107"/>
      <c r="K47" s="107"/>
      <c r="L47" s="107"/>
      <c r="M47" s="107"/>
      <c r="N47" s="107"/>
      <c r="O47" s="107"/>
      <c r="P47" s="107"/>
      <c r="Q47" s="107"/>
      <c r="R47" s="107"/>
      <c r="S47" s="107"/>
      <c r="T47" s="107"/>
      <c r="U47" s="107"/>
      <c r="V47" s="107"/>
      <c r="W47" s="107"/>
      <c r="X47" s="107"/>
    </row>
    <row r="48" spans="1:24" x14ac:dyDescent="0.25">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row>
    <row r="49" spans="1:24" x14ac:dyDescent="0.25">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row>
    <row r="50" spans="1:24" x14ac:dyDescent="0.25">
      <c r="A50" s="107"/>
      <c r="B50" s="107"/>
      <c r="C50" s="107"/>
      <c r="D50" s="107"/>
      <c r="E50" s="107"/>
      <c r="F50" s="107"/>
      <c r="G50" s="107"/>
      <c r="H50" s="107"/>
      <c r="I50" s="107"/>
      <c r="J50" s="107"/>
      <c r="K50" s="107"/>
      <c r="L50" s="107"/>
      <c r="M50" s="107"/>
      <c r="N50" s="107"/>
      <c r="O50" s="107"/>
      <c r="P50" s="107"/>
      <c r="Q50" s="107"/>
      <c r="R50" s="107"/>
      <c r="S50" s="107"/>
      <c r="T50" s="107"/>
      <c r="U50" s="107"/>
      <c r="V50" s="107"/>
      <c r="W50" s="107"/>
      <c r="X50" s="107"/>
    </row>
    <row r="51" spans="1:24" x14ac:dyDescent="0.25">
      <c r="A51" s="107"/>
      <c r="B51" s="107"/>
      <c r="C51" s="107"/>
      <c r="D51" s="107"/>
      <c r="E51" s="107"/>
      <c r="F51" s="107"/>
      <c r="G51" s="107"/>
      <c r="H51" s="107"/>
      <c r="I51" s="107"/>
      <c r="J51" s="107"/>
      <c r="K51" s="107"/>
      <c r="L51" s="107"/>
      <c r="M51" s="107"/>
      <c r="N51" s="107"/>
      <c r="O51" s="107"/>
      <c r="P51" s="107"/>
      <c r="Q51" s="107"/>
      <c r="R51" s="107"/>
      <c r="S51" s="107"/>
      <c r="T51" s="107"/>
      <c r="U51" s="107"/>
      <c r="V51" s="107"/>
      <c r="W51" s="107"/>
      <c r="X51" s="107"/>
    </row>
    <row r="52" spans="1:24" x14ac:dyDescent="0.25">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row>
    <row r="53" spans="1:24" x14ac:dyDescent="0.25">
      <c r="A53" s="107"/>
      <c r="B53" s="107"/>
      <c r="C53" s="107"/>
      <c r="D53" s="107"/>
      <c r="E53" s="107"/>
      <c r="F53" s="107"/>
      <c r="G53" s="107"/>
      <c r="H53" s="107"/>
      <c r="I53" s="107"/>
      <c r="J53" s="107"/>
      <c r="K53" s="107"/>
      <c r="L53" s="107"/>
      <c r="M53" s="107"/>
      <c r="N53" s="107"/>
      <c r="O53" s="107"/>
      <c r="P53" s="107"/>
      <c r="Q53" s="107"/>
      <c r="R53" s="107"/>
      <c r="S53" s="107"/>
      <c r="T53" s="107"/>
      <c r="U53" s="107"/>
      <c r="V53" s="107"/>
      <c r="W53" s="107"/>
      <c r="X53" s="107"/>
    </row>
    <row r="54" spans="1:24" x14ac:dyDescent="0.25">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row>
    <row r="55" spans="1:24" x14ac:dyDescent="0.25">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row>
    <row r="56" spans="1:24" x14ac:dyDescent="0.25">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row>
    <row r="57" spans="1:24" x14ac:dyDescent="0.25">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row>
    <row r="58" spans="1:24" x14ac:dyDescent="0.25">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row>
    <row r="59" spans="1:24" x14ac:dyDescent="0.25">
      <c r="S59" s="108"/>
      <c r="T59" s="108"/>
      <c r="U59" s="108"/>
      <c r="V59" s="108"/>
      <c r="W59" s="108"/>
      <c r="X59" s="108"/>
    </row>
    <row r="60" spans="1:24" x14ac:dyDescent="0.25">
      <c r="S60" s="108"/>
      <c r="T60" s="108"/>
      <c r="U60" s="108"/>
      <c r="V60" s="108"/>
      <c r="W60" s="108"/>
      <c r="X60" s="108"/>
    </row>
    <row r="61" spans="1:24" x14ac:dyDescent="0.25">
      <c r="S61" s="108"/>
      <c r="T61" s="108"/>
      <c r="U61" s="108"/>
      <c r="V61" s="108"/>
      <c r="W61" s="108"/>
      <c r="X61" s="108"/>
    </row>
    <row r="62" spans="1:24" x14ac:dyDescent="0.25">
      <c r="S62" s="108"/>
      <c r="T62" s="108"/>
      <c r="U62" s="108"/>
      <c r="V62" s="108"/>
      <c r="W62" s="108"/>
      <c r="X62" s="108"/>
    </row>
    <row r="63" spans="1:24" x14ac:dyDescent="0.25">
      <c r="S63" s="108"/>
      <c r="T63" s="108"/>
      <c r="U63" s="108"/>
      <c r="V63" s="108"/>
      <c r="W63" s="108"/>
      <c r="X63" s="108"/>
    </row>
    <row r="64" spans="1:24" x14ac:dyDescent="0.25">
      <c r="S64" s="108"/>
      <c r="T64" s="108"/>
      <c r="U64" s="108"/>
      <c r="V64" s="108"/>
      <c r="W64" s="108"/>
      <c r="X64" s="108"/>
    </row>
    <row r="65" spans="19:24" x14ac:dyDescent="0.25">
      <c r="S65" s="108"/>
      <c r="T65" s="108"/>
      <c r="U65" s="108"/>
      <c r="V65" s="108"/>
      <c r="W65" s="108"/>
      <c r="X65" s="108"/>
    </row>
    <row r="66" spans="19:24" x14ac:dyDescent="0.25">
      <c r="S66" s="108"/>
      <c r="T66" s="108"/>
      <c r="U66" s="108"/>
      <c r="V66" s="108"/>
      <c r="W66" s="108"/>
      <c r="X66" s="108"/>
    </row>
    <row r="67" spans="19:24" x14ac:dyDescent="0.25">
      <c r="S67" s="108"/>
      <c r="T67" s="108"/>
      <c r="U67" s="108"/>
      <c r="V67" s="108"/>
      <c r="W67" s="108"/>
      <c r="X67" s="108"/>
    </row>
    <row r="68" spans="19:24" x14ac:dyDescent="0.25">
      <c r="S68" s="108"/>
      <c r="T68" s="108"/>
      <c r="U68" s="108"/>
      <c r="V68" s="108"/>
      <c r="W68" s="108"/>
      <c r="X68" s="108"/>
    </row>
    <row r="69" spans="19:24" x14ac:dyDescent="0.25">
      <c r="S69" s="108"/>
      <c r="T69" s="108"/>
      <c r="U69" s="108"/>
      <c r="V69" s="108"/>
      <c r="W69" s="108"/>
      <c r="X69" s="108"/>
    </row>
    <row r="70" spans="19:24" x14ac:dyDescent="0.25">
      <c r="S70" s="108"/>
      <c r="T70" s="108"/>
      <c r="U70" s="108"/>
      <c r="V70" s="108"/>
      <c r="W70" s="108"/>
      <c r="X70" s="108"/>
    </row>
    <row r="71" spans="19:24" x14ac:dyDescent="0.25">
      <c r="S71" s="108"/>
      <c r="T71" s="108"/>
      <c r="U71" s="108"/>
      <c r="V71" s="108"/>
      <c r="W71" s="108"/>
      <c r="X71" s="108"/>
    </row>
    <row r="72" spans="19:24" x14ac:dyDescent="0.25">
      <c r="S72" s="108"/>
      <c r="T72" s="108"/>
      <c r="U72" s="108"/>
      <c r="V72" s="108"/>
      <c r="W72" s="108"/>
      <c r="X72" s="108"/>
    </row>
    <row r="73" spans="19:24" x14ac:dyDescent="0.25">
      <c r="S73" s="108"/>
      <c r="T73" s="108"/>
      <c r="U73" s="108"/>
      <c r="V73" s="108"/>
      <c r="W73" s="108"/>
      <c r="X73" s="108"/>
    </row>
    <row r="74" spans="19:24" x14ac:dyDescent="0.25">
      <c r="S74" s="108"/>
      <c r="T74" s="108"/>
      <c r="U74" s="108"/>
      <c r="V74" s="108"/>
      <c r="W74" s="108"/>
      <c r="X74" s="108"/>
    </row>
    <row r="75" spans="19:24" x14ac:dyDescent="0.25">
      <c r="S75" s="108"/>
      <c r="T75" s="108"/>
      <c r="U75" s="108"/>
      <c r="V75" s="108"/>
      <c r="W75" s="108"/>
      <c r="X75" s="108"/>
    </row>
    <row r="76" spans="19:24" x14ac:dyDescent="0.25">
      <c r="S76" s="108"/>
      <c r="T76" s="108"/>
      <c r="U76" s="108"/>
      <c r="V76" s="108"/>
      <c r="W76" s="108"/>
      <c r="X76" s="108"/>
    </row>
    <row r="77" spans="19:24" x14ac:dyDescent="0.25">
      <c r="S77" s="108"/>
      <c r="T77" s="108"/>
      <c r="U77" s="108"/>
      <c r="V77" s="108"/>
      <c r="W77" s="108"/>
      <c r="X77" s="108"/>
    </row>
    <row r="78" spans="19:24" x14ac:dyDescent="0.25">
      <c r="S78" s="108"/>
      <c r="T78" s="108"/>
      <c r="U78" s="108"/>
      <c r="V78" s="108"/>
      <c r="W78" s="108"/>
      <c r="X78" s="108"/>
    </row>
    <row r="79" spans="19:24" x14ac:dyDescent="0.25">
      <c r="S79" s="108"/>
      <c r="T79" s="108"/>
      <c r="U79" s="108"/>
      <c r="V79" s="108"/>
      <c r="W79" s="108"/>
      <c r="X79" s="108"/>
    </row>
    <row r="80" spans="19:24" x14ac:dyDescent="0.25">
      <c r="S80" s="108"/>
      <c r="T80" s="108"/>
      <c r="U80" s="108"/>
      <c r="V80" s="108"/>
      <c r="W80" s="108"/>
      <c r="X80" s="108"/>
    </row>
    <row r="81" spans="19:24" x14ac:dyDescent="0.25">
      <c r="S81" s="108"/>
      <c r="T81" s="108"/>
      <c r="U81" s="108"/>
      <c r="V81" s="108"/>
      <c r="W81" s="108"/>
      <c r="X81" s="108"/>
    </row>
    <row r="82" spans="19:24" x14ac:dyDescent="0.25">
      <c r="S82" s="108"/>
      <c r="T82" s="108"/>
      <c r="U82" s="108"/>
      <c r="V82" s="108"/>
      <c r="W82" s="108"/>
      <c r="X82" s="108"/>
    </row>
    <row r="83" spans="19:24" x14ac:dyDescent="0.25">
      <c r="S83" s="108"/>
      <c r="T83" s="108"/>
      <c r="U83" s="108"/>
      <c r="V83" s="108"/>
      <c r="W83" s="108"/>
      <c r="X83" s="108"/>
    </row>
    <row r="84" spans="19:24" x14ac:dyDescent="0.25">
      <c r="S84" s="108"/>
      <c r="T84" s="108"/>
      <c r="U84" s="108"/>
      <c r="V84" s="108"/>
      <c r="W84" s="108"/>
      <c r="X84" s="108"/>
    </row>
    <row r="85" spans="19:24" x14ac:dyDescent="0.25">
      <c r="S85" s="108"/>
      <c r="T85" s="108"/>
      <c r="U85" s="108"/>
      <c r="V85" s="108"/>
      <c r="W85" s="108"/>
      <c r="X85" s="108"/>
    </row>
    <row r="86" spans="19:24" x14ac:dyDescent="0.25">
      <c r="S86" s="108"/>
      <c r="T86" s="108"/>
      <c r="U86" s="108"/>
      <c r="V86" s="108"/>
      <c r="W86" s="108"/>
      <c r="X86" s="108"/>
    </row>
    <row r="87" spans="19:24" x14ac:dyDescent="0.25">
      <c r="S87" s="108"/>
      <c r="T87" s="108"/>
      <c r="U87" s="108"/>
      <c r="V87" s="108"/>
      <c r="W87" s="108"/>
      <c r="X87" s="108"/>
    </row>
    <row r="88" spans="19:24" x14ac:dyDescent="0.25">
      <c r="S88" s="108"/>
      <c r="T88" s="108"/>
      <c r="U88" s="108"/>
      <c r="V88" s="108"/>
      <c r="W88" s="108"/>
      <c r="X88" s="108"/>
    </row>
    <row r="89" spans="19:24" x14ac:dyDescent="0.25">
      <c r="S89" s="108"/>
      <c r="T89" s="108"/>
      <c r="U89" s="108"/>
      <c r="V89" s="108"/>
      <c r="W89" s="108"/>
      <c r="X89" s="108"/>
    </row>
  </sheetData>
  <mergeCells count="12">
    <mergeCell ref="Q4:V4"/>
    <mergeCell ref="N2:O2"/>
    <mergeCell ref="P2:Q2"/>
    <mergeCell ref="A4:C4"/>
    <mergeCell ref="A9:O10"/>
    <mergeCell ref="A2:K3"/>
    <mergeCell ref="A6:A7"/>
    <mergeCell ref="B6:B7"/>
    <mergeCell ref="C6:C7"/>
    <mergeCell ref="E4:H4"/>
    <mergeCell ref="J4:O4"/>
    <mergeCell ref="D6: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Z28"/>
  <sheetViews>
    <sheetView topLeftCell="D1" zoomScale="40" zoomScaleNormal="40" workbookViewId="0">
      <pane ySplit="5" topLeftCell="A6" activePane="bottomLeft" state="frozen"/>
      <selection pane="bottomLeft" activeCell="P45" sqref="P45"/>
    </sheetView>
  </sheetViews>
  <sheetFormatPr defaultColWidth="8.81640625" defaultRowHeight="12.5" x14ac:dyDescent="0.25"/>
  <cols>
    <col min="1" max="1" width="36.26953125" style="35" bestFit="1" customWidth="1"/>
    <col min="2" max="2" width="42.453125" style="35" bestFit="1" customWidth="1"/>
    <col min="3" max="3" width="40.453125" style="35" bestFit="1" customWidth="1"/>
    <col min="4" max="5" width="31.54296875" style="35" customWidth="1"/>
    <col min="6" max="6" width="22" style="35" customWidth="1"/>
    <col min="7" max="7" width="14.26953125" style="35" customWidth="1"/>
    <col min="8" max="9" width="10.7265625" style="35" customWidth="1"/>
    <col min="10" max="10" width="3.54296875" style="35" customWidth="1"/>
    <col min="11" max="12" width="14.26953125" style="35" bestFit="1" customWidth="1"/>
    <col min="13" max="13" width="15.26953125" style="35" bestFit="1" customWidth="1"/>
    <col min="14" max="15" width="14.26953125" style="35" bestFit="1" customWidth="1"/>
    <col min="16" max="16" width="14.453125" style="35" customWidth="1"/>
    <col min="17" max="17" width="3.54296875" style="35" customWidth="1"/>
    <col min="18" max="18" width="16.1796875" style="35" customWidth="1"/>
    <col min="19" max="23" width="13.81640625" style="35" customWidth="1"/>
    <col min="24" max="24" width="3.453125" style="13" customWidth="1"/>
    <col min="25" max="25" width="16.453125" style="13" customWidth="1"/>
    <col min="26" max="26" width="12.54296875" style="13" bestFit="1" customWidth="1"/>
    <col min="27" max="16384" width="8.81640625" style="13"/>
  </cols>
  <sheetData>
    <row r="1" spans="1:25" ht="18" thickBot="1" x14ac:dyDescent="0.4">
      <c r="A1" s="238" t="s">
        <v>131</v>
      </c>
      <c r="B1" s="34"/>
      <c r="C1" s="34"/>
      <c r="D1" s="34"/>
      <c r="E1" s="34"/>
      <c r="F1" s="34"/>
      <c r="G1" s="34"/>
    </row>
    <row r="2" spans="1:25" ht="13.5" customHeight="1" x14ac:dyDescent="0.25">
      <c r="A2" s="386" t="s">
        <v>236</v>
      </c>
      <c r="B2" s="387"/>
      <c r="C2" s="387"/>
      <c r="D2" s="387"/>
      <c r="E2" s="387"/>
      <c r="F2" s="387"/>
      <c r="G2" s="387"/>
      <c r="H2" s="387"/>
      <c r="I2" s="387"/>
      <c r="J2" s="387"/>
      <c r="K2" s="387"/>
      <c r="L2" s="387"/>
      <c r="M2" s="442" t="s">
        <v>126</v>
      </c>
      <c r="N2" s="444">
        <v>12</v>
      </c>
    </row>
    <row r="3" spans="1:25" ht="27" customHeight="1" thickBot="1" x14ac:dyDescent="0.3">
      <c r="A3" s="389"/>
      <c r="B3" s="390"/>
      <c r="C3" s="390"/>
      <c r="D3" s="390"/>
      <c r="E3" s="390"/>
      <c r="F3" s="390"/>
      <c r="G3" s="390"/>
      <c r="H3" s="390"/>
      <c r="I3" s="390"/>
      <c r="J3" s="390"/>
      <c r="K3" s="390"/>
      <c r="L3" s="390"/>
      <c r="M3" s="443"/>
      <c r="N3" s="445"/>
    </row>
    <row r="4" spans="1:25" ht="13" thickBot="1" x14ac:dyDescent="0.3">
      <c r="A4" s="63"/>
      <c r="B4" s="63"/>
      <c r="C4" s="63"/>
      <c r="D4" s="63"/>
      <c r="E4" s="63"/>
      <c r="F4" s="63"/>
      <c r="G4" s="63"/>
      <c r="H4" s="438"/>
      <c r="I4" s="438"/>
      <c r="J4" s="438"/>
      <c r="K4" s="438"/>
      <c r="L4" s="438"/>
      <c r="M4" s="63"/>
      <c r="O4" s="401"/>
      <c r="P4" s="401"/>
      <c r="Q4" s="401"/>
      <c r="R4" s="401"/>
      <c r="S4" s="401"/>
    </row>
    <row r="5" spans="1:25" ht="46.5" thickBot="1" x14ac:dyDescent="0.3">
      <c r="A5" s="446" t="s">
        <v>146</v>
      </c>
      <c r="B5" s="447"/>
      <c r="C5" s="447"/>
      <c r="D5" s="451"/>
      <c r="E5" s="197" t="s">
        <v>205</v>
      </c>
      <c r="F5" s="446" t="s">
        <v>156</v>
      </c>
      <c r="G5" s="447"/>
      <c r="H5" s="447"/>
      <c r="I5" s="447"/>
      <c r="J5" s="123"/>
      <c r="K5" s="448" t="s">
        <v>159</v>
      </c>
      <c r="L5" s="449"/>
      <c r="M5" s="449"/>
      <c r="N5" s="449"/>
      <c r="O5" s="449"/>
      <c r="P5" s="450"/>
      <c r="Q5" s="125"/>
      <c r="R5" s="448" t="s">
        <v>29</v>
      </c>
      <c r="S5" s="449"/>
      <c r="T5" s="449"/>
      <c r="U5" s="449"/>
      <c r="V5" s="449"/>
      <c r="W5" s="450"/>
      <c r="X5" s="126"/>
      <c r="Y5" s="38" t="s">
        <v>246</v>
      </c>
    </row>
    <row r="6" spans="1:25" ht="35" thickBot="1" x14ac:dyDescent="0.3">
      <c r="A6" s="208" t="s">
        <v>228</v>
      </c>
      <c r="B6" s="137" t="s">
        <v>64</v>
      </c>
      <c r="C6" s="137"/>
      <c r="D6" s="137" t="s">
        <v>28</v>
      </c>
      <c r="E6" s="116" t="s">
        <v>205</v>
      </c>
      <c r="F6" s="124" t="s">
        <v>132</v>
      </c>
      <c r="G6" s="124" t="s">
        <v>137</v>
      </c>
      <c r="H6" s="124" t="s">
        <v>136</v>
      </c>
      <c r="I6" s="122" t="s">
        <v>138</v>
      </c>
      <c r="J6" s="110"/>
      <c r="K6" s="208" t="s">
        <v>139</v>
      </c>
      <c r="L6" s="124" t="s">
        <v>141</v>
      </c>
      <c r="M6" s="124" t="s">
        <v>140</v>
      </c>
      <c r="N6" s="124" t="s">
        <v>142</v>
      </c>
      <c r="O6" s="124" t="s">
        <v>143</v>
      </c>
      <c r="P6" s="122" t="s">
        <v>144</v>
      </c>
      <c r="Q6" s="111"/>
      <c r="R6" s="100" t="s">
        <v>209</v>
      </c>
      <c r="S6" s="100" t="s">
        <v>210</v>
      </c>
      <c r="T6" s="100" t="s">
        <v>211</v>
      </c>
      <c r="U6" s="100" t="s">
        <v>212</v>
      </c>
      <c r="V6" s="100" t="s">
        <v>213</v>
      </c>
      <c r="W6" s="100" t="s">
        <v>214</v>
      </c>
      <c r="X6" s="111"/>
      <c r="Y6" s="116" t="s">
        <v>130</v>
      </c>
    </row>
    <row r="7" spans="1:25" x14ac:dyDescent="0.25">
      <c r="A7" s="454" t="s">
        <v>235</v>
      </c>
      <c r="B7" s="407" t="s">
        <v>65</v>
      </c>
      <c r="C7" s="439" t="s">
        <v>80</v>
      </c>
      <c r="D7" s="439" t="s">
        <v>41</v>
      </c>
      <c r="E7" s="459">
        <v>0.35</v>
      </c>
      <c r="F7" s="56" t="s">
        <v>133</v>
      </c>
      <c r="G7" s="56">
        <v>1</v>
      </c>
      <c r="H7" s="56">
        <v>4</v>
      </c>
      <c r="I7" s="57">
        <v>0.5</v>
      </c>
      <c r="J7" s="177"/>
      <c r="K7" s="143">
        <v>0</v>
      </c>
      <c r="L7" s="143">
        <v>0</v>
      </c>
      <c r="M7" s="143">
        <v>0</v>
      </c>
      <c r="N7" s="143">
        <v>0</v>
      </c>
      <c r="O7" s="143">
        <v>0</v>
      </c>
      <c r="P7" s="143">
        <v>0</v>
      </c>
      <c r="Q7" s="177"/>
      <c r="R7" s="75">
        <f t="shared" ref="R7:W7" si="0">($H7-$G7+1)*$I7*K7*$N$2</f>
        <v>0</v>
      </c>
      <c r="S7" s="76">
        <f>($H7-$G7+1)*$I7*L7*$N$2</f>
        <v>0</v>
      </c>
      <c r="T7" s="75">
        <f t="shared" si="0"/>
        <v>0</v>
      </c>
      <c r="U7" s="76">
        <f t="shared" si="0"/>
        <v>0</v>
      </c>
      <c r="V7" s="75">
        <f t="shared" si="0"/>
        <v>0</v>
      </c>
      <c r="W7" s="76">
        <f t="shared" si="0"/>
        <v>0</v>
      </c>
      <c r="X7" s="177"/>
      <c r="Y7" s="79">
        <f>SUM(R7:W7)*$E$7</f>
        <v>0</v>
      </c>
    </row>
    <row r="8" spans="1:25" x14ac:dyDescent="0.25">
      <c r="A8" s="455"/>
      <c r="B8" s="408"/>
      <c r="C8" s="441"/>
      <c r="D8" s="441"/>
      <c r="E8" s="460"/>
      <c r="F8" s="50" t="s">
        <v>134</v>
      </c>
      <c r="G8" s="50">
        <v>5</v>
      </c>
      <c r="H8" s="50">
        <v>8</v>
      </c>
      <c r="I8" s="51">
        <v>0.2</v>
      </c>
      <c r="J8" s="44"/>
      <c r="K8" s="145">
        <v>0</v>
      </c>
      <c r="L8" s="145">
        <v>0</v>
      </c>
      <c r="M8" s="145">
        <v>0</v>
      </c>
      <c r="N8" s="145">
        <v>0</v>
      </c>
      <c r="O8" s="145">
        <v>0</v>
      </c>
      <c r="P8" s="145">
        <v>0</v>
      </c>
      <c r="Q8" s="44"/>
      <c r="R8" s="127">
        <f t="shared" ref="R8:R14" si="1">($H8-$G8+1)*$I8*K8*$N$2</f>
        <v>0</v>
      </c>
      <c r="S8" s="61">
        <f>($H8-$G8+1)*$I8*L8*$N$2</f>
        <v>0</v>
      </c>
      <c r="T8" s="127">
        <f t="shared" ref="T8" si="2">($H8-$G8+1)*$I8*M8*$N$2</f>
        <v>0</v>
      </c>
      <c r="U8" s="61">
        <f t="shared" ref="U8:U13" si="3">($H8-$G8+1)*$I8*N8*$N$2</f>
        <v>0</v>
      </c>
      <c r="V8" s="127">
        <f t="shared" ref="V8" si="4">($H8-$G8+1)*$I8*O8*$N$2</f>
        <v>0</v>
      </c>
      <c r="W8" s="61">
        <f t="shared" ref="W8:W13" si="5">($H8-$G8+1)*$I8*P8*$N$2</f>
        <v>0</v>
      </c>
      <c r="X8" s="44"/>
      <c r="Y8" s="80">
        <f>SUM(R8:W8)*$E$7</f>
        <v>0</v>
      </c>
    </row>
    <row r="9" spans="1:25" ht="13" thickBot="1" x14ac:dyDescent="0.3">
      <c r="A9" s="455"/>
      <c r="B9" s="408"/>
      <c r="C9" s="441" t="s">
        <v>95</v>
      </c>
      <c r="D9" s="441" t="s">
        <v>41</v>
      </c>
      <c r="E9" s="461">
        <v>0.35</v>
      </c>
      <c r="F9" s="50" t="s">
        <v>133</v>
      </c>
      <c r="G9" s="50">
        <v>1</v>
      </c>
      <c r="H9" s="50">
        <v>4</v>
      </c>
      <c r="I9" s="51">
        <v>0.5</v>
      </c>
      <c r="J9" s="44"/>
      <c r="K9" s="145">
        <v>0</v>
      </c>
      <c r="L9" s="145">
        <v>0</v>
      </c>
      <c r="M9" s="145">
        <v>0</v>
      </c>
      <c r="N9" s="145">
        <v>0</v>
      </c>
      <c r="O9" s="145">
        <v>0</v>
      </c>
      <c r="P9" s="145">
        <v>0</v>
      </c>
      <c r="Q9" s="44"/>
      <c r="R9" s="127">
        <f>($H9-$G9+1)*$I9*K9*$N$2</f>
        <v>0</v>
      </c>
      <c r="S9" s="61">
        <f t="shared" ref="S9:S13" si="6">($H9-$G9+1)*$I9*L9*$N$2</f>
        <v>0</v>
      </c>
      <c r="T9" s="127">
        <f>($H9-$G9+1)*$I9*M9*$N$2</f>
        <v>0</v>
      </c>
      <c r="U9" s="61">
        <f t="shared" si="3"/>
        <v>0</v>
      </c>
      <c r="V9" s="127">
        <f>($H9-$G9+1)*$I9*O9*$N$2</f>
        <v>0</v>
      </c>
      <c r="W9" s="61">
        <f t="shared" si="5"/>
        <v>0</v>
      </c>
      <c r="X9" s="44"/>
      <c r="Y9" s="80">
        <f>SUM(R9:W9)*$E$9</f>
        <v>0</v>
      </c>
    </row>
    <row r="10" spans="1:25" x14ac:dyDescent="0.25">
      <c r="A10" s="455"/>
      <c r="B10" s="408"/>
      <c r="C10" s="441"/>
      <c r="D10" s="441"/>
      <c r="E10" s="462"/>
      <c r="F10" s="50" t="s">
        <v>134</v>
      </c>
      <c r="G10" s="50">
        <v>5</v>
      </c>
      <c r="H10" s="50">
        <v>8</v>
      </c>
      <c r="I10" s="51">
        <v>0.2</v>
      </c>
      <c r="J10" s="44"/>
      <c r="K10" s="143">
        <v>0</v>
      </c>
      <c r="L10" s="143">
        <v>0</v>
      </c>
      <c r="M10" s="143">
        <v>0</v>
      </c>
      <c r="N10" s="143">
        <v>0</v>
      </c>
      <c r="O10" s="143">
        <v>0</v>
      </c>
      <c r="P10" s="143">
        <v>0</v>
      </c>
      <c r="Q10" s="44"/>
      <c r="R10" s="127">
        <f t="shared" si="1"/>
        <v>0</v>
      </c>
      <c r="S10" s="61">
        <f t="shared" si="6"/>
        <v>0</v>
      </c>
      <c r="T10" s="127">
        <f t="shared" ref="T10:T12" si="7">($H10-$G10+1)*$I10*M10*$N$2</f>
        <v>0</v>
      </c>
      <c r="U10" s="61">
        <f>($H10-$G10+1)*$I10*N10*$N$2</f>
        <v>0</v>
      </c>
      <c r="V10" s="127">
        <f t="shared" ref="V10:V12" si="8">($H10-$G10+1)*$I10*O10*$N$2</f>
        <v>0</v>
      </c>
      <c r="W10" s="61">
        <f t="shared" si="5"/>
        <v>0</v>
      </c>
      <c r="X10" s="44"/>
      <c r="Y10" s="80">
        <f>SUM(R10:W10)*$E$9</f>
        <v>0</v>
      </c>
    </row>
    <row r="11" spans="1:25" x14ac:dyDescent="0.25">
      <c r="A11" s="455"/>
      <c r="B11" s="408"/>
      <c r="C11" s="441" t="s">
        <v>81</v>
      </c>
      <c r="D11" s="441" t="s">
        <v>41</v>
      </c>
      <c r="E11" s="461">
        <v>0.35</v>
      </c>
      <c r="F11" s="50" t="s">
        <v>133</v>
      </c>
      <c r="G11" s="50">
        <v>1</v>
      </c>
      <c r="H11" s="50">
        <v>4</v>
      </c>
      <c r="I11" s="51">
        <v>0.5</v>
      </c>
      <c r="J11" s="44"/>
      <c r="K11" s="145">
        <v>0</v>
      </c>
      <c r="L11" s="145">
        <v>0</v>
      </c>
      <c r="M11" s="145">
        <v>0</v>
      </c>
      <c r="N11" s="145">
        <v>0</v>
      </c>
      <c r="O11" s="145">
        <v>0</v>
      </c>
      <c r="P11" s="145">
        <v>0</v>
      </c>
      <c r="Q11" s="44"/>
      <c r="R11" s="127">
        <f t="shared" si="1"/>
        <v>0</v>
      </c>
      <c r="S11" s="61">
        <f t="shared" si="6"/>
        <v>0</v>
      </c>
      <c r="T11" s="127">
        <f t="shared" si="7"/>
        <v>0</v>
      </c>
      <c r="U11" s="61">
        <f t="shared" si="3"/>
        <v>0</v>
      </c>
      <c r="V11" s="127">
        <f t="shared" si="8"/>
        <v>0</v>
      </c>
      <c r="W11" s="61">
        <f t="shared" si="5"/>
        <v>0</v>
      </c>
      <c r="X11" s="44"/>
      <c r="Y11" s="80">
        <f>SUM(R11:W11)*$E$11</f>
        <v>0</v>
      </c>
    </row>
    <row r="12" spans="1:25" ht="13" thickBot="1" x14ac:dyDescent="0.3">
      <c r="A12" s="456"/>
      <c r="B12" s="409"/>
      <c r="C12" s="440"/>
      <c r="D12" s="440"/>
      <c r="E12" s="463"/>
      <c r="F12" s="96" t="s">
        <v>134</v>
      </c>
      <c r="G12" s="96">
        <v>5</v>
      </c>
      <c r="H12" s="96">
        <v>8</v>
      </c>
      <c r="I12" s="115">
        <v>0.2</v>
      </c>
      <c r="J12" s="181"/>
      <c r="K12" s="145">
        <v>0</v>
      </c>
      <c r="L12" s="145">
        <v>0</v>
      </c>
      <c r="M12" s="145">
        <v>0</v>
      </c>
      <c r="N12" s="145">
        <v>0</v>
      </c>
      <c r="O12" s="145">
        <v>0</v>
      </c>
      <c r="P12" s="145">
        <v>0</v>
      </c>
      <c r="Q12" s="181"/>
      <c r="R12" s="83">
        <f t="shared" si="1"/>
        <v>0</v>
      </c>
      <c r="S12" s="84">
        <f t="shared" si="6"/>
        <v>0</v>
      </c>
      <c r="T12" s="83">
        <f t="shared" si="7"/>
        <v>0</v>
      </c>
      <c r="U12" s="84">
        <f t="shared" si="3"/>
        <v>0</v>
      </c>
      <c r="V12" s="83">
        <f t="shared" si="8"/>
        <v>0</v>
      </c>
      <c r="W12" s="84">
        <f t="shared" si="5"/>
        <v>0</v>
      </c>
      <c r="X12" s="181"/>
      <c r="Y12" s="81">
        <f>SUM(R12:W12)*$E$11</f>
        <v>0</v>
      </c>
    </row>
    <row r="13" spans="1:25" s="17" customFormat="1" x14ac:dyDescent="0.25">
      <c r="A13" s="452" t="s">
        <v>235</v>
      </c>
      <c r="B13" s="410" t="s">
        <v>66</v>
      </c>
      <c r="C13" s="439" t="s">
        <v>79</v>
      </c>
      <c r="D13" s="439" t="s">
        <v>40</v>
      </c>
      <c r="E13" s="464">
        <v>0.35</v>
      </c>
      <c r="F13" s="56" t="s">
        <v>133</v>
      </c>
      <c r="G13" s="56">
        <v>1</v>
      </c>
      <c r="H13" s="56">
        <v>4</v>
      </c>
      <c r="I13" s="57">
        <v>0.5</v>
      </c>
      <c r="J13" s="177"/>
      <c r="K13" s="143">
        <v>0</v>
      </c>
      <c r="L13" s="143">
        <v>0</v>
      </c>
      <c r="M13" s="143">
        <v>0</v>
      </c>
      <c r="N13" s="143">
        <v>0</v>
      </c>
      <c r="O13" s="143">
        <v>0</v>
      </c>
      <c r="P13" s="143">
        <v>0</v>
      </c>
      <c r="Q13" s="177"/>
      <c r="R13" s="75">
        <f>($H13-$G13+1)*$I13*K13*$N$2</f>
        <v>0</v>
      </c>
      <c r="S13" s="76">
        <f t="shared" si="6"/>
        <v>0</v>
      </c>
      <c r="T13" s="75">
        <f>($H13-$G13+1)*$I13*M13*$N$2</f>
        <v>0</v>
      </c>
      <c r="U13" s="76">
        <f t="shared" si="3"/>
        <v>0</v>
      </c>
      <c r="V13" s="75">
        <f>($H13-$G13+1)*$I13*O13*$N$2</f>
        <v>0</v>
      </c>
      <c r="W13" s="76">
        <f t="shared" si="5"/>
        <v>0</v>
      </c>
      <c r="X13" s="177"/>
      <c r="Y13" s="79">
        <f>SUM(R13:W13)*$E$13</f>
        <v>0</v>
      </c>
    </row>
    <row r="14" spans="1:25" s="17" customFormat="1" ht="13" thickBot="1" x14ac:dyDescent="0.3">
      <c r="A14" s="453"/>
      <c r="B14" s="412"/>
      <c r="C14" s="440"/>
      <c r="D14" s="440"/>
      <c r="E14" s="463"/>
      <c r="F14" s="96" t="s">
        <v>134</v>
      </c>
      <c r="G14" s="96">
        <v>5</v>
      </c>
      <c r="H14" s="96">
        <v>8</v>
      </c>
      <c r="I14" s="115">
        <v>0.2</v>
      </c>
      <c r="J14" s="181"/>
      <c r="K14" s="144">
        <v>0</v>
      </c>
      <c r="L14" s="144">
        <v>0</v>
      </c>
      <c r="M14" s="144">
        <v>0</v>
      </c>
      <c r="N14" s="144">
        <v>0</v>
      </c>
      <c r="O14" s="144">
        <v>0</v>
      </c>
      <c r="P14" s="144">
        <v>0</v>
      </c>
      <c r="Q14" s="181"/>
      <c r="R14" s="83">
        <f t="shared" si="1"/>
        <v>0</v>
      </c>
      <c r="S14" s="84">
        <f>($H14-$G14+1)*$I14*L14*$N$2</f>
        <v>0</v>
      </c>
      <c r="T14" s="83">
        <f t="shared" ref="T14" si="9">($H14-$G14+1)*$I14*M14*$N$2</f>
        <v>0</v>
      </c>
      <c r="U14" s="84">
        <f>($H14-$G14+1)*$I14*N14*$N$2</f>
        <v>0</v>
      </c>
      <c r="V14" s="83">
        <f t="shared" ref="V14" si="10">($H14-$G14+1)*$I14*O14*$N$2</f>
        <v>0</v>
      </c>
      <c r="W14" s="84">
        <f>($H14-$G14+1)*$I14*P14*$N$2</f>
        <v>0</v>
      </c>
      <c r="X14" s="181"/>
      <c r="Y14" s="81">
        <f>SUM(R14:W14)*$E$13</f>
        <v>0</v>
      </c>
    </row>
    <row r="15" spans="1:25" s="17" customFormat="1" ht="13" thickBot="1" x14ac:dyDescent="0.3">
      <c r="A15" s="44"/>
      <c r="B15" s="44"/>
      <c r="C15" s="44"/>
      <c r="D15" s="44"/>
      <c r="E15" s="44"/>
      <c r="F15" s="44"/>
      <c r="G15" s="44"/>
      <c r="H15" s="44"/>
      <c r="I15" s="44"/>
      <c r="J15" s="44"/>
      <c r="K15" s="44"/>
      <c r="L15" s="44"/>
      <c r="M15" s="44"/>
      <c r="N15" s="44"/>
      <c r="O15" s="44"/>
      <c r="P15" s="44"/>
      <c r="Q15" s="44"/>
      <c r="R15" s="44"/>
      <c r="S15" s="44"/>
      <c r="T15" s="44"/>
      <c r="U15" s="44"/>
      <c r="V15" s="44"/>
      <c r="W15" s="44"/>
      <c r="X15" s="44"/>
      <c r="Y15" s="44"/>
    </row>
    <row r="16" spans="1:25" ht="46.5" thickBot="1" x14ac:dyDescent="0.3">
      <c r="A16" s="446" t="s">
        <v>146</v>
      </c>
      <c r="B16" s="447"/>
      <c r="C16" s="447"/>
      <c r="D16" s="451"/>
      <c r="E16" s="197" t="s">
        <v>205</v>
      </c>
      <c r="F16" s="446" t="s">
        <v>156</v>
      </c>
      <c r="G16" s="447"/>
      <c r="H16" s="447"/>
      <c r="I16" s="447"/>
      <c r="J16" s="123"/>
      <c r="K16" s="448" t="s">
        <v>159</v>
      </c>
      <c r="L16" s="449"/>
      <c r="M16" s="449"/>
      <c r="N16" s="449"/>
      <c r="O16" s="449"/>
      <c r="P16" s="450"/>
      <c r="Q16" s="125"/>
      <c r="R16" s="448" t="s">
        <v>29</v>
      </c>
      <c r="S16" s="449"/>
      <c r="T16" s="449"/>
      <c r="U16" s="449"/>
      <c r="V16" s="449"/>
      <c r="W16" s="450"/>
      <c r="X16" s="126"/>
      <c r="Y16" s="38" t="s">
        <v>246</v>
      </c>
    </row>
    <row r="17" spans="1:26" ht="35" thickBot="1" x14ac:dyDescent="0.3">
      <c r="A17" s="208" t="s">
        <v>228</v>
      </c>
      <c r="B17" s="137" t="s">
        <v>104</v>
      </c>
      <c r="C17" s="137"/>
      <c r="D17" s="137" t="s">
        <v>28</v>
      </c>
      <c r="E17" s="73" t="s">
        <v>205</v>
      </c>
      <c r="F17" s="124" t="s">
        <v>132</v>
      </c>
      <c r="G17" s="124" t="s">
        <v>137</v>
      </c>
      <c r="H17" s="124" t="s">
        <v>136</v>
      </c>
      <c r="I17" s="122" t="s">
        <v>138</v>
      </c>
      <c r="J17" s="110"/>
      <c r="K17" s="208" t="s">
        <v>139</v>
      </c>
      <c r="L17" s="124" t="s">
        <v>141</v>
      </c>
      <c r="M17" s="124" t="s">
        <v>140</v>
      </c>
      <c r="N17" s="124" t="s">
        <v>142</v>
      </c>
      <c r="O17" s="124" t="s">
        <v>143</v>
      </c>
      <c r="P17" s="122" t="s">
        <v>144</v>
      </c>
      <c r="Q17" s="111"/>
      <c r="R17" s="100" t="s">
        <v>209</v>
      </c>
      <c r="S17" s="100" t="s">
        <v>210</v>
      </c>
      <c r="T17" s="100" t="s">
        <v>211</v>
      </c>
      <c r="U17" s="100" t="s">
        <v>212</v>
      </c>
      <c r="V17" s="100" t="s">
        <v>213</v>
      </c>
      <c r="W17" s="100" t="s">
        <v>214</v>
      </c>
      <c r="X17" s="111"/>
      <c r="Y17" s="116" t="s">
        <v>130</v>
      </c>
    </row>
    <row r="18" spans="1:26" x14ac:dyDescent="0.25">
      <c r="A18" s="469" t="s">
        <v>234</v>
      </c>
      <c r="B18" s="410" t="s">
        <v>96</v>
      </c>
      <c r="C18" s="407" t="s">
        <v>97</v>
      </c>
      <c r="D18" s="407" t="s">
        <v>97</v>
      </c>
      <c r="E18" s="457">
        <v>0.35</v>
      </c>
      <c r="F18" s="56" t="s">
        <v>133</v>
      </c>
      <c r="G18" s="56">
        <v>1</v>
      </c>
      <c r="H18" s="56">
        <v>10</v>
      </c>
      <c r="I18" s="57">
        <v>0.5</v>
      </c>
      <c r="J18" s="177"/>
      <c r="K18" s="143">
        <v>0</v>
      </c>
      <c r="L18" s="143">
        <v>0</v>
      </c>
      <c r="M18" s="143">
        <v>0</v>
      </c>
      <c r="N18" s="143">
        <v>0</v>
      </c>
      <c r="O18" s="143">
        <v>0</v>
      </c>
      <c r="P18" s="143">
        <v>0</v>
      </c>
      <c r="Q18" s="177"/>
      <c r="R18" s="75">
        <f t="shared" ref="R18:W18" si="11">($H18-$G18+1)*$I18*K18*$N$2</f>
        <v>0</v>
      </c>
      <c r="S18" s="76">
        <f t="shared" si="11"/>
        <v>0</v>
      </c>
      <c r="T18" s="76">
        <f t="shared" si="11"/>
        <v>0</v>
      </c>
      <c r="U18" s="76">
        <f t="shared" si="11"/>
        <v>0</v>
      </c>
      <c r="V18" s="76">
        <f t="shared" si="11"/>
        <v>0</v>
      </c>
      <c r="W18" s="77">
        <f t="shared" si="11"/>
        <v>0</v>
      </c>
      <c r="X18" s="177"/>
      <c r="Y18" s="79">
        <f>SUM(R18:W18)*$E$18</f>
        <v>0</v>
      </c>
    </row>
    <row r="19" spans="1:26" ht="13" thickBot="1" x14ac:dyDescent="0.3">
      <c r="A19" s="467"/>
      <c r="B19" s="412"/>
      <c r="C19" s="409"/>
      <c r="D19" s="409"/>
      <c r="E19" s="458"/>
      <c r="F19" s="96" t="s">
        <v>134</v>
      </c>
      <c r="G19" s="96">
        <v>11</v>
      </c>
      <c r="H19" s="96">
        <v>50</v>
      </c>
      <c r="I19" s="115">
        <v>0.2</v>
      </c>
      <c r="J19" s="181"/>
      <c r="K19" s="144">
        <v>0</v>
      </c>
      <c r="L19" s="144">
        <v>0</v>
      </c>
      <c r="M19" s="144">
        <v>0</v>
      </c>
      <c r="N19" s="144">
        <v>0</v>
      </c>
      <c r="O19" s="144">
        <v>0</v>
      </c>
      <c r="P19" s="144">
        <v>0</v>
      </c>
      <c r="Q19" s="181"/>
      <c r="R19" s="83">
        <f t="shared" ref="R19:R23" si="12">($H19-$G19+1)*$I19*K19*$N$2</f>
        <v>0</v>
      </c>
      <c r="S19" s="84">
        <f t="shared" ref="S19:S24" si="13">($H19-$G19+1)*$I19*L19*$N$2</f>
        <v>0</v>
      </c>
      <c r="T19" s="84">
        <f t="shared" ref="T19:U25" si="14">($H19-$G19+1)*$I19*M19*$N$2</f>
        <v>0</v>
      </c>
      <c r="U19" s="84">
        <f t="shared" si="14"/>
        <v>0</v>
      </c>
      <c r="V19" s="84">
        <f t="shared" ref="V19:V25" si="15">($H19-$G19+1)*$I19*O19*$N$2</f>
        <v>0</v>
      </c>
      <c r="W19" s="85">
        <f t="shared" ref="W19:W24" si="16">($H19-$G19+1)*$I19*P19*$N$2</f>
        <v>0</v>
      </c>
      <c r="X19" s="181"/>
      <c r="Y19" s="81">
        <f>SUM(R19:W19)*$E$18</f>
        <v>0</v>
      </c>
    </row>
    <row r="20" spans="1:26" s="17" customFormat="1" x14ac:dyDescent="0.25">
      <c r="A20" s="465" t="s">
        <v>234</v>
      </c>
      <c r="B20" s="410" t="s">
        <v>99</v>
      </c>
      <c r="C20" s="407" t="s">
        <v>237</v>
      </c>
      <c r="D20" s="407" t="s">
        <v>237</v>
      </c>
      <c r="E20" s="457">
        <v>0.35</v>
      </c>
      <c r="F20" s="56" t="s">
        <v>133</v>
      </c>
      <c r="G20" s="56">
        <v>1</v>
      </c>
      <c r="H20" s="56">
        <v>10</v>
      </c>
      <c r="I20" s="57">
        <v>0.5</v>
      </c>
      <c r="J20" s="177"/>
      <c r="K20" s="143">
        <v>0</v>
      </c>
      <c r="L20" s="143">
        <v>0</v>
      </c>
      <c r="M20" s="143">
        <v>0</v>
      </c>
      <c r="N20" s="143">
        <v>0</v>
      </c>
      <c r="O20" s="143">
        <v>0</v>
      </c>
      <c r="P20" s="143">
        <v>0</v>
      </c>
      <c r="Q20" s="177"/>
      <c r="R20" s="75">
        <f t="shared" si="12"/>
        <v>0</v>
      </c>
      <c r="S20" s="76">
        <f t="shared" si="13"/>
        <v>0</v>
      </c>
      <c r="T20" s="76">
        <f t="shared" si="14"/>
        <v>0</v>
      </c>
      <c r="U20" s="76">
        <f t="shared" si="14"/>
        <v>0</v>
      </c>
      <c r="V20" s="76">
        <f t="shared" si="15"/>
        <v>0</v>
      </c>
      <c r="W20" s="77">
        <f t="shared" si="16"/>
        <v>0</v>
      </c>
      <c r="X20" s="177"/>
      <c r="Y20" s="79">
        <f>SUM(R20:W20)*$E$20</f>
        <v>0</v>
      </c>
    </row>
    <row r="21" spans="1:26" s="17" customFormat="1" ht="13" thickBot="1" x14ac:dyDescent="0.3">
      <c r="A21" s="468"/>
      <c r="B21" s="412"/>
      <c r="C21" s="409"/>
      <c r="D21" s="409"/>
      <c r="E21" s="458"/>
      <c r="F21" s="96" t="s">
        <v>134</v>
      </c>
      <c r="G21" s="96">
        <v>11</v>
      </c>
      <c r="H21" s="96">
        <v>50</v>
      </c>
      <c r="I21" s="115">
        <v>0.2</v>
      </c>
      <c r="J21" s="181"/>
      <c r="K21" s="144">
        <v>0</v>
      </c>
      <c r="L21" s="144">
        <v>0</v>
      </c>
      <c r="M21" s="144">
        <v>0</v>
      </c>
      <c r="N21" s="144">
        <v>0</v>
      </c>
      <c r="O21" s="144">
        <v>0</v>
      </c>
      <c r="P21" s="144">
        <v>0</v>
      </c>
      <c r="Q21" s="181"/>
      <c r="R21" s="83">
        <f t="shared" si="12"/>
        <v>0</v>
      </c>
      <c r="S21" s="84">
        <f t="shared" si="13"/>
        <v>0</v>
      </c>
      <c r="T21" s="84">
        <f t="shared" si="14"/>
        <v>0</v>
      </c>
      <c r="U21" s="84">
        <f t="shared" si="14"/>
        <v>0</v>
      </c>
      <c r="V21" s="84">
        <f t="shared" si="15"/>
        <v>0</v>
      </c>
      <c r="W21" s="85">
        <f t="shared" si="16"/>
        <v>0</v>
      </c>
      <c r="X21" s="181"/>
      <c r="Y21" s="81">
        <f>SUM(R21:W21)*$E$20</f>
        <v>0</v>
      </c>
    </row>
    <row r="22" spans="1:26" s="17" customFormat="1" x14ac:dyDescent="0.25">
      <c r="A22" s="465" t="s">
        <v>234</v>
      </c>
      <c r="B22" s="410" t="s">
        <v>103</v>
      </c>
      <c r="C22" s="407" t="s">
        <v>98</v>
      </c>
      <c r="D22" s="407" t="s">
        <v>200</v>
      </c>
      <c r="E22" s="457">
        <v>0.35</v>
      </c>
      <c r="F22" s="56" t="s">
        <v>133</v>
      </c>
      <c r="G22" s="56">
        <v>1</v>
      </c>
      <c r="H22" s="56">
        <v>10</v>
      </c>
      <c r="I22" s="57">
        <v>0.5</v>
      </c>
      <c r="J22" s="177"/>
      <c r="K22" s="143">
        <v>0</v>
      </c>
      <c r="L22" s="143">
        <v>0</v>
      </c>
      <c r="M22" s="143">
        <v>0</v>
      </c>
      <c r="N22" s="143">
        <v>0</v>
      </c>
      <c r="O22" s="143">
        <v>0</v>
      </c>
      <c r="P22" s="143">
        <v>0</v>
      </c>
      <c r="Q22" s="177"/>
      <c r="R22" s="75">
        <f t="shared" si="12"/>
        <v>0</v>
      </c>
      <c r="S22" s="76">
        <f t="shared" si="13"/>
        <v>0</v>
      </c>
      <c r="T22" s="76">
        <f t="shared" si="14"/>
        <v>0</v>
      </c>
      <c r="U22" s="76">
        <f t="shared" si="14"/>
        <v>0</v>
      </c>
      <c r="V22" s="76">
        <f t="shared" si="15"/>
        <v>0</v>
      </c>
      <c r="W22" s="77">
        <f t="shared" si="16"/>
        <v>0</v>
      </c>
      <c r="X22" s="177"/>
      <c r="Y22" s="79">
        <f>SUM(R22:W22)*$E$20</f>
        <v>0</v>
      </c>
    </row>
    <row r="23" spans="1:26" s="17" customFormat="1" ht="13" thickBot="1" x14ac:dyDescent="0.3">
      <c r="A23" s="466"/>
      <c r="B23" s="411"/>
      <c r="C23" s="408"/>
      <c r="D23" s="408"/>
      <c r="E23" s="471"/>
      <c r="F23" s="50" t="s">
        <v>134</v>
      </c>
      <c r="G23" s="50">
        <v>11</v>
      </c>
      <c r="H23" s="50">
        <v>50</v>
      </c>
      <c r="I23" s="51">
        <v>0.2</v>
      </c>
      <c r="J23" s="44"/>
      <c r="K23" s="145">
        <v>0</v>
      </c>
      <c r="L23" s="145">
        <v>0</v>
      </c>
      <c r="M23" s="145">
        <v>0</v>
      </c>
      <c r="N23" s="145">
        <v>0</v>
      </c>
      <c r="O23" s="145">
        <v>0</v>
      </c>
      <c r="P23" s="145">
        <v>0</v>
      </c>
      <c r="Q23" s="44"/>
      <c r="R23" s="127">
        <f t="shared" si="12"/>
        <v>0</v>
      </c>
      <c r="S23" s="61">
        <f t="shared" si="13"/>
        <v>0</v>
      </c>
      <c r="T23" s="61">
        <f t="shared" si="14"/>
        <v>0</v>
      </c>
      <c r="U23" s="61">
        <f>($H23-$G23+1)*$I23*N23*$N$2</f>
        <v>0</v>
      </c>
      <c r="V23" s="61">
        <f t="shared" si="15"/>
        <v>0</v>
      </c>
      <c r="W23" s="128">
        <f t="shared" si="16"/>
        <v>0</v>
      </c>
      <c r="X23" s="44"/>
      <c r="Y23" s="80">
        <f>SUM(R23:W23)*$E$22</f>
        <v>0</v>
      </c>
    </row>
    <row r="24" spans="1:26" x14ac:dyDescent="0.25">
      <c r="A24" s="466"/>
      <c r="B24" s="411"/>
      <c r="C24" s="408" t="s">
        <v>102</v>
      </c>
      <c r="D24" s="408" t="s">
        <v>200</v>
      </c>
      <c r="E24" s="470">
        <v>0.35</v>
      </c>
      <c r="F24" s="50" t="s">
        <v>133</v>
      </c>
      <c r="G24" s="50">
        <v>1</v>
      </c>
      <c r="H24" s="50">
        <v>10</v>
      </c>
      <c r="I24" s="51">
        <v>0.5</v>
      </c>
      <c r="J24" s="44"/>
      <c r="K24" s="143">
        <v>0</v>
      </c>
      <c r="L24" s="143">
        <v>0</v>
      </c>
      <c r="M24" s="143">
        <v>0</v>
      </c>
      <c r="N24" s="143">
        <v>0</v>
      </c>
      <c r="O24" s="143">
        <v>0</v>
      </c>
      <c r="P24" s="143">
        <v>0</v>
      </c>
      <c r="Q24" s="44"/>
      <c r="R24" s="127">
        <f>($H24-$G24+1)*$I24*K24*$N$2</f>
        <v>0</v>
      </c>
      <c r="S24" s="61">
        <f t="shared" si="13"/>
        <v>0</v>
      </c>
      <c r="T24" s="61">
        <f>($H24-$G24+1)*$I24*M24*$N$2</f>
        <v>0</v>
      </c>
      <c r="U24" s="61">
        <f t="shared" si="14"/>
        <v>0</v>
      </c>
      <c r="V24" s="61">
        <f t="shared" si="15"/>
        <v>0</v>
      </c>
      <c r="W24" s="128">
        <f t="shared" si="16"/>
        <v>0</v>
      </c>
      <c r="X24" s="44"/>
      <c r="Y24" s="80">
        <f>SUM(R24:W24)*$E$24</f>
        <v>0</v>
      </c>
    </row>
    <row r="25" spans="1:26" ht="13" thickBot="1" x14ac:dyDescent="0.3">
      <c r="A25" s="467"/>
      <c r="B25" s="412"/>
      <c r="C25" s="409"/>
      <c r="D25" s="409"/>
      <c r="E25" s="458"/>
      <c r="F25" s="96" t="s">
        <v>134</v>
      </c>
      <c r="G25" s="96">
        <v>11</v>
      </c>
      <c r="H25" s="96">
        <v>50</v>
      </c>
      <c r="I25" s="115">
        <v>0.2</v>
      </c>
      <c r="J25" s="181"/>
      <c r="K25" s="144">
        <v>0</v>
      </c>
      <c r="L25" s="144">
        <v>0</v>
      </c>
      <c r="M25" s="144">
        <v>0</v>
      </c>
      <c r="N25" s="144">
        <v>0</v>
      </c>
      <c r="O25" s="144">
        <v>0</v>
      </c>
      <c r="P25" s="144">
        <v>0</v>
      </c>
      <c r="Q25" s="181"/>
      <c r="R25" s="83">
        <f t="shared" ref="R25" si="17">($H25-$G25+1)*$I25*K25*$N$2</f>
        <v>0</v>
      </c>
      <c r="S25" s="84">
        <f>($H25-$G25+1)*$I25*L25*$N$2</f>
        <v>0</v>
      </c>
      <c r="T25" s="84">
        <f t="shared" si="14"/>
        <v>0</v>
      </c>
      <c r="U25" s="84">
        <f>($H25-$G25+1)*$I25*N25*$N$2</f>
        <v>0</v>
      </c>
      <c r="V25" s="84">
        <f t="shared" si="15"/>
        <v>0</v>
      </c>
      <c r="W25" s="85">
        <f>($H25-$G25+1)*$I25*P25*$N$2</f>
        <v>0</v>
      </c>
      <c r="X25" s="181"/>
      <c r="Y25" s="81">
        <f>SUM(R25:W25)*$E$24</f>
        <v>0</v>
      </c>
    </row>
    <row r="26" spans="1:26" ht="13" thickBot="1" x14ac:dyDescent="0.3">
      <c r="A26" s="44"/>
      <c r="B26" s="44"/>
      <c r="C26" s="44"/>
      <c r="D26" s="44"/>
      <c r="E26" s="44"/>
      <c r="F26" s="44"/>
      <c r="G26" s="44"/>
      <c r="H26" s="44"/>
      <c r="I26" s="44"/>
      <c r="J26" s="44"/>
      <c r="K26" s="44"/>
      <c r="L26" s="44"/>
      <c r="M26" s="44"/>
      <c r="N26" s="44"/>
      <c r="O26" s="44"/>
      <c r="P26" s="44"/>
      <c r="Q26" s="44"/>
      <c r="R26" s="44"/>
      <c r="S26" s="44"/>
      <c r="T26" s="44"/>
      <c r="U26" s="44"/>
      <c r="V26" s="44"/>
      <c r="W26" s="44"/>
      <c r="X26" s="44"/>
      <c r="Y26" s="44"/>
    </row>
    <row r="27" spans="1:26" ht="35" thickBot="1" x14ac:dyDescent="0.3">
      <c r="A27" s="394" t="s">
        <v>161</v>
      </c>
      <c r="B27" s="395"/>
      <c r="C27" s="395"/>
      <c r="D27" s="395"/>
      <c r="E27" s="395"/>
      <c r="F27" s="395"/>
      <c r="G27" s="395"/>
      <c r="H27" s="395"/>
      <c r="I27" s="395"/>
      <c r="J27" s="395"/>
      <c r="K27" s="395"/>
      <c r="L27" s="395"/>
      <c r="M27" s="395"/>
      <c r="N27" s="395"/>
      <c r="O27" s="395"/>
      <c r="P27" s="396"/>
      <c r="Q27" s="44"/>
      <c r="R27" s="58" t="s">
        <v>209</v>
      </c>
      <c r="S27" s="59" t="s">
        <v>210</v>
      </c>
      <c r="T27" s="59" t="s">
        <v>211</v>
      </c>
      <c r="U27" s="59" t="s">
        <v>212</v>
      </c>
      <c r="V27" s="59" t="s">
        <v>213</v>
      </c>
      <c r="W27" s="60" t="s">
        <v>214</v>
      </c>
      <c r="X27" s="44"/>
      <c r="Y27" s="46" t="s">
        <v>129</v>
      </c>
    </row>
    <row r="28" spans="1:26" ht="13" thickBot="1" x14ac:dyDescent="0.3">
      <c r="A28" s="397"/>
      <c r="B28" s="398"/>
      <c r="C28" s="398"/>
      <c r="D28" s="398"/>
      <c r="E28" s="398"/>
      <c r="F28" s="398"/>
      <c r="G28" s="398"/>
      <c r="H28" s="398"/>
      <c r="I28" s="398"/>
      <c r="J28" s="398"/>
      <c r="K28" s="398"/>
      <c r="L28" s="398"/>
      <c r="M28" s="398"/>
      <c r="N28" s="398"/>
      <c r="O28" s="398"/>
      <c r="P28" s="399"/>
      <c r="Q28" s="44"/>
      <c r="R28" s="61">
        <f>SUM(R18:R25,R7:R14)</f>
        <v>0</v>
      </c>
      <c r="S28" s="61">
        <f t="shared" ref="S28:V28" si="18">SUM(S18:S25,S7:S14)</f>
        <v>0</v>
      </c>
      <c r="T28" s="61">
        <f t="shared" si="18"/>
        <v>0</v>
      </c>
      <c r="U28" s="61">
        <f t="shared" si="18"/>
        <v>0</v>
      </c>
      <c r="V28" s="61">
        <f t="shared" si="18"/>
        <v>0</v>
      </c>
      <c r="W28" s="61">
        <f>SUM(W18:W25,W7:W14)</f>
        <v>0</v>
      </c>
      <c r="X28" s="44"/>
      <c r="Y28" s="117">
        <f>SUM(Y18:Y25,Y7:Y14)</f>
        <v>0</v>
      </c>
      <c r="Z28" s="161"/>
    </row>
  </sheetData>
  <mergeCells count="48">
    <mergeCell ref="A27:P28"/>
    <mergeCell ref="D24:D25"/>
    <mergeCell ref="D22:D23"/>
    <mergeCell ref="D20:D21"/>
    <mergeCell ref="D18:D19"/>
    <mergeCell ref="B22:B25"/>
    <mergeCell ref="A22:A25"/>
    <mergeCell ref="A20:A21"/>
    <mergeCell ref="A18:A19"/>
    <mergeCell ref="B18:B19"/>
    <mergeCell ref="C18:C19"/>
    <mergeCell ref="C20:C21"/>
    <mergeCell ref="C22:C23"/>
    <mergeCell ref="C24:C25"/>
    <mergeCell ref="E24:E25"/>
    <mergeCell ref="E22:E23"/>
    <mergeCell ref="K16:P16"/>
    <mergeCell ref="R16:W16"/>
    <mergeCell ref="A16:D16"/>
    <mergeCell ref="C9:C10"/>
    <mergeCell ref="C7:C8"/>
    <mergeCell ref="A5:D5"/>
    <mergeCell ref="B20:B21"/>
    <mergeCell ref="A13:A14"/>
    <mergeCell ref="A7:A12"/>
    <mergeCell ref="F16:I16"/>
    <mergeCell ref="E20:E21"/>
    <mergeCell ref="E18:E19"/>
    <mergeCell ref="E7:E8"/>
    <mergeCell ref="E9:E10"/>
    <mergeCell ref="E11:E12"/>
    <mergeCell ref="E13:E14"/>
    <mergeCell ref="O4:S4"/>
    <mergeCell ref="A2:L3"/>
    <mergeCell ref="H4:L4"/>
    <mergeCell ref="B13:B14"/>
    <mergeCell ref="B7:B12"/>
    <mergeCell ref="D13:D14"/>
    <mergeCell ref="D11:D12"/>
    <mergeCell ref="D9:D10"/>
    <mergeCell ref="D7:D8"/>
    <mergeCell ref="C13:C14"/>
    <mergeCell ref="C11:C12"/>
    <mergeCell ref="M2:M3"/>
    <mergeCell ref="N2:N3"/>
    <mergeCell ref="F5:I5"/>
    <mergeCell ref="K5:P5"/>
    <mergeCell ref="R5:W5"/>
  </mergeCells>
  <pageMargins left="0.19685039370078741" right="0.19685039370078741" top="0.98425196850393704" bottom="0.98425196850393704" header="0.51181102362204722" footer="0.51181102362204722"/>
  <pageSetup paperSize="9" scale="45" pageOrder="overThenDown" orientation="landscape" horizontalDpi="4294967293" verticalDpi="1200" r:id="rId1"/>
  <headerFooter alignWithMargins="0">
    <oddFooter>&amp;L&amp;F&amp;C&amp;A&amp;R&amp;P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D6B09BFBAC524F91A56A1D10C670DD" ma:contentTypeVersion="0" ma:contentTypeDescription="Een nieuw document maken." ma:contentTypeScope="" ma:versionID="5ad181f630e511846c37f433c6765a2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B6324B-C337-46BA-BE4E-32F94A5833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A01EEA-FBBF-4740-8609-25D6498E80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B0B922-F0F7-404A-8C7B-2659805215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15</vt:i4>
      </vt:variant>
    </vt:vector>
  </HeadingPairs>
  <TitlesOfParts>
    <vt:vector size="28" baseType="lpstr">
      <vt:lpstr>1. Inhoud</vt:lpstr>
      <vt:lpstr>2. Inleiding</vt:lpstr>
      <vt:lpstr>3. Totalen</vt:lpstr>
      <vt:lpstr>4. Werkplekdiensten</vt:lpstr>
      <vt:lpstr>5. Connectiviteitsdiensten</vt:lpstr>
      <vt:lpstr>6. Service desk</vt:lpstr>
      <vt:lpstr>7. Onsite Support</vt:lpstr>
      <vt:lpstr>8. Service integratie</vt:lpstr>
      <vt:lpstr>9. Bedrijfsapplicatie hosting</vt:lpstr>
      <vt:lpstr>10. Transitiekosten</vt:lpstr>
      <vt:lpstr>11. Uurtarieven</vt:lpstr>
      <vt:lpstr>12. Rolbeschrijvingen</vt:lpstr>
      <vt:lpstr>13. Verhuisdienst</vt:lpstr>
      <vt:lpstr>'10. Transitiekosten'!Afdrukbereik</vt:lpstr>
      <vt:lpstr>'11. Uurtarieven'!Afdrukbereik</vt:lpstr>
      <vt:lpstr>'12. Rolbeschrijvingen'!Afdrukbereik</vt:lpstr>
      <vt:lpstr>'3. Totalen'!Afdrukbereik</vt:lpstr>
      <vt:lpstr>'4. Werkplekdiensten'!Afdrukbereik</vt:lpstr>
      <vt:lpstr>'5. Connectiviteitsdiensten'!Afdrukbereik</vt:lpstr>
      <vt:lpstr>'6. Service desk'!Afdrukbereik</vt:lpstr>
      <vt:lpstr>'9. Bedrijfsapplicatie hosting'!Afdrukbereik</vt:lpstr>
      <vt:lpstr>'10. Transitiekosten'!Afdruktitels</vt:lpstr>
      <vt:lpstr>'11. Uurtarieven'!Afdruktitels</vt:lpstr>
      <vt:lpstr>'12. Rolbeschrijvingen'!Afdruktitels</vt:lpstr>
      <vt:lpstr>'4. Werkplekdiensten'!Afdruktitels</vt:lpstr>
      <vt:lpstr>'5. Connectiviteitsdiensten'!Afdruktitels</vt:lpstr>
      <vt:lpstr>'6. Service desk'!Afdruktitels</vt:lpstr>
      <vt:lpstr>'9. Bedrijfsapplicatie hosting'!Afdruktitels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2019-03-08T12:55:05Z</dcterms:created>
  <dcterms:modified xsi:type="dcterms:W3CDTF">2019-04-11T17:57:11Z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0x0101005ED6B09BFBAC524F91A56A1D10C670DD</vt:lpwstr>
  </property>
</Properties>
</file>