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4"/>
  <workbookPr filterPrivacy="1" codeName="ThisWorkbook" autoCompressPictures="0"/>
  <xr:revisionPtr revIDLastSave="0" documentId="13_ncr:1_{E61440A2-7CAB-D041-BE60-D2DD544AE742}" xr6:coauthVersionLast="38" xr6:coauthVersionMax="38" xr10:uidLastSave="{00000000-0000-0000-0000-000000000000}"/>
  <bookViews>
    <workbookView xWindow="30200" yWindow="460" windowWidth="34860" windowHeight="20880" firstSheet="2" activeTab="10" xr2:uid="{00000000-000D-0000-FFFF-FFFF00000000}"/>
  </bookViews>
  <sheets>
    <sheet name="Beoordelen 7.1 Casus 1" sheetId="6" r:id="rId1"/>
    <sheet name="Beoordelen 7.2 Casus 2" sheetId="20" r:id="rId2"/>
    <sheet name="Beoordelen 7.3 Open vragen" sheetId="21" r:id="rId3"/>
    <sheet name="Beoordelen 7.4 Demonstratie" sheetId="22" r:id="rId4"/>
    <sheet name="Beoordelen 7.5 Interview" sheetId="23" r:id="rId5"/>
    <sheet name="Beoordelaar 1" sheetId="7" r:id="rId6"/>
    <sheet name="Beoordelaar 2" sheetId="15" r:id="rId7"/>
    <sheet name="Beoordelaar 3" sheetId="16" r:id="rId8"/>
    <sheet name="Beoordelaar 4" sheetId="17" r:id="rId9"/>
    <sheet name="Beoordelaar 5" sheetId="18" r:id="rId10"/>
    <sheet name="Consensus" sheetId="9" r:id="rId11"/>
    <sheet name="Eindscores" sheetId="19" r:id="rId12"/>
  </sheets>
  <definedNames>
    <definedName name="SCORE">'Beoordelen 7.1 Casus 1'!$A$27:$A$32</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I1" i="16" l="1"/>
  <c r="F1" i="16"/>
  <c r="C1" i="16"/>
  <c r="J141" i="9"/>
  <c r="G141" i="9"/>
  <c r="J261" i="9"/>
  <c r="G261" i="9"/>
  <c r="D261" i="9"/>
  <c r="J254" i="9"/>
  <c r="G254" i="9"/>
  <c r="D254" i="9"/>
  <c r="J247" i="9"/>
  <c r="G247" i="9"/>
  <c r="D247" i="9"/>
  <c r="J240" i="9"/>
  <c r="G240" i="9"/>
  <c r="D240" i="9"/>
  <c r="J233" i="9"/>
  <c r="G233" i="9"/>
  <c r="D233" i="9"/>
  <c r="J226" i="9"/>
  <c r="G226" i="9"/>
  <c r="D226" i="9"/>
  <c r="G219" i="9"/>
  <c r="D219" i="9"/>
  <c r="J219" i="9"/>
  <c r="J212" i="9"/>
  <c r="G212" i="9"/>
  <c r="D212" i="9"/>
  <c r="J198" i="9"/>
  <c r="G198" i="9"/>
  <c r="D198" i="9"/>
  <c r="J191" i="9"/>
  <c r="G191" i="9"/>
  <c r="D191" i="9"/>
  <c r="D173" i="9"/>
  <c r="G173" i="9"/>
  <c r="J173" i="9"/>
  <c r="J166" i="9"/>
  <c r="G166" i="9"/>
  <c r="D166" i="9"/>
  <c r="J184" i="9"/>
  <c r="G184" i="9"/>
  <c r="D184" i="9"/>
  <c r="J158" i="9" l="1"/>
  <c r="G158" i="9"/>
  <c r="D158" i="9"/>
  <c r="J151" i="9"/>
  <c r="G151" i="9"/>
  <c r="D151" i="9"/>
  <c r="J139" i="9"/>
  <c r="G139" i="9"/>
  <c r="D139" i="9"/>
  <c r="J132" i="9"/>
  <c r="G132" i="9"/>
  <c r="D132" i="9"/>
  <c r="J125" i="9"/>
  <c r="G125" i="9"/>
  <c r="D125" i="9"/>
  <c r="J118" i="9"/>
  <c r="G118" i="9"/>
  <c r="D118" i="9"/>
  <c r="J110" i="9"/>
  <c r="G110" i="9"/>
  <c r="D110" i="9"/>
  <c r="J103" i="9"/>
  <c r="G103" i="9"/>
  <c r="D103" i="9"/>
  <c r="J96" i="9"/>
  <c r="G96" i="9"/>
  <c r="D96" i="9"/>
  <c r="J89" i="9"/>
  <c r="G89" i="9"/>
  <c r="D89" i="9"/>
  <c r="J82" i="9"/>
  <c r="G82" i="9"/>
  <c r="D82" i="9"/>
  <c r="J75" i="9"/>
  <c r="G75" i="9"/>
  <c r="D75" i="9"/>
  <c r="J68" i="9"/>
  <c r="G68" i="9"/>
  <c r="D68" i="9"/>
  <c r="J60" i="9"/>
  <c r="G60" i="9"/>
  <c r="D60" i="9"/>
  <c r="J53" i="9"/>
  <c r="G53" i="9"/>
  <c r="D53" i="9"/>
  <c r="J46" i="9"/>
  <c r="G46" i="9"/>
  <c r="D46" i="9"/>
  <c r="J38" i="9"/>
  <c r="G38" i="9"/>
  <c r="D38" i="9"/>
  <c r="J31" i="9"/>
  <c r="G31" i="9"/>
  <c r="D31" i="9"/>
  <c r="J24" i="9"/>
  <c r="G24" i="9"/>
  <c r="D24" i="9"/>
  <c r="J17" i="9"/>
  <c r="G17" i="9"/>
  <c r="D17" i="9"/>
  <c r="J10" i="9"/>
  <c r="G10" i="9"/>
  <c r="D10" i="9"/>
  <c r="D141" i="9" s="1"/>
  <c r="G200" i="9" l="1"/>
  <c r="E5" i="19" s="1"/>
  <c r="J259" i="9"/>
  <c r="J258" i="9"/>
  <c r="J257" i="9"/>
  <c r="J256" i="9"/>
  <c r="J255" i="9"/>
  <c r="J252" i="9"/>
  <c r="J251" i="9"/>
  <c r="J250" i="9"/>
  <c r="J249" i="9"/>
  <c r="J248" i="9"/>
  <c r="J245" i="9"/>
  <c r="J244" i="9"/>
  <c r="J243" i="9"/>
  <c r="J242" i="9"/>
  <c r="J241" i="9"/>
  <c r="G259" i="9"/>
  <c r="G258" i="9"/>
  <c r="G257" i="9"/>
  <c r="G256" i="9"/>
  <c r="G255" i="9"/>
  <c r="G252" i="9"/>
  <c r="G251" i="9"/>
  <c r="G250" i="9"/>
  <c r="G249" i="9"/>
  <c r="G248" i="9"/>
  <c r="G245" i="9"/>
  <c r="G244" i="9"/>
  <c r="G243" i="9"/>
  <c r="G242" i="9"/>
  <c r="G241" i="9"/>
  <c r="D259" i="9"/>
  <c r="D258" i="9"/>
  <c r="D257" i="9"/>
  <c r="D256" i="9"/>
  <c r="D255" i="9"/>
  <c r="D252" i="9"/>
  <c r="D251" i="9"/>
  <c r="D250" i="9"/>
  <c r="D249" i="9"/>
  <c r="D248" i="9"/>
  <c r="D245" i="9"/>
  <c r="D244" i="9"/>
  <c r="D243" i="9"/>
  <c r="D242" i="9"/>
  <c r="D241" i="9"/>
  <c r="J238" i="9"/>
  <c r="J237" i="9"/>
  <c r="J236" i="9"/>
  <c r="J235" i="9"/>
  <c r="J234" i="9"/>
  <c r="J231" i="9"/>
  <c r="J230" i="9"/>
  <c r="J229" i="9"/>
  <c r="J228" i="9"/>
  <c r="J227" i="9"/>
  <c r="J224" i="9"/>
  <c r="J223" i="9"/>
  <c r="J222" i="9"/>
  <c r="J221" i="9"/>
  <c r="J220" i="9"/>
  <c r="J217" i="9"/>
  <c r="J216" i="9"/>
  <c r="J215" i="9"/>
  <c r="J214" i="9"/>
  <c r="J213" i="9"/>
  <c r="J210" i="9"/>
  <c r="J209" i="9"/>
  <c r="J208" i="9"/>
  <c r="J207" i="9"/>
  <c r="J206" i="9"/>
  <c r="G238" i="9"/>
  <c r="G237" i="9"/>
  <c r="G236" i="9"/>
  <c r="G235" i="9"/>
  <c r="G234" i="9"/>
  <c r="G231" i="9"/>
  <c r="G230" i="9"/>
  <c r="G229" i="9"/>
  <c r="G228" i="9"/>
  <c r="G227" i="9"/>
  <c r="G224" i="9"/>
  <c r="G223" i="9"/>
  <c r="G222" i="9"/>
  <c r="G221" i="9"/>
  <c r="G220" i="9"/>
  <c r="G217" i="9"/>
  <c r="G216" i="9"/>
  <c r="G215" i="9"/>
  <c r="G214" i="9"/>
  <c r="G213" i="9"/>
  <c r="G210" i="9"/>
  <c r="G209" i="9"/>
  <c r="G208" i="9"/>
  <c r="G207" i="9"/>
  <c r="G206" i="9"/>
  <c r="D238" i="9"/>
  <c r="D237" i="9"/>
  <c r="D236" i="9"/>
  <c r="D235" i="9"/>
  <c r="D234" i="9"/>
  <c r="D231" i="9"/>
  <c r="D230" i="9"/>
  <c r="D229" i="9"/>
  <c r="D228" i="9"/>
  <c r="D227" i="9"/>
  <c r="D224" i="9"/>
  <c r="D223" i="9"/>
  <c r="D222" i="9"/>
  <c r="D221" i="9"/>
  <c r="D220" i="9"/>
  <c r="D217" i="9"/>
  <c r="D216" i="9"/>
  <c r="D215" i="9"/>
  <c r="D214" i="9"/>
  <c r="D213" i="9"/>
  <c r="D210" i="9"/>
  <c r="D209" i="9"/>
  <c r="D208" i="9"/>
  <c r="D207" i="9"/>
  <c r="D206" i="9"/>
  <c r="J196" i="9"/>
  <c r="J195" i="9"/>
  <c r="J194" i="9"/>
  <c r="J193" i="9"/>
  <c r="J192" i="9"/>
  <c r="J189" i="9"/>
  <c r="J188" i="9"/>
  <c r="J187" i="9"/>
  <c r="J186" i="9"/>
  <c r="J185" i="9"/>
  <c r="J182" i="9"/>
  <c r="J181" i="9"/>
  <c r="J180" i="9"/>
  <c r="J179" i="9"/>
  <c r="J178" i="9"/>
  <c r="G196" i="9"/>
  <c r="G195" i="9"/>
  <c r="G194" i="9"/>
  <c r="G193" i="9"/>
  <c r="G192" i="9"/>
  <c r="G189" i="9"/>
  <c r="G188" i="9"/>
  <c r="G187" i="9"/>
  <c r="G186" i="9"/>
  <c r="G185" i="9"/>
  <c r="G182" i="9"/>
  <c r="G181" i="9"/>
  <c r="G180" i="9"/>
  <c r="G179" i="9"/>
  <c r="G178" i="9"/>
  <c r="D196" i="9"/>
  <c r="D195" i="9"/>
  <c r="D194" i="9"/>
  <c r="D193" i="9"/>
  <c r="D192" i="9"/>
  <c r="D189" i="9"/>
  <c r="D188" i="9"/>
  <c r="D187" i="9"/>
  <c r="D186" i="9"/>
  <c r="D185" i="9"/>
  <c r="D182" i="9"/>
  <c r="D181" i="9"/>
  <c r="D180" i="9"/>
  <c r="D179" i="9"/>
  <c r="D178" i="9"/>
  <c r="J171" i="9"/>
  <c r="J170" i="9"/>
  <c r="J169" i="9"/>
  <c r="J168" i="9"/>
  <c r="J167" i="9"/>
  <c r="J164" i="9"/>
  <c r="J163" i="9"/>
  <c r="J162" i="9"/>
  <c r="J161" i="9"/>
  <c r="J160" i="9"/>
  <c r="J156" i="9"/>
  <c r="J155" i="9"/>
  <c r="J154" i="9"/>
  <c r="J153" i="9"/>
  <c r="J152" i="9"/>
  <c r="J149" i="9"/>
  <c r="J148" i="9"/>
  <c r="J147" i="9"/>
  <c r="J146" i="9"/>
  <c r="J145" i="9"/>
  <c r="G171" i="9"/>
  <c r="G170" i="9"/>
  <c r="G169" i="9"/>
  <c r="G168" i="9"/>
  <c r="G167" i="9"/>
  <c r="G164" i="9"/>
  <c r="G163" i="9"/>
  <c r="G162" i="9"/>
  <c r="G161" i="9"/>
  <c r="G160" i="9"/>
  <c r="G156" i="9"/>
  <c r="G155" i="9"/>
  <c r="G154" i="9"/>
  <c r="G153" i="9"/>
  <c r="G152" i="9"/>
  <c r="G149" i="9"/>
  <c r="G148" i="9"/>
  <c r="G147" i="9"/>
  <c r="G146" i="9"/>
  <c r="G145" i="9"/>
  <c r="D171" i="9"/>
  <c r="D170" i="9"/>
  <c r="D169" i="9"/>
  <c r="D168" i="9"/>
  <c r="D167" i="9"/>
  <c r="D164" i="9"/>
  <c r="D163" i="9"/>
  <c r="D162" i="9"/>
  <c r="D161" i="9"/>
  <c r="D160" i="9"/>
  <c r="D156" i="9"/>
  <c r="D155" i="9"/>
  <c r="D154" i="9"/>
  <c r="D153" i="9"/>
  <c r="D152" i="9"/>
  <c r="D149" i="9"/>
  <c r="D148" i="9"/>
  <c r="D147" i="9"/>
  <c r="D146" i="9"/>
  <c r="D145" i="9"/>
  <c r="J137" i="9"/>
  <c r="J136" i="9"/>
  <c r="J135" i="9"/>
  <c r="J134" i="9"/>
  <c r="J133" i="9"/>
  <c r="G137" i="9"/>
  <c r="G136" i="9"/>
  <c r="G135" i="9"/>
  <c r="G134" i="9"/>
  <c r="G133" i="9"/>
  <c r="J130" i="9"/>
  <c r="J129" i="9"/>
  <c r="J128" i="9"/>
  <c r="J127" i="9"/>
  <c r="J126" i="9"/>
  <c r="J123" i="9"/>
  <c r="J122" i="9"/>
  <c r="J121" i="9"/>
  <c r="J120" i="9"/>
  <c r="J119" i="9"/>
  <c r="J116" i="9"/>
  <c r="J115" i="9"/>
  <c r="J114" i="9"/>
  <c r="J113" i="9"/>
  <c r="J112" i="9"/>
  <c r="G130" i="9"/>
  <c r="G129" i="9"/>
  <c r="G128" i="9"/>
  <c r="G127" i="9"/>
  <c r="G126" i="9"/>
  <c r="G123" i="9"/>
  <c r="G122" i="9"/>
  <c r="G121" i="9"/>
  <c r="G120" i="9"/>
  <c r="G119" i="9"/>
  <c r="G116" i="9"/>
  <c r="G115" i="9"/>
  <c r="G114" i="9"/>
  <c r="G113" i="9"/>
  <c r="G112" i="9"/>
  <c r="J108" i="9"/>
  <c r="J107" i="9"/>
  <c r="J106" i="9"/>
  <c r="J105" i="9"/>
  <c r="J104" i="9"/>
  <c r="G108" i="9"/>
  <c r="G107" i="9"/>
  <c r="G106" i="9"/>
  <c r="G105" i="9"/>
  <c r="G104" i="9"/>
  <c r="J101" i="9"/>
  <c r="J100" i="9"/>
  <c r="J99" i="9"/>
  <c r="J98" i="9"/>
  <c r="J97" i="9"/>
  <c r="G101" i="9"/>
  <c r="G100" i="9"/>
  <c r="G99" i="9"/>
  <c r="G98" i="9"/>
  <c r="G97" i="9"/>
  <c r="J94" i="9"/>
  <c r="J93" i="9"/>
  <c r="J92" i="9"/>
  <c r="J91" i="9"/>
  <c r="J90" i="9"/>
  <c r="G94" i="9"/>
  <c r="G93" i="9"/>
  <c r="G92" i="9"/>
  <c r="G91" i="9"/>
  <c r="G90" i="9"/>
  <c r="J87" i="9"/>
  <c r="J86" i="9"/>
  <c r="J85" i="9"/>
  <c r="J84" i="9"/>
  <c r="J83" i="9"/>
  <c r="J80" i="9"/>
  <c r="J79" i="9"/>
  <c r="J78" i="9"/>
  <c r="J77" i="9"/>
  <c r="J76" i="9"/>
  <c r="G87" i="9"/>
  <c r="G86" i="9"/>
  <c r="G85" i="9"/>
  <c r="G84" i="9"/>
  <c r="G83" i="9"/>
  <c r="G80" i="9"/>
  <c r="G79" i="9"/>
  <c r="G78" i="9"/>
  <c r="G77" i="9"/>
  <c r="G76" i="9"/>
  <c r="J73" i="9"/>
  <c r="J72" i="9"/>
  <c r="J71" i="9"/>
  <c r="J70" i="9"/>
  <c r="J69" i="9"/>
  <c r="G73" i="9"/>
  <c r="G72" i="9"/>
  <c r="G71" i="9"/>
  <c r="G70" i="9"/>
  <c r="G69" i="9"/>
  <c r="J66" i="9"/>
  <c r="J65" i="9"/>
  <c r="J64" i="9"/>
  <c r="J63" i="9"/>
  <c r="J62" i="9"/>
  <c r="J58" i="9"/>
  <c r="J57" i="9"/>
  <c r="J56" i="9"/>
  <c r="J55" i="9"/>
  <c r="J54" i="9"/>
  <c r="J51" i="9"/>
  <c r="J50" i="9"/>
  <c r="J49" i="9"/>
  <c r="J48" i="9"/>
  <c r="J47" i="9"/>
  <c r="G66" i="9"/>
  <c r="G65" i="9"/>
  <c r="G64" i="9"/>
  <c r="G63" i="9"/>
  <c r="G62" i="9"/>
  <c r="G58" i="9"/>
  <c r="G57" i="9"/>
  <c r="G56" i="9"/>
  <c r="G55" i="9"/>
  <c r="G54" i="9"/>
  <c r="G51" i="9"/>
  <c r="G50" i="9"/>
  <c r="G49" i="9"/>
  <c r="G48" i="9"/>
  <c r="G47" i="9"/>
  <c r="J44" i="9"/>
  <c r="J43" i="9"/>
  <c r="J42" i="9"/>
  <c r="J41" i="9"/>
  <c r="J40" i="9"/>
  <c r="J36" i="9"/>
  <c r="J35" i="9"/>
  <c r="J34" i="9"/>
  <c r="J33" i="9"/>
  <c r="J32" i="9"/>
  <c r="G44" i="9"/>
  <c r="G43" i="9"/>
  <c r="G42" i="9"/>
  <c r="G41" i="9"/>
  <c r="G40" i="9"/>
  <c r="G36" i="9"/>
  <c r="G35" i="9"/>
  <c r="G34" i="9"/>
  <c r="G33" i="9"/>
  <c r="G32" i="9"/>
  <c r="J29" i="9"/>
  <c r="J28" i="9"/>
  <c r="J27" i="9"/>
  <c r="J26" i="9"/>
  <c r="J25" i="9"/>
  <c r="J22" i="9"/>
  <c r="J21" i="9"/>
  <c r="J20" i="9"/>
  <c r="J19" i="9"/>
  <c r="J18" i="9"/>
  <c r="G29" i="9"/>
  <c r="G28" i="9"/>
  <c r="G27" i="9"/>
  <c r="G26" i="9"/>
  <c r="G25" i="9"/>
  <c r="G22" i="9"/>
  <c r="G21" i="9"/>
  <c r="G20" i="9"/>
  <c r="G19" i="9"/>
  <c r="G18" i="9"/>
  <c r="J15" i="9"/>
  <c r="J14" i="9"/>
  <c r="J13" i="9"/>
  <c r="J12" i="9"/>
  <c r="J11" i="9"/>
  <c r="J8" i="9"/>
  <c r="J7" i="9"/>
  <c r="J6" i="9"/>
  <c r="J5" i="9"/>
  <c r="J4" i="9"/>
  <c r="G15" i="9"/>
  <c r="G14" i="9"/>
  <c r="G13" i="9"/>
  <c r="G12" i="9"/>
  <c r="G11" i="9"/>
  <c r="G8" i="9"/>
  <c r="G7" i="9"/>
  <c r="G6" i="9"/>
  <c r="G5" i="9"/>
  <c r="G4" i="9"/>
  <c r="D137" i="9"/>
  <c r="D136" i="9"/>
  <c r="D135" i="9"/>
  <c r="D134" i="9"/>
  <c r="D133" i="9"/>
  <c r="D130" i="9"/>
  <c r="D129" i="9"/>
  <c r="D128" i="9"/>
  <c r="D127" i="9"/>
  <c r="D126" i="9"/>
  <c r="D123" i="9"/>
  <c r="D122" i="9"/>
  <c r="D121" i="9"/>
  <c r="D120" i="9"/>
  <c r="D119" i="9"/>
  <c r="D116" i="9"/>
  <c r="D115" i="9"/>
  <c r="D114" i="9"/>
  <c r="D113" i="9"/>
  <c r="D112" i="9"/>
  <c r="D108" i="9"/>
  <c r="D107" i="9"/>
  <c r="D106" i="9"/>
  <c r="D105" i="9"/>
  <c r="D104" i="9"/>
  <c r="D101" i="9"/>
  <c r="D100" i="9"/>
  <c r="D99" i="9"/>
  <c r="D98" i="9"/>
  <c r="D97" i="9"/>
  <c r="D94" i="9"/>
  <c r="D93" i="9"/>
  <c r="D92" i="9"/>
  <c r="D91" i="9"/>
  <c r="D90" i="9"/>
  <c r="D87" i="9"/>
  <c r="D86" i="9"/>
  <c r="D85" i="9"/>
  <c r="D84" i="9"/>
  <c r="D83" i="9"/>
  <c r="D80" i="9"/>
  <c r="D79" i="9"/>
  <c r="D78" i="9"/>
  <c r="D77" i="9"/>
  <c r="D76" i="9"/>
  <c r="D73" i="9"/>
  <c r="D72" i="9"/>
  <c r="D71" i="9"/>
  <c r="D70" i="9"/>
  <c r="D69" i="9"/>
  <c r="D66" i="9"/>
  <c r="D65" i="9"/>
  <c r="D64" i="9"/>
  <c r="D63" i="9"/>
  <c r="D62" i="9"/>
  <c r="D58" i="9"/>
  <c r="D57" i="9"/>
  <c r="D56" i="9"/>
  <c r="D55" i="9"/>
  <c r="D54" i="9"/>
  <c r="D51" i="9"/>
  <c r="D50" i="9"/>
  <c r="D49" i="9"/>
  <c r="D48" i="9"/>
  <c r="D47" i="9"/>
  <c r="D44" i="9"/>
  <c r="D43" i="9"/>
  <c r="D42" i="9"/>
  <c r="D41" i="9"/>
  <c r="D40" i="9"/>
  <c r="D36" i="9"/>
  <c r="D35" i="9"/>
  <c r="D34" i="9"/>
  <c r="D33" i="9"/>
  <c r="D32" i="9"/>
  <c r="D29" i="9"/>
  <c r="D28" i="9"/>
  <c r="D27" i="9"/>
  <c r="D26" i="9"/>
  <c r="D25" i="9"/>
  <c r="D22" i="9"/>
  <c r="D21" i="9"/>
  <c r="D20" i="9"/>
  <c r="D19" i="9"/>
  <c r="D18" i="9"/>
  <c r="D15" i="9"/>
  <c r="D14" i="9"/>
  <c r="D13" i="9"/>
  <c r="D12" i="9"/>
  <c r="D11" i="9"/>
  <c r="D8" i="9"/>
  <c r="D7" i="9"/>
  <c r="D6" i="9"/>
  <c r="D5" i="9"/>
  <c r="D4" i="9"/>
  <c r="G2" i="19"/>
  <c r="E2" i="19"/>
  <c r="C2" i="19"/>
  <c r="J1" i="9"/>
  <c r="G1" i="9"/>
  <c r="D1" i="9"/>
  <c r="A7" i="19"/>
  <c r="A6" i="19"/>
  <c r="A5" i="19"/>
  <c r="A4" i="19"/>
  <c r="A3" i="19"/>
  <c r="J200" i="9" l="1"/>
  <c r="G5" i="19" s="1"/>
  <c r="D263" i="9"/>
  <c r="C7" i="19" s="1"/>
  <c r="G3" i="19"/>
  <c r="D200" i="9"/>
  <c r="C5" i="19" s="1"/>
  <c r="G263" i="9"/>
  <c r="E7" i="19" s="1"/>
  <c r="C3" i="19"/>
  <c r="J263" i="9"/>
  <c r="G7" i="19" s="1"/>
  <c r="D175" i="9"/>
  <c r="C4" i="19" s="1"/>
  <c r="G175" i="9"/>
  <c r="E4" i="19" s="1"/>
  <c r="J175" i="9"/>
  <c r="G4" i="19" s="1"/>
  <c r="E3" i="19"/>
  <c r="A255" i="9"/>
  <c r="A248" i="9"/>
  <c r="A241" i="9"/>
  <c r="A234" i="9"/>
  <c r="A227" i="9"/>
  <c r="A220" i="9"/>
  <c r="A213" i="9"/>
  <c r="A206" i="9"/>
  <c r="A192" i="9"/>
  <c r="A185" i="9"/>
  <c r="A178" i="9"/>
  <c r="A205" i="9"/>
  <c r="A203" i="9"/>
  <c r="A202" i="9"/>
  <c r="A83" i="18"/>
  <c r="A81" i="18"/>
  <c r="A79" i="18"/>
  <c r="A77" i="18"/>
  <c r="A75" i="18"/>
  <c r="A73" i="18"/>
  <c r="A71" i="18"/>
  <c r="A69" i="18"/>
  <c r="A83" i="17"/>
  <c r="A81" i="17"/>
  <c r="A79" i="17"/>
  <c r="A77" i="17"/>
  <c r="A75" i="17"/>
  <c r="A73" i="17"/>
  <c r="A71" i="17"/>
  <c r="A69" i="17"/>
  <c r="C66" i="17"/>
  <c r="C66" i="18"/>
  <c r="A83" i="16"/>
  <c r="A81" i="16"/>
  <c r="A79" i="16"/>
  <c r="A77" i="16"/>
  <c r="A75" i="16"/>
  <c r="A73" i="16"/>
  <c r="A71" i="16"/>
  <c r="A69" i="16"/>
  <c r="C66" i="16"/>
  <c r="A83" i="15"/>
  <c r="A81" i="15"/>
  <c r="A79" i="15"/>
  <c r="A77" i="15"/>
  <c r="A75" i="15"/>
  <c r="A73" i="15"/>
  <c r="A71" i="15"/>
  <c r="A69" i="15"/>
  <c r="C66" i="15"/>
  <c r="C66" i="7"/>
  <c r="A83" i="7"/>
  <c r="A81" i="7"/>
  <c r="A79" i="7"/>
  <c r="A77" i="7"/>
  <c r="A75" i="7"/>
  <c r="A73" i="7"/>
  <c r="A71" i="7"/>
  <c r="A69" i="7"/>
  <c r="E8" i="19" l="1"/>
  <c r="E12" i="19" s="1"/>
  <c r="G8" i="19"/>
  <c r="G12" i="19" s="1"/>
  <c r="C8" i="19"/>
  <c r="C12" i="19" s="1"/>
  <c r="A177" i="9"/>
  <c r="A167" i="9"/>
  <c r="A160" i="9"/>
  <c r="A159" i="9"/>
  <c r="A152" i="9"/>
  <c r="A145" i="9"/>
  <c r="A144" i="9"/>
  <c r="A143" i="9"/>
  <c r="A133" i="9"/>
  <c r="A126" i="9"/>
  <c r="A119" i="9"/>
  <c r="A112" i="9"/>
  <c r="A111" i="9"/>
  <c r="A104" i="9"/>
  <c r="A97" i="9"/>
  <c r="A90" i="9"/>
  <c r="A83" i="9"/>
  <c r="A76" i="9"/>
  <c r="A69" i="9"/>
  <c r="A62" i="9"/>
  <c r="A61" i="9"/>
  <c r="A54" i="9"/>
  <c r="A47" i="9"/>
  <c r="A40" i="9"/>
  <c r="A39" i="9"/>
  <c r="A32" i="9"/>
  <c r="A25" i="9"/>
  <c r="A18" i="9"/>
  <c r="A11" i="9"/>
  <c r="A4" i="9"/>
  <c r="A3" i="9"/>
  <c r="A2" i="9"/>
  <c r="A68" i="18"/>
  <c r="A66" i="18"/>
  <c r="A63" i="18"/>
  <c r="A61" i="18"/>
  <c r="A59" i="18"/>
  <c r="A58" i="18"/>
  <c r="A55" i="18"/>
  <c r="A53" i="18"/>
  <c r="A52" i="18"/>
  <c r="A50" i="18"/>
  <c r="A48" i="18"/>
  <c r="A47" i="18"/>
  <c r="A46" i="18"/>
  <c r="A43" i="18"/>
  <c r="A41" i="18"/>
  <c r="A39" i="18"/>
  <c r="A37" i="18"/>
  <c r="A36" i="18"/>
  <c r="A34" i="18"/>
  <c r="A32" i="18"/>
  <c r="A30" i="18"/>
  <c r="A28" i="18"/>
  <c r="A26" i="18"/>
  <c r="A24" i="18"/>
  <c r="A22" i="18"/>
  <c r="A21" i="18"/>
  <c r="A19" i="18"/>
  <c r="A17" i="18"/>
  <c r="A15" i="18"/>
  <c r="A14" i="18"/>
  <c r="A12" i="18"/>
  <c r="A10" i="18"/>
  <c r="A8" i="18"/>
  <c r="A6" i="18"/>
  <c r="A4" i="18"/>
  <c r="A3" i="18"/>
  <c r="A2" i="18"/>
  <c r="A68" i="17"/>
  <c r="A66" i="17"/>
  <c r="A63" i="17"/>
  <c r="A61" i="17"/>
  <c r="A59" i="17"/>
  <c r="A58" i="17"/>
  <c r="A55" i="17"/>
  <c r="A53" i="17"/>
  <c r="A52" i="17"/>
  <c r="A50" i="17"/>
  <c r="A48" i="17"/>
  <c r="A47" i="17"/>
  <c r="A46" i="17"/>
  <c r="A43" i="17"/>
  <c r="A41" i="17"/>
  <c r="A39" i="17"/>
  <c r="A37" i="17"/>
  <c r="A36" i="17"/>
  <c r="A34" i="17"/>
  <c r="A32" i="17"/>
  <c r="A30" i="17"/>
  <c r="A28" i="17"/>
  <c r="A26" i="17"/>
  <c r="A24" i="17"/>
  <c r="A22" i="17"/>
  <c r="A21" i="17"/>
  <c r="A19" i="17"/>
  <c r="A17" i="17"/>
  <c r="A15" i="17"/>
  <c r="A14" i="17"/>
  <c r="A12" i="17"/>
  <c r="A10" i="17"/>
  <c r="A8" i="17"/>
  <c r="A6" i="17"/>
  <c r="A4" i="17"/>
  <c r="A3" i="17"/>
  <c r="A2" i="17"/>
  <c r="A68" i="16"/>
  <c r="A66" i="16"/>
  <c r="A63" i="16"/>
  <c r="A61" i="16"/>
  <c r="A59" i="16"/>
  <c r="A58" i="16"/>
  <c r="A55" i="16"/>
  <c r="A53" i="16"/>
  <c r="A52" i="16"/>
  <c r="A50" i="16"/>
  <c r="A48" i="16"/>
  <c r="A47" i="16"/>
  <c r="A46" i="16"/>
  <c r="A43" i="16"/>
  <c r="A41" i="16"/>
  <c r="A39" i="16"/>
  <c r="A37" i="16"/>
  <c r="A36" i="16"/>
  <c r="A34" i="16"/>
  <c r="A32" i="16"/>
  <c r="A30" i="16"/>
  <c r="A28" i="16"/>
  <c r="A26" i="16"/>
  <c r="A24" i="16"/>
  <c r="A22" i="16"/>
  <c r="A21" i="16"/>
  <c r="A19" i="16"/>
  <c r="A17" i="16"/>
  <c r="A15" i="16"/>
  <c r="A14" i="16"/>
  <c r="A12" i="16"/>
  <c r="A10" i="16"/>
  <c r="A8" i="16"/>
  <c r="A6" i="16"/>
  <c r="A4" i="16"/>
  <c r="A68" i="15"/>
  <c r="A66" i="15"/>
  <c r="A63" i="15"/>
  <c r="A61" i="15"/>
  <c r="A59" i="15"/>
  <c r="A58" i="15"/>
  <c r="A55" i="15"/>
  <c r="A53" i="15"/>
  <c r="A52" i="15"/>
  <c r="A50" i="15"/>
  <c r="A48" i="15"/>
  <c r="A47" i="15"/>
  <c r="A46" i="15"/>
  <c r="A43" i="15"/>
  <c r="A41" i="15"/>
  <c r="A39" i="15"/>
  <c r="A37" i="15"/>
  <c r="A36" i="15"/>
  <c r="A34" i="15"/>
  <c r="A32" i="15"/>
  <c r="A30" i="15"/>
  <c r="A28" i="15"/>
  <c r="A26" i="15"/>
  <c r="A24" i="15"/>
  <c r="A22" i="15"/>
  <c r="A21" i="15"/>
  <c r="A19" i="15"/>
  <c r="A17" i="15"/>
  <c r="A15" i="15"/>
  <c r="A14" i="15"/>
  <c r="A12" i="15"/>
  <c r="A10" i="15"/>
  <c r="A8" i="15"/>
  <c r="A6" i="15"/>
  <c r="A4" i="15"/>
  <c r="A3" i="15"/>
  <c r="I1" i="17"/>
  <c r="F1" i="17"/>
  <c r="C1" i="17"/>
  <c r="I1" i="18"/>
  <c r="F1" i="18"/>
  <c r="C1" i="18"/>
  <c r="A68" i="7"/>
  <c r="A66" i="7"/>
  <c r="A59" i="7"/>
  <c r="A63" i="7"/>
  <c r="A61" i="7"/>
  <c r="A58" i="7"/>
  <c r="A55" i="7"/>
  <c r="A53" i="7"/>
  <c r="A50" i="7"/>
  <c r="A48" i="7"/>
  <c r="A52" i="7"/>
  <c r="A47" i="7"/>
  <c r="A46" i="7"/>
  <c r="A43" i="7"/>
  <c r="A41" i="7"/>
  <c r="A39" i="7"/>
  <c r="A37" i="7"/>
  <c r="A36" i="7"/>
  <c r="A34" i="7"/>
  <c r="A32" i="7"/>
  <c r="A30" i="7"/>
  <c r="A28" i="7"/>
  <c r="A26" i="7"/>
  <c r="A24" i="7"/>
  <c r="A22" i="7"/>
  <c r="A21" i="7"/>
  <c r="A19" i="7"/>
  <c r="A17" i="7"/>
  <c r="A15" i="7"/>
  <c r="A14" i="7"/>
  <c r="A12" i="7"/>
  <c r="A10" i="7"/>
  <c r="A8" i="7"/>
  <c r="A6" i="7"/>
  <c r="A4" i="7"/>
  <c r="A3" i="7"/>
  <c r="A13" i="16" l="1"/>
  <c r="A11" i="16"/>
  <c r="A9" i="16"/>
  <c r="A7" i="16"/>
  <c r="A5" i="16"/>
  <c r="A3" i="16"/>
  <c r="A2" i="16"/>
  <c r="I1" i="15"/>
  <c r="F1" i="15"/>
  <c r="C1" i="15"/>
  <c r="A13" i="15"/>
  <c r="A11" i="15"/>
  <c r="A9" i="15"/>
  <c r="A7" i="15"/>
  <c r="A5" i="15"/>
  <c r="A2" i="15"/>
  <c r="A2" i="7"/>
</calcChain>
</file>

<file path=xl/sharedStrings.xml><?xml version="1.0" encoding="utf-8"?>
<sst xmlns="http://schemas.openxmlformats.org/spreadsheetml/2006/main" count="1724" uniqueCount="101">
  <si>
    <t>Beoordelaar 1: &lt;&lt;&gt;&gt;</t>
  </si>
  <si>
    <t>Beoordelaar 2: &lt;&lt;&gt;&gt;</t>
  </si>
  <si>
    <t>Beoordelaar 3: &lt;&lt;&gt;&gt;</t>
  </si>
  <si>
    <t>&lt;MOTIVATIE&gt;</t>
  </si>
  <si>
    <t>Consensus</t>
  </si>
  <si>
    <t>SCORE</t>
  </si>
  <si>
    <t>Beoordelaar 1</t>
  </si>
  <si>
    <t>Beoordelaar 2</t>
  </si>
  <si>
    <t>Beoordelaar 3</t>
  </si>
  <si>
    <t>Technisch</t>
  </si>
  <si>
    <t>Functioneel</t>
  </si>
  <si>
    <t>Maximale waarde:</t>
  </si>
  <si>
    <t>Score:</t>
  </si>
  <si>
    <t xml:space="preserve">Administratieve organisatie </t>
  </si>
  <si>
    <t>5.	Welke beveiligingsmaatregelen treft inschrijver tegen hacken van geldstromen, misbruik binnen en van buiten de school en privacywetgeving?</t>
  </si>
  <si>
    <t>2.	Op welke wijze beheert inschrijver het geld, welke garanties geeft zij af?</t>
  </si>
  <si>
    <t>7.	Welke oplossing biedt inschrijver voor een leerling die geen bankrekening heeft, niet met contant geld mag betalen en toch moet kunnen afrekenen?</t>
  </si>
  <si>
    <t>2.	Waarom heeft inschrijver voor deze inrichting/oplossing gekozen?</t>
  </si>
  <si>
    <t xml:space="preserve">4.	Welke projectrisico’s voorziet inschrijver bij de uitrol? Welke maatregelen treft inschrijver om deze risico’s te voorkomen? </t>
  </si>
  <si>
    <t>7.2.1 Fictieve praktijksituatie (1)</t>
  </si>
  <si>
    <t>7.2.2 Fictieve praktijkopdracht (2)</t>
  </si>
  <si>
    <t>2.	De tijdsduur na indienen van de vraag tot de werkende oplossing.</t>
  </si>
  <si>
    <t>SCORE:</t>
  </si>
  <si>
    <t>Beoordelaar 4: &lt;&lt;&gt;&gt;</t>
  </si>
  <si>
    <t>Beoordelaar 5: &lt;&lt;&gt;&gt;</t>
  </si>
  <si>
    <t>Totaalwaardes</t>
  </si>
  <si>
    <t xml:space="preserve">Beoordeling kwaliteit </t>
  </si>
  <si>
    <t>Uitmuntend</t>
  </si>
  <si>
    <t>7.4 DEMONSTRATIE OPLOSSING;</t>
  </si>
  <si>
    <t xml:space="preserve">De inschrijver zal op het ondersteuningsbureau van de aanbestedende dienst (in Amsterdam) haar uitwerking casus 1 demonstreren. De beoordelaars zullen aan inschrijver verdiepingsvragen stellen, aan de hand van de uitwerking die bij de inschrijving is ingediend en de demonstratie. Inschrijver zorgt ervoor dat zij deze demonstratie laat uitvoeren door een eigen medewerker die zodanig technisch bekwaam is dat vragen over de techniek en beheer eenvoudig beantwoord kunnen worden. </t>
  </si>
  <si>
    <t>1.	Een strategische vraag.</t>
  </si>
  <si>
    <t>2.	Een strategische vraag.</t>
  </si>
  <si>
    <t>3.	Een technische vraag inzake implementatie.</t>
  </si>
  <si>
    <t>4.	Een technische vraag inzake de beheerfunctie.</t>
  </si>
  <si>
    <t>5.	Een commerciële vraag inzake het accountmanagement.</t>
  </si>
  <si>
    <t>7.	Een vraag inzake security/ privacy.</t>
  </si>
  <si>
    <t>UITSLUITING</t>
  </si>
  <si>
    <t>Totaalwaarder criterium kwaliteit</t>
  </si>
  <si>
    <t>Onderdeel</t>
  </si>
  <si>
    <t>Totaal behaalde waarde criterium kwaliteit:</t>
  </si>
  <si>
    <t>GEEN WAARDE</t>
  </si>
  <si>
    <t>Totale score 7.1 Casus 1:</t>
  </si>
  <si>
    <t>Totale score 7.2 Casus 2:</t>
  </si>
  <si>
    <t>Totale score 7.3 Beantwoording concrete vragen:</t>
  </si>
  <si>
    <t>Totaal behaalde waarde 7.5 Interview sleutelfunctionarissen:</t>
  </si>
  <si>
    <t>Beoordelaar 4</t>
  </si>
  <si>
    <t>Beoordelaar 5</t>
  </si>
  <si>
    <t>uitmuntend</t>
  </si>
  <si>
    <t>Totaal behaalde waarde criterium prijs:</t>
  </si>
  <si>
    <t>Eindscore (kwaliteit/prijs):</t>
  </si>
  <si>
    <t>Inschrijver beschrijft technisch en functioneel de aangeboden oplossing, de inrichting van de administratieve organisatie en een advies en uitvoering van de gevraagde oplossing waarbij in elk geval onderstaande 20 items worden beantwoord of beschreven.</t>
  </si>
  <si>
    <t>1.	Beschrijving van de technische specificaties om te kunnen printen, boeken te lenen, af te rekenen in de kantine, openen van een locker en identificatie bij het examen.</t>
  </si>
  <si>
    <t>3.	Wat zijn de relevante functionaliteiten van de centrale beheersapplicatie?</t>
  </si>
  <si>
    <t>4.	Welke kaart/identificatie technologie gebruikt inschrijver?</t>
  </si>
  <si>
    <t>2.	Welke uitbreidingsmogelijkheden op lange termijn zijn er mogelijk, waar dit document nog niet in heeft voorzien?</t>
  </si>
  <si>
    <t>1.	Mogelijkheden van opwaarderen tegoeden in Euro’s (cashless).</t>
  </si>
  <si>
    <t>3.	Hoe gaat inschrijver om met een situatie waarbij een leerling de kaart kwijtraakt, zowel qua vervanging van de kaart als het beheren van de tegoeden/ Euro’s.</t>
  </si>
  <si>
    <t>4.	Op welke wijze verrekent inschrijver tegoeden als een leerling de school verlaat?</t>
  </si>
  <si>
    <t>5.	Op welke wijze kan inschrijver verrekenen met een externe beheerder van een kantine?</t>
  </si>
  <si>
    <t>6.	Op welke wijze kunnen nieuwe gebruikers (leerlingen, medewerkers en gasten) met verschillende rechten aan de aangeboden oplossing worden toegevoegd?</t>
  </si>
  <si>
    <t>1.	Plan van aanpak, minimaal voorzien van een tijdspad en de inspanningen die inschrijver op verschillende niveaus van de school verwacht (tijdbesteding en vereiste competenties).</t>
  </si>
  <si>
    <t>3.	De meerwaarde voor de school door het faciliteren van het aangeboden systeem.</t>
  </si>
  <si>
    <t>Te behalen waarde bij Uitmuntend</t>
  </si>
  <si>
    <t>Te behalen waarde bij Goed</t>
  </si>
  <si>
    <t>Te behalen waarde bij Voldoende</t>
  </si>
  <si>
    <t>Te behalen waarde bij Matig</t>
  </si>
  <si>
    <t>Te behalen waarde bij Onvoldoende</t>
  </si>
  <si>
    <t>Naast de gevraagde opleveringen ten behoeve van de print-/kaartmanagement oplossing wordt er door de aanbestedende dienst een bepaalde mate van dienstverlening en service met betrekking tot deze onderhavige opdracht gevraagd. Om deze kwaliteit van de mate van dienstverlening en service, die desbetreffende inschrijver kan bieden, te kunnen beoordelen heeft de aanbestedende dienst een tweetal fictieve praktijksituaties beschreven. Inschrijver dient de onderstaande twee praktijksituaties uit te werken en aan te leveren via TenderNed bij haar inschrijving.</t>
  </si>
  <si>
    <t xml:space="preserve">Advies en uitvoering </t>
  </si>
  <si>
    <t xml:space="preserve">1.	Kwaliteit van de oplossing (inlevingsvermogen, zorgvuldigheid, oplossingsgerichtheid). </t>
  </si>
  <si>
    <t>1.	Kwaliteit van de oplossing.</t>
  </si>
  <si>
    <t>2.	Mate van voorkoming van de desinvestering.</t>
  </si>
  <si>
    <t>7.1	CASUS 1</t>
  </si>
  <si>
    <t xml:space="preserve">7.2 CASUS 2 </t>
  </si>
  <si>
    <t xml:space="preserve">Naast de gestelde eisen en de gevraagde opleveringen en uitwerkingen uit de onderhavige aanbesteding is de aanbestedende dienst op zoek naar één opdrachtnemer die haar gedurende de periode van de raamovereenkomst kan voorzien van veel toegevoegde waarde. Hoe meer toegevoegde waarde een inschrijver biedt, hoe hoger zij op dit onderdeel kwaliteit scoort. Als na de boordeling blijkt dat een inschrijver onvoldoende kwaliteit en/of onvoldoende toegevoegde waarde biedt, zal de betreffende inschrijver uitgesloten worden, uiteraard met een goed gemotiveerde afwijzing/ uitsluiting. Alle antwoorden van een inschrijver dienen realistisch en uitvoerbaar te zijn. Een honorering van de antwoorden zal nimmer leiden tot een verplichte afname van datgene wat inschrijver heeft ingediend. </t>
  </si>
  <si>
    <t>7.3.1 Open vraag “Duurzaamheid en maatschappelijk verantwoord ondernemen (MVO)”</t>
  </si>
  <si>
    <t>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t>
  </si>
  <si>
    <t xml:space="preserve">7.3.3 Open vraag “accountmanagement” </t>
  </si>
  <si>
    <t>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t>
  </si>
  <si>
    <t>Dit onderdeel kent GEEN eigen beoordelingskader, maar kan leiden tot een aanpassing van een beoordeling van (alleen) casus 1.</t>
  </si>
  <si>
    <t>7.5 INTERVIEW SLEUTELFUNCTIONARISSEN;</t>
  </si>
  <si>
    <t xml:space="preserve">De inschrijver zal na een korte pauze (maximaal 10 minuten) vervolgens acht vragen gesteld krijgen die op voorhand zijn vastgesteld en voor iedere inschrijver gelijk zijn. Deze vragen zijn opgesteld VOOR publicatie van deze aanbesteding en in bewaring gesteld bij het begeleidende adviesbureau. </t>
  </si>
  <si>
    <t>De exacte vragen worden niet bekendgemaakt, maar de soort vragen die worden gesteld zijn:</t>
  </si>
  <si>
    <t>6.	Een commerciële vraag inzake het accountmanagement.</t>
  </si>
  <si>
    <t>8.	Een vraag inzake de administratieve organisatie.</t>
  </si>
  <si>
    <t xml:space="preserve">7.3	BEANTWOORDING VAN DE OPEN VRAGEN </t>
  </si>
  <si>
    <t>UiTSLUITING</t>
  </si>
  <si>
    <t>Uitsluiting</t>
  </si>
  <si>
    <t>Inschrijver 1</t>
  </si>
  <si>
    <t>Inschrijver 2</t>
  </si>
  <si>
    <t>Inschrijver 3</t>
  </si>
  <si>
    <t>Goed</t>
  </si>
  <si>
    <t>Voldoende</t>
  </si>
  <si>
    <t>Matig</t>
  </si>
  <si>
    <t>Onvoldoende</t>
  </si>
  <si>
    <t>7.3.2 Open vraag “Innovaties Multi Vendor Management oplossingen in het Voortgezet Onderwijs”</t>
  </si>
  <si>
    <t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t>
  </si>
  <si>
    <t>2.	Technische randvoorwaarden voor een implementatie bij het Gerrit van der Veen College.</t>
  </si>
  <si>
    <t>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t>
  </si>
  <si>
    <t>3.	Welke scanfunctionaliteiten biedt inschrijver voor gebruikers van MFP’s ten aanzien van dossiers en koppeling met externe applicaties zoals in deze casus personeelsadministratie?</t>
  </si>
  <si>
    <t>Motivatie consensus: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</si>
</sst>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_);\(&quot;€&quot;\ #,##0.00\)"/>
    <numFmt numFmtId="164" formatCode="&quot;€&quot;\ #,##0.00_-;&quot;€&quot;\ #,##0.00\-"/>
    <numFmt numFmtId="165" formatCode="&quot;€&quot;\ #,##0_-"/>
    <numFmt numFmtId="166" formatCode="&quot;€&quot;\ #,##0.00"/>
    <numFmt numFmtId="167" formatCode="0.000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sz val="11"/>
      <color theme="0"/>
      <name val="Calibri"/>
      <family val="2"/>
      <scheme val="minor"/>
    </font>
    <font>
      <sz val="10"/>
      <color rgb="FF000000"/>
      <name val="Verdana"/>
      <family val="2"/>
    </font>
  </fonts>
  <fills count="12">
    <fill>
      <patternFill patternType="none"/>
    </fill>
    <fill>
      <patternFill patternType="gray125"/>
    </fill>
    <fill>
      <patternFill patternType="solid">
        <fgColor theme="0" tint="-0.3499862666707357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
      <patternFill patternType="solid">
        <fgColor theme="9"/>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F2F2F2"/>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36">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7" borderId="3" xfId="0" applyNumberFormat="1" applyFont="1" applyFill="1" applyBorder="1" applyAlignment="1" applyProtection="1">
      <alignment horizontal="center" vertical="center"/>
    </xf>
    <xf numFmtId="0" fontId="4" fillId="2" borderId="2" xfId="0" applyFont="1" applyFill="1" applyBorder="1" applyAlignment="1" applyProtection="1">
      <alignment horizontal="left" vertical="center" indent="1"/>
      <protection locked="0"/>
    </xf>
    <xf numFmtId="0" fontId="2" fillId="7" borderId="0" xfId="0" applyFont="1" applyFill="1" applyProtection="1"/>
    <xf numFmtId="165" fontId="3" fillId="7" borderId="4" xfId="0" applyNumberFormat="1" applyFont="1" applyFill="1" applyBorder="1" applyAlignment="1" applyProtection="1">
      <alignment horizontal="center" vertical="center"/>
      <protection locked="0"/>
    </xf>
    <xf numFmtId="0" fontId="3" fillId="7" borderId="8" xfId="0" applyFont="1" applyFill="1" applyBorder="1" applyAlignment="1" applyProtection="1">
      <alignment horizontal="left" vertical="center" indent="1"/>
    </xf>
    <xf numFmtId="0" fontId="2" fillId="7" borderId="8" xfId="0" applyFont="1" applyFill="1" applyBorder="1" applyAlignment="1" applyProtection="1">
      <alignment horizontal="left" vertical="center" wrapText="1" indent="1"/>
    </xf>
    <xf numFmtId="0" fontId="2" fillId="7" borderId="8" xfId="0" applyFont="1" applyFill="1" applyBorder="1" applyAlignment="1" applyProtection="1"/>
    <xf numFmtId="0" fontId="4" fillId="7" borderId="8" xfId="0" applyFont="1" applyFill="1" applyBorder="1" applyAlignment="1" applyProtection="1">
      <alignment horizontal="left" vertical="center" indent="1"/>
    </xf>
    <xf numFmtId="0" fontId="8" fillId="5"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xf>
    <xf numFmtId="0" fontId="1" fillId="8" borderId="1" xfId="0" applyFont="1" applyFill="1" applyBorder="1" applyAlignment="1">
      <alignment horizontal="center" vertical="center"/>
    </xf>
    <xf numFmtId="0" fontId="3" fillId="4" borderId="6" xfId="0" applyFont="1" applyFill="1" applyBorder="1" applyAlignment="1" applyProtection="1">
      <alignment horizontal="left" vertical="center" indent="1"/>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0" fontId="1" fillId="5" borderId="2" xfId="0" applyFont="1" applyFill="1" applyBorder="1" applyAlignment="1" applyProtection="1">
      <alignment horizontal="left" vertical="center" indent="1"/>
    </xf>
    <xf numFmtId="0" fontId="2" fillId="3" borderId="1" xfId="0" applyFont="1" applyFill="1" applyBorder="1" applyAlignment="1">
      <alignment horizontal="center" vertical="center"/>
    </xf>
    <xf numFmtId="164" fontId="2" fillId="9" borderId="1" xfId="0" applyNumberFormat="1" applyFont="1" applyFill="1" applyBorder="1" applyAlignment="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vertical="center"/>
    </xf>
    <xf numFmtId="0" fontId="7" fillId="4" borderId="2" xfId="0" applyFont="1" applyFill="1" applyBorder="1" applyAlignment="1">
      <alignment vertical="center"/>
    </xf>
    <xf numFmtId="0" fontId="7" fillId="4" borderId="4" xfId="0" applyFont="1" applyFill="1" applyBorder="1" applyAlignment="1">
      <alignment vertical="center"/>
    </xf>
    <xf numFmtId="0" fontId="4" fillId="7" borderId="8" xfId="0" applyFont="1" applyFill="1" applyBorder="1" applyAlignment="1" applyProtection="1">
      <alignment horizontal="center" vertical="center"/>
    </xf>
    <xf numFmtId="0" fontId="7" fillId="5" borderId="4" xfId="0" applyFont="1" applyFill="1" applyBorder="1" applyAlignment="1">
      <alignment horizontal="center" vertical="center"/>
    </xf>
    <xf numFmtId="0" fontId="3" fillId="7" borderId="8" xfId="0" applyFont="1" applyFill="1" applyBorder="1" applyAlignment="1" applyProtection="1">
      <alignment horizontal="center" vertical="center"/>
    </xf>
    <xf numFmtId="0" fontId="7" fillId="5" borderId="3" xfId="0" applyFont="1" applyFill="1" applyBorder="1" applyAlignment="1">
      <alignment horizontal="center" vertical="center"/>
    </xf>
    <xf numFmtId="0" fontId="7" fillId="4" borderId="4" xfId="0" applyFont="1" applyFill="1" applyBorder="1" applyAlignment="1">
      <alignment horizontal="center" vertical="center"/>
    </xf>
    <xf numFmtId="0" fontId="2" fillId="7" borderId="8" xfId="0" applyFont="1" applyFill="1" applyBorder="1" applyAlignment="1" applyProtection="1">
      <alignment horizontal="center" vertical="center" wrapText="1"/>
    </xf>
    <xf numFmtId="0" fontId="7" fillId="4" borderId="3" xfId="0" applyFont="1" applyFill="1" applyBorder="1" applyAlignment="1">
      <alignment horizontal="center" vertical="center"/>
    </xf>
    <xf numFmtId="0" fontId="2" fillId="10" borderId="2" xfId="0" applyFont="1" applyFill="1" applyBorder="1" applyAlignment="1" applyProtection="1"/>
    <xf numFmtId="0" fontId="2" fillId="10" borderId="4" xfId="0" applyFont="1" applyFill="1" applyBorder="1" applyAlignment="1" applyProtection="1"/>
    <xf numFmtId="0" fontId="2" fillId="10" borderId="3" xfId="0" applyFont="1" applyFill="1" applyBorder="1" applyAlignment="1" applyProtection="1"/>
    <xf numFmtId="0" fontId="1" fillId="5" borderId="1" xfId="0" applyFont="1" applyFill="1" applyBorder="1" applyAlignment="1">
      <alignment vertical="center" wrapText="1"/>
    </xf>
    <xf numFmtId="0" fontId="1" fillId="8" borderId="1" xfId="0" applyFont="1" applyFill="1" applyBorder="1" applyAlignment="1">
      <alignment horizontal="left" vertical="center"/>
    </xf>
    <xf numFmtId="0" fontId="1" fillId="8" borderId="1" xfId="0" applyFont="1" applyFill="1" applyBorder="1" applyAlignment="1">
      <alignment horizontal="right" vertical="center"/>
    </xf>
    <xf numFmtId="166" fontId="1" fillId="5" borderId="1" xfId="0" applyNumberFormat="1" applyFont="1" applyFill="1" applyBorder="1" applyAlignment="1">
      <alignment horizontal="center" vertical="center" wrapText="1"/>
    </xf>
    <xf numFmtId="166" fontId="1" fillId="8" borderId="1" xfId="0" applyNumberFormat="1" applyFont="1" applyFill="1" applyBorder="1" applyAlignment="1">
      <alignment horizontal="center" vertical="center"/>
    </xf>
    <xf numFmtId="0" fontId="4" fillId="10" borderId="2" xfId="0" applyFont="1" applyFill="1" applyBorder="1" applyAlignment="1">
      <alignment vertical="center"/>
    </xf>
    <xf numFmtId="0" fontId="4" fillId="10" borderId="3" xfId="0" applyFont="1" applyFill="1" applyBorder="1" applyAlignment="1">
      <alignment vertical="center"/>
    </xf>
    <xf numFmtId="0" fontId="4" fillId="7" borderId="8" xfId="0" applyFont="1" applyFill="1" applyBorder="1" applyAlignment="1" applyProtection="1">
      <alignment horizontal="left" vertical="center"/>
    </xf>
    <xf numFmtId="0" fontId="13" fillId="0" borderId="0" xfId="0" applyFont="1"/>
    <xf numFmtId="166" fontId="1" fillId="4" borderId="1" xfId="0" applyNumberFormat="1" applyFont="1" applyFill="1" applyBorder="1" applyAlignment="1" applyProtection="1">
      <alignment horizontal="center" vertical="center"/>
      <protection locked="0"/>
    </xf>
    <xf numFmtId="7" fontId="2" fillId="7" borderId="8" xfId="0" applyNumberFormat="1" applyFont="1" applyFill="1" applyBorder="1" applyAlignment="1" applyProtection="1">
      <alignment horizontal="left" vertical="center" wrapText="1" indent="1"/>
    </xf>
    <xf numFmtId="166" fontId="2" fillId="7" borderId="8" xfId="0" applyNumberFormat="1" applyFont="1" applyFill="1" applyBorder="1" applyAlignment="1" applyProtection="1">
      <alignment horizontal="left" vertical="center" wrapText="1" indent="1"/>
    </xf>
    <xf numFmtId="0" fontId="14" fillId="0" borderId="0" xfId="0" applyFont="1"/>
    <xf numFmtId="167" fontId="1" fillId="8" borderId="1" xfId="0" applyNumberFormat="1" applyFont="1" applyFill="1" applyBorder="1" applyAlignment="1">
      <alignment horizontal="center" vertical="center"/>
    </xf>
    <xf numFmtId="167" fontId="4" fillId="7" borderId="8" xfId="0" applyNumberFormat="1" applyFont="1" applyFill="1" applyBorder="1" applyAlignment="1" applyProtection="1">
      <alignment horizontal="left" vertical="center"/>
    </xf>
    <xf numFmtId="0" fontId="15" fillId="0" borderId="0" xfId="0" applyFont="1" applyAlignment="1">
      <alignment wrapText="1"/>
    </xf>
    <xf numFmtId="0" fontId="15" fillId="0" borderId="0" xfId="0" applyFont="1"/>
    <xf numFmtId="0" fontId="1" fillId="4" borderId="1" xfId="0" applyFont="1" applyFill="1" applyBorder="1" applyAlignment="1">
      <alignment horizontal="right" vertical="center"/>
    </xf>
    <xf numFmtId="0" fontId="15" fillId="8"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xf>
    <xf numFmtId="0" fontId="16" fillId="0" borderId="0" xfId="0" applyFont="1"/>
    <xf numFmtId="0" fontId="4" fillId="10" borderId="2" xfId="0" applyFont="1" applyFill="1" applyBorder="1" applyAlignment="1">
      <alignment horizontal="center" vertical="center"/>
    </xf>
    <xf numFmtId="0" fontId="4" fillId="10" borderId="3" xfId="0" applyFont="1" applyFill="1" applyBorder="1" applyAlignment="1">
      <alignment horizontal="center" vertical="center"/>
    </xf>
    <xf numFmtId="0" fontId="3" fillId="3"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2" fillId="3" borderId="6" xfId="0" applyFont="1" applyFill="1" applyBorder="1" applyAlignment="1" applyProtection="1">
      <alignment horizontal="left" vertical="center" wrapText="1" indent="1"/>
    </xf>
    <xf numFmtId="0" fontId="2" fillId="3" borderId="7" xfId="0" applyFont="1" applyFill="1" applyBorder="1" applyAlignment="1" applyProtection="1">
      <alignment horizontal="left" vertical="center" wrapText="1" indent="1"/>
    </xf>
    <xf numFmtId="165" fontId="3" fillId="9" borderId="4" xfId="0" applyNumberFormat="1" applyFont="1" applyFill="1" applyBorder="1" applyAlignment="1" applyProtection="1">
      <alignment horizontal="center" vertical="center"/>
      <protection locked="0"/>
    </xf>
    <xf numFmtId="165" fontId="3" fillId="9" borderId="3" xfId="0" applyNumberFormat="1" applyFont="1" applyFill="1" applyBorder="1" applyAlignment="1" applyProtection="1">
      <alignment horizontal="center" vertical="center"/>
      <protection locked="0"/>
    </xf>
    <xf numFmtId="165" fontId="3" fillId="9" borderId="2"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3" fillId="8" borderId="7" xfId="0" applyNumberFormat="1" applyFont="1" applyFill="1" applyBorder="1" applyAlignment="1" applyProtection="1">
      <alignment horizontal="left" vertical="center" wrapText="1"/>
    </xf>
    <xf numFmtId="165" fontId="3" fillId="8" borderId="0" xfId="0" applyNumberFormat="1" applyFont="1" applyFill="1" applyBorder="1" applyAlignment="1" applyProtection="1">
      <alignment horizontal="left" vertical="center" wrapText="1"/>
    </xf>
    <xf numFmtId="165" fontId="3" fillId="8" borderId="12" xfId="0" applyNumberFormat="1" applyFont="1" applyFill="1" applyBorder="1" applyAlignment="1" applyProtection="1">
      <alignment horizontal="left" vertical="center" wrapText="1"/>
    </xf>
    <xf numFmtId="165" fontId="3" fillId="5" borderId="2" xfId="0" applyNumberFormat="1" applyFont="1" applyFill="1" applyBorder="1" applyAlignment="1" applyProtection="1">
      <alignment horizontal="center" vertical="center"/>
    </xf>
    <xf numFmtId="165" fontId="3" fillId="9" borderId="9" xfId="0" applyNumberFormat="1" applyFont="1" applyFill="1" applyBorder="1" applyAlignment="1" applyProtection="1">
      <alignment horizontal="center" vertical="center"/>
      <protection locked="0"/>
    </xf>
    <xf numFmtId="165" fontId="3" fillId="9" borderId="5" xfId="0" applyNumberFormat="1" applyFont="1" applyFill="1" applyBorder="1" applyAlignment="1" applyProtection="1">
      <alignment horizontal="center" vertical="center"/>
      <protection locked="0"/>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4" fillId="2" borderId="4" xfId="0" applyNumberFormat="1" applyFont="1" applyFill="1" applyBorder="1" applyAlignment="1" applyProtection="1">
      <alignment horizontal="center" vertical="center"/>
      <protection locked="0"/>
    </xf>
    <xf numFmtId="165" fontId="4" fillId="2" borderId="2" xfId="0" applyNumberFormat="1" applyFont="1" applyFill="1" applyBorder="1" applyAlignment="1" applyProtection="1">
      <alignment horizontal="center" vertical="center"/>
    </xf>
    <xf numFmtId="165" fontId="4" fillId="2" borderId="3" xfId="0" applyNumberFormat="1" applyFont="1" applyFill="1" applyBorder="1" applyAlignment="1" applyProtection="1">
      <alignment horizontal="center" vertical="center"/>
    </xf>
    <xf numFmtId="165" fontId="4" fillId="2" borderId="4" xfId="0" applyNumberFormat="1" applyFont="1" applyFill="1" applyBorder="1" applyAlignment="1" applyProtection="1">
      <alignment horizontal="center" vertical="center"/>
    </xf>
    <xf numFmtId="0" fontId="10" fillId="10" borderId="1" xfId="0" applyFont="1" applyFill="1" applyBorder="1" applyAlignment="1">
      <alignment horizontal="right" vertical="center" wrapText="1"/>
    </xf>
    <xf numFmtId="0" fontId="9" fillId="6" borderId="2" xfId="0" applyFont="1" applyFill="1" applyBorder="1" applyAlignment="1">
      <alignment horizontal="right" vertical="center" wrapText="1"/>
    </xf>
    <xf numFmtId="0" fontId="9" fillId="6" borderId="3" xfId="0"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9" fillId="6" borderId="1" xfId="0" applyFont="1" applyFill="1" applyBorder="1" applyAlignment="1">
      <alignment horizontal="righ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11" fillId="6" borderId="1" xfId="0" applyFont="1" applyFill="1" applyBorder="1" applyAlignment="1">
      <alignment horizontal="right" vertical="center" wrapText="1"/>
    </xf>
    <xf numFmtId="0" fontId="7" fillId="4" borderId="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2" xfId="0" applyFont="1" applyFill="1" applyBorder="1" applyAlignment="1">
      <alignment horizontal="center" vertical="center"/>
    </xf>
    <xf numFmtId="164" fontId="2" fillId="9" borderId="2" xfId="0" applyNumberFormat="1" applyFont="1" applyFill="1" applyBorder="1" applyAlignment="1">
      <alignment horizontal="center" vertical="center" wrapText="1"/>
    </xf>
    <xf numFmtId="0" fontId="8" fillId="5" borderId="2" xfId="0" applyFont="1" applyFill="1" applyBorder="1" applyAlignment="1" applyProtection="1">
      <alignment horizontal="center" vertical="center" wrapText="1"/>
      <protection locked="0"/>
    </xf>
    <xf numFmtId="0" fontId="8" fillId="6" borderId="2" xfId="0" applyFont="1" applyFill="1" applyBorder="1" applyAlignment="1" applyProtection="1">
      <alignment horizontal="center" vertical="center" wrapText="1"/>
    </xf>
    <xf numFmtId="0" fontId="7" fillId="4"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7" fontId="12" fillId="6" borderId="7" xfId="0" applyNumberFormat="1" applyFont="1" applyFill="1" applyBorder="1" applyAlignment="1" applyProtection="1">
      <alignment horizontal="center" vertical="center" wrapText="1"/>
      <protection locked="0"/>
    </xf>
    <xf numFmtId="7" fontId="12" fillId="6" borderId="12" xfId="0" applyNumberFormat="1" applyFont="1" applyFill="1" applyBorder="1" applyAlignment="1" applyProtection="1">
      <alignment horizontal="center" vertical="center" wrapText="1"/>
      <protection locked="0"/>
    </xf>
    <xf numFmtId="7" fontId="12" fillId="6" borderId="0" xfId="0" applyNumberFormat="1"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0"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5" xfId="0" applyFont="1" applyFill="1" applyBorder="1" applyAlignment="1">
      <alignment horizontal="center" vertical="center"/>
    </xf>
    <xf numFmtId="166" fontId="12" fillId="6" borderId="7" xfId="0" applyNumberFormat="1" applyFont="1" applyFill="1" applyBorder="1" applyAlignment="1" applyProtection="1">
      <alignment horizontal="center" vertical="center" wrapText="1"/>
      <protection locked="0"/>
    </xf>
    <xf numFmtId="166" fontId="12" fillId="6" borderId="12" xfId="0" applyNumberFormat="1" applyFont="1" applyFill="1" applyBorder="1" applyAlignment="1" applyProtection="1">
      <alignment horizontal="center" vertical="center" wrapText="1"/>
      <protection locked="0"/>
    </xf>
    <xf numFmtId="166" fontId="12" fillId="6" borderId="0" xfId="0" applyNumberFormat="1" applyFont="1" applyFill="1" applyBorder="1" applyAlignment="1" applyProtection="1">
      <alignment horizontal="center" vertical="center" wrapText="1"/>
      <protection locked="0"/>
    </xf>
    <xf numFmtId="0" fontId="3" fillId="7" borderId="12" xfId="0" applyFont="1" applyFill="1" applyBorder="1" applyAlignment="1" applyProtection="1">
      <alignment horizontal="center" vertical="center"/>
    </xf>
    <xf numFmtId="164" fontId="2" fillId="9" borderId="2"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64" fontId="2" fillId="9" borderId="1" xfId="0" applyNumberFormat="1" applyFont="1" applyFill="1" applyBorder="1" applyAlignment="1" applyProtection="1">
      <alignment horizontal="center" vertical="center" wrapText="1"/>
      <protection locked="0"/>
    </xf>
    <xf numFmtId="164" fontId="17" fillId="11" borderId="10" xfId="0" applyNumberFormat="1" applyFont="1" applyFill="1" applyBorder="1" applyAlignment="1" applyProtection="1">
      <alignment horizontal="center" vertical="center" wrapText="1"/>
      <protection locked="0"/>
    </xf>
    <xf numFmtId="164" fontId="17" fillId="11" borderId="8" xfId="0" applyNumberFormat="1" applyFont="1" applyFill="1" applyBorder="1" applyAlignment="1" applyProtection="1">
      <alignment horizontal="center" vertical="center" wrapText="1"/>
      <protection locked="0"/>
    </xf>
    <xf numFmtId="164" fontId="17" fillId="11" borderId="11" xfId="0" applyNumberFormat="1" applyFont="1" applyFill="1" applyBorder="1" applyAlignment="1" applyProtection="1">
      <alignment horizontal="center" vertical="center" wrapText="1"/>
      <protection locked="0"/>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4"/>
  <sheetViews>
    <sheetView showGridLines="0" topLeftCell="A7" workbookViewId="0">
      <selection activeCell="A19" sqref="A19:B19"/>
    </sheetView>
  </sheetViews>
  <sheetFormatPr baseColWidth="10" defaultColWidth="8.83203125" defaultRowHeight="15" x14ac:dyDescent="0.2"/>
  <cols>
    <col min="1" max="1" width="80.83203125" customWidth="1"/>
    <col min="2" max="2" width="21.83203125" style="1" customWidth="1"/>
    <col min="3" max="7" width="15.83203125" customWidth="1"/>
  </cols>
  <sheetData>
    <row r="1" spans="1:7" ht="30" customHeight="1" x14ac:dyDescent="0.2">
      <c r="A1" s="58" t="s">
        <v>26</v>
      </c>
      <c r="B1" s="59"/>
    </row>
    <row r="2" spans="1:7" s="2" customFormat="1" ht="30" customHeight="1" x14ac:dyDescent="0.2">
      <c r="A2" s="61" t="s">
        <v>72</v>
      </c>
      <c r="B2" s="62"/>
    </row>
    <row r="3" spans="1:7" s="2" customFormat="1" ht="60" customHeight="1" x14ac:dyDescent="0.2">
      <c r="A3" s="60" t="s">
        <v>50</v>
      </c>
      <c r="B3" s="60"/>
    </row>
    <row r="4" spans="1:7" ht="35" customHeight="1" x14ac:dyDescent="0.2">
      <c r="A4" s="65" t="s">
        <v>9</v>
      </c>
      <c r="B4" s="66"/>
      <c r="C4" s="55" t="s">
        <v>62</v>
      </c>
      <c r="D4" s="55" t="s">
        <v>63</v>
      </c>
      <c r="E4" s="55" t="s">
        <v>64</v>
      </c>
      <c r="F4" s="55" t="s">
        <v>65</v>
      </c>
      <c r="G4" s="55" t="s">
        <v>66</v>
      </c>
    </row>
    <row r="5" spans="1:7" ht="35" customHeight="1" x14ac:dyDescent="0.2">
      <c r="A5" s="63" t="s">
        <v>51</v>
      </c>
      <c r="B5" s="64"/>
      <c r="C5" s="56">
        <v>10000</v>
      </c>
      <c r="D5" s="56">
        <v>5000</v>
      </c>
      <c r="E5" s="56">
        <v>2500</v>
      </c>
      <c r="F5" s="56">
        <v>1000</v>
      </c>
      <c r="G5" s="56" t="s">
        <v>36</v>
      </c>
    </row>
    <row r="6" spans="1:7" ht="25" customHeight="1" x14ac:dyDescent="0.2">
      <c r="A6" s="63" t="s">
        <v>97</v>
      </c>
      <c r="B6" s="64"/>
      <c r="C6" s="56">
        <v>10000</v>
      </c>
      <c r="D6" s="56">
        <v>5000</v>
      </c>
      <c r="E6" s="56">
        <v>2500</v>
      </c>
      <c r="F6" s="56">
        <v>1000</v>
      </c>
      <c r="G6" s="56" t="s">
        <v>36</v>
      </c>
    </row>
    <row r="7" spans="1:7" ht="25" customHeight="1" x14ac:dyDescent="0.2">
      <c r="A7" s="63" t="s">
        <v>52</v>
      </c>
      <c r="B7" s="64"/>
      <c r="C7" s="56">
        <v>10000</v>
      </c>
      <c r="D7" s="56">
        <v>5000</v>
      </c>
      <c r="E7" s="56">
        <v>2500</v>
      </c>
      <c r="F7" s="56">
        <v>1000</v>
      </c>
      <c r="G7" s="56" t="s">
        <v>36</v>
      </c>
    </row>
    <row r="8" spans="1:7" ht="25" customHeight="1" x14ac:dyDescent="0.2">
      <c r="A8" s="63" t="s">
        <v>53</v>
      </c>
      <c r="B8" s="64"/>
      <c r="C8" s="56">
        <v>20000</v>
      </c>
      <c r="D8" s="56">
        <v>10000</v>
      </c>
      <c r="E8" s="56">
        <v>2500</v>
      </c>
      <c r="F8" s="56">
        <v>1000</v>
      </c>
      <c r="G8" s="56" t="s">
        <v>36</v>
      </c>
    </row>
    <row r="9" spans="1:7" ht="35" customHeight="1" x14ac:dyDescent="0.2">
      <c r="A9" s="67" t="s">
        <v>14</v>
      </c>
      <c r="B9" s="68"/>
      <c r="C9" s="56">
        <v>10000</v>
      </c>
      <c r="D9" s="56">
        <v>5000</v>
      </c>
      <c r="E9" s="56">
        <v>2500</v>
      </c>
      <c r="F9" s="56">
        <v>1000</v>
      </c>
      <c r="G9" s="56" t="s">
        <v>36</v>
      </c>
    </row>
    <row r="10" spans="1:7" ht="35" customHeight="1" x14ac:dyDescent="0.2">
      <c r="A10" s="65" t="s">
        <v>10</v>
      </c>
      <c r="B10" s="71"/>
      <c r="C10" s="55" t="s">
        <v>62</v>
      </c>
      <c r="D10" s="55" t="s">
        <v>63</v>
      </c>
      <c r="E10" s="55" t="s">
        <v>64</v>
      </c>
      <c r="F10" s="55" t="s">
        <v>65</v>
      </c>
      <c r="G10" s="55" t="s">
        <v>66</v>
      </c>
    </row>
    <row r="11" spans="1:7" ht="110" customHeight="1" x14ac:dyDescent="0.2">
      <c r="A11" s="69" t="s">
        <v>98</v>
      </c>
      <c r="B11" s="70"/>
      <c r="C11" s="56">
        <v>20000</v>
      </c>
      <c r="D11" s="56">
        <v>10000</v>
      </c>
      <c r="E11" s="56">
        <v>2500</v>
      </c>
      <c r="F11" s="56">
        <v>1000</v>
      </c>
      <c r="G11" s="56" t="s">
        <v>86</v>
      </c>
    </row>
    <row r="12" spans="1:7" ht="25" customHeight="1" x14ac:dyDescent="0.2">
      <c r="A12" s="63" t="s">
        <v>54</v>
      </c>
      <c r="B12" s="64"/>
      <c r="C12" s="56">
        <v>10000</v>
      </c>
      <c r="D12" s="56">
        <v>5000</v>
      </c>
      <c r="E12" s="56">
        <v>2500</v>
      </c>
      <c r="F12" s="56">
        <v>1000</v>
      </c>
      <c r="G12" s="56" t="s">
        <v>86</v>
      </c>
    </row>
    <row r="13" spans="1:7" ht="35" customHeight="1" x14ac:dyDescent="0.2">
      <c r="A13" s="63" t="s">
        <v>99</v>
      </c>
      <c r="B13" s="64"/>
      <c r="C13" s="56">
        <v>10000</v>
      </c>
      <c r="D13" s="56">
        <v>5000</v>
      </c>
      <c r="E13" s="56">
        <v>2500</v>
      </c>
      <c r="F13" s="56">
        <v>1000</v>
      </c>
      <c r="G13" s="56" t="s">
        <v>86</v>
      </c>
    </row>
    <row r="14" spans="1:7" ht="35" customHeight="1" x14ac:dyDescent="0.2">
      <c r="A14" s="65" t="s">
        <v>13</v>
      </c>
      <c r="B14" s="66" t="s">
        <v>11</v>
      </c>
      <c r="C14" s="55" t="s">
        <v>62</v>
      </c>
      <c r="D14" s="55" t="s">
        <v>63</v>
      </c>
      <c r="E14" s="55" t="s">
        <v>64</v>
      </c>
      <c r="F14" s="55" t="s">
        <v>65</v>
      </c>
      <c r="G14" s="55" t="s">
        <v>66</v>
      </c>
    </row>
    <row r="15" spans="1:7" ht="25" customHeight="1" x14ac:dyDescent="0.2">
      <c r="A15" s="63" t="s">
        <v>55</v>
      </c>
      <c r="B15" s="64"/>
      <c r="C15" s="56">
        <v>10000</v>
      </c>
      <c r="D15" s="56">
        <v>5000</v>
      </c>
      <c r="E15" s="56">
        <v>2500</v>
      </c>
      <c r="F15" s="56">
        <v>1000</v>
      </c>
      <c r="G15" s="56" t="s">
        <v>86</v>
      </c>
    </row>
    <row r="16" spans="1:7" ht="25" customHeight="1" x14ac:dyDescent="0.2">
      <c r="A16" s="63" t="s">
        <v>15</v>
      </c>
      <c r="B16" s="64"/>
      <c r="C16" s="56">
        <v>10000</v>
      </c>
      <c r="D16" s="56">
        <v>5000</v>
      </c>
      <c r="E16" s="56">
        <v>2500</v>
      </c>
      <c r="F16" s="56">
        <v>1000</v>
      </c>
      <c r="G16" s="56" t="s">
        <v>86</v>
      </c>
    </row>
    <row r="17" spans="1:7" ht="35" customHeight="1" x14ac:dyDescent="0.2">
      <c r="A17" s="63" t="s">
        <v>56</v>
      </c>
      <c r="B17" s="64"/>
      <c r="C17" s="56">
        <v>10000</v>
      </c>
      <c r="D17" s="56">
        <v>5000</v>
      </c>
      <c r="E17" s="56">
        <v>2500</v>
      </c>
      <c r="F17" s="56">
        <v>1000</v>
      </c>
      <c r="G17" s="56" t="s">
        <v>86</v>
      </c>
    </row>
    <row r="18" spans="1:7" ht="25" customHeight="1" x14ac:dyDescent="0.2">
      <c r="A18" s="63" t="s">
        <v>57</v>
      </c>
      <c r="B18" s="64"/>
      <c r="C18" s="56">
        <v>10000</v>
      </c>
      <c r="D18" s="56">
        <v>5000</v>
      </c>
      <c r="E18" s="56">
        <v>2500</v>
      </c>
      <c r="F18" s="56">
        <v>1000</v>
      </c>
      <c r="G18" s="56" t="s">
        <v>86</v>
      </c>
    </row>
    <row r="19" spans="1:7" ht="25" customHeight="1" x14ac:dyDescent="0.2">
      <c r="A19" s="63" t="s">
        <v>58</v>
      </c>
      <c r="B19" s="64"/>
      <c r="C19" s="56">
        <v>10000</v>
      </c>
      <c r="D19" s="56">
        <v>5000</v>
      </c>
      <c r="E19" s="56">
        <v>2500</v>
      </c>
      <c r="F19" s="56">
        <v>1000</v>
      </c>
      <c r="G19" s="56" t="s">
        <v>86</v>
      </c>
    </row>
    <row r="20" spans="1:7" ht="35" customHeight="1" x14ac:dyDescent="0.2">
      <c r="A20" s="63" t="s">
        <v>59</v>
      </c>
      <c r="B20" s="64"/>
      <c r="C20" s="56">
        <v>10000</v>
      </c>
      <c r="D20" s="56">
        <v>5000</v>
      </c>
      <c r="E20" s="56">
        <v>2500</v>
      </c>
      <c r="F20" s="56">
        <v>1000</v>
      </c>
      <c r="G20" s="56" t="s">
        <v>86</v>
      </c>
    </row>
    <row r="21" spans="1:7" ht="35" customHeight="1" x14ac:dyDescent="0.2">
      <c r="A21" s="63" t="s">
        <v>16</v>
      </c>
      <c r="B21" s="64"/>
      <c r="C21" s="56">
        <v>10000</v>
      </c>
      <c r="D21" s="56">
        <v>5000</v>
      </c>
      <c r="E21" s="56">
        <v>2500</v>
      </c>
      <c r="F21" s="56">
        <v>1000</v>
      </c>
      <c r="G21" s="56" t="s">
        <v>86</v>
      </c>
    </row>
    <row r="22" spans="1:7" ht="35" customHeight="1" x14ac:dyDescent="0.2">
      <c r="A22" s="65" t="s">
        <v>68</v>
      </c>
      <c r="B22" s="66" t="s">
        <v>11</v>
      </c>
      <c r="C22" s="55" t="s">
        <v>62</v>
      </c>
      <c r="D22" s="55" t="s">
        <v>63</v>
      </c>
      <c r="E22" s="55" t="s">
        <v>64</v>
      </c>
      <c r="F22" s="55" t="s">
        <v>65</v>
      </c>
      <c r="G22" s="55" t="s">
        <v>66</v>
      </c>
    </row>
    <row r="23" spans="1:7" ht="35" customHeight="1" x14ac:dyDescent="0.2">
      <c r="A23" s="63" t="s">
        <v>60</v>
      </c>
      <c r="B23" s="64"/>
      <c r="C23" s="56">
        <v>10000</v>
      </c>
      <c r="D23" s="56">
        <v>5000</v>
      </c>
      <c r="E23" s="56">
        <v>2500</v>
      </c>
      <c r="F23" s="56">
        <v>1000</v>
      </c>
      <c r="G23" s="56" t="s">
        <v>86</v>
      </c>
    </row>
    <row r="24" spans="1:7" ht="25" customHeight="1" x14ac:dyDescent="0.2">
      <c r="A24" s="63" t="s">
        <v>17</v>
      </c>
      <c r="B24" s="64"/>
      <c r="C24" s="56">
        <v>20000</v>
      </c>
      <c r="D24" s="56">
        <v>10000</v>
      </c>
      <c r="E24" s="56">
        <v>2500</v>
      </c>
      <c r="F24" s="56">
        <v>1000</v>
      </c>
      <c r="G24" s="56" t="s">
        <v>86</v>
      </c>
    </row>
    <row r="25" spans="1:7" ht="25" customHeight="1" x14ac:dyDescent="0.2">
      <c r="A25" s="63" t="s">
        <v>61</v>
      </c>
      <c r="B25" s="64"/>
      <c r="C25" s="56">
        <v>20000</v>
      </c>
      <c r="D25" s="56">
        <v>10000</v>
      </c>
      <c r="E25" s="56">
        <v>2500</v>
      </c>
      <c r="F25" s="56">
        <v>1000</v>
      </c>
      <c r="G25" s="56" t="s">
        <v>86</v>
      </c>
    </row>
    <row r="26" spans="1:7" ht="35" customHeight="1" x14ac:dyDescent="0.2">
      <c r="A26" s="63" t="s">
        <v>18</v>
      </c>
      <c r="B26" s="64"/>
      <c r="C26" s="56">
        <v>20000</v>
      </c>
      <c r="D26" s="56">
        <v>10000</v>
      </c>
      <c r="E26" s="56">
        <v>2500</v>
      </c>
      <c r="F26" s="56">
        <v>1000</v>
      </c>
      <c r="G26" s="56" t="s">
        <v>86</v>
      </c>
    </row>
    <row r="27" spans="1:7" ht="25" customHeight="1" x14ac:dyDescent="0.2">
      <c r="A27" s="57" t="s">
        <v>12</v>
      </c>
    </row>
    <row r="28" spans="1:7" ht="20" customHeight="1" x14ac:dyDescent="0.2">
      <c r="A28" s="57" t="s">
        <v>27</v>
      </c>
    </row>
    <row r="29" spans="1:7" ht="20" customHeight="1" x14ac:dyDescent="0.2">
      <c r="A29" s="57" t="s">
        <v>91</v>
      </c>
    </row>
    <row r="30" spans="1:7" ht="20" customHeight="1" x14ac:dyDescent="0.2">
      <c r="A30" s="57" t="s">
        <v>92</v>
      </c>
    </row>
    <row r="31" spans="1:7" ht="20" customHeight="1" x14ac:dyDescent="0.2">
      <c r="A31" s="57" t="s">
        <v>93</v>
      </c>
    </row>
    <row r="32" spans="1:7" ht="20" customHeight="1" x14ac:dyDescent="0.2">
      <c r="A32" s="57" t="s">
        <v>94</v>
      </c>
    </row>
    <row r="33" ht="20" customHeight="1" x14ac:dyDescent="0.2"/>
    <row r="34" ht="20" customHeight="1" x14ac:dyDescent="0.2"/>
  </sheetData>
  <sheetProtection algorithmName="SHA-512" hashValue="9xKpJWIXyS6dA1riOpomTAwKJyXafhN1PRFypdFhWy/2je70xrcQeTC4fOHKNKvFkad+GhTyWOvT9vEsjmYkKg==" saltValue="6YV9iCpXyAqU8X3U5BRrNA==" spinCount="100000" sheet="1" objects="1" scenarios="1"/>
  <mergeCells count="26">
    <mergeCell ref="A16:B16"/>
    <mergeCell ref="A26:B26"/>
    <mergeCell ref="A18:B18"/>
    <mergeCell ref="A19:B19"/>
    <mergeCell ref="A20:B20"/>
    <mergeCell ref="A21:B21"/>
    <mergeCell ref="A23:B23"/>
    <mergeCell ref="A22:B22"/>
    <mergeCell ref="A24:B24"/>
    <mergeCell ref="A25:B25"/>
    <mergeCell ref="A1:B1"/>
    <mergeCell ref="A3:B3"/>
    <mergeCell ref="A2:B2"/>
    <mergeCell ref="A17:B17"/>
    <mergeCell ref="A4:B4"/>
    <mergeCell ref="A5:B5"/>
    <mergeCell ref="A6:B6"/>
    <mergeCell ref="A7:B7"/>
    <mergeCell ref="A8:B8"/>
    <mergeCell ref="A9:B9"/>
    <mergeCell ref="A11:B11"/>
    <mergeCell ref="A10:B10"/>
    <mergeCell ref="A14:B14"/>
    <mergeCell ref="A12:B12"/>
    <mergeCell ref="A13:B13"/>
    <mergeCell ref="A15:B15"/>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K85"/>
  <sheetViews>
    <sheetView showGridLines="0" zoomScale="90" zoomScaleNormal="90" workbookViewId="0">
      <pane ySplit="1" topLeftCell="A2" activePane="bottomLeft" state="frozen"/>
      <selection pane="bottomLeft"/>
    </sheetView>
  </sheetViews>
  <sheetFormatPr baseColWidth="10" defaultRowHeight="15" x14ac:dyDescent="0.2"/>
  <cols>
    <col min="1" max="1" width="71.3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7" t="s">
        <v>24</v>
      </c>
      <c r="B1" s="13"/>
      <c r="C1" s="92" t="str">
        <f>'Beoordelaar 1'!C1:D1</f>
        <v>Inschrijver 1</v>
      </c>
      <c r="D1" s="91"/>
      <c r="E1" s="13"/>
      <c r="F1" s="90" t="str">
        <f>'Beoordelaar 1'!F1:G1</f>
        <v>Inschrijver 2</v>
      </c>
      <c r="G1" s="91"/>
      <c r="H1" s="13"/>
      <c r="I1" s="90" t="str">
        <f>'Beoordelaar 1'!I1:J1</f>
        <v>Inschrijver 3</v>
      </c>
      <c r="J1" s="91"/>
      <c r="K1" s="3"/>
    </row>
    <row r="2" spans="1:11" s="4" customFormat="1" ht="40" customHeight="1" x14ac:dyDescent="0.15">
      <c r="A2" s="20" t="str">
        <f>'Beoordelen 7.1 Casus 1'!A2:B2</f>
        <v>7.1	CASUS 1</v>
      </c>
      <c r="B2" s="10"/>
      <c r="C2" s="79"/>
      <c r="D2" s="80"/>
      <c r="E2" s="10"/>
      <c r="F2" s="84"/>
      <c r="G2" s="80"/>
      <c r="H2" s="10"/>
      <c r="I2" s="84"/>
      <c r="J2" s="80"/>
    </row>
    <row r="3" spans="1:11" s="4" customFormat="1" ht="40" customHeight="1" x14ac:dyDescent="0.15">
      <c r="A3" s="17" t="str">
        <f>'Beoordelen 7.1 Casus 1'!A4</f>
        <v>Technisch</v>
      </c>
      <c r="B3" s="10"/>
      <c r="C3" s="18" t="s">
        <v>12</v>
      </c>
      <c r="D3" s="19"/>
      <c r="E3" s="10"/>
      <c r="F3" s="18" t="s">
        <v>12</v>
      </c>
      <c r="G3" s="19"/>
      <c r="H3" s="10"/>
      <c r="I3" s="18" t="s">
        <v>12</v>
      </c>
      <c r="J3" s="19"/>
    </row>
    <row r="4" spans="1:11" s="4" customFormat="1" ht="20" customHeight="1" x14ac:dyDescent="0.15">
      <c r="A4" s="74" t="str">
        <f>'Beoordelen 7.1 Casus 1'!A5</f>
        <v>1.	Beschrijving van de technische specificaties om te kunnen printen, boeken te lenen, af te rekenen in de kantine, openen van een locker en identificatie bij het examen.</v>
      </c>
      <c r="B4" s="11"/>
      <c r="C4" s="9" t="s">
        <v>5</v>
      </c>
      <c r="D4" s="6"/>
      <c r="E4" s="11"/>
      <c r="F4" s="9" t="s">
        <v>5</v>
      </c>
      <c r="G4" s="6"/>
      <c r="H4" s="11"/>
      <c r="I4" s="9" t="s">
        <v>5</v>
      </c>
      <c r="J4" s="6"/>
    </row>
    <row r="5" spans="1:11" s="4" customFormat="1" ht="130" customHeight="1" x14ac:dyDescent="0.15">
      <c r="A5" s="75"/>
      <c r="B5" s="11"/>
      <c r="C5" s="76" t="s">
        <v>3</v>
      </c>
      <c r="D5" s="77"/>
      <c r="E5" s="11"/>
      <c r="F5" s="78" t="s">
        <v>3</v>
      </c>
      <c r="G5" s="77"/>
      <c r="H5" s="11"/>
      <c r="I5" s="78" t="s">
        <v>3</v>
      </c>
      <c r="J5" s="77"/>
    </row>
    <row r="6" spans="1:11" s="4" customFormat="1" ht="20" customHeight="1" x14ac:dyDescent="0.15">
      <c r="A6" s="74" t="str">
        <f>'Beoordelen 7.1 Casus 1'!A6</f>
        <v>2.	Technische randvoorwaarden voor een implementatie bij het Gerrit van der Veen College.</v>
      </c>
      <c r="B6" s="11"/>
      <c r="C6" s="9" t="s">
        <v>5</v>
      </c>
      <c r="D6" s="6"/>
      <c r="E6" s="11"/>
      <c r="F6" s="9" t="s">
        <v>5</v>
      </c>
      <c r="G6" s="6"/>
      <c r="H6" s="11"/>
      <c r="I6" s="9" t="s">
        <v>5</v>
      </c>
      <c r="J6" s="6"/>
    </row>
    <row r="7" spans="1:11" s="4" customFormat="1" ht="130" customHeight="1" x14ac:dyDescent="0.15">
      <c r="A7" s="75"/>
      <c r="B7" s="11"/>
      <c r="C7" s="76" t="s">
        <v>3</v>
      </c>
      <c r="D7" s="77"/>
      <c r="E7" s="11"/>
      <c r="F7" s="78" t="s">
        <v>3</v>
      </c>
      <c r="G7" s="77"/>
      <c r="H7" s="11"/>
      <c r="I7" s="78" t="s">
        <v>3</v>
      </c>
      <c r="J7" s="77"/>
    </row>
    <row r="8" spans="1:11" s="4" customFormat="1" ht="20" customHeight="1" x14ac:dyDescent="0.15">
      <c r="A8" s="74" t="str">
        <f>'Beoordelen 7.1 Casus 1'!A7</f>
        <v>3.	Wat zijn de relevante functionaliteiten van de centrale beheersapplicatie?</v>
      </c>
      <c r="B8" s="11"/>
      <c r="C8" s="9" t="s">
        <v>5</v>
      </c>
      <c r="D8" s="6"/>
      <c r="E8" s="11"/>
      <c r="F8" s="9" t="s">
        <v>5</v>
      </c>
      <c r="G8" s="6"/>
      <c r="H8" s="11"/>
      <c r="I8" s="9" t="s">
        <v>5</v>
      </c>
      <c r="J8" s="6"/>
    </row>
    <row r="9" spans="1:11" s="4" customFormat="1" ht="130" customHeight="1" x14ac:dyDescent="0.15">
      <c r="A9" s="75"/>
      <c r="B9" s="11"/>
      <c r="C9" s="85" t="s">
        <v>3</v>
      </c>
      <c r="D9" s="86"/>
      <c r="E9" s="11"/>
      <c r="F9" s="78" t="s">
        <v>3</v>
      </c>
      <c r="G9" s="77"/>
      <c r="H9" s="11"/>
      <c r="I9" s="78" t="s">
        <v>3</v>
      </c>
      <c r="J9" s="77"/>
    </row>
    <row r="10" spans="1:11" s="4" customFormat="1" ht="20" customHeight="1" x14ac:dyDescent="0.15">
      <c r="A10" s="74" t="str">
        <f>'Beoordelen 7.1 Casus 1'!A8</f>
        <v>4.	Welke kaart/identificatie technologie gebruikt inschrijver?</v>
      </c>
      <c r="B10" s="11"/>
      <c r="C10" s="9" t="s">
        <v>5</v>
      </c>
      <c r="D10" s="6"/>
      <c r="E10" s="11"/>
      <c r="F10" s="9" t="s">
        <v>5</v>
      </c>
      <c r="G10" s="6"/>
      <c r="H10" s="11"/>
      <c r="I10" s="9" t="s">
        <v>5</v>
      </c>
      <c r="J10" s="6"/>
    </row>
    <row r="11" spans="1:11" s="4" customFormat="1" ht="130" customHeight="1" x14ac:dyDescent="0.15">
      <c r="A11" s="75"/>
      <c r="B11" s="11"/>
      <c r="C11" s="76" t="s">
        <v>3</v>
      </c>
      <c r="D11" s="77"/>
      <c r="E11" s="11"/>
      <c r="F11" s="78" t="s">
        <v>3</v>
      </c>
      <c r="G11" s="77"/>
      <c r="H11" s="11"/>
      <c r="I11" s="78" t="s">
        <v>3</v>
      </c>
      <c r="J11" s="77"/>
    </row>
    <row r="12" spans="1:11" s="4" customFormat="1" ht="20" customHeight="1" x14ac:dyDescent="0.15">
      <c r="A12" s="74" t="str">
        <f>'Beoordelen 7.1 Casus 1'!A9</f>
        <v>5.	Welke beveiligingsmaatregelen treft inschrijver tegen hacken van geldstromen, misbruik binnen en van buiten de school en privacywetgeving?</v>
      </c>
      <c r="B12" s="11"/>
      <c r="C12" s="9" t="s">
        <v>5</v>
      </c>
      <c r="D12" s="6"/>
      <c r="E12" s="11"/>
      <c r="F12" s="9" t="s">
        <v>5</v>
      </c>
      <c r="G12" s="6"/>
      <c r="H12" s="11"/>
      <c r="I12" s="9" t="s">
        <v>5</v>
      </c>
      <c r="J12" s="6"/>
    </row>
    <row r="13" spans="1:11" s="4" customFormat="1" ht="130" customHeight="1" x14ac:dyDescent="0.15">
      <c r="A13" s="75"/>
      <c r="B13" s="11"/>
      <c r="C13" s="76" t="s">
        <v>3</v>
      </c>
      <c r="D13" s="77"/>
      <c r="E13" s="11"/>
      <c r="F13" s="78" t="s">
        <v>3</v>
      </c>
      <c r="G13" s="77"/>
      <c r="H13" s="11"/>
      <c r="I13" s="78" t="s">
        <v>3</v>
      </c>
      <c r="J13" s="77"/>
    </row>
    <row r="14" spans="1:11" s="4" customFormat="1" ht="40" customHeight="1" x14ac:dyDescent="0.15">
      <c r="A14" s="17" t="str">
        <f>'Beoordelen 7.1 Casus 1'!A10</f>
        <v>Functioneel</v>
      </c>
      <c r="B14" s="10"/>
      <c r="C14" s="18" t="s">
        <v>12</v>
      </c>
      <c r="D14" s="19"/>
      <c r="E14" s="10"/>
      <c r="F14" s="18" t="s">
        <v>12</v>
      </c>
      <c r="G14" s="19"/>
      <c r="H14" s="10"/>
      <c r="I14" s="18" t="s">
        <v>12</v>
      </c>
      <c r="J14" s="19"/>
    </row>
    <row r="15" spans="1:11" s="4" customFormat="1" ht="20" customHeight="1" x14ac:dyDescent="0.15">
      <c r="A15" s="74" t="str">
        <f>'Beoordelen 7.1 Casus 1'!A11</f>
        <v>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v>
      </c>
      <c r="B15" s="11"/>
      <c r="C15" s="9" t="s">
        <v>5</v>
      </c>
      <c r="D15" s="6"/>
      <c r="E15" s="11"/>
      <c r="F15" s="9" t="s">
        <v>5</v>
      </c>
      <c r="G15" s="6"/>
      <c r="H15" s="11"/>
      <c r="I15" s="9" t="s">
        <v>5</v>
      </c>
      <c r="J15" s="6"/>
    </row>
    <row r="16" spans="1:11" s="4" customFormat="1" ht="130" customHeight="1" x14ac:dyDescent="0.15">
      <c r="A16" s="75"/>
      <c r="B16" s="11"/>
      <c r="C16" s="85" t="s">
        <v>3</v>
      </c>
      <c r="D16" s="86"/>
      <c r="E16" s="11"/>
      <c r="F16" s="78" t="s">
        <v>3</v>
      </c>
      <c r="G16" s="77"/>
      <c r="H16" s="11"/>
      <c r="I16" s="78" t="s">
        <v>3</v>
      </c>
      <c r="J16" s="77"/>
    </row>
    <row r="17" spans="1:10" s="4" customFormat="1" ht="20" customHeight="1" x14ac:dyDescent="0.15">
      <c r="A17" s="74" t="str">
        <f>'Beoordelen 7.1 Casus 1'!A12</f>
        <v>2.	Welke uitbreidingsmogelijkheden op lange termijn zijn er mogelijk, waar dit document nog niet in heeft voorzien?</v>
      </c>
      <c r="B17" s="11"/>
      <c r="C17" s="9" t="s">
        <v>5</v>
      </c>
      <c r="D17" s="6"/>
      <c r="E17" s="11"/>
      <c r="F17" s="9" t="s">
        <v>5</v>
      </c>
      <c r="G17" s="6"/>
      <c r="H17" s="11"/>
      <c r="I17" s="9" t="s">
        <v>5</v>
      </c>
      <c r="J17" s="6"/>
    </row>
    <row r="18" spans="1:10" s="4" customFormat="1" ht="130" customHeight="1" x14ac:dyDescent="0.15">
      <c r="A18" s="75"/>
      <c r="B18" s="11"/>
      <c r="C18" s="76" t="s">
        <v>3</v>
      </c>
      <c r="D18" s="77"/>
      <c r="E18" s="11"/>
      <c r="F18" s="78" t="s">
        <v>3</v>
      </c>
      <c r="G18" s="77"/>
      <c r="H18" s="11"/>
      <c r="I18" s="78" t="s">
        <v>3</v>
      </c>
      <c r="J18" s="77"/>
    </row>
    <row r="19" spans="1:10" s="4" customFormat="1" ht="20" customHeight="1" x14ac:dyDescent="0.15">
      <c r="A19" s="74" t="str">
        <f>'Beoordelen 7.1 Casus 1'!A13</f>
        <v>3.	Welke scanfunctionaliteiten biedt inschrijver voor gebruikers van MFP’s ten aanzien van dossiers en koppeling met externe applicaties zoals in deze casus personeelsadministratie?</v>
      </c>
      <c r="B19" s="11"/>
      <c r="C19" s="9" t="s">
        <v>5</v>
      </c>
      <c r="D19" s="6"/>
      <c r="E19" s="11"/>
      <c r="F19" s="9" t="s">
        <v>5</v>
      </c>
      <c r="G19" s="6"/>
      <c r="H19" s="11"/>
      <c r="I19" s="9" t="s">
        <v>5</v>
      </c>
      <c r="J19" s="6"/>
    </row>
    <row r="20" spans="1:10" s="4" customFormat="1" ht="130" customHeight="1" x14ac:dyDescent="0.15">
      <c r="A20" s="75"/>
      <c r="B20" s="11"/>
      <c r="C20" s="76" t="s">
        <v>3</v>
      </c>
      <c r="D20" s="77"/>
      <c r="E20" s="11"/>
      <c r="F20" s="78" t="s">
        <v>3</v>
      </c>
      <c r="G20" s="77"/>
      <c r="H20" s="11"/>
      <c r="I20" s="78" t="s">
        <v>3</v>
      </c>
      <c r="J20" s="77"/>
    </row>
    <row r="21" spans="1:10" s="4" customFormat="1" ht="40" customHeight="1" x14ac:dyDescent="0.15">
      <c r="A21" s="17" t="str">
        <f>'Beoordelen 7.1 Casus 1'!A14</f>
        <v xml:space="preserve">Administratieve organisatie </v>
      </c>
      <c r="B21" s="10"/>
      <c r="C21" s="18" t="s">
        <v>12</v>
      </c>
      <c r="D21" s="19"/>
      <c r="E21" s="10"/>
      <c r="F21" s="18" t="s">
        <v>12</v>
      </c>
      <c r="G21" s="19"/>
      <c r="H21" s="10"/>
      <c r="I21" s="18" t="s">
        <v>12</v>
      </c>
      <c r="J21" s="19"/>
    </row>
    <row r="22" spans="1:10" s="4" customFormat="1" ht="20" customHeight="1" x14ac:dyDescent="0.15">
      <c r="A22" s="74" t="str">
        <f>'Beoordelen 7.1 Casus 1'!A15</f>
        <v>1.	Mogelijkheden van opwaarderen tegoeden in Euro’s (cashless).</v>
      </c>
      <c r="B22" s="11"/>
      <c r="C22" s="9" t="s">
        <v>5</v>
      </c>
      <c r="D22" s="6"/>
      <c r="E22" s="11"/>
      <c r="F22" s="9" t="s">
        <v>5</v>
      </c>
      <c r="G22" s="6"/>
      <c r="H22" s="11"/>
      <c r="I22" s="9" t="s">
        <v>5</v>
      </c>
      <c r="J22" s="6"/>
    </row>
    <row r="23" spans="1:10" s="4" customFormat="1" ht="130" customHeight="1" x14ac:dyDescent="0.15">
      <c r="A23" s="75"/>
      <c r="B23" s="11"/>
      <c r="C23" s="76" t="s">
        <v>3</v>
      </c>
      <c r="D23" s="77"/>
      <c r="E23" s="11"/>
      <c r="F23" s="78" t="s">
        <v>3</v>
      </c>
      <c r="G23" s="77"/>
      <c r="H23" s="11"/>
      <c r="I23" s="78" t="s">
        <v>3</v>
      </c>
      <c r="J23" s="77"/>
    </row>
    <row r="24" spans="1:10" s="4" customFormat="1" ht="20" customHeight="1" x14ac:dyDescent="0.15">
      <c r="A24" s="74" t="str">
        <f>'Beoordelen 7.1 Casus 1'!A16</f>
        <v>2.	Op welke wijze beheert inschrijver het geld, welke garanties geeft zij af?</v>
      </c>
      <c r="B24" s="11"/>
      <c r="C24" s="9" t="s">
        <v>5</v>
      </c>
      <c r="D24" s="6"/>
      <c r="E24" s="11"/>
      <c r="F24" s="9" t="s">
        <v>5</v>
      </c>
      <c r="G24" s="6"/>
      <c r="H24" s="11"/>
      <c r="I24" s="9" t="s">
        <v>5</v>
      </c>
      <c r="J24" s="6"/>
    </row>
    <row r="25" spans="1:10" s="4" customFormat="1" ht="130" customHeight="1" x14ac:dyDescent="0.15">
      <c r="A25" s="75"/>
      <c r="B25" s="11"/>
      <c r="C25" s="76" t="s">
        <v>3</v>
      </c>
      <c r="D25" s="77"/>
      <c r="E25" s="11"/>
      <c r="F25" s="78" t="s">
        <v>3</v>
      </c>
      <c r="G25" s="77"/>
      <c r="H25" s="11"/>
      <c r="I25" s="78" t="s">
        <v>3</v>
      </c>
      <c r="J25" s="77"/>
    </row>
    <row r="26" spans="1:10" s="4" customFormat="1" ht="20" customHeight="1" x14ac:dyDescent="0.15">
      <c r="A26" s="74" t="str">
        <f>'Beoordelen 7.1 Casus 1'!A17</f>
        <v>3.	Hoe gaat inschrijver om met een situatie waarbij een leerling de kaart kwijtraakt, zowel qua vervanging van de kaart als het beheren van de tegoeden/ Euro’s.</v>
      </c>
      <c r="B26" s="11"/>
      <c r="C26" s="9" t="s">
        <v>5</v>
      </c>
      <c r="D26" s="6"/>
      <c r="E26" s="11"/>
      <c r="F26" s="9" t="s">
        <v>5</v>
      </c>
      <c r="G26" s="6"/>
      <c r="H26" s="11"/>
      <c r="I26" s="9" t="s">
        <v>5</v>
      </c>
      <c r="J26" s="6"/>
    </row>
    <row r="27" spans="1:10" s="4" customFormat="1" ht="130" customHeight="1" x14ac:dyDescent="0.15">
      <c r="A27" s="75"/>
      <c r="B27" s="11"/>
      <c r="C27" s="76" t="s">
        <v>3</v>
      </c>
      <c r="D27" s="77"/>
      <c r="E27" s="11"/>
      <c r="F27" s="78" t="s">
        <v>3</v>
      </c>
      <c r="G27" s="77"/>
      <c r="H27" s="11"/>
      <c r="I27" s="78" t="s">
        <v>3</v>
      </c>
      <c r="J27" s="77"/>
    </row>
    <row r="28" spans="1:10" s="4" customFormat="1" ht="20" customHeight="1" x14ac:dyDescent="0.15">
      <c r="A28" s="74" t="str">
        <f>'Beoordelen 7.1 Casus 1'!A18</f>
        <v>4.	Op welke wijze verrekent inschrijver tegoeden als een leerling de school verlaat?</v>
      </c>
      <c r="B28" s="11"/>
      <c r="C28" s="9" t="s">
        <v>5</v>
      </c>
      <c r="D28" s="6"/>
      <c r="E28" s="11"/>
      <c r="F28" s="9" t="s">
        <v>5</v>
      </c>
      <c r="G28" s="6"/>
      <c r="H28" s="11"/>
      <c r="I28" s="9" t="s">
        <v>5</v>
      </c>
      <c r="J28" s="6"/>
    </row>
    <row r="29" spans="1:10" s="4" customFormat="1" ht="130" customHeight="1" x14ac:dyDescent="0.15">
      <c r="A29" s="75"/>
      <c r="B29" s="11"/>
      <c r="C29" s="76" t="s">
        <v>3</v>
      </c>
      <c r="D29" s="77"/>
      <c r="E29" s="11"/>
      <c r="F29" s="78" t="s">
        <v>3</v>
      </c>
      <c r="G29" s="77"/>
      <c r="H29" s="11"/>
      <c r="I29" s="78" t="s">
        <v>3</v>
      </c>
      <c r="J29" s="77"/>
    </row>
    <row r="30" spans="1:10" s="4" customFormat="1" ht="20" customHeight="1" x14ac:dyDescent="0.15">
      <c r="A30" s="74" t="str">
        <f>'Beoordelen 7.1 Casus 1'!A19</f>
        <v>5.	Op welke wijze kan inschrijver verrekenen met een externe beheerder van een kantine?</v>
      </c>
      <c r="B30" s="11"/>
      <c r="C30" s="9" t="s">
        <v>5</v>
      </c>
      <c r="D30" s="6"/>
      <c r="E30" s="11"/>
      <c r="F30" s="9" t="s">
        <v>5</v>
      </c>
      <c r="G30" s="6"/>
      <c r="H30" s="11"/>
      <c r="I30" s="9" t="s">
        <v>5</v>
      </c>
      <c r="J30" s="6"/>
    </row>
    <row r="31" spans="1:10" s="4" customFormat="1" ht="130" customHeight="1" x14ac:dyDescent="0.15">
      <c r="A31" s="75"/>
      <c r="B31" s="11"/>
      <c r="C31" s="76" t="s">
        <v>3</v>
      </c>
      <c r="D31" s="77"/>
      <c r="E31" s="11"/>
      <c r="F31" s="78" t="s">
        <v>3</v>
      </c>
      <c r="G31" s="77"/>
      <c r="H31" s="11"/>
      <c r="I31" s="78" t="s">
        <v>3</v>
      </c>
      <c r="J31" s="77"/>
    </row>
    <row r="32" spans="1:10" s="4" customFormat="1" ht="20" customHeight="1" x14ac:dyDescent="0.15">
      <c r="A32" s="74" t="str">
        <f>'Beoordelen 7.1 Casus 1'!A20</f>
        <v>6.	Op welke wijze kunnen nieuwe gebruikers (leerlingen, medewerkers en gasten) met verschillende rechten aan de aangeboden oplossing worden toegevoegd?</v>
      </c>
      <c r="B32" s="11"/>
      <c r="C32" s="9" t="s">
        <v>5</v>
      </c>
      <c r="D32" s="6"/>
      <c r="E32" s="11"/>
      <c r="F32" s="9" t="s">
        <v>5</v>
      </c>
      <c r="G32" s="6"/>
      <c r="H32" s="11"/>
      <c r="I32" s="9" t="s">
        <v>5</v>
      </c>
      <c r="J32" s="6"/>
    </row>
    <row r="33" spans="1:10" s="4" customFormat="1" ht="130" customHeight="1" x14ac:dyDescent="0.15">
      <c r="A33" s="75"/>
      <c r="B33" s="11"/>
      <c r="C33" s="76" t="s">
        <v>3</v>
      </c>
      <c r="D33" s="77"/>
      <c r="E33" s="11"/>
      <c r="F33" s="78" t="s">
        <v>3</v>
      </c>
      <c r="G33" s="77"/>
      <c r="H33" s="11"/>
      <c r="I33" s="78" t="s">
        <v>3</v>
      </c>
      <c r="J33" s="77"/>
    </row>
    <row r="34" spans="1:10" s="4" customFormat="1" ht="20" customHeight="1" x14ac:dyDescent="0.15">
      <c r="A34" s="74" t="str">
        <f>'Beoordelen 7.1 Casus 1'!A21</f>
        <v>7.	Welke oplossing biedt inschrijver voor een leerling die geen bankrekening heeft, niet met contant geld mag betalen en toch moet kunnen afrekenen?</v>
      </c>
      <c r="B34" s="11"/>
      <c r="C34" s="9" t="s">
        <v>5</v>
      </c>
      <c r="D34" s="6"/>
      <c r="E34" s="11"/>
      <c r="F34" s="9" t="s">
        <v>5</v>
      </c>
      <c r="G34" s="6"/>
      <c r="H34" s="11"/>
      <c r="I34" s="9" t="s">
        <v>5</v>
      </c>
      <c r="J34" s="6"/>
    </row>
    <row r="35" spans="1:10" s="4" customFormat="1" ht="130" customHeight="1" x14ac:dyDescent="0.15">
      <c r="A35" s="75"/>
      <c r="B35" s="11"/>
      <c r="C35" s="76" t="s">
        <v>3</v>
      </c>
      <c r="D35" s="77"/>
      <c r="E35" s="11"/>
      <c r="F35" s="78" t="s">
        <v>3</v>
      </c>
      <c r="G35" s="77"/>
      <c r="H35" s="11"/>
      <c r="I35" s="78" t="s">
        <v>3</v>
      </c>
      <c r="J35" s="77"/>
    </row>
    <row r="36" spans="1:10" s="4" customFormat="1" ht="40" customHeight="1" x14ac:dyDescent="0.15">
      <c r="A36" s="17" t="str">
        <f>'Beoordelen 7.1 Casus 1'!A22</f>
        <v xml:space="preserve">Advies en uitvoering </v>
      </c>
      <c r="B36" s="10"/>
      <c r="C36" s="18" t="s">
        <v>12</v>
      </c>
      <c r="D36" s="19"/>
      <c r="E36" s="10"/>
      <c r="F36" s="18" t="s">
        <v>12</v>
      </c>
      <c r="G36" s="19"/>
      <c r="H36" s="10"/>
      <c r="I36" s="18" t="s">
        <v>12</v>
      </c>
      <c r="J36" s="19"/>
    </row>
    <row r="37" spans="1:10" s="4" customFormat="1" ht="20" customHeight="1" x14ac:dyDescent="0.15">
      <c r="A37" s="74" t="str">
        <f>'Beoordelen 7.1 Casus 1'!A23</f>
        <v>1.	Plan van aanpak, minimaal voorzien van een tijdspad en de inspanningen die inschrijver op verschillende niveaus van de school verwacht (tijdbesteding en vereiste competenties).</v>
      </c>
      <c r="B37" s="11"/>
      <c r="C37" s="9" t="s">
        <v>5</v>
      </c>
      <c r="D37" s="6"/>
      <c r="E37" s="11"/>
      <c r="F37" s="9" t="s">
        <v>5</v>
      </c>
      <c r="G37" s="6"/>
      <c r="H37" s="11"/>
      <c r="I37" s="9" t="s">
        <v>5</v>
      </c>
      <c r="J37" s="6"/>
    </row>
    <row r="38" spans="1:10" s="4" customFormat="1" ht="130" customHeight="1" x14ac:dyDescent="0.15">
      <c r="A38" s="75"/>
      <c r="B38" s="11"/>
      <c r="C38" s="76" t="s">
        <v>3</v>
      </c>
      <c r="D38" s="77"/>
      <c r="E38" s="11"/>
      <c r="F38" s="78" t="s">
        <v>3</v>
      </c>
      <c r="G38" s="77"/>
      <c r="H38" s="11"/>
      <c r="I38" s="78" t="s">
        <v>3</v>
      </c>
      <c r="J38" s="77"/>
    </row>
    <row r="39" spans="1:10" s="4" customFormat="1" ht="20" customHeight="1" x14ac:dyDescent="0.15">
      <c r="A39" s="74" t="str">
        <f>'Beoordelen 7.1 Casus 1'!A24</f>
        <v>2.	Waarom heeft inschrijver voor deze inrichting/oplossing gekozen?</v>
      </c>
      <c r="B39" s="11"/>
      <c r="C39" s="9" t="s">
        <v>5</v>
      </c>
      <c r="D39" s="6"/>
      <c r="E39" s="11"/>
      <c r="F39" s="9" t="s">
        <v>5</v>
      </c>
      <c r="G39" s="6"/>
      <c r="H39" s="11"/>
      <c r="I39" s="9" t="s">
        <v>5</v>
      </c>
      <c r="J39" s="6"/>
    </row>
    <row r="40" spans="1:10" s="4" customFormat="1" ht="130" customHeight="1" x14ac:dyDescent="0.15">
      <c r="A40" s="75"/>
      <c r="B40" s="11"/>
      <c r="C40" s="76" t="s">
        <v>3</v>
      </c>
      <c r="D40" s="77"/>
      <c r="E40" s="11"/>
      <c r="F40" s="78" t="s">
        <v>3</v>
      </c>
      <c r="G40" s="77"/>
      <c r="H40" s="11"/>
      <c r="I40" s="78" t="s">
        <v>3</v>
      </c>
      <c r="J40" s="77"/>
    </row>
    <row r="41" spans="1:10" s="4" customFormat="1" ht="20" customHeight="1" x14ac:dyDescent="0.15">
      <c r="A41" s="74" t="str">
        <f>'Beoordelen 7.1 Casus 1'!A25</f>
        <v>3.	De meerwaarde voor de school door het faciliteren van het aangeboden systeem.</v>
      </c>
      <c r="B41" s="11"/>
      <c r="C41" s="9" t="s">
        <v>5</v>
      </c>
      <c r="D41" s="6"/>
      <c r="E41" s="11"/>
      <c r="F41" s="9" t="s">
        <v>5</v>
      </c>
      <c r="G41" s="6"/>
      <c r="H41" s="11"/>
      <c r="I41" s="9" t="s">
        <v>5</v>
      </c>
      <c r="J41" s="6"/>
    </row>
    <row r="42" spans="1:10" s="4" customFormat="1" ht="130" customHeight="1" x14ac:dyDescent="0.15">
      <c r="A42" s="75"/>
      <c r="B42" s="11"/>
      <c r="C42" s="76" t="s">
        <v>3</v>
      </c>
      <c r="D42" s="77"/>
      <c r="E42" s="11"/>
      <c r="F42" s="78" t="s">
        <v>3</v>
      </c>
      <c r="G42" s="77"/>
      <c r="H42" s="11"/>
      <c r="I42" s="78" t="s">
        <v>3</v>
      </c>
      <c r="J42" s="77"/>
    </row>
    <row r="43" spans="1:10" s="4" customFormat="1" ht="20" customHeight="1" x14ac:dyDescent="0.15">
      <c r="A43" s="74" t="str">
        <f>'Beoordelen 7.1 Casus 1'!A26</f>
        <v xml:space="preserve">4.	Welke projectrisico’s voorziet inschrijver bij de uitrol? Welke maatregelen treft inschrijver om deze risico’s te voorkomen? </v>
      </c>
      <c r="B43" s="11"/>
      <c r="C43" s="9" t="s">
        <v>5</v>
      </c>
      <c r="D43" s="6"/>
      <c r="E43" s="11"/>
      <c r="F43" s="9" t="s">
        <v>5</v>
      </c>
      <c r="G43" s="6"/>
      <c r="H43" s="11"/>
      <c r="I43" s="9" t="s">
        <v>5</v>
      </c>
      <c r="J43" s="6"/>
    </row>
    <row r="44" spans="1:10" s="4" customFormat="1" ht="130" customHeight="1" x14ac:dyDescent="0.15">
      <c r="A44" s="75"/>
      <c r="B44" s="11"/>
      <c r="C44" s="76" t="s">
        <v>3</v>
      </c>
      <c r="D44" s="77"/>
      <c r="E44" s="11"/>
      <c r="F44" s="78" t="s">
        <v>3</v>
      </c>
      <c r="G44" s="77"/>
      <c r="H44" s="11"/>
      <c r="I44" s="78" t="s">
        <v>3</v>
      </c>
      <c r="J44" s="77"/>
    </row>
    <row r="45" spans="1:10" s="4" customFormat="1" ht="20" customHeight="1" x14ac:dyDescent="0.15">
      <c r="A45" s="34"/>
      <c r="B45" s="12"/>
      <c r="C45" s="35"/>
      <c r="D45" s="35"/>
      <c r="E45" s="12"/>
      <c r="F45" s="35"/>
      <c r="G45" s="35"/>
      <c r="H45" s="12"/>
      <c r="I45" s="35"/>
      <c r="J45" s="36"/>
    </row>
    <row r="46" spans="1:10" s="4" customFormat="1" ht="40" customHeight="1" x14ac:dyDescent="0.15">
      <c r="A46" s="20" t="str">
        <f>'Beoordelen 7.2 Casus 2'!A1:B1</f>
        <v xml:space="preserve">7.2 CASUS 2 </v>
      </c>
      <c r="B46" s="10"/>
      <c r="C46" s="79"/>
      <c r="D46" s="80"/>
      <c r="E46" s="10"/>
      <c r="F46" s="84"/>
      <c r="G46" s="80"/>
      <c r="H46" s="10"/>
      <c r="I46" s="84"/>
      <c r="J46" s="80"/>
    </row>
    <row r="47" spans="1:10" s="4" customFormat="1" ht="40" customHeight="1" x14ac:dyDescent="0.15">
      <c r="A47" s="17" t="str">
        <f>'Beoordelen 7.2 Casus 2'!A3</f>
        <v>7.2.1 Fictieve praktijksituatie (1)</v>
      </c>
      <c r="B47" s="10"/>
      <c r="C47" s="18" t="s">
        <v>12</v>
      </c>
      <c r="D47" s="19"/>
      <c r="E47" s="10"/>
      <c r="F47" s="18" t="s">
        <v>12</v>
      </c>
      <c r="G47" s="19"/>
      <c r="H47" s="10"/>
      <c r="I47" s="18" t="s">
        <v>12</v>
      </c>
      <c r="J47" s="19"/>
    </row>
    <row r="48" spans="1:10" s="4" customFormat="1" ht="20" customHeight="1" x14ac:dyDescent="0.15">
      <c r="A48" s="74" t="str">
        <f>'Beoordelen 7.2 Casus 2'!A4</f>
        <v xml:space="preserve">1.	Kwaliteit van de oplossing (inlevingsvermogen, zorgvuldigheid, oplossingsgerichtheid). </v>
      </c>
      <c r="B48" s="11"/>
      <c r="C48" s="9" t="s">
        <v>5</v>
      </c>
      <c r="D48" s="6"/>
      <c r="E48" s="11"/>
      <c r="F48" s="9" t="s">
        <v>5</v>
      </c>
      <c r="G48" s="6"/>
      <c r="H48" s="11"/>
      <c r="I48" s="9" t="s">
        <v>5</v>
      </c>
      <c r="J48" s="6"/>
    </row>
    <row r="49" spans="1:10" s="4" customFormat="1" ht="130" customHeight="1" x14ac:dyDescent="0.15">
      <c r="A49" s="75"/>
      <c r="B49" s="11"/>
      <c r="C49" s="76" t="s">
        <v>3</v>
      </c>
      <c r="D49" s="77"/>
      <c r="E49" s="11"/>
      <c r="F49" s="78" t="s">
        <v>3</v>
      </c>
      <c r="G49" s="77"/>
      <c r="H49" s="11"/>
      <c r="I49" s="78" t="s">
        <v>3</v>
      </c>
      <c r="J49" s="77"/>
    </row>
    <row r="50" spans="1:10" s="4" customFormat="1" ht="20" customHeight="1" x14ac:dyDescent="0.15">
      <c r="A50" s="74" t="str">
        <f>'Beoordelen 7.2 Casus 2'!A5</f>
        <v>2.	De tijdsduur na indienen van de vraag tot de werkende oplossing.</v>
      </c>
      <c r="B50" s="11"/>
      <c r="C50" s="9" t="s">
        <v>5</v>
      </c>
      <c r="D50" s="6"/>
      <c r="E50" s="11"/>
      <c r="F50" s="9" t="s">
        <v>5</v>
      </c>
      <c r="G50" s="6"/>
      <c r="H50" s="11"/>
      <c r="I50" s="9" t="s">
        <v>5</v>
      </c>
      <c r="J50" s="6"/>
    </row>
    <row r="51" spans="1:10" s="4" customFormat="1" ht="130" customHeight="1" x14ac:dyDescent="0.15">
      <c r="A51" s="75"/>
      <c r="B51" s="11"/>
      <c r="C51" s="76" t="s">
        <v>3</v>
      </c>
      <c r="D51" s="77"/>
      <c r="E51" s="11"/>
      <c r="F51" s="78" t="s">
        <v>3</v>
      </c>
      <c r="G51" s="77"/>
      <c r="H51" s="11"/>
      <c r="I51" s="78" t="s">
        <v>3</v>
      </c>
      <c r="J51" s="77"/>
    </row>
    <row r="52" spans="1:10" s="4" customFormat="1" ht="40" customHeight="1" x14ac:dyDescent="0.15">
      <c r="A52" s="17" t="str">
        <f>'Beoordelen 7.2 Casus 2'!A6</f>
        <v>7.2.2 Fictieve praktijkopdracht (2)</v>
      </c>
      <c r="B52" s="10"/>
      <c r="C52" s="18" t="s">
        <v>12</v>
      </c>
      <c r="D52" s="19"/>
      <c r="E52" s="10"/>
      <c r="F52" s="18" t="s">
        <v>12</v>
      </c>
      <c r="G52" s="19"/>
      <c r="H52" s="10"/>
      <c r="I52" s="18" t="s">
        <v>12</v>
      </c>
      <c r="J52" s="19"/>
    </row>
    <row r="53" spans="1:10" s="4" customFormat="1" ht="20" customHeight="1" x14ac:dyDescent="0.15">
      <c r="A53" s="74" t="str">
        <f>'Beoordelen 7.2 Casus 2'!A7</f>
        <v>1.	Kwaliteit van de oplossing.</v>
      </c>
      <c r="B53" s="11"/>
      <c r="C53" s="9" t="s">
        <v>5</v>
      </c>
      <c r="D53" s="6"/>
      <c r="E53" s="11"/>
      <c r="F53" s="9" t="s">
        <v>5</v>
      </c>
      <c r="G53" s="6"/>
      <c r="H53" s="11"/>
      <c r="I53" s="9" t="s">
        <v>5</v>
      </c>
      <c r="J53" s="6"/>
    </row>
    <row r="54" spans="1:10" s="4" customFormat="1" ht="130" customHeight="1" x14ac:dyDescent="0.15">
      <c r="A54" s="75"/>
      <c r="B54" s="11"/>
      <c r="C54" s="76" t="s">
        <v>3</v>
      </c>
      <c r="D54" s="77"/>
      <c r="E54" s="11"/>
      <c r="F54" s="78" t="s">
        <v>3</v>
      </c>
      <c r="G54" s="77"/>
      <c r="H54" s="11"/>
      <c r="I54" s="78" t="s">
        <v>3</v>
      </c>
      <c r="J54" s="77"/>
    </row>
    <row r="55" spans="1:10" s="4" customFormat="1" ht="20" customHeight="1" x14ac:dyDescent="0.15">
      <c r="A55" s="74" t="str">
        <f>'Beoordelen 7.2 Casus 2'!A8</f>
        <v>2.	Mate van voorkoming van de desinvestering.</v>
      </c>
      <c r="B55" s="11"/>
      <c r="C55" s="9" t="s">
        <v>5</v>
      </c>
      <c r="D55" s="6"/>
      <c r="E55" s="11"/>
      <c r="F55" s="9" t="s">
        <v>5</v>
      </c>
      <c r="G55" s="6"/>
      <c r="H55" s="11"/>
      <c r="I55" s="9" t="s">
        <v>5</v>
      </c>
      <c r="J55" s="6"/>
    </row>
    <row r="56" spans="1:10" s="4" customFormat="1" ht="130" customHeight="1" x14ac:dyDescent="0.15">
      <c r="A56" s="75"/>
      <c r="B56" s="11"/>
      <c r="C56" s="76" t="s">
        <v>3</v>
      </c>
      <c r="D56" s="77"/>
      <c r="E56" s="11"/>
      <c r="F56" s="78" t="s">
        <v>3</v>
      </c>
      <c r="G56" s="77"/>
      <c r="H56" s="11"/>
      <c r="I56" s="78" t="s">
        <v>3</v>
      </c>
      <c r="J56" s="77"/>
    </row>
    <row r="57" spans="1:10" s="4" customFormat="1" ht="20" customHeight="1" x14ac:dyDescent="0.15">
      <c r="A57" s="34"/>
      <c r="B57" s="12"/>
      <c r="C57" s="35"/>
      <c r="D57" s="35"/>
      <c r="E57" s="12"/>
      <c r="F57" s="35"/>
      <c r="G57" s="35"/>
      <c r="H57" s="12"/>
      <c r="I57" s="35"/>
      <c r="J57" s="36"/>
    </row>
    <row r="58" spans="1:10" s="4" customFormat="1" ht="40" customHeight="1" x14ac:dyDescent="0.15">
      <c r="A58" s="20" t="str">
        <f>'Beoordelen 7.3 Open vragen'!A1:B1</f>
        <v xml:space="preserve">7.3	BEANTWOORDING VAN DE OPEN VRAGEN </v>
      </c>
      <c r="B58" s="10"/>
      <c r="C58" s="79" t="s">
        <v>12</v>
      </c>
      <c r="D58" s="80"/>
      <c r="E58" s="10"/>
      <c r="F58" s="79" t="s">
        <v>12</v>
      </c>
      <c r="G58" s="80"/>
      <c r="H58" s="10"/>
      <c r="I58" s="79" t="s">
        <v>12</v>
      </c>
      <c r="J58" s="80"/>
    </row>
    <row r="59" spans="1:10" s="4" customFormat="1" ht="20" customHeight="1" x14ac:dyDescent="0.15">
      <c r="A59" s="74" t="str">
        <f>'Beoordelen 7.3 Open vragen'!A4</f>
        <v>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v>
      </c>
      <c r="B59" s="11"/>
      <c r="C59" s="9" t="s">
        <v>5</v>
      </c>
      <c r="D59" s="6"/>
      <c r="E59" s="11"/>
      <c r="F59" s="9" t="s">
        <v>5</v>
      </c>
      <c r="G59" s="6"/>
      <c r="H59" s="11"/>
      <c r="I59" s="9" t="s">
        <v>5</v>
      </c>
      <c r="J59" s="6"/>
    </row>
    <row r="60" spans="1:10" s="4" customFormat="1" ht="130" customHeight="1" x14ac:dyDescent="0.15">
      <c r="A60" s="75"/>
      <c r="B60" s="11"/>
      <c r="C60" s="76" t="s">
        <v>3</v>
      </c>
      <c r="D60" s="77"/>
      <c r="E60" s="11"/>
      <c r="F60" s="78" t="s">
        <v>3</v>
      </c>
      <c r="G60" s="77"/>
      <c r="H60" s="11"/>
      <c r="I60" s="78" t="s">
        <v>3</v>
      </c>
      <c r="J60" s="77"/>
    </row>
    <row r="61" spans="1:10" s="4" customFormat="1" ht="20" customHeight="1" x14ac:dyDescent="0.15">
      <c r="A61" s="74" t="str">
        <f>'Beoordelen 7.3 Open vragen'!A6</f>
        <v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v>
      </c>
      <c r="B61" s="11"/>
      <c r="C61" s="9" t="s">
        <v>5</v>
      </c>
      <c r="D61" s="6"/>
      <c r="E61" s="11"/>
      <c r="F61" s="9" t="s">
        <v>5</v>
      </c>
      <c r="G61" s="6"/>
      <c r="H61" s="11"/>
      <c r="I61" s="9" t="s">
        <v>5</v>
      </c>
      <c r="J61" s="6"/>
    </row>
    <row r="62" spans="1:10" s="4" customFormat="1" ht="130" customHeight="1" x14ac:dyDescent="0.15">
      <c r="A62" s="75"/>
      <c r="B62" s="11"/>
      <c r="C62" s="76" t="s">
        <v>3</v>
      </c>
      <c r="D62" s="77"/>
      <c r="E62" s="11"/>
      <c r="F62" s="78" t="s">
        <v>3</v>
      </c>
      <c r="G62" s="77"/>
      <c r="H62" s="11"/>
      <c r="I62" s="78" t="s">
        <v>3</v>
      </c>
      <c r="J62" s="77"/>
    </row>
    <row r="63" spans="1:10" s="4" customFormat="1" ht="20" customHeight="1" x14ac:dyDescent="0.15">
      <c r="A63" s="74" t="str">
        <f>'Beoordelen 7.3 Open vragen'!A8</f>
        <v>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v>
      </c>
      <c r="B63" s="11"/>
      <c r="C63" s="9" t="s">
        <v>5</v>
      </c>
      <c r="D63" s="6"/>
      <c r="E63" s="11"/>
      <c r="F63" s="9" t="s">
        <v>5</v>
      </c>
      <c r="G63" s="6"/>
      <c r="H63" s="11"/>
      <c r="I63" s="9" t="s">
        <v>22</v>
      </c>
      <c r="J63" s="6"/>
    </row>
    <row r="64" spans="1:10" s="4" customFormat="1" ht="130" customHeight="1" x14ac:dyDescent="0.15">
      <c r="A64" s="75"/>
      <c r="B64" s="11"/>
      <c r="C64" s="76" t="s">
        <v>3</v>
      </c>
      <c r="D64" s="77"/>
      <c r="E64" s="11"/>
      <c r="F64" s="78" t="s">
        <v>3</v>
      </c>
      <c r="G64" s="77"/>
      <c r="H64" s="11"/>
      <c r="I64" s="78" t="s">
        <v>3</v>
      </c>
      <c r="J64" s="77"/>
    </row>
    <row r="65" spans="1:10" s="4" customFormat="1" ht="20" customHeight="1" x14ac:dyDescent="0.15">
      <c r="A65" s="34"/>
      <c r="B65" s="12"/>
      <c r="C65" s="35"/>
      <c r="D65" s="35"/>
      <c r="E65" s="12"/>
      <c r="F65" s="35"/>
      <c r="G65" s="35"/>
      <c r="H65" s="12"/>
      <c r="I65" s="35"/>
      <c r="J65" s="36"/>
    </row>
    <row r="66" spans="1:10" s="4" customFormat="1" ht="40" customHeight="1" x14ac:dyDescent="0.15">
      <c r="A66" s="20" t="str">
        <f>'Beoordelen 7.4 Demonstratie'!A1:B1</f>
        <v>7.4 DEMONSTRATIE OPLOSSING;</v>
      </c>
      <c r="B66" s="10"/>
      <c r="C66" s="81" t="str">
        <f>'Beoordelen 7.4 Demonstratie'!A3</f>
        <v>Dit onderdeel kent GEEN eigen beoordelingskader, maar kan leiden tot een aanpassing van een beoordeling van (alleen) casus 1.</v>
      </c>
      <c r="D66" s="82"/>
      <c r="E66" s="82"/>
      <c r="F66" s="82" t="s">
        <v>12</v>
      </c>
      <c r="G66" s="82"/>
      <c r="H66" s="82"/>
      <c r="I66" s="82" t="s">
        <v>12</v>
      </c>
      <c r="J66" s="83"/>
    </row>
    <row r="67" spans="1:10" s="4" customFormat="1" ht="20" customHeight="1" x14ac:dyDescent="0.15">
      <c r="A67" s="34"/>
      <c r="B67" s="12"/>
      <c r="C67" s="35"/>
      <c r="D67" s="35"/>
      <c r="E67" s="12"/>
      <c r="F67" s="35"/>
      <c r="G67" s="35"/>
      <c r="H67" s="12"/>
      <c r="I67" s="35"/>
      <c r="J67" s="36"/>
    </row>
    <row r="68" spans="1:10" s="4" customFormat="1" ht="40" customHeight="1" x14ac:dyDescent="0.15">
      <c r="A68" s="20" t="str">
        <f>'Beoordelen 7.5 Interview'!A1:B1</f>
        <v>7.5 INTERVIEW SLEUTELFUNCTIONARISSEN;</v>
      </c>
      <c r="B68" s="10"/>
      <c r="C68" s="79" t="s">
        <v>12</v>
      </c>
      <c r="D68" s="80"/>
      <c r="E68" s="10"/>
      <c r="F68" s="79" t="s">
        <v>12</v>
      </c>
      <c r="G68" s="80"/>
      <c r="H68" s="10"/>
      <c r="I68" s="79" t="s">
        <v>12</v>
      </c>
      <c r="J68" s="80"/>
    </row>
    <row r="69" spans="1:10" s="4" customFormat="1" ht="20" customHeight="1" x14ac:dyDescent="0.15">
      <c r="A69" s="74" t="str">
        <f>'Beoordelen 7.5 Interview'!A4:B4</f>
        <v>1.	Een strategische vraag.</v>
      </c>
      <c r="B69" s="11"/>
      <c r="C69" s="9" t="s">
        <v>5</v>
      </c>
      <c r="D69" s="6"/>
      <c r="E69" s="11"/>
      <c r="F69" s="9" t="s">
        <v>5</v>
      </c>
      <c r="G69" s="6"/>
      <c r="H69" s="11"/>
      <c r="I69" s="9" t="s">
        <v>5</v>
      </c>
      <c r="J69" s="6"/>
    </row>
    <row r="70" spans="1:10" s="4" customFormat="1" ht="130" customHeight="1" x14ac:dyDescent="0.15">
      <c r="A70" s="75"/>
      <c r="B70" s="11"/>
      <c r="C70" s="76" t="s">
        <v>3</v>
      </c>
      <c r="D70" s="77"/>
      <c r="E70" s="11"/>
      <c r="F70" s="78" t="s">
        <v>3</v>
      </c>
      <c r="G70" s="77"/>
      <c r="H70" s="11"/>
      <c r="I70" s="78" t="s">
        <v>3</v>
      </c>
      <c r="J70" s="77"/>
    </row>
    <row r="71" spans="1:10" s="4" customFormat="1" ht="20" customHeight="1" x14ac:dyDescent="0.15">
      <c r="A71" s="74" t="str">
        <f>'Beoordelen 7.5 Interview'!A5:B5</f>
        <v>2.	Een strategische vraag.</v>
      </c>
      <c r="B71" s="11"/>
      <c r="C71" s="9" t="s">
        <v>5</v>
      </c>
      <c r="D71" s="6"/>
      <c r="E71" s="11"/>
      <c r="F71" s="9" t="s">
        <v>5</v>
      </c>
      <c r="G71" s="6"/>
      <c r="H71" s="11"/>
      <c r="I71" s="9" t="s">
        <v>5</v>
      </c>
      <c r="J71" s="6"/>
    </row>
    <row r="72" spans="1:10" s="4" customFormat="1" ht="130" customHeight="1" x14ac:dyDescent="0.15">
      <c r="A72" s="75"/>
      <c r="B72" s="11"/>
      <c r="C72" s="76" t="s">
        <v>3</v>
      </c>
      <c r="D72" s="77"/>
      <c r="E72" s="11"/>
      <c r="F72" s="78" t="s">
        <v>3</v>
      </c>
      <c r="G72" s="77"/>
      <c r="H72" s="11"/>
      <c r="I72" s="78" t="s">
        <v>3</v>
      </c>
      <c r="J72" s="77"/>
    </row>
    <row r="73" spans="1:10" s="4" customFormat="1" ht="20" customHeight="1" x14ac:dyDescent="0.15">
      <c r="A73" s="74" t="str">
        <f>'Beoordelen 7.5 Interview'!A6:B6</f>
        <v>3.	Een technische vraag inzake implementatie.</v>
      </c>
      <c r="B73" s="11"/>
      <c r="C73" s="9" t="s">
        <v>5</v>
      </c>
      <c r="D73" s="6"/>
      <c r="E73" s="11"/>
      <c r="F73" s="9" t="s">
        <v>5</v>
      </c>
      <c r="G73" s="6"/>
      <c r="H73" s="11"/>
      <c r="I73" s="9" t="s">
        <v>5</v>
      </c>
      <c r="J73" s="6"/>
    </row>
    <row r="74" spans="1:10" s="4" customFormat="1" ht="130" customHeight="1" x14ac:dyDescent="0.15">
      <c r="A74" s="75"/>
      <c r="B74" s="11"/>
      <c r="C74" s="76" t="s">
        <v>3</v>
      </c>
      <c r="D74" s="77"/>
      <c r="E74" s="11"/>
      <c r="F74" s="78" t="s">
        <v>3</v>
      </c>
      <c r="G74" s="77"/>
      <c r="H74" s="11"/>
      <c r="I74" s="78" t="s">
        <v>3</v>
      </c>
      <c r="J74" s="77"/>
    </row>
    <row r="75" spans="1:10" s="4" customFormat="1" ht="20" customHeight="1" x14ac:dyDescent="0.15">
      <c r="A75" s="74" t="str">
        <f>'Beoordelen 7.5 Interview'!A7:B7</f>
        <v>4.	Een technische vraag inzake de beheerfunctie.</v>
      </c>
      <c r="B75" s="11"/>
      <c r="C75" s="9" t="s">
        <v>5</v>
      </c>
      <c r="D75" s="6"/>
      <c r="E75" s="11"/>
      <c r="F75" s="9" t="s">
        <v>5</v>
      </c>
      <c r="G75" s="6"/>
      <c r="H75" s="11"/>
      <c r="I75" s="9" t="s">
        <v>5</v>
      </c>
      <c r="J75" s="6"/>
    </row>
    <row r="76" spans="1:10" s="4" customFormat="1" ht="130" customHeight="1" x14ac:dyDescent="0.15">
      <c r="A76" s="75"/>
      <c r="B76" s="11"/>
      <c r="C76" s="76" t="s">
        <v>3</v>
      </c>
      <c r="D76" s="77"/>
      <c r="E76" s="11"/>
      <c r="F76" s="78" t="s">
        <v>3</v>
      </c>
      <c r="G76" s="77"/>
      <c r="H76" s="11"/>
      <c r="I76" s="78" t="s">
        <v>3</v>
      </c>
      <c r="J76" s="77"/>
    </row>
    <row r="77" spans="1:10" s="4" customFormat="1" ht="20" customHeight="1" x14ac:dyDescent="0.15">
      <c r="A77" s="74" t="str">
        <f>'Beoordelen 7.5 Interview'!A8:B8</f>
        <v>5.	Een commerciële vraag inzake het accountmanagement.</v>
      </c>
      <c r="B77" s="11"/>
      <c r="C77" s="9" t="s">
        <v>5</v>
      </c>
      <c r="D77" s="6"/>
      <c r="E77" s="11"/>
      <c r="F77" s="9" t="s">
        <v>5</v>
      </c>
      <c r="G77" s="6"/>
      <c r="H77" s="11"/>
      <c r="I77" s="9" t="s">
        <v>5</v>
      </c>
      <c r="J77" s="6"/>
    </row>
    <row r="78" spans="1:10" s="4" customFormat="1" ht="130" customHeight="1" x14ac:dyDescent="0.15">
      <c r="A78" s="75"/>
      <c r="B78" s="11"/>
      <c r="C78" s="76" t="s">
        <v>3</v>
      </c>
      <c r="D78" s="77"/>
      <c r="E78" s="11"/>
      <c r="F78" s="78" t="s">
        <v>3</v>
      </c>
      <c r="G78" s="77"/>
      <c r="H78" s="11"/>
      <c r="I78" s="78" t="s">
        <v>3</v>
      </c>
      <c r="J78" s="77"/>
    </row>
    <row r="79" spans="1:10" s="4" customFormat="1" ht="20" customHeight="1" x14ac:dyDescent="0.15">
      <c r="A79" s="74" t="str">
        <f>'Beoordelen 7.5 Interview'!A9:B9</f>
        <v>6.	Een commerciële vraag inzake het accountmanagement.</v>
      </c>
      <c r="B79" s="11"/>
      <c r="C79" s="9" t="s">
        <v>5</v>
      </c>
      <c r="D79" s="6"/>
      <c r="E79" s="11"/>
      <c r="F79" s="9" t="s">
        <v>5</v>
      </c>
      <c r="G79" s="6"/>
      <c r="H79" s="11"/>
      <c r="I79" s="9" t="s">
        <v>5</v>
      </c>
      <c r="J79" s="6"/>
    </row>
    <row r="80" spans="1:10" s="4" customFormat="1" ht="130" customHeight="1" x14ac:dyDescent="0.15">
      <c r="A80" s="75"/>
      <c r="B80" s="11"/>
      <c r="C80" s="76" t="s">
        <v>3</v>
      </c>
      <c r="D80" s="77"/>
      <c r="E80" s="11"/>
      <c r="F80" s="78" t="s">
        <v>3</v>
      </c>
      <c r="G80" s="77"/>
      <c r="H80" s="11"/>
      <c r="I80" s="78" t="s">
        <v>3</v>
      </c>
      <c r="J80" s="77"/>
    </row>
    <row r="81" spans="1:10" s="4" customFormat="1" ht="20" customHeight="1" x14ac:dyDescent="0.15">
      <c r="A81" s="74" t="str">
        <f>'Beoordelen 7.5 Interview'!A10:B10</f>
        <v>7.	Een vraag inzake security/ privacy.</v>
      </c>
      <c r="B81" s="11"/>
      <c r="C81" s="9" t="s">
        <v>5</v>
      </c>
      <c r="D81" s="6"/>
      <c r="E81" s="11"/>
      <c r="F81" s="9" t="s">
        <v>5</v>
      </c>
      <c r="G81" s="6"/>
      <c r="H81" s="11"/>
      <c r="I81" s="9" t="s">
        <v>5</v>
      </c>
      <c r="J81" s="6"/>
    </row>
    <row r="82" spans="1:10" s="4" customFormat="1" ht="130" customHeight="1" x14ac:dyDescent="0.15">
      <c r="A82" s="75"/>
      <c r="B82" s="11"/>
      <c r="C82" s="76" t="s">
        <v>3</v>
      </c>
      <c r="D82" s="77"/>
      <c r="E82" s="11"/>
      <c r="F82" s="78" t="s">
        <v>3</v>
      </c>
      <c r="G82" s="77"/>
      <c r="H82" s="11"/>
      <c r="I82" s="78" t="s">
        <v>3</v>
      </c>
      <c r="J82" s="77"/>
    </row>
    <row r="83" spans="1:10" s="4" customFormat="1" ht="20" customHeight="1" x14ac:dyDescent="0.15">
      <c r="A83" s="74" t="str">
        <f>'Beoordelen 7.5 Interview'!A11:B11</f>
        <v>8.	Een vraag inzake de administratieve organisatie.</v>
      </c>
      <c r="B83" s="11"/>
      <c r="C83" s="9" t="s">
        <v>5</v>
      </c>
      <c r="D83" s="6"/>
      <c r="E83" s="11"/>
      <c r="F83" s="9" t="s">
        <v>5</v>
      </c>
      <c r="G83" s="6"/>
      <c r="H83" s="11"/>
      <c r="I83" s="9" t="s">
        <v>5</v>
      </c>
      <c r="J83" s="6"/>
    </row>
    <row r="84" spans="1:10" s="4" customFormat="1" ht="130" customHeight="1" x14ac:dyDescent="0.15">
      <c r="A84" s="75"/>
      <c r="B84" s="11"/>
      <c r="C84" s="76" t="s">
        <v>3</v>
      </c>
      <c r="D84" s="77"/>
      <c r="E84" s="11"/>
      <c r="F84" s="78" t="s">
        <v>3</v>
      </c>
      <c r="G84" s="77"/>
      <c r="H84" s="11"/>
      <c r="I84" s="78" t="s">
        <v>3</v>
      </c>
      <c r="J84" s="77"/>
    </row>
    <row r="85" spans="1:10" s="4" customFormat="1" ht="20" customHeight="1" x14ac:dyDescent="0.15">
      <c r="A85" s="34"/>
      <c r="B85" s="12"/>
      <c r="C85" s="35"/>
      <c r="D85" s="35"/>
      <c r="E85" s="12"/>
      <c r="F85" s="35"/>
      <c r="G85" s="35"/>
      <c r="H85" s="12"/>
      <c r="I85" s="35"/>
      <c r="J85" s="36"/>
    </row>
  </sheetData>
  <sheetProtection algorithmName="SHA-512" hashValue="viL4mMhdy1XZz7jXrCPVS+g7sOJ5ntKUS99CDs6YAVWQq8hwwBq6PRmSr9Tm81GxfQkJYirybHTCgn1dNzg/VQ==" saltValue="DU3r7wvQaMeMiT/UwvuFlA==" spinCount="100000" sheet="1" objects="1" scenarios="1"/>
  <mergeCells count="152">
    <mergeCell ref="A12:A13"/>
    <mergeCell ref="C13:D13"/>
    <mergeCell ref="F13:G13"/>
    <mergeCell ref="I13:J13"/>
    <mergeCell ref="A15:A16"/>
    <mergeCell ref="C16:D16"/>
    <mergeCell ref="F16:G16"/>
    <mergeCell ref="I16:J16"/>
    <mergeCell ref="A10:A11"/>
    <mergeCell ref="C11:D11"/>
    <mergeCell ref="F11:G11"/>
    <mergeCell ref="I11:J11"/>
    <mergeCell ref="C1:D1"/>
    <mergeCell ref="F1:G1"/>
    <mergeCell ref="I1:J1"/>
    <mergeCell ref="C2:D2"/>
    <mergeCell ref="F2:G2"/>
    <mergeCell ref="I2:J2"/>
    <mergeCell ref="A8:A9"/>
    <mergeCell ref="C9:D9"/>
    <mergeCell ref="F9:G9"/>
    <mergeCell ref="I9:J9"/>
    <mergeCell ref="A4:A5"/>
    <mergeCell ref="C5:D5"/>
    <mergeCell ref="F5:G5"/>
    <mergeCell ref="I5:J5"/>
    <mergeCell ref="A6:A7"/>
    <mergeCell ref="C7:D7"/>
    <mergeCell ref="F7:G7"/>
    <mergeCell ref="I7:J7"/>
    <mergeCell ref="A19:A20"/>
    <mergeCell ref="C20:D20"/>
    <mergeCell ref="F20:G20"/>
    <mergeCell ref="I20:J20"/>
    <mergeCell ref="A22:A23"/>
    <mergeCell ref="C23:D23"/>
    <mergeCell ref="F23:G23"/>
    <mergeCell ref="I23:J23"/>
    <mergeCell ref="A17:A18"/>
    <mergeCell ref="C18:D18"/>
    <mergeCell ref="F18:G18"/>
    <mergeCell ref="I18:J18"/>
    <mergeCell ref="A28:A29"/>
    <mergeCell ref="C29:D29"/>
    <mergeCell ref="F29:G29"/>
    <mergeCell ref="I29:J29"/>
    <mergeCell ref="A30:A31"/>
    <mergeCell ref="C31:D31"/>
    <mergeCell ref="F31:G31"/>
    <mergeCell ref="I31:J31"/>
    <mergeCell ref="A24:A25"/>
    <mergeCell ref="C25:D25"/>
    <mergeCell ref="F25:G25"/>
    <mergeCell ref="I25:J25"/>
    <mergeCell ref="A26:A27"/>
    <mergeCell ref="C27:D27"/>
    <mergeCell ref="F27:G27"/>
    <mergeCell ref="I27:J27"/>
    <mergeCell ref="A37:A38"/>
    <mergeCell ref="C38:D38"/>
    <mergeCell ref="F38:G38"/>
    <mergeCell ref="I38:J38"/>
    <mergeCell ref="A39:A40"/>
    <mergeCell ref="C40:D40"/>
    <mergeCell ref="F40:G40"/>
    <mergeCell ref="I40:J40"/>
    <mergeCell ref="A32:A33"/>
    <mergeCell ref="C33:D33"/>
    <mergeCell ref="F33:G33"/>
    <mergeCell ref="I33:J33"/>
    <mergeCell ref="A34:A35"/>
    <mergeCell ref="C35:D35"/>
    <mergeCell ref="F35:G35"/>
    <mergeCell ref="I35:J35"/>
    <mergeCell ref="C46:D46"/>
    <mergeCell ref="F46:G46"/>
    <mergeCell ref="I46:J46"/>
    <mergeCell ref="A48:A49"/>
    <mergeCell ref="C49:D49"/>
    <mergeCell ref="F49:G49"/>
    <mergeCell ref="I49:J49"/>
    <mergeCell ref="A41:A42"/>
    <mergeCell ref="C42:D42"/>
    <mergeCell ref="F42:G42"/>
    <mergeCell ref="I42:J42"/>
    <mergeCell ref="A43:A44"/>
    <mergeCell ref="C44:D44"/>
    <mergeCell ref="F44:G44"/>
    <mergeCell ref="I44:J44"/>
    <mergeCell ref="A55:A56"/>
    <mergeCell ref="C56:D56"/>
    <mergeCell ref="F56:G56"/>
    <mergeCell ref="I56:J56"/>
    <mergeCell ref="C58:D58"/>
    <mergeCell ref="F58:G58"/>
    <mergeCell ref="I58:J58"/>
    <mergeCell ref="A50:A51"/>
    <mergeCell ref="C51:D51"/>
    <mergeCell ref="F51:G51"/>
    <mergeCell ref="I51:J51"/>
    <mergeCell ref="A53:A54"/>
    <mergeCell ref="C54:D54"/>
    <mergeCell ref="F54:G54"/>
    <mergeCell ref="I54:J54"/>
    <mergeCell ref="A63:A64"/>
    <mergeCell ref="C64:D64"/>
    <mergeCell ref="F64:G64"/>
    <mergeCell ref="I64:J64"/>
    <mergeCell ref="C68:D68"/>
    <mergeCell ref="F68:G68"/>
    <mergeCell ref="I68:J68"/>
    <mergeCell ref="A59:A60"/>
    <mergeCell ref="C60:D60"/>
    <mergeCell ref="F60:G60"/>
    <mergeCell ref="I60:J60"/>
    <mergeCell ref="A61:A62"/>
    <mergeCell ref="C62:D62"/>
    <mergeCell ref="F62:G62"/>
    <mergeCell ref="I62:J62"/>
    <mergeCell ref="C66:J66"/>
    <mergeCell ref="A73:A74"/>
    <mergeCell ref="C74:D74"/>
    <mergeCell ref="F74:G74"/>
    <mergeCell ref="I74:J74"/>
    <mergeCell ref="A75:A76"/>
    <mergeCell ref="C76:D76"/>
    <mergeCell ref="F76:G76"/>
    <mergeCell ref="I76:J76"/>
    <mergeCell ref="A69:A70"/>
    <mergeCell ref="C70:D70"/>
    <mergeCell ref="F70:G70"/>
    <mergeCell ref="I70:J70"/>
    <mergeCell ref="A71:A72"/>
    <mergeCell ref="C72:D72"/>
    <mergeCell ref="F72:G72"/>
    <mergeCell ref="I72:J72"/>
    <mergeCell ref="A81:A82"/>
    <mergeCell ref="C82:D82"/>
    <mergeCell ref="F82:G82"/>
    <mergeCell ref="I82:J82"/>
    <mergeCell ref="A83:A84"/>
    <mergeCell ref="C84:D84"/>
    <mergeCell ref="F84:G84"/>
    <mergeCell ref="I84:J84"/>
    <mergeCell ref="A77:A78"/>
    <mergeCell ref="C78:D78"/>
    <mergeCell ref="F78:G78"/>
    <mergeCell ref="I78:J78"/>
    <mergeCell ref="A79:A80"/>
    <mergeCell ref="C80:D80"/>
    <mergeCell ref="F80:G80"/>
    <mergeCell ref="I80:J80"/>
  </mergeCells>
  <dataValidations count="1">
    <dataValidation type="list" errorStyle="warning" allowBlank="1" showErrorMessage="1" error="Voer juiste waarde in. " sqref="C4 F4 I4 C6 F6 I6 C12 F12 I12 C8 F8 I8 C10 F10 I10 C15 F15 I15 C17 F17 I17 C19 F19 I19 C22 F22 I22 C24 F24 I24 C26 F26 I26 C28 F28 I28 C30 F30 I30 C32 F32 I32 C34 F34 I34 C37 F37 I37 C39 F39 I39 C41 F41 I41 C43 F43 I43 C48 F48 I48 F53 I53 I55 C50 F50 I50 C55 F55 C53 C59 F59 I59 C61 F61 I61 C63 F63 I63 C69 F69 I69 C73 F73 I73 C71 F71 I71 C75 F75 I75 C77 F77 I77 C79 F79 I79 C81 F81 I81 C83 F83 I83" xr:uid="{F452B026-9756-BF4B-91D1-47694F39BA4D}">
      <formula1>SCORE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64"/>
  <sheetViews>
    <sheetView showGridLines="0" tabSelected="1" zoomScale="120" zoomScaleNormal="120" workbookViewId="0">
      <pane ySplit="1" topLeftCell="A249" activePane="bottomLeft" state="frozen"/>
      <selection pane="bottomLeft" activeCell="E255" sqref="E255:E261"/>
    </sheetView>
  </sheetViews>
  <sheetFormatPr baseColWidth="10" defaultColWidth="8.83203125" defaultRowHeight="15" x14ac:dyDescent="0.2"/>
  <cols>
    <col min="1" max="1" width="80.83203125" customWidth="1"/>
    <col min="2" max="2" width="15.6640625" customWidth="1"/>
    <col min="3" max="3" width="2.83203125" style="8" customWidth="1"/>
    <col min="4" max="5" width="28.83203125" customWidth="1"/>
    <col min="6" max="6" width="2.83203125" style="8" customWidth="1"/>
    <col min="7" max="8" width="28.83203125" customWidth="1"/>
    <col min="9" max="9" width="2.83203125" style="8" customWidth="1"/>
    <col min="10" max="11" width="28.83203125" customWidth="1"/>
  </cols>
  <sheetData>
    <row r="1" spans="1:11" ht="40" customHeight="1" x14ac:dyDescent="0.2">
      <c r="A1" s="100" t="s">
        <v>25</v>
      </c>
      <c r="B1" s="101"/>
      <c r="C1" s="13"/>
      <c r="D1" s="106" t="str">
        <f>'Beoordelaar 1'!C1</f>
        <v>Inschrijver 1</v>
      </c>
      <c r="E1" s="108"/>
      <c r="F1" s="27"/>
      <c r="G1" s="106" t="str">
        <f>'Beoordelaar 1'!F1</f>
        <v>Inschrijver 2</v>
      </c>
      <c r="H1" s="108"/>
      <c r="I1" s="27"/>
      <c r="J1" s="106" t="str">
        <f>'Beoordelaar 1'!I1</f>
        <v>Inschrijver 3</v>
      </c>
      <c r="K1" s="107"/>
    </row>
    <row r="2" spans="1:11" ht="20" customHeight="1" x14ac:dyDescent="0.2">
      <c r="A2" s="23" t="str">
        <f>'Beoordelen 7.1 Casus 1'!A2:B2</f>
        <v>7.1	CASUS 1</v>
      </c>
      <c r="B2" s="24"/>
      <c r="C2" s="10"/>
      <c r="D2" s="113"/>
      <c r="E2" s="114"/>
      <c r="F2" s="29"/>
      <c r="G2" s="113"/>
      <c r="H2" s="114"/>
      <c r="I2" s="29"/>
      <c r="J2" s="113"/>
      <c r="K2" s="114"/>
    </row>
    <row r="3" spans="1:11" ht="20" customHeight="1" x14ac:dyDescent="0.2">
      <c r="A3" s="25" t="str">
        <f>'Beoordelen 7.1 Casus 1'!A4</f>
        <v>Technisch</v>
      </c>
      <c r="B3" s="26"/>
      <c r="C3" s="11"/>
      <c r="D3" s="31"/>
      <c r="E3" s="112" t="s">
        <v>100</v>
      </c>
      <c r="F3" s="32"/>
      <c r="G3" s="31"/>
      <c r="H3" s="112" t="s">
        <v>100</v>
      </c>
      <c r="I3" s="32"/>
      <c r="J3" s="33"/>
      <c r="K3" s="112" t="s">
        <v>100</v>
      </c>
    </row>
    <row r="4" spans="1:11" ht="18" customHeight="1" x14ac:dyDescent="0.2">
      <c r="A4" s="96" t="str">
        <f>'Beoordelen 7.1 Casus 1'!A5</f>
        <v>1.	Beschrijving van de technische specificaties om te kunnen printen, boeken te lenen, af te rekenen in de kantine, openen van een locker en identificatie bij het examen.</v>
      </c>
      <c r="B4" s="21" t="s">
        <v>6</v>
      </c>
      <c r="C4" s="11"/>
      <c r="D4" s="109" t="str">
        <f>'Beoordelaar 1'!C4</f>
        <v>Score:</v>
      </c>
      <c r="E4" s="132" t="s">
        <v>3</v>
      </c>
      <c r="F4" s="11"/>
      <c r="G4" s="22" t="str">
        <f>'Beoordelaar 1'!F4</f>
        <v>SCORE</v>
      </c>
      <c r="H4" s="133" t="s">
        <v>3</v>
      </c>
      <c r="I4" s="11"/>
      <c r="J4" s="22" t="str">
        <f>'Beoordelaar 1'!I4</f>
        <v>SCORE</v>
      </c>
      <c r="K4" s="133" t="s">
        <v>3</v>
      </c>
    </row>
    <row r="5" spans="1:11" ht="18" customHeight="1" x14ac:dyDescent="0.2">
      <c r="A5" s="97"/>
      <c r="B5" s="21" t="s">
        <v>7</v>
      </c>
      <c r="C5" s="11"/>
      <c r="D5" s="109" t="str">
        <f>'Beoordelaar 2'!C4</f>
        <v>SCORE</v>
      </c>
      <c r="E5" s="132"/>
      <c r="F5" s="11"/>
      <c r="G5" s="22" t="str">
        <f>'Beoordelaar 2'!F4</f>
        <v>SCORE</v>
      </c>
      <c r="H5" s="134"/>
      <c r="I5" s="11"/>
      <c r="J5" s="22" t="str">
        <f>'Beoordelaar 2'!I4</f>
        <v>SCORE</v>
      </c>
      <c r="K5" s="134"/>
    </row>
    <row r="6" spans="1:11" ht="18" customHeight="1" x14ac:dyDescent="0.2">
      <c r="A6" s="97"/>
      <c r="B6" s="21" t="s">
        <v>8</v>
      </c>
      <c r="C6" s="11"/>
      <c r="D6" s="109" t="str">
        <f>'Beoordelaar 3'!C4</f>
        <v>SCORE</v>
      </c>
      <c r="E6" s="132"/>
      <c r="F6" s="11"/>
      <c r="G6" s="22" t="str">
        <f>'Beoordelaar 3'!F4</f>
        <v>SCORE</v>
      </c>
      <c r="H6" s="134"/>
      <c r="I6" s="11"/>
      <c r="J6" s="22" t="str">
        <f>'Beoordelaar 3'!I4</f>
        <v>SCORE</v>
      </c>
      <c r="K6" s="134"/>
    </row>
    <row r="7" spans="1:11" ht="18" customHeight="1" x14ac:dyDescent="0.2">
      <c r="A7" s="97"/>
      <c r="B7" s="21" t="s">
        <v>45</v>
      </c>
      <c r="C7" s="11"/>
      <c r="D7" s="109" t="str">
        <f>'Beoordelaar 4'!C4</f>
        <v>SCORE</v>
      </c>
      <c r="E7" s="132"/>
      <c r="F7" s="11"/>
      <c r="G7" s="22" t="str">
        <f>'Beoordelaar 4'!F4</f>
        <v>SCORE</v>
      </c>
      <c r="H7" s="134"/>
      <c r="I7" s="11"/>
      <c r="J7" s="22" t="str">
        <f>'Beoordelaar 4'!I4</f>
        <v>SCORE</v>
      </c>
      <c r="K7" s="134"/>
    </row>
    <row r="8" spans="1:11" ht="18" customHeight="1" x14ac:dyDescent="0.2">
      <c r="A8" s="98"/>
      <c r="B8" s="21" t="s">
        <v>46</v>
      </c>
      <c r="C8" s="11"/>
      <c r="D8" s="109" t="str">
        <f>'Beoordelaar 5'!C4</f>
        <v>SCORE</v>
      </c>
      <c r="E8" s="132"/>
      <c r="F8" s="11"/>
      <c r="G8" s="22" t="str">
        <f>'Beoordelaar 5'!F4</f>
        <v>SCORE</v>
      </c>
      <c r="H8" s="134"/>
      <c r="I8" s="11"/>
      <c r="J8" s="22" t="str">
        <f>'Beoordelaar 5'!I4</f>
        <v>SCORE</v>
      </c>
      <c r="K8" s="134"/>
    </row>
    <row r="9" spans="1:11" ht="20" customHeight="1" x14ac:dyDescent="0.2">
      <c r="A9" s="99" t="s">
        <v>4</v>
      </c>
      <c r="B9" s="99"/>
      <c r="C9" s="11"/>
      <c r="D9" s="110" t="s">
        <v>27</v>
      </c>
      <c r="E9" s="132"/>
      <c r="F9" s="11"/>
      <c r="G9" s="14" t="s">
        <v>27</v>
      </c>
      <c r="H9" s="134"/>
      <c r="I9" s="11"/>
      <c r="J9" s="14" t="s">
        <v>27</v>
      </c>
      <c r="K9" s="134"/>
    </row>
    <row r="10" spans="1:11" ht="20" customHeight="1" x14ac:dyDescent="0.2">
      <c r="A10" s="93"/>
      <c r="B10" s="93"/>
      <c r="C10" s="11"/>
      <c r="D10" s="111" t="str">
        <f>IF(D9="Uitmuntend","€ 10.000",IF(D9="Goed","€ 5.000",IF(D9="Voldoende","€ 2.500",IF(D9="Matig","€ 1.000",IF(D9="Onvoldoende","UITSLUITING"," ")))))</f>
        <v>€ 10.000</v>
      </c>
      <c r="E10" s="132"/>
      <c r="F10" s="11"/>
      <c r="G10" s="15" t="str">
        <f>IF(G9="Uitmuntend","€ 10.000",IF(G9="Goed","€ 5.000",IF(G9="Voldoende","€ 2.500",IF(G9="Matig","€ 1.000",IF(G9="Onvoldoende","UITSLUITING"," ")))))</f>
        <v>€ 10.000</v>
      </c>
      <c r="H10" s="135"/>
      <c r="I10" s="11"/>
      <c r="J10" s="15" t="str">
        <f>IF(J9="Uitmuntend","€ 10.000",IF(J9="Goed","€ 5.000",IF(J9="Voldoende","€ 2.500",IF(J9="Matig","€ 1.000",IF(J9="Onvoldoende","UITSLUITING"," ")))))</f>
        <v>€ 10.000</v>
      </c>
      <c r="K10" s="135"/>
    </row>
    <row r="11" spans="1:11" ht="18" customHeight="1" x14ac:dyDescent="0.2">
      <c r="A11" s="96" t="str">
        <f>'Beoordelen 7.1 Casus 1'!A6</f>
        <v>2.	Technische randvoorwaarden voor een implementatie bij het Gerrit van der Veen College.</v>
      </c>
      <c r="B11" s="21" t="s">
        <v>6</v>
      </c>
      <c r="C11" s="11"/>
      <c r="D11" s="109" t="str">
        <f>'Beoordelaar 1'!C6</f>
        <v>SCORE</v>
      </c>
      <c r="E11" s="132" t="s">
        <v>3</v>
      </c>
      <c r="F11" s="11"/>
      <c r="G11" s="22" t="str">
        <f>'Beoordelaar 1'!F6</f>
        <v>SCORE</v>
      </c>
      <c r="H11" s="133" t="s">
        <v>3</v>
      </c>
      <c r="I11" s="11"/>
      <c r="J11" s="22" t="str">
        <f>'Beoordelaar 1'!I6</f>
        <v>SCORE</v>
      </c>
      <c r="K11" s="133" t="s">
        <v>3</v>
      </c>
    </row>
    <row r="12" spans="1:11" ht="18" customHeight="1" x14ac:dyDescent="0.2">
      <c r="A12" s="97"/>
      <c r="B12" s="21" t="s">
        <v>7</v>
      </c>
      <c r="C12" s="11"/>
      <c r="D12" s="109" t="str">
        <f>'Beoordelaar 2'!C6</f>
        <v>SCORE</v>
      </c>
      <c r="E12" s="132"/>
      <c r="F12" s="11"/>
      <c r="G12" s="22" t="str">
        <f>'Beoordelaar 2'!F6</f>
        <v>SCORE</v>
      </c>
      <c r="H12" s="134"/>
      <c r="I12" s="11"/>
      <c r="J12" s="22" t="str">
        <f>'Beoordelaar 2'!I6</f>
        <v>SCORE</v>
      </c>
      <c r="K12" s="134"/>
    </row>
    <row r="13" spans="1:11" ht="18" customHeight="1" x14ac:dyDescent="0.2">
      <c r="A13" s="97"/>
      <c r="B13" s="21" t="s">
        <v>8</v>
      </c>
      <c r="C13" s="11"/>
      <c r="D13" s="109" t="str">
        <f>'Beoordelaar 3'!C6</f>
        <v>SCORE</v>
      </c>
      <c r="E13" s="132"/>
      <c r="F13" s="11"/>
      <c r="G13" s="22" t="str">
        <f>'Beoordelaar 3'!F6</f>
        <v>SCORE</v>
      </c>
      <c r="H13" s="134"/>
      <c r="I13" s="11"/>
      <c r="J13" s="22" t="str">
        <f>'Beoordelaar 3'!I6</f>
        <v>SCORE</v>
      </c>
      <c r="K13" s="134"/>
    </row>
    <row r="14" spans="1:11" ht="18" customHeight="1" x14ac:dyDescent="0.2">
      <c r="A14" s="97"/>
      <c r="B14" s="21" t="s">
        <v>45</v>
      </c>
      <c r="C14" s="11"/>
      <c r="D14" s="109" t="str">
        <f>'Beoordelaar 4'!C6</f>
        <v>SCORE</v>
      </c>
      <c r="E14" s="132"/>
      <c r="F14" s="11"/>
      <c r="G14" s="22" t="str">
        <f>'Beoordelaar 4'!F6</f>
        <v>SCORE</v>
      </c>
      <c r="H14" s="134"/>
      <c r="I14" s="11"/>
      <c r="J14" s="22" t="str">
        <f>'Beoordelaar 4'!I6</f>
        <v>SCORE</v>
      </c>
      <c r="K14" s="134"/>
    </row>
    <row r="15" spans="1:11" ht="18" customHeight="1" x14ac:dyDescent="0.2">
      <c r="A15" s="98"/>
      <c r="B15" s="21" t="s">
        <v>46</v>
      </c>
      <c r="C15" s="11"/>
      <c r="D15" s="109" t="str">
        <f>'Beoordelaar 5'!C6</f>
        <v>SCORE</v>
      </c>
      <c r="E15" s="132"/>
      <c r="F15" s="11"/>
      <c r="G15" s="22" t="str">
        <f>'Beoordelaar 5'!F6</f>
        <v>SCORE</v>
      </c>
      <c r="H15" s="134"/>
      <c r="I15" s="11"/>
      <c r="J15" s="22" t="str">
        <f>'Beoordelaar 5'!I6</f>
        <v>SCORE</v>
      </c>
      <c r="K15" s="134"/>
    </row>
    <row r="16" spans="1:11" ht="20" customHeight="1" x14ac:dyDescent="0.2">
      <c r="A16" s="99" t="s">
        <v>4</v>
      </c>
      <c r="B16" s="99"/>
      <c r="C16" s="11"/>
      <c r="D16" s="110" t="s">
        <v>47</v>
      </c>
      <c r="E16" s="132"/>
      <c r="F16" s="11"/>
      <c r="G16" s="14" t="s">
        <v>47</v>
      </c>
      <c r="H16" s="134"/>
      <c r="I16" s="11"/>
      <c r="J16" s="14" t="s">
        <v>27</v>
      </c>
      <c r="K16" s="134"/>
    </row>
    <row r="17" spans="1:11" ht="20" customHeight="1" x14ac:dyDescent="0.2">
      <c r="A17" s="93"/>
      <c r="B17" s="93"/>
      <c r="C17" s="10"/>
      <c r="D17" s="111" t="str">
        <f>IF(D16="Uitmuntend","€ 10.000",IF(D16="Goed","€ 5.000",IF(D16="Voldoende","€ 2.500",IF(D16="Matig","€ 1.000",IF(D16="Onvoldoende","UITSLUITING"," ")))))</f>
        <v>€ 10.000</v>
      </c>
      <c r="E17" s="132"/>
      <c r="F17" s="11"/>
      <c r="G17" s="15" t="str">
        <f>IF(G16="Uitmuntend","€ 10.000",IF(G16="Goed","€ 5.000",IF(G16="Voldoende","€ 2.500",IF(G16="Matig","€ 1.000",IF(G16="Onvoldoende","UITSLUITING"," ")))))</f>
        <v>€ 10.000</v>
      </c>
      <c r="H17" s="135"/>
      <c r="I17" s="11"/>
      <c r="J17" s="15" t="str">
        <f>IF(J16="Uitmuntend","€ 10.000",IF(J16="Goed","€ 5.000",IF(J16="Voldoende","€ 2.500",IF(J16="Matig","€ 1.000",IF(J16="Onvoldoende","UITSLUITING"," ")))))</f>
        <v>€ 10.000</v>
      </c>
      <c r="K17" s="135"/>
    </row>
    <row r="18" spans="1:11" ht="18" customHeight="1" x14ac:dyDescent="0.2">
      <c r="A18" s="96" t="str">
        <f>'Beoordelen 7.1 Casus 1'!A7</f>
        <v>3.	Wat zijn de relevante functionaliteiten van de centrale beheersapplicatie?</v>
      </c>
      <c r="B18" s="21" t="s">
        <v>6</v>
      </c>
      <c r="C18" s="11"/>
      <c r="D18" s="109" t="str">
        <f>'Beoordelaar 1'!C8</f>
        <v>SCORE</v>
      </c>
      <c r="E18" s="132" t="s">
        <v>3</v>
      </c>
      <c r="F18" s="11"/>
      <c r="G18" s="22" t="str">
        <f>'Beoordelaar 1'!F8</f>
        <v>SCORE</v>
      </c>
      <c r="H18" s="132" t="s">
        <v>3</v>
      </c>
      <c r="I18" s="11"/>
      <c r="J18" s="22" t="str">
        <f>'Beoordelaar 1'!I8</f>
        <v>SCORE</v>
      </c>
      <c r="K18" s="133" t="s">
        <v>3</v>
      </c>
    </row>
    <row r="19" spans="1:11" ht="18" customHeight="1" x14ac:dyDescent="0.2">
      <c r="A19" s="97"/>
      <c r="B19" s="21" t="s">
        <v>7</v>
      </c>
      <c r="C19" s="11"/>
      <c r="D19" s="109" t="str">
        <f>'Beoordelaar 2'!C8</f>
        <v>SCORE</v>
      </c>
      <c r="E19" s="132"/>
      <c r="F19" s="11"/>
      <c r="G19" s="22" t="str">
        <f>'Beoordelaar 2'!F8</f>
        <v>SCORE</v>
      </c>
      <c r="H19" s="132"/>
      <c r="I19" s="11"/>
      <c r="J19" s="22" t="str">
        <f>'Beoordelaar 2'!I8</f>
        <v>SCORE</v>
      </c>
      <c r="K19" s="134"/>
    </row>
    <row r="20" spans="1:11" ht="18" customHeight="1" x14ac:dyDescent="0.2">
      <c r="A20" s="97"/>
      <c r="B20" s="21" t="s">
        <v>8</v>
      </c>
      <c r="C20" s="11"/>
      <c r="D20" s="109" t="str">
        <f>'Beoordelaar 3'!C8</f>
        <v>SCORE</v>
      </c>
      <c r="E20" s="132"/>
      <c r="F20" s="11"/>
      <c r="G20" s="22" t="str">
        <f>'Beoordelaar 3'!F8</f>
        <v>SCORE</v>
      </c>
      <c r="H20" s="132"/>
      <c r="I20" s="11"/>
      <c r="J20" s="22" t="str">
        <f>'Beoordelaar 3'!I8</f>
        <v>SCORE</v>
      </c>
      <c r="K20" s="134"/>
    </row>
    <row r="21" spans="1:11" ht="18" customHeight="1" x14ac:dyDescent="0.2">
      <c r="A21" s="97"/>
      <c r="B21" s="21" t="s">
        <v>45</v>
      </c>
      <c r="C21" s="11"/>
      <c r="D21" s="109" t="str">
        <f>'Beoordelaar 4'!C8</f>
        <v>SCORE</v>
      </c>
      <c r="E21" s="132"/>
      <c r="F21" s="11"/>
      <c r="G21" s="22" t="str">
        <f>'Beoordelaar 4'!F8</f>
        <v>SCORE</v>
      </c>
      <c r="H21" s="132"/>
      <c r="I21" s="11"/>
      <c r="J21" s="22" t="str">
        <f>'Beoordelaar 4'!I8</f>
        <v>SCORE</v>
      </c>
      <c r="K21" s="134"/>
    </row>
    <row r="22" spans="1:11" ht="18" customHeight="1" x14ac:dyDescent="0.2">
      <c r="A22" s="98"/>
      <c r="B22" s="21" t="s">
        <v>46</v>
      </c>
      <c r="C22" s="11"/>
      <c r="D22" s="109" t="str">
        <f>'Beoordelaar 5'!C8</f>
        <v>SCORE</v>
      </c>
      <c r="E22" s="132"/>
      <c r="F22" s="11"/>
      <c r="G22" s="22" t="str">
        <f>'Beoordelaar 5'!F8</f>
        <v>SCORE</v>
      </c>
      <c r="H22" s="132"/>
      <c r="I22" s="11"/>
      <c r="J22" s="22" t="str">
        <f>'Beoordelaar 5'!I8</f>
        <v>SCORE</v>
      </c>
      <c r="K22" s="134"/>
    </row>
    <row r="23" spans="1:11" ht="20" customHeight="1" x14ac:dyDescent="0.2">
      <c r="A23" s="99" t="s">
        <v>4</v>
      </c>
      <c r="B23" s="99"/>
      <c r="C23" s="11"/>
      <c r="D23" s="110" t="s">
        <v>47</v>
      </c>
      <c r="E23" s="132"/>
      <c r="F23" s="11"/>
      <c r="G23" s="14" t="s">
        <v>47</v>
      </c>
      <c r="H23" s="132"/>
      <c r="I23" s="11"/>
      <c r="J23" s="14" t="s">
        <v>27</v>
      </c>
      <c r="K23" s="134"/>
    </row>
    <row r="24" spans="1:11" ht="20" customHeight="1" x14ac:dyDescent="0.2">
      <c r="A24" s="93"/>
      <c r="B24" s="93"/>
      <c r="C24" s="11"/>
      <c r="D24" s="111" t="str">
        <f>IF(D23="Uitmuntend","€ 10.000",IF(D23="Goed","€ 5.000",IF(D23="Voldoende","€ 2.500",IF(D23="Matig","€ 1.000",IF(D23="Onvoldoende","UITSLUITING"," ")))))</f>
        <v>€ 10.000</v>
      </c>
      <c r="E24" s="132"/>
      <c r="F24" s="11"/>
      <c r="G24" s="15" t="str">
        <f>IF(G23="Uitmuntend","€ 10.000",IF(G23="Goed","€ 5.000",IF(G23="Voldoende","€ 2.500",IF(G23="Matig","€ 1.000",IF(G23="Onvoldoende","UITSLUITING"," ")))))</f>
        <v>€ 10.000</v>
      </c>
      <c r="H24" s="132"/>
      <c r="I24" s="11"/>
      <c r="J24" s="15" t="str">
        <f>IF(J23="Uitmuntend","€ 10.000",IF(J23="Goed","€ 5.000",IF(J23="Voldoende","€ 2.500",IF(J23="Matig","€ 1.000",IF(J23="Onvoldoende","UITSLUITING"," ")))))</f>
        <v>€ 10.000</v>
      </c>
      <c r="K24" s="135"/>
    </row>
    <row r="25" spans="1:11" ht="18" customHeight="1" x14ac:dyDescent="0.2">
      <c r="A25" s="96" t="str">
        <f>'Beoordelen 7.1 Casus 1'!A8</f>
        <v>4.	Welke kaart/identificatie technologie gebruikt inschrijver?</v>
      </c>
      <c r="B25" s="21" t="s">
        <v>6</v>
      </c>
      <c r="C25" s="11"/>
      <c r="D25" s="109" t="str">
        <f>'Beoordelaar 1'!C10</f>
        <v>SCORE</v>
      </c>
      <c r="E25" s="132" t="s">
        <v>3</v>
      </c>
      <c r="F25" s="11"/>
      <c r="G25" s="22" t="str">
        <f>'Beoordelaar 1'!F10</f>
        <v>SCORE</v>
      </c>
      <c r="H25" s="132" t="s">
        <v>3</v>
      </c>
      <c r="I25" s="11"/>
      <c r="J25" s="22" t="str">
        <f>'Beoordelaar 1'!I10</f>
        <v>SCORE</v>
      </c>
      <c r="K25" s="133" t="s">
        <v>3</v>
      </c>
    </row>
    <row r="26" spans="1:11" ht="18" customHeight="1" x14ac:dyDescent="0.2">
      <c r="A26" s="97"/>
      <c r="B26" s="21" t="s">
        <v>7</v>
      </c>
      <c r="C26" s="11"/>
      <c r="D26" s="109" t="str">
        <f>'Beoordelaar 2'!C10</f>
        <v>SCORE</v>
      </c>
      <c r="E26" s="132"/>
      <c r="F26" s="11"/>
      <c r="G26" s="22" t="str">
        <f>'Beoordelaar 2'!F10</f>
        <v>SCORE</v>
      </c>
      <c r="H26" s="132"/>
      <c r="I26" s="11"/>
      <c r="J26" s="22" t="str">
        <f>'Beoordelaar 2'!I10</f>
        <v>SCORE</v>
      </c>
      <c r="K26" s="134"/>
    </row>
    <row r="27" spans="1:11" ht="18" customHeight="1" x14ac:dyDescent="0.2">
      <c r="A27" s="97"/>
      <c r="B27" s="21" t="s">
        <v>8</v>
      </c>
      <c r="C27" s="11"/>
      <c r="D27" s="109" t="str">
        <f>'Beoordelaar 3'!C10</f>
        <v>SCORE</v>
      </c>
      <c r="E27" s="132"/>
      <c r="F27" s="11"/>
      <c r="G27" s="22" t="str">
        <f>'Beoordelaar 3'!F10</f>
        <v>SCORE</v>
      </c>
      <c r="H27" s="132"/>
      <c r="I27" s="11"/>
      <c r="J27" s="22" t="str">
        <f>'Beoordelaar 3'!I10</f>
        <v>SCORE</v>
      </c>
      <c r="K27" s="134"/>
    </row>
    <row r="28" spans="1:11" ht="18" customHeight="1" x14ac:dyDescent="0.2">
      <c r="A28" s="97"/>
      <c r="B28" s="21" t="s">
        <v>45</v>
      </c>
      <c r="C28" s="11"/>
      <c r="D28" s="109" t="str">
        <f>'Beoordelaar 4'!C10</f>
        <v>SCORE</v>
      </c>
      <c r="E28" s="132"/>
      <c r="F28" s="11"/>
      <c r="G28" s="22" t="str">
        <f>'Beoordelaar 4'!F10</f>
        <v>SCORE</v>
      </c>
      <c r="H28" s="132"/>
      <c r="I28" s="11"/>
      <c r="J28" s="22" t="str">
        <f>'Beoordelaar 4'!I10</f>
        <v>SCORE</v>
      </c>
      <c r="K28" s="134"/>
    </row>
    <row r="29" spans="1:11" ht="18" customHeight="1" x14ac:dyDescent="0.2">
      <c r="A29" s="98"/>
      <c r="B29" s="21" t="s">
        <v>46</v>
      </c>
      <c r="C29" s="11"/>
      <c r="D29" s="109" t="str">
        <f>'Beoordelaar 5'!C10</f>
        <v>SCORE</v>
      </c>
      <c r="E29" s="132"/>
      <c r="F29" s="11"/>
      <c r="G29" s="22" t="str">
        <f>'Beoordelaar 5'!F10</f>
        <v>SCORE</v>
      </c>
      <c r="H29" s="132"/>
      <c r="I29" s="11"/>
      <c r="J29" s="22" t="str">
        <f>'Beoordelaar 5'!I10</f>
        <v>SCORE</v>
      </c>
      <c r="K29" s="134"/>
    </row>
    <row r="30" spans="1:11" ht="20" customHeight="1" x14ac:dyDescent="0.2">
      <c r="A30" s="99" t="s">
        <v>4</v>
      </c>
      <c r="B30" s="99"/>
      <c r="C30" s="10"/>
      <c r="D30" s="110" t="s">
        <v>47</v>
      </c>
      <c r="E30" s="132"/>
      <c r="F30" s="10"/>
      <c r="G30" s="14" t="s">
        <v>47</v>
      </c>
      <c r="H30" s="132"/>
      <c r="I30" s="10"/>
      <c r="J30" s="14" t="s">
        <v>27</v>
      </c>
      <c r="K30" s="134"/>
    </row>
    <row r="31" spans="1:11" ht="20" customHeight="1" x14ac:dyDescent="0.2">
      <c r="A31" s="93"/>
      <c r="B31" s="93"/>
      <c r="C31" s="11"/>
      <c r="D31" s="111" t="str">
        <f>IF(D30="Uitmuntend","€ 20.000",IF(D30="Goed","€ 10.000",IF(D30="Voldoende","€ 2.500",IF(D30="Matig","€ 1.000",IF(D30="Onvoldoende","UITSLUITING"," ")))))</f>
        <v>€ 20.000</v>
      </c>
      <c r="E31" s="132"/>
      <c r="F31" s="11"/>
      <c r="G31" s="15" t="str">
        <f>IF(G30="Uitmuntend","€ 20.000",IF(G30="Goed","€ 10.000",IF(G30="Voldoende","€ 2.500",IF(G30="Matig","€ 1.000",IF(G30="Onvoldoende","UITSLUITING"," ")))))</f>
        <v>€ 20.000</v>
      </c>
      <c r="H31" s="132"/>
      <c r="I31" s="11"/>
      <c r="J31" s="15" t="str">
        <f>IF(J30="Uitmuntend","€ 20.000",IF(J30="Goed","€ 10.000",IF(J30="Voldoende","€ 2.500",IF(J30="Matig","€ 1.000",IF(J30="Onvoldoende","UITSLUITING"," ")))))</f>
        <v>€ 20.000</v>
      </c>
      <c r="K31" s="135"/>
    </row>
    <row r="32" spans="1:11" ht="18" customHeight="1" x14ac:dyDescent="0.2">
      <c r="A32" s="96" t="str">
        <f>'Beoordelen 7.1 Casus 1'!A9</f>
        <v>5.	Welke beveiligingsmaatregelen treft inschrijver tegen hacken van geldstromen, misbruik binnen en van buiten de school en privacywetgeving?</v>
      </c>
      <c r="B32" s="21" t="s">
        <v>6</v>
      </c>
      <c r="C32" s="11"/>
      <c r="D32" s="109" t="str">
        <f>'Beoordelaar 1'!C12</f>
        <v>SCORE</v>
      </c>
      <c r="E32" s="132" t="s">
        <v>3</v>
      </c>
      <c r="F32" s="11"/>
      <c r="G32" s="22" t="str">
        <f>'Beoordelaar 1'!F12</f>
        <v>SCORE</v>
      </c>
      <c r="H32" s="132" t="s">
        <v>3</v>
      </c>
      <c r="I32" s="11"/>
      <c r="J32" s="22" t="str">
        <f>'Beoordelaar 1'!I12</f>
        <v>SCORE</v>
      </c>
      <c r="K32" s="133" t="s">
        <v>3</v>
      </c>
    </row>
    <row r="33" spans="1:11" ht="18" customHeight="1" x14ac:dyDescent="0.2">
      <c r="A33" s="97"/>
      <c r="B33" s="21" t="s">
        <v>7</v>
      </c>
      <c r="C33" s="11"/>
      <c r="D33" s="109" t="str">
        <f>'Beoordelaar 2'!C12</f>
        <v>SCORE</v>
      </c>
      <c r="E33" s="132"/>
      <c r="F33" s="11"/>
      <c r="G33" s="22" t="str">
        <f>'Beoordelaar 2'!F12</f>
        <v>SCORE</v>
      </c>
      <c r="H33" s="132"/>
      <c r="I33" s="11"/>
      <c r="J33" s="22" t="str">
        <f>'Beoordelaar 2'!I12</f>
        <v>SCORE</v>
      </c>
      <c r="K33" s="134"/>
    </row>
    <row r="34" spans="1:11" ht="18" customHeight="1" x14ac:dyDescent="0.2">
      <c r="A34" s="97"/>
      <c r="B34" s="21" t="s">
        <v>8</v>
      </c>
      <c r="C34" s="11"/>
      <c r="D34" s="109" t="str">
        <f>'Beoordelaar 3'!C12</f>
        <v>SCORE</v>
      </c>
      <c r="E34" s="132"/>
      <c r="F34" s="11"/>
      <c r="G34" s="22" t="str">
        <f>'Beoordelaar 3'!F12</f>
        <v>SCORE</v>
      </c>
      <c r="H34" s="132"/>
      <c r="I34" s="11"/>
      <c r="J34" s="22" t="str">
        <f>'Beoordelaar 3'!I12</f>
        <v>SCORE</v>
      </c>
      <c r="K34" s="134"/>
    </row>
    <row r="35" spans="1:11" ht="18" customHeight="1" x14ac:dyDescent="0.2">
      <c r="A35" s="97"/>
      <c r="B35" s="21" t="s">
        <v>45</v>
      </c>
      <c r="C35" s="11"/>
      <c r="D35" s="109" t="str">
        <f>'Beoordelaar 4'!C12</f>
        <v>SCORE</v>
      </c>
      <c r="E35" s="132"/>
      <c r="F35" s="11"/>
      <c r="G35" s="22" t="str">
        <f>'Beoordelaar 4'!F12</f>
        <v>SCORE</v>
      </c>
      <c r="H35" s="132"/>
      <c r="I35" s="11"/>
      <c r="J35" s="22" t="str">
        <f>'Beoordelaar 4'!I12</f>
        <v>SCORE</v>
      </c>
      <c r="K35" s="134"/>
    </row>
    <row r="36" spans="1:11" ht="18" customHeight="1" x14ac:dyDescent="0.2">
      <c r="A36" s="98"/>
      <c r="B36" s="21" t="s">
        <v>46</v>
      </c>
      <c r="C36" s="11"/>
      <c r="D36" s="109" t="str">
        <f>'Beoordelaar 5'!C12</f>
        <v>SCORE</v>
      </c>
      <c r="E36" s="132"/>
      <c r="F36" s="11"/>
      <c r="G36" s="22" t="str">
        <f>'Beoordelaar 5'!F12</f>
        <v>SCORE</v>
      </c>
      <c r="H36" s="132"/>
      <c r="I36" s="11"/>
      <c r="J36" s="22" t="str">
        <f>'Beoordelaar 5'!I12</f>
        <v>SCORE</v>
      </c>
      <c r="K36" s="134"/>
    </row>
    <row r="37" spans="1:11" ht="20" customHeight="1" x14ac:dyDescent="0.2">
      <c r="A37" s="99" t="s">
        <v>4</v>
      </c>
      <c r="B37" s="99"/>
      <c r="C37" s="11"/>
      <c r="D37" s="110" t="s">
        <v>47</v>
      </c>
      <c r="E37" s="132"/>
      <c r="F37" s="11"/>
      <c r="G37" s="14" t="s">
        <v>47</v>
      </c>
      <c r="H37" s="132"/>
      <c r="I37" s="11"/>
      <c r="J37" s="14" t="s">
        <v>27</v>
      </c>
      <c r="K37" s="134"/>
    </row>
    <row r="38" spans="1:11" ht="20" customHeight="1" x14ac:dyDescent="0.2">
      <c r="A38" s="93"/>
      <c r="B38" s="93"/>
      <c r="C38" s="11"/>
      <c r="D38" s="111" t="str">
        <f>IF(D37="Uitmuntend","€ 10.000",IF(D37="Goed","€ 5.000",IF(D37="Voldoende","€ 2.500",IF(D37="Matig","€ 1.000",IF(D37="Onvoldoende","UITSLUITING"," ")))))</f>
        <v>€ 10.000</v>
      </c>
      <c r="E38" s="132"/>
      <c r="F38" s="11"/>
      <c r="G38" s="15" t="str">
        <f>IF(G37="Uitmuntend","€ 10.000",IF(G37="Goed","€ 5.000",IF(G37="Voldoende","€ 2.500",IF(G37="Matig","€ 1.000",IF(G37="Onvoldoende","UITSLUITING"," ")))))</f>
        <v>€ 10.000</v>
      </c>
      <c r="H38" s="132"/>
      <c r="I38" s="11"/>
      <c r="J38" s="15" t="str">
        <f>IF(J37="Uitmuntend","€ 10.000",IF(J37="Goed","€ 5.000",IF(J37="Voldoende","€ 2.500",IF(J37="Matig","€ 1.000",IF(J37="Onvoldoende","UITSLUITING"," ")))))</f>
        <v>€ 10.000</v>
      </c>
      <c r="K38" s="135"/>
    </row>
    <row r="39" spans="1:11" ht="20" customHeight="1" x14ac:dyDescent="0.2">
      <c r="A39" s="25" t="str">
        <f>'Beoordelen 7.1 Casus 1'!A10</f>
        <v>Functioneel</v>
      </c>
      <c r="B39" s="26"/>
      <c r="C39" s="11"/>
      <c r="D39" s="115"/>
      <c r="E39" s="116"/>
      <c r="F39" s="11"/>
      <c r="G39" s="115"/>
      <c r="H39" s="116"/>
      <c r="I39" s="11"/>
      <c r="J39" s="115"/>
      <c r="K39" s="116"/>
    </row>
    <row r="40" spans="1:11" ht="23" customHeight="1" x14ac:dyDescent="0.2">
      <c r="A40" s="96" t="str">
        <f>'Beoordelen 7.1 Casus 1'!A11</f>
        <v>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v>
      </c>
      <c r="B40" s="21" t="s">
        <v>6</v>
      </c>
      <c r="C40" s="11"/>
      <c r="D40" s="109" t="str">
        <f>'Beoordelaar 1'!C15</f>
        <v>SCORE</v>
      </c>
      <c r="E40" s="132" t="s">
        <v>3</v>
      </c>
      <c r="F40" s="11"/>
      <c r="G40" s="22" t="str">
        <f>'Beoordelaar 1'!F15</f>
        <v>SCORE</v>
      </c>
      <c r="H40" s="132" t="s">
        <v>3</v>
      </c>
      <c r="I40" s="11"/>
      <c r="J40" s="22" t="str">
        <f>'Beoordelaar 1'!I15</f>
        <v>SCORE</v>
      </c>
      <c r="K40" s="133" t="s">
        <v>3</v>
      </c>
    </row>
    <row r="41" spans="1:11" ht="23" customHeight="1" x14ac:dyDescent="0.2">
      <c r="A41" s="97"/>
      <c r="B41" s="21" t="s">
        <v>7</v>
      </c>
      <c r="C41" s="11"/>
      <c r="D41" s="109" t="str">
        <f>'Beoordelaar 2'!C15</f>
        <v>SCORE</v>
      </c>
      <c r="E41" s="132"/>
      <c r="F41" s="11"/>
      <c r="G41" s="22" t="str">
        <f>'Beoordelaar 2'!F15</f>
        <v>SCORE</v>
      </c>
      <c r="H41" s="132"/>
      <c r="I41" s="11"/>
      <c r="J41" s="22" t="str">
        <f>'Beoordelaar 2'!I15</f>
        <v>SCORE</v>
      </c>
      <c r="K41" s="134"/>
    </row>
    <row r="42" spans="1:11" ht="23" customHeight="1" x14ac:dyDescent="0.2">
      <c r="A42" s="97"/>
      <c r="B42" s="21" t="s">
        <v>8</v>
      </c>
      <c r="C42" s="11"/>
      <c r="D42" s="109" t="str">
        <f>'Beoordelaar 3'!C15</f>
        <v>SCORE</v>
      </c>
      <c r="E42" s="132"/>
      <c r="F42" s="11"/>
      <c r="G42" s="22" t="str">
        <f>'Beoordelaar 3'!F15</f>
        <v>SCORE</v>
      </c>
      <c r="H42" s="132"/>
      <c r="I42" s="11"/>
      <c r="J42" s="22" t="str">
        <f>'Beoordelaar 3'!I15</f>
        <v>SCORE</v>
      </c>
      <c r="K42" s="134"/>
    </row>
    <row r="43" spans="1:11" ht="23" customHeight="1" x14ac:dyDescent="0.2">
      <c r="A43" s="97"/>
      <c r="B43" s="21" t="s">
        <v>45</v>
      </c>
      <c r="C43" s="11"/>
      <c r="D43" s="109" t="str">
        <f>'Beoordelaar 4'!C15</f>
        <v>SCORE</v>
      </c>
      <c r="E43" s="132"/>
      <c r="F43" s="11"/>
      <c r="G43" s="22" t="str">
        <f>'Beoordelaar 4'!F15</f>
        <v>SCORE</v>
      </c>
      <c r="H43" s="132"/>
      <c r="I43" s="11"/>
      <c r="J43" s="22" t="str">
        <f>'Beoordelaar 4'!I15</f>
        <v>SCORE</v>
      </c>
      <c r="K43" s="134"/>
    </row>
    <row r="44" spans="1:11" ht="23" customHeight="1" x14ac:dyDescent="0.2">
      <c r="A44" s="98"/>
      <c r="B44" s="21" t="s">
        <v>46</v>
      </c>
      <c r="C44" s="11"/>
      <c r="D44" s="109" t="str">
        <f>'Beoordelaar 5'!C15</f>
        <v>SCORE</v>
      </c>
      <c r="E44" s="132"/>
      <c r="F44" s="11"/>
      <c r="G44" s="22" t="str">
        <f>'Beoordelaar 5'!F15</f>
        <v>SCORE</v>
      </c>
      <c r="H44" s="132"/>
      <c r="I44" s="11"/>
      <c r="J44" s="22" t="str">
        <f>'Beoordelaar 5'!I15</f>
        <v>SCORE</v>
      </c>
      <c r="K44" s="134"/>
    </row>
    <row r="45" spans="1:11" ht="20" customHeight="1" x14ac:dyDescent="0.2">
      <c r="A45" s="99" t="s">
        <v>4</v>
      </c>
      <c r="B45" s="99"/>
      <c r="C45" s="11"/>
      <c r="D45" s="110" t="s">
        <v>47</v>
      </c>
      <c r="E45" s="132"/>
      <c r="F45" s="11"/>
      <c r="G45" s="14" t="s">
        <v>47</v>
      </c>
      <c r="H45" s="132"/>
      <c r="I45" s="11"/>
      <c r="J45" s="14" t="s">
        <v>27</v>
      </c>
      <c r="K45" s="134"/>
    </row>
    <row r="46" spans="1:11" ht="20" customHeight="1" x14ac:dyDescent="0.2">
      <c r="A46" s="93"/>
      <c r="B46" s="93"/>
      <c r="C46" s="11"/>
      <c r="D46" s="111" t="str">
        <f>IF(D45="Uitmuntend","€ 20.000",IF(D45="Goed","€ 10.000",IF(D45="Voldoende","€ 2.500",IF(D45="Matig","€ 1.000",IF(D45="Onvoldoende","UITSLUITING"," ")))))</f>
        <v>€ 20.000</v>
      </c>
      <c r="E46" s="132"/>
      <c r="F46" s="11"/>
      <c r="G46" s="15" t="str">
        <f>IF(G45="Uitmuntend","€ 20.000",IF(G45="Goed","€ 10.000",IF(G45="Voldoende","€ 2.500",IF(G45="Matig","€ 1.000",IF(G45="Onvoldoende","UITSLUITING"," ")))))</f>
        <v>€ 20.000</v>
      </c>
      <c r="H46" s="132"/>
      <c r="I46" s="11"/>
      <c r="J46" s="15" t="str">
        <f>IF(J45="Uitmuntend","€ 20.000",IF(J45="Goed","€ 10.000",IF(J45="Voldoende","€ 2.500",IF(J45="Matig","€ 1.000",IF(J45="Onvoldoende","UITSLUITING"," ")))))</f>
        <v>€ 20.000</v>
      </c>
      <c r="K46" s="135"/>
    </row>
    <row r="47" spans="1:11" ht="18" customHeight="1" x14ac:dyDescent="0.2">
      <c r="A47" s="96" t="str">
        <f>'Beoordelen 7.1 Casus 1'!A12</f>
        <v>2.	Welke uitbreidingsmogelijkheden op lange termijn zijn er mogelijk, waar dit document nog niet in heeft voorzien?</v>
      </c>
      <c r="B47" s="21" t="s">
        <v>6</v>
      </c>
      <c r="C47" s="11"/>
      <c r="D47" s="109" t="str">
        <f>'Beoordelaar 1'!C17</f>
        <v>SCORE</v>
      </c>
      <c r="E47" s="132" t="s">
        <v>3</v>
      </c>
      <c r="F47" s="11"/>
      <c r="G47" s="22" t="str">
        <f>'Beoordelaar 1'!F17</f>
        <v>SCORE</v>
      </c>
      <c r="H47" s="132" t="s">
        <v>3</v>
      </c>
      <c r="I47" s="11"/>
      <c r="J47" s="22" t="str">
        <f>'Beoordelaar 1'!I17</f>
        <v>SCORE</v>
      </c>
      <c r="K47" s="133" t="s">
        <v>3</v>
      </c>
    </row>
    <row r="48" spans="1:11" ht="18" customHeight="1" x14ac:dyDescent="0.2">
      <c r="A48" s="97"/>
      <c r="B48" s="21" t="s">
        <v>7</v>
      </c>
      <c r="C48" s="11"/>
      <c r="D48" s="109" t="str">
        <f>'Beoordelaar 2'!C17</f>
        <v>SCORE</v>
      </c>
      <c r="E48" s="132"/>
      <c r="F48" s="11"/>
      <c r="G48" s="22" t="str">
        <f>'Beoordelaar 2'!F17</f>
        <v>SCORE</v>
      </c>
      <c r="H48" s="132"/>
      <c r="I48" s="11"/>
      <c r="J48" s="22" t="str">
        <f>'Beoordelaar 2'!I17</f>
        <v>SCORE</v>
      </c>
      <c r="K48" s="134"/>
    </row>
    <row r="49" spans="1:11" ht="18" customHeight="1" x14ac:dyDescent="0.2">
      <c r="A49" s="97"/>
      <c r="B49" s="21" t="s">
        <v>8</v>
      </c>
      <c r="C49" s="11"/>
      <c r="D49" s="109" t="str">
        <f>'Beoordelaar 3'!C17</f>
        <v>SCORE</v>
      </c>
      <c r="E49" s="132"/>
      <c r="F49" s="11"/>
      <c r="G49" s="22" t="str">
        <f>'Beoordelaar 3'!F17</f>
        <v>SCORE</v>
      </c>
      <c r="H49" s="132"/>
      <c r="I49" s="11"/>
      <c r="J49" s="22" t="str">
        <f>'Beoordelaar 3'!I17</f>
        <v>SCORE</v>
      </c>
      <c r="K49" s="134"/>
    </row>
    <row r="50" spans="1:11" ht="18" customHeight="1" x14ac:dyDescent="0.2">
      <c r="A50" s="97"/>
      <c r="B50" s="21" t="s">
        <v>45</v>
      </c>
      <c r="C50" s="11"/>
      <c r="D50" s="109" t="str">
        <f>'Beoordelaar 4'!C17</f>
        <v>SCORE</v>
      </c>
      <c r="E50" s="132"/>
      <c r="F50" s="11"/>
      <c r="G50" s="22" t="str">
        <f>'Beoordelaar 4'!F17</f>
        <v>SCORE</v>
      </c>
      <c r="H50" s="132"/>
      <c r="I50" s="11"/>
      <c r="J50" s="22" t="str">
        <f>'Beoordelaar 4'!I17</f>
        <v>SCORE</v>
      </c>
      <c r="K50" s="134"/>
    </row>
    <row r="51" spans="1:11" ht="18" customHeight="1" x14ac:dyDescent="0.2">
      <c r="A51" s="98"/>
      <c r="B51" s="21" t="s">
        <v>46</v>
      </c>
      <c r="C51" s="11"/>
      <c r="D51" s="109" t="str">
        <f>'Beoordelaar 5'!C17</f>
        <v>SCORE</v>
      </c>
      <c r="E51" s="132"/>
      <c r="F51" s="11"/>
      <c r="G51" s="22" t="str">
        <f>'Beoordelaar 5'!F17</f>
        <v>SCORE</v>
      </c>
      <c r="H51" s="132"/>
      <c r="I51" s="11"/>
      <c r="J51" s="22" t="str">
        <f>'Beoordelaar 5'!I17</f>
        <v>SCORE</v>
      </c>
      <c r="K51" s="134"/>
    </row>
    <row r="52" spans="1:11" ht="20" customHeight="1" x14ac:dyDescent="0.2">
      <c r="A52" s="99" t="s">
        <v>4</v>
      </c>
      <c r="B52" s="99"/>
      <c r="C52" s="11"/>
      <c r="D52" s="110" t="s">
        <v>47</v>
      </c>
      <c r="E52" s="132"/>
      <c r="F52" s="11"/>
      <c r="G52" s="14" t="s">
        <v>47</v>
      </c>
      <c r="H52" s="132"/>
      <c r="I52" s="11"/>
      <c r="J52" s="14" t="s">
        <v>27</v>
      </c>
      <c r="K52" s="134"/>
    </row>
    <row r="53" spans="1:11" ht="20" customHeight="1" x14ac:dyDescent="0.2">
      <c r="A53" s="93"/>
      <c r="B53" s="93"/>
      <c r="C53" s="11"/>
      <c r="D53" s="111" t="str">
        <f>IF(D52="Uitmuntend","€ 10.000",IF(D52="Goed","€ 5.000",IF(D52="Voldoende","€ 2.500",IF(D52="Matig","€ 1.000",IF(D52="Onvoldoende","UITSLUITING"," ")))))</f>
        <v>€ 10.000</v>
      </c>
      <c r="E53" s="132"/>
      <c r="F53" s="11"/>
      <c r="G53" s="15" t="str">
        <f>IF(G52="Uitmuntend","€ 10.000",IF(G52="Goed","€ 5.000",IF(G52="Voldoende","€ 2.500",IF(G52="Matig","€ 1.000",IF(G52="Onvoldoende","UITSLUITING"," ")))))</f>
        <v>€ 10.000</v>
      </c>
      <c r="H53" s="132"/>
      <c r="I53" s="11"/>
      <c r="J53" s="15" t="str">
        <f>IF(J52="Uitmuntend","€ 10.000",IF(J52="Goed","€ 5.000",IF(J52="Voldoende","€ 2.500",IF(J52="Matig","€ 1.000",IF(J52="Onvoldoende","UITSLUITING"," ")))))</f>
        <v>€ 10.000</v>
      </c>
      <c r="K53" s="135"/>
    </row>
    <row r="54" spans="1:11" ht="18" customHeight="1" x14ac:dyDescent="0.2">
      <c r="A54" s="96" t="str">
        <f>'Beoordelen 7.1 Casus 1'!A13</f>
        <v>3.	Welke scanfunctionaliteiten biedt inschrijver voor gebruikers van MFP’s ten aanzien van dossiers en koppeling met externe applicaties zoals in deze casus personeelsadministratie?</v>
      </c>
      <c r="B54" s="21" t="s">
        <v>6</v>
      </c>
      <c r="C54" s="11"/>
      <c r="D54" s="109" t="str">
        <f>'Beoordelaar 1'!C19</f>
        <v>SCORE</v>
      </c>
      <c r="E54" s="132" t="s">
        <v>3</v>
      </c>
      <c r="F54" s="11"/>
      <c r="G54" s="22" t="str">
        <f>'Beoordelaar 1'!F19</f>
        <v>SCORE</v>
      </c>
      <c r="H54" s="132" t="s">
        <v>3</v>
      </c>
      <c r="I54" s="11"/>
      <c r="J54" s="22" t="str">
        <f>'Beoordelaar 1'!I19</f>
        <v>SCORE</v>
      </c>
      <c r="K54" s="133" t="s">
        <v>3</v>
      </c>
    </row>
    <row r="55" spans="1:11" ht="18" customHeight="1" x14ac:dyDescent="0.2">
      <c r="A55" s="97"/>
      <c r="B55" s="21" t="s">
        <v>7</v>
      </c>
      <c r="C55" s="11"/>
      <c r="D55" s="109" t="str">
        <f>'Beoordelaar 2'!C19</f>
        <v>SCORE</v>
      </c>
      <c r="E55" s="132"/>
      <c r="F55" s="11"/>
      <c r="G55" s="22" t="str">
        <f>'Beoordelaar 2'!F19</f>
        <v>SCORE</v>
      </c>
      <c r="H55" s="132"/>
      <c r="I55" s="11"/>
      <c r="J55" s="22" t="str">
        <f>'Beoordelaar 2'!I19</f>
        <v>SCORE</v>
      </c>
      <c r="K55" s="134"/>
    </row>
    <row r="56" spans="1:11" ht="18" customHeight="1" x14ac:dyDescent="0.2">
      <c r="A56" s="97"/>
      <c r="B56" s="21" t="s">
        <v>8</v>
      </c>
      <c r="C56" s="11"/>
      <c r="D56" s="109" t="str">
        <f>'Beoordelaar 3'!C19</f>
        <v>SCORE</v>
      </c>
      <c r="E56" s="132"/>
      <c r="F56" s="11"/>
      <c r="G56" s="22" t="str">
        <f>'Beoordelaar 3'!F19</f>
        <v>SCORE</v>
      </c>
      <c r="H56" s="132"/>
      <c r="I56" s="11"/>
      <c r="J56" s="22" t="str">
        <f>'Beoordelaar 3'!I19</f>
        <v>SCORE</v>
      </c>
      <c r="K56" s="134"/>
    </row>
    <row r="57" spans="1:11" ht="18" customHeight="1" x14ac:dyDescent="0.2">
      <c r="A57" s="97"/>
      <c r="B57" s="21" t="s">
        <v>45</v>
      </c>
      <c r="C57" s="11"/>
      <c r="D57" s="109" t="str">
        <f>'Beoordelaar 4'!C19</f>
        <v>SCORE</v>
      </c>
      <c r="E57" s="132"/>
      <c r="F57" s="11"/>
      <c r="G57" s="22" t="str">
        <f>'Beoordelaar 4'!F19</f>
        <v>SCORE</v>
      </c>
      <c r="H57" s="132"/>
      <c r="I57" s="11"/>
      <c r="J57" s="22" t="str">
        <f>'Beoordelaar 4'!I19</f>
        <v>SCORE</v>
      </c>
      <c r="K57" s="134"/>
    </row>
    <row r="58" spans="1:11" ht="18" customHeight="1" x14ac:dyDescent="0.2">
      <c r="A58" s="98"/>
      <c r="B58" s="21" t="s">
        <v>46</v>
      </c>
      <c r="C58" s="11"/>
      <c r="D58" s="109" t="str">
        <f>'Beoordelaar 5'!C19</f>
        <v>SCORE</v>
      </c>
      <c r="E58" s="132"/>
      <c r="F58" s="11"/>
      <c r="G58" s="22" t="str">
        <f>'Beoordelaar 5'!F19</f>
        <v>SCORE</v>
      </c>
      <c r="H58" s="132"/>
      <c r="I58" s="11"/>
      <c r="J58" s="22" t="str">
        <f>'Beoordelaar 5'!I19</f>
        <v>SCORE</v>
      </c>
      <c r="K58" s="134"/>
    </row>
    <row r="59" spans="1:11" ht="20" customHeight="1" x14ac:dyDescent="0.2">
      <c r="A59" s="99" t="s">
        <v>4</v>
      </c>
      <c r="B59" s="99"/>
      <c r="C59" s="10"/>
      <c r="D59" s="110" t="s">
        <v>47</v>
      </c>
      <c r="E59" s="132"/>
      <c r="F59" s="11"/>
      <c r="G59" s="14" t="s">
        <v>47</v>
      </c>
      <c r="H59" s="132"/>
      <c r="I59" s="11"/>
      <c r="J59" s="14" t="s">
        <v>27</v>
      </c>
      <c r="K59" s="134"/>
    </row>
    <row r="60" spans="1:11" ht="20" customHeight="1" x14ac:dyDescent="0.2">
      <c r="A60" s="93"/>
      <c r="B60" s="93"/>
      <c r="C60" s="11"/>
      <c r="D60" s="111" t="str">
        <f>IF(D59="Uitmuntend","€ 10.000",IF(D59="Goed","€ 5.000",IF(D59="Voldoende","€ 2.500",IF(D59="Matig","€ 1.000",IF(D59="Onvoldoende","UITSLUITING"," ")))))</f>
        <v>€ 10.000</v>
      </c>
      <c r="E60" s="132"/>
      <c r="F60" s="11"/>
      <c r="G60" s="15" t="str">
        <f>IF(G59="Uitmuntend","€ 10.000",IF(G59="Goed","€ 5.000",IF(G59="Voldoende","€ 2.500",IF(G59="Matig","€ 1.000",IF(G59="Onvoldoende","UITSLUITING"," ")))))</f>
        <v>€ 10.000</v>
      </c>
      <c r="H60" s="132"/>
      <c r="I60" s="11"/>
      <c r="J60" s="15" t="str">
        <f>IF(J59="Uitmuntend","€ 10.000",IF(J59="Goed","€ 5.000",IF(J59="Voldoende","€ 2.500",IF(J59="Matig","€ 1.000",IF(J59="Onvoldoende","UITSLUITING"," ")))))</f>
        <v>€ 10.000</v>
      </c>
      <c r="K60" s="135"/>
    </row>
    <row r="61" spans="1:11" ht="20" customHeight="1" x14ac:dyDescent="0.2">
      <c r="A61" s="25" t="str">
        <f>'Beoordelen 7.1 Casus 1'!A14</f>
        <v xml:space="preserve">Administratieve organisatie </v>
      </c>
      <c r="B61" s="26"/>
      <c r="C61" s="11"/>
      <c r="D61" s="115"/>
      <c r="E61" s="116"/>
      <c r="F61" s="11"/>
      <c r="G61" s="115"/>
      <c r="H61" s="116"/>
      <c r="I61" s="11"/>
      <c r="J61" s="115"/>
      <c r="K61" s="116"/>
    </row>
    <row r="62" spans="1:11" ht="18" customHeight="1" x14ac:dyDescent="0.2">
      <c r="A62" s="96" t="str">
        <f>'Beoordelen 7.1 Casus 1'!A15</f>
        <v>1.	Mogelijkheden van opwaarderen tegoeden in Euro’s (cashless).</v>
      </c>
      <c r="B62" s="21" t="s">
        <v>6</v>
      </c>
      <c r="C62" s="11"/>
      <c r="D62" s="109" t="str">
        <f>'Beoordelaar 1'!C22</f>
        <v>SCORE</v>
      </c>
      <c r="E62" s="132" t="s">
        <v>3</v>
      </c>
      <c r="F62" s="11"/>
      <c r="G62" s="22" t="str">
        <f>'Beoordelaar 1'!F22</f>
        <v>SCORE</v>
      </c>
      <c r="H62" s="132" t="s">
        <v>3</v>
      </c>
      <c r="I62" s="11"/>
      <c r="J62" s="22" t="str">
        <f>'Beoordelaar 1'!I22</f>
        <v>SCORE</v>
      </c>
      <c r="K62" s="133" t="s">
        <v>3</v>
      </c>
    </row>
    <row r="63" spans="1:11" ht="18" customHeight="1" x14ac:dyDescent="0.2">
      <c r="A63" s="97"/>
      <c r="B63" s="21" t="s">
        <v>7</v>
      </c>
      <c r="C63" s="11"/>
      <c r="D63" s="109" t="str">
        <f>'Beoordelaar 2'!C22</f>
        <v>SCORE</v>
      </c>
      <c r="E63" s="132"/>
      <c r="F63" s="11"/>
      <c r="G63" s="22" t="str">
        <f>'Beoordelaar 2'!F22</f>
        <v>SCORE</v>
      </c>
      <c r="H63" s="132"/>
      <c r="I63" s="11"/>
      <c r="J63" s="22" t="str">
        <f>'Beoordelaar 2'!I22</f>
        <v>SCORE</v>
      </c>
      <c r="K63" s="134"/>
    </row>
    <row r="64" spans="1:11" ht="18" customHeight="1" x14ac:dyDescent="0.2">
      <c r="A64" s="97"/>
      <c r="B64" s="21" t="s">
        <v>8</v>
      </c>
      <c r="C64" s="11"/>
      <c r="D64" s="109" t="str">
        <f>'Beoordelaar 3'!C22</f>
        <v>SCORE</v>
      </c>
      <c r="E64" s="132"/>
      <c r="F64" s="11"/>
      <c r="G64" s="22" t="str">
        <f>'Beoordelaar 3'!F22</f>
        <v>SCORE</v>
      </c>
      <c r="H64" s="132"/>
      <c r="I64" s="11"/>
      <c r="J64" s="22" t="str">
        <f>'Beoordelaar 3'!I22</f>
        <v>SCORE</v>
      </c>
      <c r="K64" s="134"/>
    </row>
    <row r="65" spans="1:11" ht="18" customHeight="1" x14ac:dyDescent="0.2">
      <c r="A65" s="97"/>
      <c r="B65" s="21" t="s">
        <v>45</v>
      </c>
      <c r="C65" s="11"/>
      <c r="D65" s="109" t="str">
        <f>'Beoordelaar 4'!C22</f>
        <v>SCORE</v>
      </c>
      <c r="E65" s="132"/>
      <c r="F65" s="11"/>
      <c r="G65" s="22" t="str">
        <f>'Beoordelaar 4'!F22</f>
        <v>SCORE</v>
      </c>
      <c r="H65" s="132"/>
      <c r="I65" s="11"/>
      <c r="J65" s="22" t="str">
        <f>'Beoordelaar 4'!I22</f>
        <v>SCORE</v>
      </c>
      <c r="K65" s="134"/>
    </row>
    <row r="66" spans="1:11" ht="18" customHeight="1" x14ac:dyDescent="0.2">
      <c r="A66" s="98"/>
      <c r="B66" s="21" t="s">
        <v>46</v>
      </c>
      <c r="C66" s="11"/>
      <c r="D66" s="109" t="str">
        <f>'Beoordelaar 5'!C22</f>
        <v>SCORE</v>
      </c>
      <c r="E66" s="132"/>
      <c r="F66" s="11"/>
      <c r="G66" s="22" t="str">
        <f>'Beoordelaar 5'!F22</f>
        <v>SCORE</v>
      </c>
      <c r="H66" s="132"/>
      <c r="I66" s="11"/>
      <c r="J66" s="22" t="str">
        <f>'Beoordelaar 5'!I22</f>
        <v>SCORE</v>
      </c>
      <c r="K66" s="134"/>
    </row>
    <row r="67" spans="1:11" ht="20" customHeight="1" x14ac:dyDescent="0.2">
      <c r="A67" s="99" t="s">
        <v>4</v>
      </c>
      <c r="B67" s="99"/>
      <c r="C67" s="11"/>
      <c r="D67" s="110" t="s">
        <v>27</v>
      </c>
      <c r="E67" s="132"/>
      <c r="F67" s="11"/>
      <c r="G67" s="14" t="s">
        <v>47</v>
      </c>
      <c r="H67" s="132"/>
      <c r="I67" s="11"/>
      <c r="J67" s="14" t="s">
        <v>27</v>
      </c>
      <c r="K67" s="134"/>
    </row>
    <row r="68" spans="1:11" ht="20" customHeight="1" x14ac:dyDescent="0.2">
      <c r="A68" s="93"/>
      <c r="B68" s="93"/>
      <c r="C68" s="11"/>
      <c r="D68" s="111" t="str">
        <f>IF(D67="Uitmuntend","€ 10.000",IF(D67="Goed","€ 5.000",IF(D67="Voldoende","€ 2.500",IF(D67="Matig","€ 1.000",IF(D67="Onvoldoende","UITSLUITING"," ")))))</f>
        <v>€ 10.000</v>
      </c>
      <c r="E68" s="132"/>
      <c r="F68" s="11"/>
      <c r="G68" s="15" t="str">
        <f>IF(G67="Uitmuntend","€ 10.000",IF(G67="Goed","€ 5.000",IF(G67="Voldoende","€ 2.500",IF(G67="Matig","€ 1.000",IF(G67="Onvoldoende","UITSLUITING"," ")))))</f>
        <v>€ 10.000</v>
      </c>
      <c r="H68" s="132"/>
      <c r="I68" s="11"/>
      <c r="J68" s="15" t="str">
        <f>IF(J67="Uitmuntend","€ 10.000",IF(J67="Goed","€ 5.000",IF(J67="Voldoende","€ 2.500",IF(J67="Matig","€ 1.000",IF(J67="Onvoldoende","UITSLUITING"," ")))))</f>
        <v>€ 10.000</v>
      </c>
      <c r="K68" s="135"/>
    </row>
    <row r="69" spans="1:11" ht="20" customHeight="1" x14ac:dyDescent="0.2">
      <c r="A69" s="96" t="str">
        <f>'Beoordelen 7.1 Casus 1'!A16</f>
        <v>2.	Op welke wijze beheert inschrijver het geld, welke garanties geeft zij af?</v>
      </c>
      <c r="B69" s="21" t="s">
        <v>6</v>
      </c>
      <c r="C69" s="11"/>
      <c r="D69" s="109" t="str">
        <f>'Beoordelaar 1'!C24</f>
        <v>SCORE</v>
      </c>
      <c r="E69" s="132" t="s">
        <v>3</v>
      </c>
      <c r="F69" s="11"/>
      <c r="G69" s="22" t="str">
        <f>'Beoordelaar 1'!F24</f>
        <v>SCORE</v>
      </c>
      <c r="H69" s="132" t="s">
        <v>3</v>
      </c>
      <c r="I69" s="11"/>
      <c r="J69" s="22" t="str">
        <f>'Beoordelaar 1'!I24</f>
        <v>SCORE</v>
      </c>
      <c r="K69" s="133" t="s">
        <v>3</v>
      </c>
    </row>
    <row r="70" spans="1:11" ht="20" customHeight="1" x14ac:dyDescent="0.2">
      <c r="A70" s="97"/>
      <c r="B70" s="21" t="s">
        <v>7</v>
      </c>
      <c r="C70" s="11"/>
      <c r="D70" s="109" t="str">
        <f>'Beoordelaar 2'!C24</f>
        <v>SCORE</v>
      </c>
      <c r="E70" s="132"/>
      <c r="F70" s="11"/>
      <c r="G70" s="22" t="str">
        <f>'Beoordelaar 2'!F24</f>
        <v>SCORE</v>
      </c>
      <c r="H70" s="132"/>
      <c r="I70" s="11"/>
      <c r="J70" s="22" t="str">
        <f>'Beoordelaar 2'!I24</f>
        <v>SCORE</v>
      </c>
      <c r="K70" s="134"/>
    </row>
    <row r="71" spans="1:11" ht="20" customHeight="1" x14ac:dyDescent="0.2">
      <c r="A71" s="97"/>
      <c r="B71" s="21" t="s">
        <v>8</v>
      </c>
      <c r="C71" s="11"/>
      <c r="D71" s="109" t="str">
        <f>'Beoordelaar 3'!C24</f>
        <v>SCORE</v>
      </c>
      <c r="E71" s="132"/>
      <c r="F71" s="11"/>
      <c r="G71" s="22" t="str">
        <f>'Beoordelaar 3'!F24</f>
        <v>SCORE</v>
      </c>
      <c r="H71" s="132"/>
      <c r="I71" s="11"/>
      <c r="J71" s="22" t="str">
        <f>'Beoordelaar 3'!I24</f>
        <v>SCORE</v>
      </c>
      <c r="K71" s="134"/>
    </row>
    <row r="72" spans="1:11" ht="20" customHeight="1" x14ac:dyDescent="0.2">
      <c r="A72" s="97"/>
      <c r="B72" s="21" t="s">
        <v>45</v>
      </c>
      <c r="C72" s="11"/>
      <c r="D72" s="109" t="str">
        <f>'Beoordelaar 4'!C24</f>
        <v>SCORE</v>
      </c>
      <c r="E72" s="132"/>
      <c r="F72" s="11"/>
      <c r="G72" s="22" t="str">
        <f>'Beoordelaar 4'!F24</f>
        <v>SCORE</v>
      </c>
      <c r="H72" s="132"/>
      <c r="I72" s="11"/>
      <c r="J72" s="22" t="str">
        <f>'Beoordelaar 4'!I24</f>
        <v>SCORE</v>
      </c>
      <c r="K72" s="134"/>
    </row>
    <row r="73" spans="1:11" ht="20" customHeight="1" x14ac:dyDescent="0.2">
      <c r="A73" s="98"/>
      <c r="B73" s="21" t="s">
        <v>46</v>
      </c>
      <c r="C73" s="11"/>
      <c r="D73" s="109" t="str">
        <f>'Beoordelaar 5'!C24</f>
        <v>SCORE</v>
      </c>
      <c r="E73" s="132"/>
      <c r="F73" s="11"/>
      <c r="G73" s="22" t="str">
        <f>'Beoordelaar 5'!F24</f>
        <v>SCORE</v>
      </c>
      <c r="H73" s="132"/>
      <c r="I73" s="11"/>
      <c r="J73" s="22" t="str">
        <f>'Beoordelaar 5'!I24</f>
        <v>SCORE</v>
      </c>
      <c r="K73" s="134"/>
    </row>
    <row r="74" spans="1:11" ht="20" customHeight="1" x14ac:dyDescent="0.2">
      <c r="A74" s="99" t="s">
        <v>4</v>
      </c>
      <c r="B74" s="99"/>
      <c r="C74" s="11"/>
      <c r="D74" s="110" t="s">
        <v>27</v>
      </c>
      <c r="E74" s="132"/>
      <c r="F74" s="11"/>
      <c r="G74" s="14" t="s">
        <v>47</v>
      </c>
      <c r="H74" s="132"/>
      <c r="I74" s="11"/>
      <c r="J74" s="14" t="s">
        <v>27</v>
      </c>
      <c r="K74" s="134"/>
    </row>
    <row r="75" spans="1:11" ht="20" customHeight="1" x14ac:dyDescent="0.2">
      <c r="A75" s="93"/>
      <c r="B75" s="93"/>
      <c r="C75" s="11"/>
      <c r="D75" s="111" t="str">
        <f>IF(D74="Uitmuntend","€ 10.000",IF(D74="Goed","€ 5.000",IF(D74="Voldoende","€ 2.500",IF(D74="Matig","€ 1.000",IF(D74="Onvoldoende","UITSLUITING"," ")))))</f>
        <v>€ 10.000</v>
      </c>
      <c r="E75" s="132"/>
      <c r="F75" s="11"/>
      <c r="G75" s="15" t="str">
        <f>IF(G74="Uitmuntend","€ 10.000",IF(G74="Goed","€ 5.000",IF(G74="Voldoende","€ 2.500",IF(G74="Matig","€ 1.000",IF(G74="Onvoldoende","UITSLUITING"," ")))))</f>
        <v>€ 10.000</v>
      </c>
      <c r="H75" s="132"/>
      <c r="I75" s="11"/>
      <c r="J75" s="15" t="str">
        <f>IF(J74="Uitmuntend","€ 10.000",IF(J74="Goed","€ 5.000",IF(J74="Voldoende","€ 2.500",IF(J74="Matig","€ 1.000",IF(J74="Onvoldoende","UITSLUITING"," ")))))</f>
        <v>€ 10.000</v>
      </c>
      <c r="K75" s="135"/>
    </row>
    <row r="76" spans="1:11" ht="20" customHeight="1" x14ac:dyDescent="0.2">
      <c r="A76" s="96" t="str">
        <f>'Beoordelen 7.1 Casus 1'!A17</f>
        <v>3.	Hoe gaat inschrijver om met een situatie waarbij een leerling de kaart kwijtraakt, zowel qua vervanging van de kaart als het beheren van de tegoeden/ Euro’s.</v>
      </c>
      <c r="B76" s="21" t="s">
        <v>6</v>
      </c>
      <c r="C76" s="11"/>
      <c r="D76" s="109" t="str">
        <f>'Beoordelaar 1'!C26</f>
        <v>SCORE</v>
      </c>
      <c r="E76" s="132" t="s">
        <v>3</v>
      </c>
      <c r="F76" s="11"/>
      <c r="G76" s="22" t="str">
        <f>'Beoordelaar 1'!F26</f>
        <v>SCORE</v>
      </c>
      <c r="H76" s="132" t="s">
        <v>3</v>
      </c>
      <c r="I76" s="11"/>
      <c r="J76" s="22" t="str">
        <f>'Beoordelaar 1'!I26</f>
        <v>SCORE</v>
      </c>
      <c r="K76" s="133" t="s">
        <v>3</v>
      </c>
    </row>
    <row r="77" spans="1:11" ht="20" customHeight="1" x14ac:dyDescent="0.2">
      <c r="A77" s="97"/>
      <c r="B77" s="21" t="s">
        <v>7</v>
      </c>
      <c r="C77" s="11"/>
      <c r="D77" s="109" t="str">
        <f>'Beoordelaar 2'!C26</f>
        <v>SCORE</v>
      </c>
      <c r="E77" s="132"/>
      <c r="F77" s="11"/>
      <c r="G77" s="22" t="str">
        <f>'Beoordelaar 2'!F26</f>
        <v>SCORE</v>
      </c>
      <c r="H77" s="132"/>
      <c r="I77" s="11"/>
      <c r="J77" s="22" t="str">
        <f>'Beoordelaar 2'!I26</f>
        <v>SCORE</v>
      </c>
      <c r="K77" s="134"/>
    </row>
    <row r="78" spans="1:11" ht="20" customHeight="1" x14ac:dyDescent="0.2">
      <c r="A78" s="97"/>
      <c r="B78" s="21" t="s">
        <v>8</v>
      </c>
      <c r="C78" s="11"/>
      <c r="D78" s="109" t="str">
        <f>'Beoordelaar 3'!C26</f>
        <v>SCORE</v>
      </c>
      <c r="E78" s="132"/>
      <c r="F78" s="11"/>
      <c r="G78" s="22" t="str">
        <f>'Beoordelaar 3'!F26</f>
        <v>SCORE</v>
      </c>
      <c r="H78" s="132"/>
      <c r="I78" s="11"/>
      <c r="J78" s="22" t="str">
        <f>'Beoordelaar 3'!I26</f>
        <v>SCORE</v>
      </c>
      <c r="K78" s="134"/>
    </row>
    <row r="79" spans="1:11" ht="20" customHeight="1" x14ac:dyDescent="0.2">
      <c r="A79" s="97"/>
      <c r="B79" s="21" t="s">
        <v>45</v>
      </c>
      <c r="C79" s="11"/>
      <c r="D79" s="109" t="str">
        <f>'Beoordelaar 4'!C26</f>
        <v>SCORE</v>
      </c>
      <c r="E79" s="132"/>
      <c r="F79" s="11"/>
      <c r="G79" s="22" t="str">
        <f>'Beoordelaar 4'!F26</f>
        <v>SCORE</v>
      </c>
      <c r="H79" s="132"/>
      <c r="I79" s="11"/>
      <c r="J79" s="22" t="str">
        <f>'Beoordelaar 4'!I26</f>
        <v>SCORE</v>
      </c>
      <c r="K79" s="134"/>
    </row>
    <row r="80" spans="1:11" ht="20" customHeight="1" x14ac:dyDescent="0.2">
      <c r="A80" s="98"/>
      <c r="B80" s="21" t="s">
        <v>46</v>
      </c>
      <c r="C80" s="11"/>
      <c r="D80" s="109" t="str">
        <f>'Beoordelaar 5'!C26</f>
        <v>SCORE</v>
      </c>
      <c r="E80" s="132"/>
      <c r="F80" s="11"/>
      <c r="G80" s="22" t="str">
        <f>'Beoordelaar 5'!F26</f>
        <v>SCORE</v>
      </c>
      <c r="H80" s="132"/>
      <c r="I80" s="11"/>
      <c r="J80" s="22" t="str">
        <f>'Beoordelaar 5'!I26</f>
        <v>SCORE</v>
      </c>
      <c r="K80" s="134"/>
    </row>
    <row r="81" spans="1:11" ht="20" customHeight="1" x14ac:dyDescent="0.2">
      <c r="A81" s="99" t="s">
        <v>4</v>
      </c>
      <c r="B81" s="99"/>
      <c r="C81" s="11"/>
      <c r="D81" s="110" t="s">
        <v>27</v>
      </c>
      <c r="E81" s="132"/>
      <c r="F81" s="11"/>
      <c r="G81" s="14" t="s">
        <v>47</v>
      </c>
      <c r="H81" s="132"/>
      <c r="I81" s="11"/>
      <c r="J81" s="14" t="s">
        <v>27</v>
      </c>
      <c r="K81" s="134"/>
    </row>
    <row r="82" spans="1:11" ht="20" customHeight="1" x14ac:dyDescent="0.2">
      <c r="A82" s="93"/>
      <c r="B82" s="93"/>
      <c r="C82" s="11"/>
      <c r="D82" s="111" t="str">
        <f>IF(D81="Uitmuntend","€ 10.000",IF(D81="Goed","€ 5.000",IF(D81="Voldoende","€ 2.500",IF(D81="Matig","€ 1.000",IF(D81="Onvoldoende","UITSLUITING"," ")))))</f>
        <v>€ 10.000</v>
      </c>
      <c r="E82" s="132"/>
      <c r="F82" s="11"/>
      <c r="G82" s="15" t="str">
        <f>IF(G81="Uitmuntend","€ 10.000",IF(G81="Goed","€ 5.000",IF(G81="Voldoende","€ 2.500",IF(G81="Matig","€ 1.000",IF(G81="Onvoldoende","UITSLUITING"," ")))))</f>
        <v>€ 10.000</v>
      </c>
      <c r="H82" s="132"/>
      <c r="I82" s="11"/>
      <c r="J82" s="15" t="str">
        <f>IF(J81="Uitmuntend","€ 10.000",IF(J81="Goed","€ 5.000",IF(J81="Voldoende","€ 2.500",IF(J81="Matig","€ 1.000",IF(J81="Onvoldoende","UITSLUITING"," ")))))</f>
        <v>€ 10.000</v>
      </c>
      <c r="K82" s="135"/>
    </row>
    <row r="83" spans="1:11" ht="20" customHeight="1" x14ac:dyDescent="0.2">
      <c r="A83" s="96" t="str">
        <f>'Beoordelen 7.1 Casus 1'!A18</f>
        <v>4.	Op welke wijze verrekent inschrijver tegoeden als een leerling de school verlaat?</v>
      </c>
      <c r="B83" s="21" t="s">
        <v>6</v>
      </c>
      <c r="C83" s="11"/>
      <c r="D83" s="109" t="str">
        <f>'Beoordelaar 1'!C28</f>
        <v>SCORE</v>
      </c>
      <c r="E83" s="132" t="s">
        <v>3</v>
      </c>
      <c r="F83" s="11"/>
      <c r="G83" s="22" t="str">
        <f>'Beoordelaar 1'!F28</f>
        <v>SCORE</v>
      </c>
      <c r="H83" s="132" t="s">
        <v>3</v>
      </c>
      <c r="I83" s="11"/>
      <c r="J83" s="22" t="str">
        <f>'Beoordelaar 1'!I28</f>
        <v>SCORE</v>
      </c>
      <c r="K83" s="133" t="s">
        <v>3</v>
      </c>
    </row>
    <row r="84" spans="1:11" ht="20" customHeight="1" x14ac:dyDescent="0.2">
      <c r="A84" s="97"/>
      <c r="B84" s="21" t="s">
        <v>7</v>
      </c>
      <c r="C84" s="11"/>
      <c r="D84" s="109" t="str">
        <f>'Beoordelaar 2'!C28</f>
        <v>SCORE</v>
      </c>
      <c r="E84" s="132"/>
      <c r="F84" s="11"/>
      <c r="G84" s="22" t="str">
        <f>'Beoordelaar 2'!F28</f>
        <v>SCORE</v>
      </c>
      <c r="H84" s="132"/>
      <c r="I84" s="11"/>
      <c r="J84" s="22" t="str">
        <f>'Beoordelaar 2'!I28</f>
        <v>SCORE</v>
      </c>
      <c r="K84" s="134"/>
    </row>
    <row r="85" spans="1:11" ht="20" customHeight="1" x14ac:dyDescent="0.2">
      <c r="A85" s="97"/>
      <c r="B85" s="21" t="s">
        <v>8</v>
      </c>
      <c r="C85" s="11"/>
      <c r="D85" s="109" t="str">
        <f>'Beoordelaar 3'!C28</f>
        <v>SCORE</v>
      </c>
      <c r="E85" s="132"/>
      <c r="F85" s="11"/>
      <c r="G85" s="22" t="str">
        <f>'Beoordelaar 3'!F28</f>
        <v>SCORE</v>
      </c>
      <c r="H85" s="132"/>
      <c r="I85" s="11"/>
      <c r="J85" s="22" t="str">
        <f>'Beoordelaar 3'!I28</f>
        <v>SCORE</v>
      </c>
      <c r="K85" s="134"/>
    </row>
    <row r="86" spans="1:11" ht="20" customHeight="1" x14ac:dyDescent="0.2">
      <c r="A86" s="97"/>
      <c r="B86" s="21" t="s">
        <v>45</v>
      </c>
      <c r="C86" s="11"/>
      <c r="D86" s="109" t="str">
        <f>'Beoordelaar 4'!C28</f>
        <v>SCORE</v>
      </c>
      <c r="E86" s="132"/>
      <c r="F86" s="11"/>
      <c r="G86" s="22" t="str">
        <f>'Beoordelaar 4'!F28</f>
        <v>SCORE</v>
      </c>
      <c r="H86" s="132"/>
      <c r="I86" s="11"/>
      <c r="J86" s="22" t="str">
        <f>'Beoordelaar 4'!I28</f>
        <v>SCORE</v>
      </c>
      <c r="K86" s="134"/>
    </row>
    <row r="87" spans="1:11" ht="20" customHeight="1" x14ac:dyDescent="0.2">
      <c r="A87" s="98"/>
      <c r="B87" s="21" t="s">
        <v>46</v>
      </c>
      <c r="C87" s="11"/>
      <c r="D87" s="109" t="str">
        <f>'Beoordelaar 5'!C28</f>
        <v>SCORE</v>
      </c>
      <c r="E87" s="132"/>
      <c r="F87" s="11"/>
      <c r="G87" s="22" t="str">
        <f>'Beoordelaar 5'!F28</f>
        <v>SCORE</v>
      </c>
      <c r="H87" s="132"/>
      <c r="I87" s="11"/>
      <c r="J87" s="22" t="str">
        <f>'Beoordelaar 5'!I28</f>
        <v>SCORE</v>
      </c>
      <c r="K87" s="134"/>
    </row>
    <row r="88" spans="1:11" ht="20" customHeight="1" x14ac:dyDescent="0.2">
      <c r="A88" s="99" t="s">
        <v>4</v>
      </c>
      <c r="B88" s="99"/>
      <c r="C88" s="11"/>
      <c r="D88" s="110" t="s">
        <v>27</v>
      </c>
      <c r="E88" s="132"/>
      <c r="F88" s="11"/>
      <c r="G88" s="14" t="s">
        <v>47</v>
      </c>
      <c r="H88" s="132"/>
      <c r="I88" s="11"/>
      <c r="J88" s="14" t="s">
        <v>27</v>
      </c>
      <c r="K88" s="134"/>
    </row>
    <row r="89" spans="1:11" ht="20" customHeight="1" x14ac:dyDescent="0.2">
      <c r="A89" s="93"/>
      <c r="B89" s="93"/>
      <c r="C89" s="11"/>
      <c r="D89" s="111" t="str">
        <f>IF(D88="Uitmuntend","€ 10.000",IF(D88="Goed","€ 5.000",IF(D88="Voldoende","€ 2.500",IF(D88="Matig","€ 1.000",IF(D88="Onvoldoende","UITSLUITING"," ")))))</f>
        <v>€ 10.000</v>
      </c>
      <c r="E89" s="132"/>
      <c r="F89" s="11"/>
      <c r="G89" s="15" t="str">
        <f>IF(G88="Uitmuntend","€ 10.000",IF(G88="Goed","€ 5.000",IF(G88="Voldoende","€ 2.500",IF(G88="Matig","€ 1.000",IF(G88="Onvoldoende","UITSLUITING"," ")))))</f>
        <v>€ 10.000</v>
      </c>
      <c r="H89" s="132"/>
      <c r="I89" s="11"/>
      <c r="J89" s="15" t="str">
        <f>IF(J88="Uitmuntend","€ 10.000",IF(J88="Goed","€ 5.000",IF(J88="Voldoende","€ 2.500",IF(J88="Matig","€ 1.000",IF(J88="Onvoldoende","UITSLUITING"," ")))))</f>
        <v>€ 10.000</v>
      </c>
      <c r="K89" s="135"/>
    </row>
    <row r="90" spans="1:11" ht="20" customHeight="1" x14ac:dyDescent="0.2">
      <c r="A90" s="96" t="str">
        <f>'Beoordelen 7.1 Casus 1'!A19</f>
        <v>5.	Op welke wijze kan inschrijver verrekenen met een externe beheerder van een kantine?</v>
      </c>
      <c r="B90" s="21" t="s">
        <v>6</v>
      </c>
      <c r="C90" s="11"/>
      <c r="D90" s="109" t="str">
        <f>'Beoordelaar 1'!C30</f>
        <v>SCORE</v>
      </c>
      <c r="E90" s="132" t="s">
        <v>3</v>
      </c>
      <c r="F90" s="11"/>
      <c r="G90" s="22" t="str">
        <f>'Beoordelaar 1'!F30</f>
        <v>SCORE</v>
      </c>
      <c r="H90" s="132" t="s">
        <v>3</v>
      </c>
      <c r="I90" s="11"/>
      <c r="J90" s="22" t="str">
        <f>'Beoordelaar 1'!I30</f>
        <v>SCORE</v>
      </c>
      <c r="K90" s="133" t="s">
        <v>3</v>
      </c>
    </row>
    <row r="91" spans="1:11" ht="20" customHeight="1" x14ac:dyDescent="0.2">
      <c r="A91" s="97"/>
      <c r="B91" s="21" t="s">
        <v>7</v>
      </c>
      <c r="C91" s="11"/>
      <c r="D91" s="109" t="str">
        <f>'Beoordelaar 2'!C30</f>
        <v>SCORE</v>
      </c>
      <c r="E91" s="132"/>
      <c r="F91" s="11"/>
      <c r="G91" s="22" t="str">
        <f>'Beoordelaar 2'!F30</f>
        <v>SCORE</v>
      </c>
      <c r="H91" s="132"/>
      <c r="I91" s="11"/>
      <c r="J91" s="22" t="str">
        <f>'Beoordelaar 2'!I30</f>
        <v>SCORE</v>
      </c>
      <c r="K91" s="134"/>
    </row>
    <row r="92" spans="1:11" ht="20" customHeight="1" x14ac:dyDescent="0.2">
      <c r="A92" s="97"/>
      <c r="B92" s="21" t="s">
        <v>8</v>
      </c>
      <c r="C92" s="11"/>
      <c r="D92" s="109" t="str">
        <f>'Beoordelaar 3'!C30</f>
        <v>SCORE</v>
      </c>
      <c r="E92" s="132"/>
      <c r="F92" s="11"/>
      <c r="G92" s="22" t="str">
        <f>'Beoordelaar 3'!F30</f>
        <v>SCORE</v>
      </c>
      <c r="H92" s="132"/>
      <c r="I92" s="11"/>
      <c r="J92" s="22" t="str">
        <f>'Beoordelaar 3'!I30</f>
        <v>SCORE</v>
      </c>
      <c r="K92" s="134"/>
    </row>
    <row r="93" spans="1:11" ht="20" customHeight="1" x14ac:dyDescent="0.2">
      <c r="A93" s="97"/>
      <c r="B93" s="21" t="s">
        <v>45</v>
      </c>
      <c r="C93" s="11"/>
      <c r="D93" s="109" t="str">
        <f>'Beoordelaar 4'!C30</f>
        <v>SCORE</v>
      </c>
      <c r="E93" s="132"/>
      <c r="F93" s="11"/>
      <c r="G93" s="22" t="str">
        <f>'Beoordelaar 4'!F30</f>
        <v>SCORE</v>
      </c>
      <c r="H93" s="132"/>
      <c r="I93" s="11"/>
      <c r="J93" s="22" t="str">
        <f>'Beoordelaar 4'!I30</f>
        <v>SCORE</v>
      </c>
      <c r="K93" s="134"/>
    </row>
    <row r="94" spans="1:11" ht="20" customHeight="1" x14ac:dyDescent="0.2">
      <c r="A94" s="98"/>
      <c r="B94" s="21" t="s">
        <v>46</v>
      </c>
      <c r="C94" s="11"/>
      <c r="D94" s="109" t="str">
        <f>'Beoordelaar 5'!C30</f>
        <v>SCORE</v>
      </c>
      <c r="E94" s="132"/>
      <c r="F94" s="11"/>
      <c r="G94" s="22" t="str">
        <f>'Beoordelaar 5'!F30</f>
        <v>SCORE</v>
      </c>
      <c r="H94" s="132"/>
      <c r="I94" s="11"/>
      <c r="J94" s="22" t="str">
        <f>'Beoordelaar 5'!I30</f>
        <v>SCORE</v>
      </c>
      <c r="K94" s="134"/>
    </row>
    <row r="95" spans="1:11" ht="20" customHeight="1" x14ac:dyDescent="0.2">
      <c r="A95" s="99" t="s">
        <v>4</v>
      </c>
      <c r="B95" s="99"/>
      <c r="C95" s="11"/>
      <c r="D95" s="110" t="s">
        <v>27</v>
      </c>
      <c r="E95" s="132"/>
      <c r="F95" s="11"/>
      <c r="G95" s="14" t="s">
        <v>47</v>
      </c>
      <c r="H95" s="132"/>
      <c r="I95" s="11"/>
      <c r="J95" s="14" t="s">
        <v>27</v>
      </c>
      <c r="K95" s="134"/>
    </row>
    <row r="96" spans="1:11" ht="20" customHeight="1" x14ac:dyDescent="0.2">
      <c r="A96" s="93"/>
      <c r="B96" s="93"/>
      <c r="C96" s="11"/>
      <c r="D96" s="111" t="str">
        <f>IF(D95="Uitmuntend","€ 10.000",IF(D95="Goed","€ 5.000",IF(D95="Voldoende","€ 2.500",IF(D95="Matig","€ 1.000",IF(D95="Onvoldoende","UITSLUITING"," ")))))</f>
        <v>€ 10.000</v>
      </c>
      <c r="E96" s="132"/>
      <c r="F96" s="11"/>
      <c r="G96" s="15" t="str">
        <f>IF(G95="Uitmuntend","€ 10.000",IF(G95="Goed","€ 5.000",IF(G95="Voldoende","€ 2.500",IF(G95="Matig","€ 1.000",IF(G95="Onvoldoende","UITSLUITING"," ")))))</f>
        <v>€ 10.000</v>
      </c>
      <c r="H96" s="132"/>
      <c r="I96" s="11"/>
      <c r="J96" s="15" t="str">
        <f>IF(J95="Uitmuntend","€ 10.000",IF(J95="Goed","€ 5.000",IF(J95="Voldoende","€ 2.500",IF(J95="Matig","€ 1.000",IF(J95="Onvoldoende","UITSLUITING"," ")))))</f>
        <v>€ 10.000</v>
      </c>
      <c r="K96" s="135"/>
    </row>
    <row r="97" spans="1:11" ht="20" customHeight="1" x14ac:dyDescent="0.2">
      <c r="A97" s="96" t="str">
        <f>'Beoordelen 7.1 Casus 1'!A20</f>
        <v>6.	Op welke wijze kunnen nieuwe gebruikers (leerlingen, medewerkers en gasten) met verschillende rechten aan de aangeboden oplossing worden toegevoegd?</v>
      </c>
      <c r="B97" s="21" t="s">
        <v>6</v>
      </c>
      <c r="C97" s="11"/>
      <c r="D97" s="109" t="str">
        <f>'Beoordelaar 1'!C32</f>
        <v>SCORE</v>
      </c>
      <c r="E97" s="132" t="s">
        <v>3</v>
      </c>
      <c r="F97" s="11"/>
      <c r="G97" s="22" t="str">
        <f>'Beoordelaar 1'!F32</f>
        <v>SCORE</v>
      </c>
      <c r="H97" s="132" t="s">
        <v>3</v>
      </c>
      <c r="I97" s="11"/>
      <c r="J97" s="22" t="str">
        <f>'Beoordelaar 1'!I32</f>
        <v>SCORE</v>
      </c>
      <c r="K97" s="133" t="s">
        <v>3</v>
      </c>
    </row>
    <row r="98" spans="1:11" ht="20" customHeight="1" x14ac:dyDescent="0.2">
      <c r="A98" s="97"/>
      <c r="B98" s="21" t="s">
        <v>7</v>
      </c>
      <c r="C98" s="11"/>
      <c r="D98" s="109" t="str">
        <f>'Beoordelaar 2'!C32</f>
        <v>SCORE</v>
      </c>
      <c r="E98" s="132"/>
      <c r="F98" s="11"/>
      <c r="G98" s="22" t="str">
        <f>'Beoordelaar 2'!F32</f>
        <v>SCORE</v>
      </c>
      <c r="H98" s="132"/>
      <c r="I98" s="11"/>
      <c r="J98" s="22" t="str">
        <f>'Beoordelaar 2'!I32</f>
        <v>SCORE</v>
      </c>
      <c r="K98" s="134"/>
    </row>
    <row r="99" spans="1:11" ht="20" customHeight="1" x14ac:dyDescent="0.2">
      <c r="A99" s="97"/>
      <c r="B99" s="21" t="s">
        <v>8</v>
      </c>
      <c r="C99" s="11"/>
      <c r="D99" s="109" t="str">
        <f>'Beoordelaar 3'!C32</f>
        <v>SCORE</v>
      </c>
      <c r="E99" s="132"/>
      <c r="F99" s="11"/>
      <c r="G99" s="22" t="str">
        <f>'Beoordelaar 3'!F32</f>
        <v>SCORE</v>
      </c>
      <c r="H99" s="132"/>
      <c r="I99" s="11"/>
      <c r="J99" s="22" t="str">
        <f>'Beoordelaar 3'!I32</f>
        <v>SCORE</v>
      </c>
      <c r="K99" s="134"/>
    </row>
    <row r="100" spans="1:11" ht="20" customHeight="1" x14ac:dyDescent="0.2">
      <c r="A100" s="97"/>
      <c r="B100" s="21" t="s">
        <v>45</v>
      </c>
      <c r="C100" s="11"/>
      <c r="D100" s="109" t="str">
        <f>'Beoordelaar 4'!C32</f>
        <v>SCORE</v>
      </c>
      <c r="E100" s="132"/>
      <c r="F100" s="11"/>
      <c r="G100" s="22" t="str">
        <f>'Beoordelaar 4'!F32</f>
        <v>SCORE</v>
      </c>
      <c r="H100" s="132"/>
      <c r="I100" s="11"/>
      <c r="J100" s="22" t="str">
        <f>'Beoordelaar 4'!I32</f>
        <v>SCORE</v>
      </c>
      <c r="K100" s="134"/>
    </row>
    <row r="101" spans="1:11" ht="20" customHeight="1" x14ac:dyDescent="0.2">
      <c r="A101" s="98"/>
      <c r="B101" s="21" t="s">
        <v>46</v>
      </c>
      <c r="C101" s="11"/>
      <c r="D101" s="109" t="str">
        <f>'Beoordelaar 5'!C32</f>
        <v>SCORE</v>
      </c>
      <c r="E101" s="132"/>
      <c r="F101" s="11"/>
      <c r="G101" s="22" t="str">
        <f>'Beoordelaar 5'!F32</f>
        <v>SCORE</v>
      </c>
      <c r="H101" s="132"/>
      <c r="I101" s="11"/>
      <c r="J101" s="22" t="str">
        <f>'Beoordelaar 5'!I32</f>
        <v>SCORE</v>
      </c>
      <c r="K101" s="134"/>
    </row>
    <row r="102" spans="1:11" ht="20" customHeight="1" x14ac:dyDescent="0.2">
      <c r="A102" s="99" t="s">
        <v>4</v>
      </c>
      <c r="B102" s="99"/>
      <c r="C102" s="11"/>
      <c r="D102" s="110" t="s">
        <v>27</v>
      </c>
      <c r="E102" s="132"/>
      <c r="F102" s="11"/>
      <c r="G102" s="14" t="s">
        <v>47</v>
      </c>
      <c r="H102" s="132"/>
      <c r="I102" s="11"/>
      <c r="J102" s="14" t="s">
        <v>27</v>
      </c>
      <c r="K102" s="134"/>
    </row>
    <row r="103" spans="1:11" ht="20" customHeight="1" x14ac:dyDescent="0.2">
      <c r="A103" s="93"/>
      <c r="B103" s="93"/>
      <c r="C103" s="11"/>
      <c r="D103" s="111" t="str">
        <f>IF(D102="Uitmuntend","€ 10.000",IF(D102="Goed","€ 5.000",IF(D102="Voldoende","€ 2.500",IF(D102="Matig","€ 1.000",IF(D102="Onvoldoende","UITSLUITING"," ")))))</f>
        <v>€ 10.000</v>
      </c>
      <c r="E103" s="132"/>
      <c r="F103" s="11"/>
      <c r="G103" s="15" t="str">
        <f>IF(G102="Uitmuntend","€ 10.000",IF(G102="Goed","€ 5.000",IF(G102="Voldoende","€ 2.500",IF(G102="Matig","€ 1.000",IF(G102="Onvoldoende","UITSLUITING"," ")))))</f>
        <v>€ 10.000</v>
      </c>
      <c r="H103" s="132"/>
      <c r="I103" s="11"/>
      <c r="J103" s="15" t="str">
        <f>IF(J102="Uitmuntend","€ 10.000",IF(J102="Goed","€ 5.000",IF(J102="Voldoende","€ 2.500",IF(J102="Matig","€ 1.000",IF(J102="Onvoldoende","UITSLUITING"," ")))))</f>
        <v>€ 10.000</v>
      </c>
      <c r="K103" s="135"/>
    </row>
    <row r="104" spans="1:11" ht="20" customHeight="1" x14ac:dyDescent="0.2">
      <c r="A104" s="96" t="str">
        <f>'Beoordelen 7.1 Casus 1'!A21</f>
        <v>7.	Welke oplossing biedt inschrijver voor een leerling die geen bankrekening heeft, niet met contant geld mag betalen en toch moet kunnen afrekenen?</v>
      </c>
      <c r="B104" s="21" t="s">
        <v>6</v>
      </c>
      <c r="C104" s="11"/>
      <c r="D104" s="109" t="str">
        <f>'Beoordelaar 1'!C34</f>
        <v>SCORE</v>
      </c>
      <c r="E104" s="132" t="s">
        <v>3</v>
      </c>
      <c r="F104" s="11"/>
      <c r="G104" s="22" t="str">
        <f>'Beoordelaar 1'!F34</f>
        <v>SCORE</v>
      </c>
      <c r="H104" s="132" t="s">
        <v>3</v>
      </c>
      <c r="I104" s="11"/>
      <c r="J104" s="22" t="str">
        <f>'Beoordelaar 1'!I34</f>
        <v>SCORE</v>
      </c>
      <c r="K104" s="133" t="s">
        <v>3</v>
      </c>
    </row>
    <row r="105" spans="1:11" ht="20" customHeight="1" x14ac:dyDescent="0.2">
      <c r="A105" s="97"/>
      <c r="B105" s="21" t="s">
        <v>7</v>
      </c>
      <c r="C105" s="11"/>
      <c r="D105" s="109" t="str">
        <f>'Beoordelaar 2'!C34</f>
        <v>SCORE</v>
      </c>
      <c r="E105" s="132"/>
      <c r="F105" s="11"/>
      <c r="G105" s="22" t="str">
        <f>'Beoordelaar 2'!F34</f>
        <v>SCORE</v>
      </c>
      <c r="H105" s="132"/>
      <c r="I105" s="11"/>
      <c r="J105" s="22" t="str">
        <f>'Beoordelaar 2'!I34</f>
        <v>SCORE</v>
      </c>
      <c r="K105" s="134"/>
    </row>
    <row r="106" spans="1:11" ht="20" customHeight="1" x14ac:dyDescent="0.2">
      <c r="A106" s="97"/>
      <c r="B106" s="21" t="s">
        <v>8</v>
      </c>
      <c r="C106" s="11"/>
      <c r="D106" s="109" t="str">
        <f>'Beoordelaar 3'!C34</f>
        <v>SCORE</v>
      </c>
      <c r="E106" s="132"/>
      <c r="F106" s="11"/>
      <c r="G106" s="22" t="str">
        <f>'Beoordelaar 3'!F34</f>
        <v>SCORE</v>
      </c>
      <c r="H106" s="132"/>
      <c r="I106" s="11"/>
      <c r="J106" s="22" t="str">
        <f>'Beoordelaar 3'!I34</f>
        <v>SCORE</v>
      </c>
      <c r="K106" s="134"/>
    </row>
    <row r="107" spans="1:11" ht="20" customHeight="1" x14ac:dyDescent="0.2">
      <c r="A107" s="97"/>
      <c r="B107" s="21" t="s">
        <v>45</v>
      </c>
      <c r="C107" s="11"/>
      <c r="D107" s="109" t="str">
        <f>'Beoordelaar 4'!C34</f>
        <v>SCORE</v>
      </c>
      <c r="E107" s="132"/>
      <c r="F107" s="11"/>
      <c r="G107" s="22" t="str">
        <f>'Beoordelaar 4'!F34</f>
        <v>SCORE</v>
      </c>
      <c r="H107" s="132"/>
      <c r="I107" s="11"/>
      <c r="J107" s="22" t="str">
        <f>'Beoordelaar 4'!I34</f>
        <v>SCORE</v>
      </c>
      <c r="K107" s="134"/>
    </row>
    <row r="108" spans="1:11" ht="20" customHeight="1" x14ac:dyDescent="0.2">
      <c r="A108" s="98"/>
      <c r="B108" s="21" t="s">
        <v>46</v>
      </c>
      <c r="C108" s="11"/>
      <c r="D108" s="109" t="str">
        <f>'Beoordelaar 5'!C34</f>
        <v>SCORE</v>
      </c>
      <c r="E108" s="132"/>
      <c r="F108" s="11"/>
      <c r="G108" s="22" t="str">
        <f>'Beoordelaar 5'!F34</f>
        <v>SCORE</v>
      </c>
      <c r="H108" s="132"/>
      <c r="I108" s="11"/>
      <c r="J108" s="22" t="str">
        <f>'Beoordelaar 5'!I34</f>
        <v>SCORE</v>
      </c>
      <c r="K108" s="134"/>
    </row>
    <row r="109" spans="1:11" ht="20" customHeight="1" x14ac:dyDescent="0.2">
      <c r="A109" s="99" t="s">
        <v>4</v>
      </c>
      <c r="B109" s="99"/>
      <c r="C109" s="11"/>
      <c r="D109" s="110" t="s">
        <v>27</v>
      </c>
      <c r="E109" s="132"/>
      <c r="F109" s="11"/>
      <c r="G109" s="14" t="s">
        <v>47</v>
      </c>
      <c r="H109" s="132"/>
      <c r="I109" s="11"/>
      <c r="J109" s="14" t="s">
        <v>27</v>
      </c>
      <c r="K109" s="134"/>
    </row>
    <row r="110" spans="1:11" ht="20" customHeight="1" x14ac:dyDescent="0.2">
      <c r="A110" s="93"/>
      <c r="B110" s="93"/>
      <c r="C110" s="11"/>
      <c r="D110" s="111" t="str">
        <f>IF(D109="Uitmuntend","€ 10.000",IF(D109="Goed","€ 5.000",IF(D109="Voldoende","€ 2.500",IF(D109="Matig","€ 1.000",IF(D109="Onvoldoende","UITSLUITING"," ")))))</f>
        <v>€ 10.000</v>
      </c>
      <c r="E110" s="132"/>
      <c r="F110" s="11"/>
      <c r="G110" s="15" t="str">
        <f>IF(G109="Uitmuntend","€ 10.000",IF(G109="Goed","€ 5.000",IF(G109="Voldoende","€ 2.500",IF(G109="Matig","€ 1.000",IF(G109="Onvoldoende","UITSLUITING"," ")))))</f>
        <v>€ 10.000</v>
      </c>
      <c r="H110" s="132"/>
      <c r="I110" s="11"/>
      <c r="J110" s="15" t="str">
        <f>IF(J109="Uitmuntend","€ 10.000",IF(J109="Goed","€ 5.000",IF(J109="Voldoende","€ 2.500",IF(J109="Matig","€ 1.000",IF(J109="Onvoldoende","UITSLUITING"," ")))))</f>
        <v>€ 10.000</v>
      </c>
      <c r="K110" s="135"/>
    </row>
    <row r="111" spans="1:11" ht="20" customHeight="1" x14ac:dyDescent="0.2">
      <c r="A111" s="25" t="str">
        <f>'Beoordelen 7.1 Casus 1'!A22</f>
        <v xml:space="preserve">Advies en uitvoering </v>
      </c>
      <c r="B111" s="26"/>
      <c r="C111" s="11"/>
      <c r="D111" s="115"/>
      <c r="E111" s="116"/>
      <c r="F111" s="11"/>
      <c r="G111" s="115"/>
      <c r="H111" s="116"/>
      <c r="I111" s="11"/>
      <c r="J111" s="115"/>
      <c r="K111" s="116"/>
    </row>
    <row r="112" spans="1:11" ht="20" customHeight="1" x14ac:dyDescent="0.2">
      <c r="A112" s="96" t="str">
        <f>'Beoordelen 7.1 Casus 1'!A23</f>
        <v>1.	Plan van aanpak, minimaal voorzien van een tijdspad en de inspanningen die inschrijver op verschillende niveaus van de school verwacht (tijdbesteding en vereiste competenties).</v>
      </c>
      <c r="B112" s="21" t="s">
        <v>6</v>
      </c>
      <c r="C112" s="11"/>
      <c r="D112" s="109" t="str">
        <f>'Beoordelaar 1'!C37</f>
        <v>SCORE</v>
      </c>
      <c r="E112" s="132" t="s">
        <v>3</v>
      </c>
      <c r="F112" s="11"/>
      <c r="G112" s="22" t="str">
        <f>'Beoordelaar 1'!F37</f>
        <v>SCORE</v>
      </c>
      <c r="H112" s="132" t="s">
        <v>3</v>
      </c>
      <c r="I112" s="11"/>
      <c r="J112" s="22" t="str">
        <f>'Beoordelaar 1'!I37</f>
        <v>SCORE</v>
      </c>
      <c r="K112" s="133" t="s">
        <v>3</v>
      </c>
    </row>
    <row r="113" spans="1:11" ht="20" customHeight="1" x14ac:dyDescent="0.2">
      <c r="A113" s="97"/>
      <c r="B113" s="21" t="s">
        <v>7</v>
      </c>
      <c r="C113" s="11"/>
      <c r="D113" s="109" t="str">
        <f>'Beoordelaar 2'!C37</f>
        <v>SCORE</v>
      </c>
      <c r="E113" s="132"/>
      <c r="F113" s="11"/>
      <c r="G113" s="22" t="str">
        <f>'Beoordelaar 2'!F37</f>
        <v>SCORE</v>
      </c>
      <c r="H113" s="132"/>
      <c r="I113" s="11"/>
      <c r="J113" s="22" t="str">
        <f>'Beoordelaar 2'!I37</f>
        <v>SCORE</v>
      </c>
      <c r="K113" s="134"/>
    </row>
    <row r="114" spans="1:11" ht="20" customHeight="1" x14ac:dyDescent="0.2">
      <c r="A114" s="97"/>
      <c r="B114" s="21" t="s">
        <v>8</v>
      </c>
      <c r="C114" s="11"/>
      <c r="D114" s="109" t="str">
        <f>'Beoordelaar 3'!C37</f>
        <v>SCORE</v>
      </c>
      <c r="E114" s="132"/>
      <c r="F114" s="11"/>
      <c r="G114" s="22" t="str">
        <f>'Beoordelaar 3'!F37</f>
        <v>SCORE</v>
      </c>
      <c r="H114" s="132"/>
      <c r="I114" s="11"/>
      <c r="J114" s="22" t="str">
        <f>'Beoordelaar 3'!I37</f>
        <v>SCORE</v>
      </c>
      <c r="K114" s="134"/>
    </row>
    <row r="115" spans="1:11" ht="20" customHeight="1" x14ac:dyDescent="0.2">
      <c r="A115" s="97"/>
      <c r="B115" s="21" t="s">
        <v>45</v>
      </c>
      <c r="C115" s="11"/>
      <c r="D115" s="109" t="str">
        <f>'Beoordelaar 4'!C37</f>
        <v>SCORE</v>
      </c>
      <c r="E115" s="132"/>
      <c r="F115" s="11"/>
      <c r="G115" s="22" t="str">
        <f>'Beoordelaar 4'!F37</f>
        <v>SCORE</v>
      </c>
      <c r="H115" s="132"/>
      <c r="I115" s="11"/>
      <c r="J115" s="22" t="str">
        <f>'Beoordelaar 4'!I37</f>
        <v>SCORE</v>
      </c>
      <c r="K115" s="134"/>
    </row>
    <row r="116" spans="1:11" ht="20" customHeight="1" x14ac:dyDescent="0.2">
      <c r="A116" s="98"/>
      <c r="B116" s="21" t="s">
        <v>46</v>
      </c>
      <c r="C116" s="11"/>
      <c r="D116" s="109" t="str">
        <f>'Beoordelaar 5'!C37</f>
        <v>SCORE</v>
      </c>
      <c r="E116" s="132"/>
      <c r="F116" s="11"/>
      <c r="G116" s="22" t="str">
        <f>'Beoordelaar 5'!F37</f>
        <v>SCORE</v>
      </c>
      <c r="H116" s="132"/>
      <c r="I116" s="11"/>
      <c r="J116" s="22" t="str">
        <f>'Beoordelaar 5'!I37</f>
        <v>SCORE</v>
      </c>
      <c r="K116" s="134"/>
    </row>
    <row r="117" spans="1:11" ht="20" customHeight="1" x14ac:dyDescent="0.2">
      <c r="A117" s="99" t="s">
        <v>4</v>
      </c>
      <c r="B117" s="99"/>
      <c r="C117" s="11"/>
      <c r="D117" s="110" t="s">
        <v>47</v>
      </c>
      <c r="E117" s="132"/>
      <c r="F117" s="11"/>
      <c r="G117" s="14" t="s">
        <v>47</v>
      </c>
      <c r="H117" s="132"/>
      <c r="I117" s="11"/>
      <c r="J117" s="14" t="s">
        <v>27</v>
      </c>
      <c r="K117" s="134"/>
    </row>
    <row r="118" spans="1:11" ht="20" customHeight="1" x14ac:dyDescent="0.2">
      <c r="A118" s="93"/>
      <c r="B118" s="93"/>
      <c r="C118" s="11"/>
      <c r="D118" s="111" t="str">
        <f>IF(D117="Uitmuntend","€ 10.000",IF(D117="Goed","€ 5.000",IF(D117="Voldoende","€ 2.500",IF(D117="Matig","€ 1.000",IF(D117="Onvoldoende","UITSLUITING"," ")))))</f>
        <v>€ 10.000</v>
      </c>
      <c r="E118" s="132"/>
      <c r="F118" s="11"/>
      <c r="G118" s="15" t="str">
        <f>IF(G117="Uitmuntend","€ 10.000",IF(G117="Goed","€ 5.000",IF(G117="Voldoende","€ 2.500",IF(G117="Matig","€ 1.000",IF(G117="Onvoldoende","UITSLUITING"," ")))))</f>
        <v>€ 10.000</v>
      </c>
      <c r="H118" s="132"/>
      <c r="I118" s="11"/>
      <c r="J118" s="15" t="str">
        <f>IF(J117="Uitmuntend","€ 10.000",IF(J117="Goed","€ 5.000",IF(J117="Voldoende","€ 2.500",IF(J117="Matig","€ 1.000",IF(J117="Onvoldoende","UITSLUITING"," ")))))</f>
        <v>€ 10.000</v>
      </c>
      <c r="K118" s="135"/>
    </row>
    <row r="119" spans="1:11" ht="20" customHeight="1" x14ac:dyDescent="0.2">
      <c r="A119" s="96" t="str">
        <f>'Beoordelen 7.1 Casus 1'!A24</f>
        <v>2.	Waarom heeft inschrijver voor deze inrichting/oplossing gekozen?</v>
      </c>
      <c r="B119" s="21" t="s">
        <v>6</v>
      </c>
      <c r="C119" s="11"/>
      <c r="D119" s="109" t="str">
        <f>'Beoordelaar 1'!C39</f>
        <v>SCORE</v>
      </c>
      <c r="E119" s="132" t="s">
        <v>3</v>
      </c>
      <c r="F119" s="11"/>
      <c r="G119" s="22" t="str">
        <f>'Beoordelaar 1'!F39</f>
        <v>SCORE</v>
      </c>
      <c r="H119" s="132" t="s">
        <v>3</v>
      </c>
      <c r="I119" s="11"/>
      <c r="J119" s="22" t="str">
        <f>'Beoordelaar 1'!I39</f>
        <v>SCORE</v>
      </c>
      <c r="K119" s="133" t="s">
        <v>3</v>
      </c>
    </row>
    <row r="120" spans="1:11" ht="20" customHeight="1" x14ac:dyDescent="0.2">
      <c r="A120" s="97"/>
      <c r="B120" s="21" t="s">
        <v>7</v>
      </c>
      <c r="C120" s="11"/>
      <c r="D120" s="109" t="str">
        <f>'Beoordelaar 2'!C39</f>
        <v>SCORE</v>
      </c>
      <c r="E120" s="132"/>
      <c r="F120" s="11"/>
      <c r="G120" s="22" t="str">
        <f>'Beoordelaar 2'!F39</f>
        <v>SCORE</v>
      </c>
      <c r="H120" s="132"/>
      <c r="I120" s="11"/>
      <c r="J120" s="22" t="str">
        <f>'Beoordelaar 2'!I39</f>
        <v>SCORE</v>
      </c>
      <c r="K120" s="134"/>
    </row>
    <row r="121" spans="1:11" ht="20" customHeight="1" x14ac:dyDescent="0.2">
      <c r="A121" s="97"/>
      <c r="B121" s="21" t="s">
        <v>8</v>
      </c>
      <c r="C121" s="11"/>
      <c r="D121" s="109" t="str">
        <f>'Beoordelaar 3'!C39</f>
        <v>SCORE</v>
      </c>
      <c r="E121" s="132"/>
      <c r="F121" s="11"/>
      <c r="G121" s="22" t="str">
        <f>'Beoordelaar 3'!F39</f>
        <v>SCORE</v>
      </c>
      <c r="H121" s="132"/>
      <c r="I121" s="11"/>
      <c r="J121" s="22" t="str">
        <f>'Beoordelaar 3'!I39</f>
        <v>SCORE</v>
      </c>
      <c r="K121" s="134"/>
    </row>
    <row r="122" spans="1:11" ht="20" customHeight="1" x14ac:dyDescent="0.2">
      <c r="A122" s="97"/>
      <c r="B122" s="21" t="s">
        <v>45</v>
      </c>
      <c r="C122" s="11"/>
      <c r="D122" s="109" t="str">
        <f>'Beoordelaar 4'!C39</f>
        <v>SCORE</v>
      </c>
      <c r="E122" s="132"/>
      <c r="F122" s="11"/>
      <c r="G122" s="22" t="str">
        <f>'Beoordelaar 4'!F39</f>
        <v>SCORE</v>
      </c>
      <c r="H122" s="132"/>
      <c r="I122" s="11"/>
      <c r="J122" s="22" t="str">
        <f>'Beoordelaar 4'!I39</f>
        <v>SCORE</v>
      </c>
      <c r="K122" s="134"/>
    </row>
    <row r="123" spans="1:11" ht="20" customHeight="1" x14ac:dyDescent="0.2">
      <c r="A123" s="98"/>
      <c r="B123" s="21" t="s">
        <v>46</v>
      </c>
      <c r="C123" s="11"/>
      <c r="D123" s="109" t="str">
        <f>'Beoordelaar 5'!C39</f>
        <v>SCORE</v>
      </c>
      <c r="E123" s="132"/>
      <c r="F123" s="11"/>
      <c r="G123" s="22" t="str">
        <f>'Beoordelaar 5'!F39</f>
        <v>SCORE</v>
      </c>
      <c r="H123" s="132"/>
      <c r="I123" s="11"/>
      <c r="J123" s="22" t="str">
        <f>'Beoordelaar 5'!I39</f>
        <v>SCORE</v>
      </c>
      <c r="K123" s="134"/>
    </row>
    <row r="124" spans="1:11" ht="20" customHeight="1" x14ac:dyDescent="0.2">
      <c r="A124" s="99" t="s">
        <v>4</v>
      </c>
      <c r="B124" s="99"/>
      <c r="C124" s="11"/>
      <c r="D124" s="110" t="s">
        <v>27</v>
      </c>
      <c r="E124" s="132"/>
      <c r="F124" s="11"/>
      <c r="G124" s="14" t="s">
        <v>47</v>
      </c>
      <c r="H124" s="132"/>
      <c r="I124" s="11"/>
      <c r="J124" s="14" t="s">
        <v>27</v>
      </c>
      <c r="K124" s="134"/>
    </row>
    <row r="125" spans="1:11" ht="20" customHeight="1" x14ac:dyDescent="0.2">
      <c r="A125" s="93"/>
      <c r="B125" s="93"/>
      <c r="C125" s="11"/>
      <c r="D125" s="111" t="str">
        <f>IF(D124="Uitmuntend","€ 20.000",IF(D124="Goed","€ 10.000",IF(D124="Voldoende","€ 2.500",IF(D124="Matig","€ 1.000",IF(D124="Onvoldoende","UITSLUITING"," ")))))</f>
        <v>€ 20.000</v>
      </c>
      <c r="E125" s="132"/>
      <c r="F125" s="11"/>
      <c r="G125" s="15" t="str">
        <f>IF(G124="Uitmuntend","€ 20.000",IF(G124="Goed","€ 10.000",IF(G124="Voldoende","€ 2.500",IF(G124="Matig","€ 1.000",IF(G124="Onvoldoende","UITSLUITING"," ")))))</f>
        <v>€ 20.000</v>
      </c>
      <c r="H125" s="132"/>
      <c r="I125" s="11"/>
      <c r="J125" s="15" t="str">
        <f>IF(J124="Uitmuntend","€ 20.000",IF(J124="Goed","€ 10.000",IF(J124="Voldoende","€ 2.500",IF(J124="Matig","€ 1.000",IF(J124="Onvoldoende","UITSLUITING"," ")))))</f>
        <v>€ 20.000</v>
      </c>
      <c r="K125" s="135"/>
    </row>
    <row r="126" spans="1:11" ht="20" customHeight="1" x14ac:dyDescent="0.2">
      <c r="A126" s="96" t="str">
        <f>'Beoordelen 7.1 Casus 1'!A25</f>
        <v>3.	De meerwaarde voor de school door het faciliteren van het aangeboden systeem.</v>
      </c>
      <c r="B126" s="21" t="s">
        <v>6</v>
      </c>
      <c r="C126" s="11"/>
      <c r="D126" s="109" t="str">
        <f>'Beoordelaar 1'!C41</f>
        <v>SCORE</v>
      </c>
      <c r="E126" s="132" t="s">
        <v>3</v>
      </c>
      <c r="F126" s="11"/>
      <c r="G126" s="22" t="str">
        <f>'Beoordelaar 1'!F41</f>
        <v>SCORE</v>
      </c>
      <c r="H126" s="132" t="s">
        <v>3</v>
      </c>
      <c r="I126" s="11"/>
      <c r="J126" s="22" t="str">
        <f>'Beoordelaar 1'!I41</f>
        <v>SCORE</v>
      </c>
      <c r="K126" s="133" t="s">
        <v>3</v>
      </c>
    </row>
    <row r="127" spans="1:11" ht="20" customHeight="1" x14ac:dyDescent="0.2">
      <c r="A127" s="97"/>
      <c r="B127" s="21" t="s">
        <v>7</v>
      </c>
      <c r="C127" s="11"/>
      <c r="D127" s="109" t="str">
        <f>'Beoordelaar 2'!C41</f>
        <v>SCORE</v>
      </c>
      <c r="E127" s="132"/>
      <c r="F127" s="11"/>
      <c r="G127" s="22" t="str">
        <f>'Beoordelaar 2'!F41</f>
        <v>SCORE</v>
      </c>
      <c r="H127" s="132"/>
      <c r="I127" s="11"/>
      <c r="J127" s="22" t="str">
        <f>'Beoordelaar 2'!I41</f>
        <v>SCORE</v>
      </c>
      <c r="K127" s="134"/>
    </row>
    <row r="128" spans="1:11" ht="20" customHeight="1" x14ac:dyDescent="0.2">
      <c r="A128" s="97"/>
      <c r="B128" s="21" t="s">
        <v>8</v>
      </c>
      <c r="C128" s="11"/>
      <c r="D128" s="109" t="str">
        <f>'Beoordelaar 3'!C41</f>
        <v>SCORE</v>
      </c>
      <c r="E128" s="132"/>
      <c r="F128" s="11"/>
      <c r="G128" s="22" t="str">
        <f>'Beoordelaar 3'!F41</f>
        <v>SCORE</v>
      </c>
      <c r="H128" s="132"/>
      <c r="I128" s="11"/>
      <c r="J128" s="22" t="str">
        <f>'Beoordelaar 3'!I41</f>
        <v>SCORE</v>
      </c>
      <c r="K128" s="134"/>
    </row>
    <row r="129" spans="1:11" ht="20" customHeight="1" x14ac:dyDescent="0.2">
      <c r="A129" s="97"/>
      <c r="B129" s="21" t="s">
        <v>45</v>
      </c>
      <c r="C129" s="11"/>
      <c r="D129" s="109" t="str">
        <f>'Beoordelaar 4'!C41</f>
        <v>SCORE</v>
      </c>
      <c r="E129" s="132"/>
      <c r="F129" s="11"/>
      <c r="G129" s="22" t="str">
        <f>'Beoordelaar 4'!F41</f>
        <v>SCORE</v>
      </c>
      <c r="H129" s="132"/>
      <c r="I129" s="11"/>
      <c r="J129" s="22" t="str">
        <f>'Beoordelaar 4'!I41</f>
        <v>SCORE</v>
      </c>
      <c r="K129" s="134"/>
    </row>
    <row r="130" spans="1:11" ht="20" customHeight="1" x14ac:dyDescent="0.2">
      <c r="A130" s="98"/>
      <c r="B130" s="21" t="s">
        <v>46</v>
      </c>
      <c r="C130" s="11"/>
      <c r="D130" s="109" t="str">
        <f>'Beoordelaar 5'!C41</f>
        <v>SCORE</v>
      </c>
      <c r="E130" s="132"/>
      <c r="F130" s="11"/>
      <c r="G130" s="22" t="str">
        <f>'Beoordelaar 5'!F41</f>
        <v>SCORE</v>
      </c>
      <c r="H130" s="132"/>
      <c r="I130" s="11"/>
      <c r="J130" s="22" t="str">
        <f>'Beoordelaar 5'!I41</f>
        <v>SCORE</v>
      </c>
      <c r="K130" s="134"/>
    </row>
    <row r="131" spans="1:11" ht="20" customHeight="1" x14ac:dyDescent="0.2">
      <c r="A131" s="99" t="s">
        <v>4</v>
      </c>
      <c r="B131" s="99"/>
      <c r="C131" s="11"/>
      <c r="D131" s="110" t="s">
        <v>27</v>
      </c>
      <c r="E131" s="132"/>
      <c r="F131" s="11"/>
      <c r="G131" s="14" t="s">
        <v>47</v>
      </c>
      <c r="H131" s="132"/>
      <c r="I131" s="11"/>
      <c r="J131" s="14" t="s">
        <v>27</v>
      </c>
      <c r="K131" s="134"/>
    </row>
    <row r="132" spans="1:11" ht="20" customHeight="1" x14ac:dyDescent="0.2">
      <c r="A132" s="93"/>
      <c r="B132" s="93"/>
      <c r="C132" s="11"/>
      <c r="D132" s="111" t="str">
        <f>IF(D131="Uitmuntend","€ 20.000",IF(D131="Goed","€ 10.000",IF(D131="Voldoende","€ 2.500",IF(D131="Matig","€ 1.000",IF(D131="Onvoldoende","UITSLUITING"," ")))))</f>
        <v>€ 20.000</v>
      </c>
      <c r="E132" s="132"/>
      <c r="F132" s="11"/>
      <c r="G132" s="15" t="str">
        <f>IF(G131="Uitmuntend","€ 20.000",IF(G131="Goed","€ 10.000",IF(G131="Voldoende","€ 2.500",IF(G131="Matig","€ 1.000",IF(G131="Onvoldoende","UITSLUITING"," ")))))</f>
        <v>€ 20.000</v>
      </c>
      <c r="H132" s="132"/>
      <c r="I132" s="11"/>
      <c r="J132" s="15" t="str">
        <f>IF(J131="Uitmuntend","€ 20.000",IF(J131="Goed","€ 10.000",IF(J131="Voldoende","€ 2.500",IF(J131="Matig","€ 1.000",IF(J131="Onvoldoende","UITSLUITING"," ")))))</f>
        <v>€ 20.000</v>
      </c>
      <c r="K132" s="135"/>
    </row>
    <row r="133" spans="1:11" ht="20" customHeight="1" x14ac:dyDescent="0.2">
      <c r="A133" s="96" t="str">
        <f>'Beoordelen 7.1 Casus 1'!A26</f>
        <v xml:space="preserve">4.	Welke projectrisico’s voorziet inschrijver bij de uitrol? Welke maatregelen treft inschrijver om deze risico’s te voorkomen? </v>
      </c>
      <c r="B133" s="21" t="s">
        <v>6</v>
      </c>
      <c r="C133" s="11"/>
      <c r="D133" s="109" t="str">
        <f>'Beoordelaar 1'!C43</f>
        <v>SCORE</v>
      </c>
      <c r="E133" s="132" t="s">
        <v>3</v>
      </c>
      <c r="F133" s="11"/>
      <c r="G133" s="22" t="str">
        <f>'Beoordelaar 1'!F43</f>
        <v>SCORE</v>
      </c>
      <c r="H133" s="132" t="s">
        <v>3</v>
      </c>
      <c r="I133" s="11"/>
      <c r="J133" s="22" t="str">
        <f>'Beoordelaar 1'!I43</f>
        <v>SCORE</v>
      </c>
      <c r="K133" s="133" t="s">
        <v>3</v>
      </c>
    </row>
    <row r="134" spans="1:11" ht="20" customHeight="1" x14ac:dyDescent="0.2">
      <c r="A134" s="97"/>
      <c r="B134" s="21" t="s">
        <v>7</v>
      </c>
      <c r="C134" s="11"/>
      <c r="D134" s="109" t="str">
        <f>'Beoordelaar 2'!C43</f>
        <v>SCORE</v>
      </c>
      <c r="E134" s="132"/>
      <c r="F134" s="11"/>
      <c r="G134" s="22" t="str">
        <f>'Beoordelaar 2'!F43</f>
        <v>SCORE</v>
      </c>
      <c r="H134" s="132"/>
      <c r="I134" s="11"/>
      <c r="J134" s="22" t="str">
        <f>'Beoordelaar 2'!I43</f>
        <v>SCORE</v>
      </c>
      <c r="K134" s="134"/>
    </row>
    <row r="135" spans="1:11" ht="20" customHeight="1" x14ac:dyDescent="0.2">
      <c r="A135" s="97"/>
      <c r="B135" s="21" t="s">
        <v>8</v>
      </c>
      <c r="C135" s="11"/>
      <c r="D135" s="109" t="str">
        <f>'Beoordelaar 3'!C43</f>
        <v>SCORE</v>
      </c>
      <c r="E135" s="132"/>
      <c r="F135" s="11"/>
      <c r="G135" s="22" t="str">
        <f>'Beoordelaar 3'!F43</f>
        <v>SCORE</v>
      </c>
      <c r="H135" s="132"/>
      <c r="I135" s="11"/>
      <c r="J135" s="22" t="str">
        <f>'Beoordelaar 3'!I43</f>
        <v>SCORE</v>
      </c>
      <c r="K135" s="134"/>
    </row>
    <row r="136" spans="1:11" ht="20" customHeight="1" x14ac:dyDescent="0.2">
      <c r="A136" s="97"/>
      <c r="B136" s="21" t="s">
        <v>45</v>
      </c>
      <c r="C136" s="11"/>
      <c r="D136" s="109" t="str">
        <f>'Beoordelaar 4'!C43</f>
        <v>SCORE</v>
      </c>
      <c r="E136" s="132"/>
      <c r="F136" s="11"/>
      <c r="G136" s="22" t="str">
        <f>'Beoordelaar 4'!F43</f>
        <v>SCORE</v>
      </c>
      <c r="H136" s="132"/>
      <c r="I136" s="11"/>
      <c r="J136" s="22" t="str">
        <f>'Beoordelaar 4'!I43</f>
        <v>SCORE</v>
      </c>
      <c r="K136" s="134"/>
    </row>
    <row r="137" spans="1:11" ht="20" customHeight="1" x14ac:dyDescent="0.2">
      <c r="A137" s="98"/>
      <c r="B137" s="21" t="s">
        <v>46</v>
      </c>
      <c r="C137" s="11"/>
      <c r="D137" s="109" t="str">
        <f>'Beoordelaar 5'!C43</f>
        <v>SCORE</v>
      </c>
      <c r="E137" s="132"/>
      <c r="F137" s="11"/>
      <c r="G137" s="22" t="str">
        <f>'Beoordelaar 5'!F43</f>
        <v>SCORE</v>
      </c>
      <c r="H137" s="132"/>
      <c r="I137" s="11"/>
      <c r="J137" s="22" t="str">
        <f>'Beoordelaar 5'!I43</f>
        <v>SCORE</v>
      </c>
      <c r="K137" s="134"/>
    </row>
    <row r="138" spans="1:11" ht="20" customHeight="1" x14ac:dyDescent="0.2">
      <c r="A138" s="99" t="s">
        <v>4</v>
      </c>
      <c r="B138" s="99"/>
      <c r="C138" s="11"/>
      <c r="D138" s="110" t="s">
        <v>27</v>
      </c>
      <c r="E138" s="132"/>
      <c r="F138" s="11"/>
      <c r="G138" s="14" t="s">
        <v>47</v>
      </c>
      <c r="H138" s="132"/>
      <c r="I138" s="11"/>
      <c r="J138" s="14" t="s">
        <v>27</v>
      </c>
      <c r="K138" s="134"/>
    </row>
    <row r="139" spans="1:11" ht="20" customHeight="1" x14ac:dyDescent="0.2">
      <c r="A139" s="93"/>
      <c r="B139" s="93"/>
      <c r="C139" s="11"/>
      <c r="D139" s="111" t="str">
        <f>IF(D138="Uitmuntend","€ 20.000",IF(D138="Goed","€ 10.000",IF(D138="Voldoende","€ 2.500",IF(D138="Matig","€ 1.000",IF(D138="Onvoldoende","UITSLUITING"," ")))))</f>
        <v>€ 20.000</v>
      </c>
      <c r="E139" s="132"/>
      <c r="F139" s="11"/>
      <c r="G139" s="15" t="str">
        <f>IF(G138="Uitmuntend","€ 20.000",IF(G138="Goed","€ 10.000",IF(G138="Voldoende","€ 2.500",IF(G138="Matig","€ 1.000",IF(G138="Onvoldoende","UITSLUITING"," ")))))</f>
        <v>€ 20.000</v>
      </c>
      <c r="H139" s="132"/>
      <c r="I139" s="11"/>
      <c r="J139" s="15" t="str">
        <f>IF(J138="Uitmuntend","€ 20.000",IF(J138="Goed","€ 10.000",IF(J138="Voldoende","€ 2.500",IF(J138="Matig","€ 1.000",IF(J138="Onvoldoende","UITSLUITING"," ")))))</f>
        <v>€ 20.000</v>
      </c>
      <c r="K139" s="135"/>
    </row>
    <row r="140" spans="1:11" ht="20" customHeight="1" x14ac:dyDescent="0.2">
      <c r="C140"/>
      <c r="F140"/>
      <c r="I140"/>
    </row>
    <row r="141" spans="1:11" ht="30" customHeight="1" x14ac:dyDescent="0.2">
      <c r="A141" s="104" t="s">
        <v>41</v>
      </c>
      <c r="B141" s="104"/>
      <c r="C141" s="11"/>
      <c r="D141" s="117">
        <f>D10+D17+D24+D31+D38+D46+D53+D60+D68+D75+D82+D89+D96+D103+D110+D118+D125+D132+D139</f>
        <v>240000</v>
      </c>
      <c r="E141" s="118"/>
      <c r="F141" s="47"/>
      <c r="G141" s="117">
        <f>G10+G17+G24+G31+G38+G46+G53+G60+G68+G75+G82+G89+G96+G103+G110+G118+G125+G132+G139</f>
        <v>240000</v>
      </c>
      <c r="H141" s="118"/>
      <c r="I141" s="47"/>
      <c r="J141" s="117">
        <f>J10+J17+J24+J31+J38+J46+J53+J60+J68+J75+J82+J89+J96+J103+J110+J118+J125+J132+J139</f>
        <v>240000</v>
      </c>
      <c r="K141" s="119"/>
    </row>
    <row r="142" spans="1:11" ht="15" customHeight="1" x14ac:dyDescent="0.2">
      <c r="A142" s="45"/>
      <c r="B142" s="45"/>
      <c r="C142" s="45"/>
      <c r="D142" s="45"/>
      <c r="E142" s="45"/>
      <c r="F142" s="45"/>
      <c r="G142" s="45"/>
      <c r="H142" s="45"/>
      <c r="I142" s="45"/>
      <c r="J142" s="45"/>
    </row>
    <row r="143" spans="1:11" ht="20" customHeight="1" x14ac:dyDescent="0.2">
      <c r="A143" s="23" t="str">
        <f>'Beoordelen 7.2 Casus 2'!A1:B1</f>
        <v xml:space="preserve">7.2 CASUS 2 </v>
      </c>
      <c r="B143" s="24"/>
      <c r="C143" s="10"/>
      <c r="D143" s="120"/>
      <c r="E143" s="121"/>
      <c r="F143" s="29"/>
      <c r="G143" s="120"/>
      <c r="H143" s="121"/>
      <c r="I143" s="29"/>
      <c r="J143" s="122"/>
      <c r="K143" s="123"/>
    </row>
    <row r="144" spans="1:11" ht="20" customHeight="1" x14ac:dyDescent="0.2">
      <c r="A144" s="25" t="str">
        <f>'Beoordelen 7.2 Casus 2'!A3</f>
        <v>7.2.1 Fictieve praktijksituatie (1)</v>
      </c>
      <c r="B144" s="26"/>
      <c r="C144" s="11"/>
      <c r="D144" s="31"/>
      <c r="E144" s="112" t="s">
        <v>100</v>
      </c>
      <c r="F144" s="32"/>
      <c r="G144" s="31"/>
      <c r="H144" s="112" t="s">
        <v>100</v>
      </c>
      <c r="I144" s="32"/>
      <c r="J144" s="33"/>
      <c r="K144" s="112" t="s">
        <v>100</v>
      </c>
    </row>
    <row r="145" spans="1:11" ht="18" customHeight="1" x14ac:dyDescent="0.2">
      <c r="A145" s="96" t="str">
        <f>'Beoordelen 7.2 Casus 2'!A4</f>
        <v xml:space="preserve">1.	Kwaliteit van de oplossing (inlevingsvermogen, zorgvuldigheid, oplossingsgerichtheid). </v>
      </c>
      <c r="B145" s="21" t="s">
        <v>6</v>
      </c>
      <c r="C145" s="11"/>
      <c r="D145" s="22" t="str">
        <f>'Beoordelaar 1'!C48</f>
        <v>SCORE</v>
      </c>
      <c r="E145" s="132" t="s">
        <v>3</v>
      </c>
      <c r="F145" s="11"/>
      <c r="G145" s="22" t="str">
        <f>'Beoordelaar 1'!F48</f>
        <v>SCORE</v>
      </c>
      <c r="H145" s="132" t="s">
        <v>3</v>
      </c>
      <c r="I145" s="11"/>
      <c r="J145" s="22" t="str">
        <f>'Beoordelaar 1'!I48</f>
        <v>SCORE</v>
      </c>
      <c r="K145" s="132" t="s">
        <v>3</v>
      </c>
    </row>
    <row r="146" spans="1:11" ht="18" customHeight="1" x14ac:dyDescent="0.2">
      <c r="A146" s="97"/>
      <c r="B146" s="21" t="s">
        <v>7</v>
      </c>
      <c r="C146" s="11"/>
      <c r="D146" s="22" t="str">
        <f>'Beoordelaar 2'!C48</f>
        <v>SCORE</v>
      </c>
      <c r="E146" s="132"/>
      <c r="F146" s="11"/>
      <c r="G146" s="22" t="str">
        <f>'Beoordelaar 2'!F48</f>
        <v>SCORE</v>
      </c>
      <c r="H146" s="132"/>
      <c r="I146" s="11"/>
      <c r="J146" s="22" t="str">
        <f>'Beoordelaar 2'!I48</f>
        <v>SCORE</v>
      </c>
      <c r="K146" s="132"/>
    </row>
    <row r="147" spans="1:11" ht="18" customHeight="1" x14ac:dyDescent="0.2">
      <c r="A147" s="97"/>
      <c r="B147" s="21" t="s">
        <v>8</v>
      </c>
      <c r="C147" s="11"/>
      <c r="D147" s="22" t="str">
        <f>'Beoordelaar 3'!C48</f>
        <v>SCORE</v>
      </c>
      <c r="E147" s="132"/>
      <c r="F147" s="11"/>
      <c r="G147" s="22" t="str">
        <f>'Beoordelaar 3'!F48</f>
        <v>SCORE</v>
      </c>
      <c r="H147" s="132"/>
      <c r="I147" s="11"/>
      <c r="J147" s="22" t="str">
        <f>'Beoordelaar 3'!I48</f>
        <v>SCORE</v>
      </c>
      <c r="K147" s="132"/>
    </row>
    <row r="148" spans="1:11" ht="18" customHeight="1" x14ac:dyDescent="0.2">
      <c r="A148" s="97"/>
      <c r="B148" s="21" t="s">
        <v>45</v>
      </c>
      <c r="C148" s="11"/>
      <c r="D148" s="22" t="str">
        <f>'Beoordelaar 4'!C48</f>
        <v>SCORE</v>
      </c>
      <c r="E148" s="132"/>
      <c r="F148" s="11"/>
      <c r="G148" s="22" t="str">
        <f>'Beoordelaar 4'!F48</f>
        <v>SCORE</v>
      </c>
      <c r="H148" s="132"/>
      <c r="I148" s="11"/>
      <c r="J148" s="22" t="str">
        <f>'Beoordelaar 4'!I48</f>
        <v>SCORE</v>
      </c>
      <c r="K148" s="132"/>
    </row>
    <row r="149" spans="1:11" ht="18" customHeight="1" x14ac:dyDescent="0.2">
      <c r="A149" s="98"/>
      <c r="B149" s="21" t="s">
        <v>46</v>
      </c>
      <c r="C149" s="11"/>
      <c r="D149" s="22" t="str">
        <f>'Beoordelaar 5'!C48</f>
        <v>SCORE</v>
      </c>
      <c r="E149" s="132"/>
      <c r="F149" s="11"/>
      <c r="G149" s="22" t="str">
        <f>'Beoordelaar 5'!F48</f>
        <v>SCORE</v>
      </c>
      <c r="H149" s="132"/>
      <c r="I149" s="11"/>
      <c r="J149" s="22" t="str">
        <f>'Beoordelaar 5'!I48</f>
        <v>SCORE</v>
      </c>
      <c r="K149" s="132"/>
    </row>
    <row r="150" spans="1:11" ht="20" customHeight="1" x14ac:dyDescent="0.2">
      <c r="A150" s="94" t="s">
        <v>4</v>
      </c>
      <c r="B150" s="95"/>
      <c r="C150" s="11"/>
      <c r="D150" s="14" t="s">
        <v>27</v>
      </c>
      <c r="E150" s="132"/>
      <c r="F150" s="11"/>
      <c r="G150" s="14" t="s">
        <v>47</v>
      </c>
      <c r="H150" s="132"/>
      <c r="I150" s="11"/>
      <c r="J150" s="14" t="s">
        <v>27</v>
      </c>
      <c r="K150" s="132"/>
    </row>
    <row r="151" spans="1:11" ht="20" customHeight="1" x14ac:dyDescent="0.2">
      <c r="A151" s="93"/>
      <c r="B151" s="93"/>
      <c r="C151" s="11"/>
      <c r="D151" s="15" t="str">
        <f>IF(D150="Uitmuntend","€ 10.000",IF(D150="Goed","€ 5.000",IF(D150="Voldoende","€ 2.500",IF(D150="Matig","€ 1.000",IF(D150="Onvoldoende","UITSLUITING"," ")))))</f>
        <v>€ 10.000</v>
      </c>
      <c r="E151" s="132"/>
      <c r="F151" s="11"/>
      <c r="G151" s="15" t="str">
        <f>IF(G150="Uitmuntend","€ 10.000",IF(G150="Goed","€ 5.000",IF(G150="Voldoende","€ 2.500",IF(G150="Matig","€ 1.000",IF(G150="Onvoldoende","UITSLUITING"," ")))))</f>
        <v>€ 10.000</v>
      </c>
      <c r="H151" s="132"/>
      <c r="I151" s="11"/>
      <c r="J151" s="15" t="str">
        <f>IF(J150="Uitmuntend","€ 10.000",IF(J150="Goed","€ 5.000",IF(J150="Voldoende","€ 2.500",IF(J150="Matig","€ 1.000",IF(J150="Onvoldoende","UITSLUITING"," ")))))</f>
        <v>€ 10.000</v>
      </c>
      <c r="K151" s="132"/>
    </row>
    <row r="152" spans="1:11" ht="18" customHeight="1" x14ac:dyDescent="0.2">
      <c r="A152" s="96" t="str">
        <f>'Beoordelen 7.2 Casus 2'!A5</f>
        <v>2.	De tijdsduur na indienen van de vraag tot de werkende oplossing.</v>
      </c>
      <c r="B152" s="21" t="s">
        <v>6</v>
      </c>
      <c r="C152" s="11"/>
      <c r="D152" s="22" t="str">
        <f>'Beoordelaar 1'!C50</f>
        <v>SCORE</v>
      </c>
      <c r="E152" s="132" t="s">
        <v>3</v>
      </c>
      <c r="F152" s="11"/>
      <c r="G152" s="22" t="str">
        <f>'Beoordelaar 1'!F50</f>
        <v>SCORE</v>
      </c>
      <c r="H152" s="132" t="s">
        <v>3</v>
      </c>
      <c r="I152" s="11"/>
      <c r="J152" s="22" t="str">
        <f>'Beoordelaar 1'!I50</f>
        <v>SCORE</v>
      </c>
      <c r="K152" s="132" t="s">
        <v>3</v>
      </c>
    </row>
    <row r="153" spans="1:11" ht="18" customHeight="1" x14ac:dyDescent="0.2">
      <c r="A153" s="97"/>
      <c r="B153" s="21" t="s">
        <v>7</v>
      </c>
      <c r="C153" s="11"/>
      <c r="D153" s="22" t="str">
        <f>'Beoordelaar 2'!C50</f>
        <v>SCORE</v>
      </c>
      <c r="E153" s="132"/>
      <c r="F153" s="11"/>
      <c r="G153" s="22" t="str">
        <f>'Beoordelaar 2'!F50</f>
        <v>SCORE</v>
      </c>
      <c r="H153" s="132"/>
      <c r="I153" s="11"/>
      <c r="J153" s="22" t="str">
        <f>'Beoordelaar 2'!I50</f>
        <v>SCORE</v>
      </c>
      <c r="K153" s="132"/>
    </row>
    <row r="154" spans="1:11" ht="19" customHeight="1" x14ac:dyDescent="0.2">
      <c r="A154" s="97"/>
      <c r="B154" s="21" t="s">
        <v>8</v>
      </c>
      <c r="C154" s="11"/>
      <c r="D154" s="22" t="str">
        <f>'Beoordelaar 3'!C50</f>
        <v>SCORE</v>
      </c>
      <c r="E154" s="132"/>
      <c r="F154" s="11"/>
      <c r="G154" s="22" t="str">
        <f>'Beoordelaar 3'!F50</f>
        <v>SCORE</v>
      </c>
      <c r="H154" s="132"/>
      <c r="I154" s="11"/>
      <c r="J154" s="22" t="str">
        <f>'Beoordelaar 3'!I50</f>
        <v>SCORE</v>
      </c>
      <c r="K154" s="132"/>
    </row>
    <row r="155" spans="1:11" ht="19" customHeight="1" x14ac:dyDescent="0.2">
      <c r="A155" s="97"/>
      <c r="B155" s="21" t="s">
        <v>45</v>
      </c>
      <c r="C155" s="11"/>
      <c r="D155" s="22" t="str">
        <f>'Beoordelaar 4'!C50</f>
        <v>SCORE</v>
      </c>
      <c r="E155" s="132"/>
      <c r="F155" s="11"/>
      <c r="G155" s="22" t="str">
        <f>'Beoordelaar 4'!F50</f>
        <v>SCORE</v>
      </c>
      <c r="H155" s="132"/>
      <c r="I155" s="11"/>
      <c r="J155" s="22" t="str">
        <f>'Beoordelaar 4'!I50</f>
        <v>SCORE</v>
      </c>
      <c r="K155" s="132"/>
    </row>
    <row r="156" spans="1:11" ht="19" customHeight="1" x14ac:dyDescent="0.2">
      <c r="A156" s="98"/>
      <c r="B156" s="21" t="s">
        <v>46</v>
      </c>
      <c r="C156" s="11"/>
      <c r="D156" s="22" t="str">
        <f>'Beoordelaar 5'!C50</f>
        <v>SCORE</v>
      </c>
      <c r="E156" s="132"/>
      <c r="F156" s="11"/>
      <c r="G156" s="22" t="str">
        <f>'Beoordelaar 5'!F50</f>
        <v>SCORE</v>
      </c>
      <c r="H156" s="132"/>
      <c r="I156" s="11"/>
      <c r="J156" s="22" t="str">
        <f>'Beoordelaar 5'!I50</f>
        <v>SCORE</v>
      </c>
      <c r="K156" s="132"/>
    </row>
    <row r="157" spans="1:11" ht="20" customHeight="1" x14ac:dyDescent="0.2">
      <c r="A157" s="99" t="s">
        <v>4</v>
      </c>
      <c r="B157" s="99"/>
      <c r="C157" s="11"/>
      <c r="D157" s="14" t="s">
        <v>27</v>
      </c>
      <c r="E157" s="132"/>
      <c r="F157" s="11"/>
      <c r="G157" s="14" t="s">
        <v>47</v>
      </c>
      <c r="H157" s="132"/>
      <c r="I157" s="11"/>
      <c r="J157" s="14" t="s">
        <v>27</v>
      </c>
      <c r="K157" s="132"/>
    </row>
    <row r="158" spans="1:11" ht="20" customHeight="1" x14ac:dyDescent="0.2">
      <c r="A158" s="93"/>
      <c r="B158" s="93"/>
      <c r="C158" s="11"/>
      <c r="D158" s="15" t="str">
        <f>IF(D157="Uitmuntend","€ 10.000",IF(D157="Goed","€ 5.000",IF(D157="Voldoende","€ 2.500",IF(D157="Matig","€ 1.000",IF(D157="Onvoldoende","UITSLUITING"," ")))))</f>
        <v>€ 10.000</v>
      </c>
      <c r="E158" s="132"/>
      <c r="F158" s="11"/>
      <c r="G158" s="15" t="str">
        <f>IF(G157="Uitmuntend","€ 10.000",IF(G157="Goed","€ 5.000",IF(G157="Voldoende","€ 2.500",IF(G157="Matig","€ 1.000",IF(G157="Onvoldoende","UITSLUITING"," ")))))</f>
        <v>€ 10.000</v>
      </c>
      <c r="H158" s="132"/>
      <c r="I158" s="11"/>
      <c r="J158" s="15" t="str">
        <f>IF(J157="Uitmuntend","€ 10.000",IF(J157="Goed","€ 5.000",IF(J157="Voldoende","€ 2.500",IF(J157="Matig","€ 1.000",IF(J157="Onvoldoende","UITSLUITING"," ")))))</f>
        <v>€ 10.000</v>
      </c>
      <c r="K158" s="132"/>
    </row>
    <row r="159" spans="1:11" ht="20" customHeight="1" x14ac:dyDescent="0.2">
      <c r="A159" s="25" t="str">
        <f>'Beoordelen 7.2 Casus 2'!A6</f>
        <v>7.2.2 Fictieve praktijkopdracht (2)</v>
      </c>
      <c r="B159" s="26"/>
      <c r="C159" s="11"/>
      <c r="D159" s="31"/>
      <c r="E159" s="105"/>
      <c r="F159" s="32"/>
      <c r="G159" s="31"/>
      <c r="H159" s="105"/>
      <c r="I159" s="32"/>
      <c r="J159" s="124"/>
      <c r="K159" s="125"/>
    </row>
    <row r="160" spans="1:11" ht="18" customHeight="1" x14ac:dyDescent="0.2">
      <c r="A160" s="96" t="str">
        <f>'Beoordelen 7.2 Casus 2'!A7</f>
        <v>1.	Kwaliteit van de oplossing.</v>
      </c>
      <c r="B160" s="21" t="s">
        <v>6</v>
      </c>
      <c r="C160" s="11"/>
      <c r="D160" s="22" t="str">
        <f>'Beoordelaar 1'!C53</f>
        <v>SCORE</v>
      </c>
      <c r="E160" s="132" t="s">
        <v>3</v>
      </c>
      <c r="F160" s="11"/>
      <c r="G160" s="22" t="str">
        <f>'Beoordelaar 1'!F53</f>
        <v>SCORE</v>
      </c>
      <c r="H160" s="132" t="s">
        <v>3</v>
      </c>
      <c r="I160" s="11"/>
      <c r="J160" s="22" t="str">
        <f>'Beoordelaar 1'!I53</f>
        <v>SCORE</v>
      </c>
      <c r="K160" s="132" t="s">
        <v>3</v>
      </c>
    </row>
    <row r="161" spans="1:11" ht="18" customHeight="1" x14ac:dyDescent="0.2">
      <c r="A161" s="97"/>
      <c r="B161" s="21" t="s">
        <v>7</v>
      </c>
      <c r="C161" s="11"/>
      <c r="D161" s="22" t="str">
        <f>'Beoordelaar 2'!C53</f>
        <v>SCORE</v>
      </c>
      <c r="E161" s="132"/>
      <c r="F161" s="11"/>
      <c r="G161" s="22" t="str">
        <f>'Beoordelaar 2'!F53</f>
        <v>SCORE</v>
      </c>
      <c r="H161" s="132"/>
      <c r="I161" s="11"/>
      <c r="J161" s="22" t="str">
        <f>'Beoordelaar 2'!I53</f>
        <v>SCORE</v>
      </c>
      <c r="K161" s="132"/>
    </row>
    <row r="162" spans="1:11" ht="18" customHeight="1" x14ac:dyDescent="0.2">
      <c r="A162" s="97"/>
      <c r="B162" s="21" t="s">
        <v>8</v>
      </c>
      <c r="C162" s="11"/>
      <c r="D162" s="22" t="str">
        <f>'Beoordelaar 3'!C53</f>
        <v>SCORE</v>
      </c>
      <c r="E162" s="132"/>
      <c r="F162" s="11"/>
      <c r="G162" s="22" t="str">
        <f>'Beoordelaar 3'!F53</f>
        <v>SCORE</v>
      </c>
      <c r="H162" s="132"/>
      <c r="I162" s="11"/>
      <c r="J162" s="22" t="str">
        <f>'Beoordelaar 3'!I53</f>
        <v>SCORE</v>
      </c>
      <c r="K162" s="132"/>
    </row>
    <row r="163" spans="1:11" ht="18" customHeight="1" x14ac:dyDescent="0.2">
      <c r="A163" s="97"/>
      <c r="B163" s="21" t="s">
        <v>45</v>
      </c>
      <c r="C163" s="11"/>
      <c r="D163" s="22" t="str">
        <f>'Beoordelaar 4'!C53</f>
        <v>SCORE</v>
      </c>
      <c r="E163" s="132"/>
      <c r="F163" s="11"/>
      <c r="G163" s="22" t="str">
        <f>'Beoordelaar 4'!F53</f>
        <v>SCORE</v>
      </c>
      <c r="H163" s="132"/>
      <c r="I163" s="11"/>
      <c r="J163" s="22" t="str">
        <f>'Beoordelaar 4'!I53</f>
        <v>SCORE</v>
      </c>
      <c r="K163" s="132"/>
    </row>
    <row r="164" spans="1:11" ht="18" customHeight="1" x14ac:dyDescent="0.2">
      <c r="A164" s="98"/>
      <c r="B164" s="21" t="s">
        <v>46</v>
      </c>
      <c r="C164" s="11"/>
      <c r="D164" s="22" t="str">
        <f>'Beoordelaar 5'!C53</f>
        <v>SCORE</v>
      </c>
      <c r="E164" s="132"/>
      <c r="F164" s="11"/>
      <c r="G164" s="22" t="str">
        <f>'Beoordelaar 5'!F53</f>
        <v>SCORE</v>
      </c>
      <c r="H164" s="132"/>
      <c r="I164" s="11"/>
      <c r="J164" s="22" t="str">
        <f>'Beoordelaar 5'!I53</f>
        <v>SCORE</v>
      </c>
      <c r="K164" s="132"/>
    </row>
    <row r="165" spans="1:11" ht="20" customHeight="1" x14ac:dyDescent="0.2">
      <c r="A165" s="99" t="s">
        <v>4</v>
      </c>
      <c r="B165" s="99"/>
      <c r="C165" s="11"/>
      <c r="D165" s="14" t="s">
        <v>27</v>
      </c>
      <c r="E165" s="132"/>
      <c r="F165" s="11"/>
      <c r="G165" s="14" t="s">
        <v>47</v>
      </c>
      <c r="H165" s="132"/>
      <c r="I165" s="11"/>
      <c r="J165" s="14" t="s">
        <v>27</v>
      </c>
      <c r="K165" s="132"/>
    </row>
    <row r="166" spans="1:11" ht="20" customHeight="1" x14ac:dyDescent="0.2">
      <c r="A166" s="93"/>
      <c r="B166" s="93"/>
      <c r="C166" s="11"/>
      <c r="D166" s="15" t="str">
        <f>IF(D165="Uitmuntend","€ 10.000",IF(D165="Goed","€ 5.000",IF(D165="Voldoende","€ 2.500",IF(D165="Matig","€ 1.000",IF(D165="Onvoldoende","€ 0"," ")))))</f>
        <v>€ 10.000</v>
      </c>
      <c r="E166" s="132"/>
      <c r="F166" s="11"/>
      <c r="G166" s="15" t="str">
        <f>IF(G165="Uitmuntend","€ 10.000",IF(G165="Goed","€ 5.000",IF(G165="Voldoende","€ 2.500",IF(G165="Matig","€ 1.000",IF(G165="Onvoldoende","€ 0"," ")))))</f>
        <v>€ 10.000</v>
      </c>
      <c r="H166" s="132"/>
      <c r="I166" s="11"/>
      <c r="J166" s="15" t="str">
        <f>IF(J165="Uitmuntend","€ 10.000",IF(J165="Goed","€ 5.000",IF(J165="Voldoende","€ 2.500",IF(J165="Matig","€ 1.000",IF(J165="Onvoldoende","€ 0"," ")))))</f>
        <v>€ 10.000</v>
      </c>
      <c r="K166" s="132"/>
    </row>
    <row r="167" spans="1:11" ht="18" customHeight="1" x14ac:dyDescent="0.2">
      <c r="A167" s="96" t="str">
        <f>'Beoordelen 7.2 Casus 2'!A8</f>
        <v>2.	Mate van voorkoming van de desinvestering.</v>
      </c>
      <c r="B167" s="21" t="s">
        <v>6</v>
      </c>
      <c r="C167" s="11"/>
      <c r="D167" s="22" t="str">
        <f>'Beoordelaar 1'!C55</f>
        <v>SCORE</v>
      </c>
      <c r="E167" s="132" t="s">
        <v>3</v>
      </c>
      <c r="F167" s="11"/>
      <c r="G167" s="22" t="str">
        <f>'Beoordelaar 1'!F55</f>
        <v>SCORE</v>
      </c>
      <c r="H167" s="132" t="s">
        <v>3</v>
      </c>
      <c r="I167" s="11"/>
      <c r="J167" s="22" t="str">
        <f>'Beoordelaar 1'!I55</f>
        <v>SCORE</v>
      </c>
      <c r="K167" s="132" t="s">
        <v>3</v>
      </c>
    </row>
    <row r="168" spans="1:11" ht="18" customHeight="1" x14ac:dyDescent="0.2">
      <c r="A168" s="97"/>
      <c r="B168" s="21" t="s">
        <v>7</v>
      </c>
      <c r="C168" s="11"/>
      <c r="D168" s="22" t="str">
        <f>'Beoordelaar 2'!C55</f>
        <v>SCORE</v>
      </c>
      <c r="E168" s="132"/>
      <c r="F168" s="11"/>
      <c r="G168" s="22" t="str">
        <f>'Beoordelaar 2'!F55</f>
        <v>SCORE</v>
      </c>
      <c r="H168" s="132"/>
      <c r="I168" s="11"/>
      <c r="J168" s="22" t="str">
        <f>'Beoordelaar 2'!I55</f>
        <v>SCORE</v>
      </c>
      <c r="K168" s="132"/>
    </row>
    <row r="169" spans="1:11" ht="18" customHeight="1" x14ac:dyDescent="0.2">
      <c r="A169" s="97"/>
      <c r="B169" s="21" t="s">
        <v>8</v>
      </c>
      <c r="C169" s="11"/>
      <c r="D169" s="22" t="str">
        <f>'Beoordelaar 3'!C55</f>
        <v>SCORE</v>
      </c>
      <c r="E169" s="132"/>
      <c r="F169" s="11"/>
      <c r="G169" s="22" t="str">
        <f>'Beoordelaar 3'!F55</f>
        <v>SCORE</v>
      </c>
      <c r="H169" s="132"/>
      <c r="I169" s="11"/>
      <c r="J169" s="22" t="str">
        <f>'Beoordelaar 3'!I55</f>
        <v>SCORE</v>
      </c>
      <c r="K169" s="132"/>
    </row>
    <row r="170" spans="1:11" ht="18" customHeight="1" x14ac:dyDescent="0.2">
      <c r="A170" s="97"/>
      <c r="B170" s="21" t="s">
        <v>45</v>
      </c>
      <c r="C170" s="11"/>
      <c r="D170" s="22" t="str">
        <f>'Beoordelaar 4'!C55</f>
        <v>SCORE</v>
      </c>
      <c r="E170" s="132"/>
      <c r="F170" s="11"/>
      <c r="G170" s="22" t="str">
        <f>'Beoordelaar 4'!F55</f>
        <v>SCORE</v>
      </c>
      <c r="H170" s="132"/>
      <c r="I170" s="11"/>
      <c r="J170" s="22" t="str">
        <f>'Beoordelaar 4'!I55</f>
        <v>SCORE</v>
      </c>
      <c r="K170" s="132"/>
    </row>
    <row r="171" spans="1:11" ht="18" customHeight="1" x14ac:dyDescent="0.2">
      <c r="A171" s="98"/>
      <c r="B171" s="21" t="s">
        <v>46</v>
      </c>
      <c r="C171" s="11"/>
      <c r="D171" s="22" t="str">
        <f>'Beoordelaar 5'!C55</f>
        <v>SCORE</v>
      </c>
      <c r="E171" s="132"/>
      <c r="F171" s="11"/>
      <c r="G171" s="22" t="str">
        <f>'Beoordelaar 5'!F55</f>
        <v>SCORE</v>
      </c>
      <c r="H171" s="132"/>
      <c r="I171" s="11"/>
      <c r="J171" s="22" t="str">
        <f>'Beoordelaar 5'!I55</f>
        <v>SCORE</v>
      </c>
      <c r="K171" s="132"/>
    </row>
    <row r="172" spans="1:11" ht="20" customHeight="1" x14ac:dyDescent="0.2">
      <c r="A172" s="99" t="s">
        <v>4</v>
      </c>
      <c r="B172" s="99"/>
      <c r="C172" s="11"/>
      <c r="D172" s="14" t="s">
        <v>27</v>
      </c>
      <c r="E172" s="132"/>
      <c r="F172" s="11"/>
      <c r="G172" s="14" t="s">
        <v>47</v>
      </c>
      <c r="H172" s="132"/>
      <c r="I172" s="11"/>
      <c r="J172" s="14" t="s">
        <v>27</v>
      </c>
      <c r="K172" s="132"/>
    </row>
    <row r="173" spans="1:11" ht="20" customHeight="1" x14ac:dyDescent="0.2">
      <c r="A173" s="93"/>
      <c r="B173" s="93"/>
      <c r="C173" s="11"/>
      <c r="D173" s="15" t="str">
        <f>IF(D172="Uitmuntend","€ 10.000",IF(D172="Goed","€ 5.000",IF(D172="Voldoende","€ 2.500",IF(D172="Matig","€ 1.000",IF(D172="Onvoldoende","€ 0"," ")))))</f>
        <v>€ 10.000</v>
      </c>
      <c r="E173" s="132"/>
      <c r="F173" s="11"/>
      <c r="G173" s="15" t="str">
        <f>IF(G172="Uitmuntend","€ 10.000",IF(G172="Goed","€ 5.000",IF(G172="Voldoende","€ 2.500",IF(G172="Matig","€ 1.000",IF(G172="Onvoldoende","€ 0"," ")))))</f>
        <v>€ 10.000</v>
      </c>
      <c r="H173" s="132"/>
      <c r="I173" s="11"/>
      <c r="J173" s="15" t="str">
        <f>IF(J172="Uitmuntend","€ 10.000",IF(J172="Goed","€ 5.000",IF(J172="Voldoende","€ 2.500",IF(J172="Matig","€ 1.000",IF(J172="Onvoldoende","€ 0"," ")))))</f>
        <v>€ 10.000</v>
      </c>
      <c r="K173" s="132"/>
    </row>
    <row r="174" spans="1:11" ht="20" customHeight="1" x14ac:dyDescent="0.2">
      <c r="C174"/>
      <c r="F174"/>
      <c r="I174"/>
    </row>
    <row r="175" spans="1:11" ht="30" customHeight="1" x14ac:dyDescent="0.2">
      <c r="A175" s="104" t="s">
        <v>42</v>
      </c>
      <c r="B175" s="104"/>
      <c r="C175" s="11"/>
      <c r="D175" s="117">
        <f>D151+D158+D166+D173</f>
        <v>40000</v>
      </c>
      <c r="E175" s="118"/>
      <c r="F175" s="47"/>
      <c r="G175" s="117">
        <f>G151+G158+G166+G173</f>
        <v>40000</v>
      </c>
      <c r="H175" s="118"/>
      <c r="I175" s="47"/>
      <c r="J175" s="117">
        <f>J151+J158+J166+J173</f>
        <v>40000</v>
      </c>
      <c r="K175" s="119"/>
    </row>
    <row r="176" spans="1:11" ht="15" customHeight="1" x14ac:dyDescent="0.2">
      <c r="A176" s="45"/>
      <c r="B176" s="45"/>
      <c r="C176" s="45"/>
      <c r="D176" s="45"/>
      <c r="E176" s="45"/>
      <c r="F176" s="45"/>
      <c r="G176" s="45"/>
      <c r="H176" s="45"/>
      <c r="I176" s="45"/>
      <c r="J176" s="45"/>
    </row>
    <row r="177" spans="1:11" ht="20" customHeight="1" x14ac:dyDescent="0.2">
      <c r="A177" s="23" t="str">
        <f>'Beoordelen 7.3 Open vragen'!A1:B1</f>
        <v xml:space="preserve">7.3	BEANTWOORDING VAN DE OPEN VRAGEN </v>
      </c>
      <c r="B177" s="24"/>
      <c r="C177" s="10"/>
      <c r="D177" s="28"/>
      <c r="E177" s="112" t="s">
        <v>100</v>
      </c>
      <c r="F177" s="29"/>
      <c r="G177" s="28"/>
      <c r="H177" s="112" t="s">
        <v>100</v>
      </c>
      <c r="I177" s="29"/>
      <c r="J177" s="30"/>
      <c r="K177" s="112" t="s">
        <v>100</v>
      </c>
    </row>
    <row r="178" spans="1:11" ht="23" customHeight="1" x14ac:dyDescent="0.2">
      <c r="A178" s="96" t="str">
        <f>'Beoordelen 7.3 Open vragen'!A4:B4</f>
        <v>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v>
      </c>
      <c r="B178" s="21" t="s">
        <v>6</v>
      </c>
      <c r="C178" s="11"/>
      <c r="D178" s="22" t="str">
        <f>'Beoordelaar 1'!C59</f>
        <v>SCORE</v>
      </c>
      <c r="E178" s="132" t="s">
        <v>3</v>
      </c>
      <c r="F178" s="11"/>
      <c r="G178" s="22" t="str">
        <f>'Beoordelaar 1'!F59</f>
        <v>SCORE</v>
      </c>
      <c r="H178" s="132" t="s">
        <v>3</v>
      </c>
      <c r="I178" s="11"/>
      <c r="J178" s="22" t="str">
        <f>'Beoordelaar 1'!I59</f>
        <v>SCORE</v>
      </c>
      <c r="K178" s="132" t="s">
        <v>3</v>
      </c>
    </row>
    <row r="179" spans="1:11" ht="23" customHeight="1" x14ac:dyDescent="0.2">
      <c r="A179" s="97"/>
      <c r="B179" s="21" t="s">
        <v>7</v>
      </c>
      <c r="C179" s="11"/>
      <c r="D179" s="22" t="str">
        <f>'Beoordelaar 2'!C59</f>
        <v>SCORE</v>
      </c>
      <c r="E179" s="132"/>
      <c r="F179" s="11"/>
      <c r="G179" s="22" t="str">
        <f>'Beoordelaar 2'!F59</f>
        <v>SCORE</v>
      </c>
      <c r="H179" s="132"/>
      <c r="I179" s="11"/>
      <c r="J179" s="22" t="str">
        <f>'Beoordelaar 2'!I59</f>
        <v>SCORE</v>
      </c>
      <c r="K179" s="132"/>
    </row>
    <row r="180" spans="1:11" ht="23" customHeight="1" x14ac:dyDescent="0.2">
      <c r="A180" s="97"/>
      <c r="B180" s="21" t="s">
        <v>8</v>
      </c>
      <c r="C180" s="11"/>
      <c r="D180" s="22" t="str">
        <f>'Beoordelaar 3'!C59</f>
        <v>SCORE</v>
      </c>
      <c r="E180" s="132"/>
      <c r="F180" s="11"/>
      <c r="G180" s="22" t="str">
        <f>'Beoordelaar 3'!F59</f>
        <v>SCORE</v>
      </c>
      <c r="H180" s="132"/>
      <c r="I180" s="11"/>
      <c r="J180" s="22" t="str">
        <f>'Beoordelaar 3'!I59</f>
        <v>SCORE</v>
      </c>
      <c r="K180" s="132"/>
    </row>
    <row r="181" spans="1:11" ht="23" customHeight="1" x14ac:dyDescent="0.2">
      <c r="A181" s="97"/>
      <c r="B181" s="21" t="s">
        <v>45</v>
      </c>
      <c r="C181" s="11"/>
      <c r="D181" s="22" t="str">
        <f>'Beoordelaar 4'!C59</f>
        <v>SCORE</v>
      </c>
      <c r="E181" s="132"/>
      <c r="F181" s="11"/>
      <c r="G181" s="22" t="str">
        <f>'Beoordelaar 4'!F59</f>
        <v>SCORE</v>
      </c>
      <c r="H181" s="132"/>
      <c r="I181" s="11"/>
      <c r="J181" s="22" t="str">
        <f>'Beoordelaar 4'!I59</f>
        <v>SCORE</v>
      </c>
      <c r="K181" s="132"/>
    </row>
    <row r="182" spans="1:11" ht="23" customHeight="1" x14ac:dyDescent="0.2">
      <c r="A182" s="98"/>
      <c r="B182" s="21" t="s">
        <v>46</v>
      </c>
      <c r="C182" s="11"/>
      <c r="D182" s="22" t="str">
        <f>'Beoordelaar 5'!C59</f>
        <v>SCORE</v>
      </c>
      <c r="E182" s="132"/>
      <c r="F182" s="11"/>
      <c r="G182" s="22" t="str">
        <f>'Beoordelaar 5'!F59</f>
        <v>SCORE</v>
      </c>
      <c r="H182" s="132"/>
      <c r="I182" s="11"/>
      <c r="J182" s="22" t="str">
        <f>'Beoordelaar 5'!I59</f>
        <v>SCORE</v>
      </c>
      <c r="K182" s="132"/>
    </row>
    <row r="183" spans="1:11" ht="20" customHeight="1" x14ac:dyDescent="0.2">
      <c r="A183" s="99" t="s">
        <v>4</v>
      </c>
      <c r="B183" s="99"/>
      <c r="C183" s="11"/>
      <c r="D183" s="14" t="s">
        <v>27</v>
      </c>
      <c r="E183" s="132"/>
      <c r="F183" s="11"/>
      <c r="G183" s="14" t="s">
        <v>47</v>
      </c>
      <c r="H183" s="132"/>
      <c r="I183" s="11"/>
      <c r="J183" s="14" t="s">
        <v>27</v>
      </c>
      <c r="K183" s="132"/>
    </row>
    <row r="184" spans="1:11" ht="20" customHeight="1" x14ac:dyDescent="0.2">
      <c r="A184" s="93"/>
      <c r="B184" s="93"/>
      <c r="C184" s="11"/>
      <c r="D184" s="15" t="str">
        <f>IF(D183="Uitmuntend","€ 10.000",IF(D183="Goed","€ 5.000",IF(D183="Voldoende","€ 2.500",IF(D183="Matig","€ 1.000",IF(D183="Onvoldoende","€ 0"," ")))))</f>
        <v>€ 10.000</v>
      </c>
      <c r="E184" s="132"/>
      <c r="F184" s="11"/>
      <c r="G184" s="15" t="str">
        <f>IF(G183="Uitmuntend","€ 10.000",IF(G183="Goed","€ 5.000",IF(G183="Voldoende","€ 2.500",IF(G183="Matig","€ 1.000",IF(G183="Onvoldoende","€ 0"," ")))))</f>
        <v>€ 10.000</v>
      </c>
      <c r="H184" s="132"/>
      <c r="I184" s="11"/>
      <c r="J184" s="15" t="str">
        <f>IF(J183="Uitmuntend","€ 10.000",IF(J183="Goed","€ 5.000",IF(J183="Voldoende","€ 2.500",IF(J183="Matig","€ 1.000",IF(J183="Onvoldoende","€ 0"," ")))))</f>
        <v>€ 10.000</v>
      </c>
      <c r="K184" s="132"/>
    </row>
    <row r="185" spans="1:11" ht="18" customHeight="1" x14ac:dyDescent="0.2">
      <c r="A185" s="96" t="str">
        <f>'Beoordelen 7.3 Open vragen'!A6:B6</f>
        <v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v>
      </c>
      <c r="B185" s="21" t="s">
        <v>6</v>
      </c>
      <c r="C185" s="11"/>
      <c r="D185" s="22" t="str">
        <f>'Beoordelaar 1'!C61</f>
        <v>SCORE</v>
      </c>
      <c r="E185" s="132" t="s">
        <v>3</v>
      </c>
      <c r="F185" s="11"/>
      <c r="G185" s="22" t="str">
        <f>'Beoordelaar 1'!F61</f>
        <v>SCORE</v>
      </c>
      <c r="H185" s="132" t="s">
        <v>3</v>
      </c>
      <c r="I185" s="11"/>
      <c r="J185" s="22" t="str">
        <f>'Beoordelaar 1'!I61</f>
        <v>SCORE</v>
      </c>
      <c r="K185" s="132" t="s">
        <v>3</v>
      </c>
    </row>
    <row r="186" spans="1:11" ht="18" customHeight="1" x14ac:dyDescent="0.2">
      <c r="A186" s="97"/>
      <c r="B186" s="21" t="s">
        <v>7</v>
      </c>
      <c r="C186" s="11"/>
      <c r="D186" s="22" t="str">
        <f>'Beoordelaar 2'!C61</f>
        <v>SCORE</v>
      </c>
      <c r="E186" s="132"/>
      <c r="F186" s="11"/>
      <c r="G186" s="22" t="str">
        <f>'Beoordelaar 2'!F61</f>
        <v>SCORE</v>
      </c>
      <c r="H186" s="132"/>
      <c r="I186" s="11"/>
      <c r="J186" s="22" t="str">
        <f>'Beoordelaar 2'!I61</f>
        <v>SCORE</v>
      </c>
      <c r="K186" s="132"/>
    </row>
    <row r="187" spans="1:11" ht="18" customHeight="1" x14ac:dyDescent="0.2">
      <c r="A187" s="97"/>
      <c r="B187" s="21" t="s">
        <v>8</v>
      </c>
      <c r="C187" s="11"/>
      <c r="D187" s="22" t="str">
        <f>'Beoordelaar 3'!C61</f>
        <v>SCORE</v>
      </c>
      <c r="E187" s="132"/>
      <c r="F187" s="11"/>
      <c r="G187" s="22" t="str">
        <f>'Beoordelaar 3'!F61</f>
        <v>SCORE</v>
      </c>
      <c r="H187" s="132"/>
      <c r="I187" s="11"/>
      <c r="J187" s="22" t="str">
        <f>'Beoordelaar 3'!I61</f>
        <v>SCORE</v>
      </c>
      <c r="K187" s="132"/>
    </row>
    <row r="188" spans="1:11" ht="18" customHeight="1" x14ac:dyDescent="0.2">
      <c r="A188" s="97"/>
      <c r="B188" s="21" t="s">
        <v>45</v>
      </c>
      <c r="C188" s="11"/>
      <c r="D188" s="22" t="str">
        <f>'Beoordelaar 4'!C61</f>
        <v>SCORE</v>
      </c>
      <c r="E188" s="132"/>
      <c r="F188" s="11"/>
      <c r="G188" s="22" t="str">
        <f>'Beoordelaar 4'!F61</f>
        <v>SCORE</v>
      </c>
      <c r="H188" s="132"/>
      <c r="I188" s="11"/>
      <c r="J188" s="22" t="str">
        <f>'Beoordelaar 4'!I61</f>
        <v>SCORE</v>
      </c>
      <c r="K188" s="132"/>
    </row>
    <row r="189" spans="1:11" ht="18" customHeight="1" x14ac:dyDescent="0.2">
      <c r="A189" s="98"/>
      <c r="B189" s="21" t="s">
        <v>46</v>
      </c>
      <c r="C189" s="11"/>
      <c r="D189" s="22" t="str">
        <f>'Beoordelaar 5'!C61</f>
        <v>SCORE</v>
      </c>
      <c r="E189" s="132"/>
      <c r="F189" s="11"/>
      <c r="G189" s="22" t="str">
        <f>'Beoordelaar 5'!F61</f>
        <v>SCORE</v>
      </c>
      <c r="H189" s="132"/>
      <c r="I189" s="11"/>
      <c r="J189" s="22" t="str">
        <f>'Beoordelaar 5'!I61</f>
        <v>SCORE</v>
      </c>
      <c r="K189" s="132"/>
    </row>
    <row r="190" spans="1:11" ht="20" customHeight="1" x14ac:dyDescent="0.2">
      <c r="A190" s="99" t="s">
        <v>4</v>
      </c>
      <c r="B190" s="99"/>
      <c r="C190" s="11"/>
      <c r="D190" s="14" t="s">
        <v>27</v>
      </c>
      <c r="E190" s="132"/>
      <c r="F190" s="11"/>
      <c r="G190" s="14" t="s">
        <v>47</v>
      </c>
      <c r="H190" s="132"/>
      <c r="I190" s="11"/>
      <c r="J190" s="14" t="s">
        <v>27</v>
      </c>
      <c r="K190" s="132"/>
    </row>
    <row r="191" spans="1:11" ht="20" customHeight="1" x14ac:dyDescent="0.2">
      <c r="A191" s="93"/>
      <c r="B191" s="93"/>
      <c r="C191" s="11"/>
      <c r="D191" s="15" t="str">
        <f>IF(D190="Uitmuntend","€ 30.000",IF(D190="Goed","€ 10.000",IF(D190="Voldoende","€ 2.500",IF(D190="Matig","€ 10.00",IF(D190="Onvoldoende","€ 0"," ")))))</f>
        <v>€ 30.000</v>
      </c>
      <c r="E191" s="132"/>
      <c r="F191" s="11"/>
      <c r="G191" s="15" t="str">
        <f>IF(G190="Uitmuntend","€ 30.000",IF(G190="Goed","€ 10.000",IF(G190="Voldoende","€ 2.500",IF(G190="Matig","€ 10.00",IF(G190="Onvoldoende","€ 0"," ")))))</f>
        <v>€ 30.000</v>
      </c>
      <c r="H191" s="132"/>
      <c r="I191" s="11"/>
      <c r="J191" s="15" t="str">
        <f>IF(J190="Uitmuntend","€ 30.000",IF(J190="Goed","€ 10.000",IF(J190="Voldoende","€ 2.500",IF(J190="Matig","€ 10.00",IF(J190="Onvoldoende","€ 0"," ")))))</f>
        <v>€ 30.000</v>
      </c>
      <c r="K191" s="132"/>
    </row>
    <row r="192" spans="1:11" ht="28" customHeight="1" x14ac:dyDescent="0.2">
      <c r="A192" s="96" t="str">
        <f>'Beoordelen 7.3 Open vragen'!A8:B8</f>
        <v>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v>
      </c>
      <c r="B192" s="21" t="s">
        <v>6</v>
      </c>
      <c r="C192" s="11"/>
      <c r="D192" s="22" t="str">
        <f>'Beoordelaar 1'!C63</f>
        <v>SCORE</v>
      </c>
      <c r="E192" s="132" t="s">
        <v>3</v>
      </c>
      <c r="F192" s="11"/>
      <c r="G192" s="22" t="str">
        <f>'Beoordelaar 1'!F63</f>
        <v>SCORE</v>
      </c>
      <c r="H192" s="132" t="s">
        <v>3</v>
      </c>
      <c r="I192" s="11"/>
      <c r="J192" s="22" t="str">
        <f>'Beoordelaar 1'!I63</f>
        <v>SCORE:</v>
      </c>
      <c r="K192" s="132" t="s">
        <v>3</v>
      </c>
    </row>
    <row r="193" spans="1:11" ht="28" customHeight="1" x14ac:dyDescent="0.2">
      <c r="A193" s="97"/>
      <c r="B193" s="21" t="s">
        <v>7</v>
      </c>
      <c r="C193" s="11"/>
      <c r="D193" s="22" t="str">
        <f>'Beoordelaar 2'!C63</f>
        <v>SCORE</v>
      </c>
      <c r="E193" s="132"/>
      <c r="F193" s="11"/>
      <c r="G193" s="22" t="str">
        <f>'Beoordelaar 2'!F63</f>
        <v>SCORE</v>
      </c>
      <c r="H193" s="132"/>
      <c r="I193" s="11"/>
      <c r="J193" s="22" t="str">
        <f>'Beoordelaar 2'!I63</f>
        <v>SCORE:</v>
      </c>
      <c r="K193" s="132"/>
    </row>
    <row r="194" spans="1:11" ht="28" customHeight="1" x14ac:dyDescent="0.2">
      <c r="A194" s="97"/>
      <c r="B194" s="21" t="s">
        <v>8</v>
      </c>
      <c r="C194" s="11"/>
      <c r="D194" s="22" t="str">
        <f>'Beoordelaar 3'!C63</f>
        <v>SCORE</v>
      </c>
      <c r="E194" s="132"/>
      <c r="F194" s="11"/>
      <c r="G194" s="22" t="str">
        <f>'Beoordelaar 3'!F63</f>
        <v>SCORE</v>
      </c>
      <c r="H194" s="132"/>
      <c r="I194" s="11"/>
      <c r="J194" s="22" t="str">
        <f>'Beoordelaar 3'!I63</f>
        <v>SCORE:</v>
      </c>
      <c r="K194" s="132"/>
    </row>
    <row r="195" spans="1:11" ht="28" customHeight="1" x14ac:dyDescent="0.2">
      <c r="A195" s="97"/>
      <c r="B195" s="21" t="s">
        <v>45</v>
      </c>
      <c r="C195" s="11"/>
      <c r="D195" s="22" t="str">
        <f>'Beoordelaar 4'!C63</f>
        <v>SCORE</v>
      </c>
      <c r="E195" s="132"/>
      <c r="F195" s="11"/>
      <c r="G195" s="22" t="str">
        <f>'Beoordelaar 4'!F63</f>
        <v>SCORE</v>
      </c>
      <c r="H195" s="132"/>
      <c r="I195" s="11"/>
      <c r="J195" s="22" t="str">
        <f>'Beoordelaar 4'!I63</f>
        <v>SCORE:</v>
      </c>
      <c r="K195" s="132"/>
    </row>
    <row r="196" spans="1:11" ht="28" customHeight="1" x14ac:dyDescent="0.2">
      <c r="A196" s="98"/>
      <c r="B196" s="21" t="s">
        <v>46</v>
      </c>
      <c r="C196" s="11"/>
      <c r="D196" s="22" t="str">
        <f>'Beoordelaar 5'!C63</f>
        <v>SCORE</v>
      </c>
      <c r="E196" s="132"/>
      <c r="F196" s="11"/>
      <c r="G196" s="22" t="str">
        <f>'Beoordelaar 5'!F63</f>
        <v>SCORE</v>
      </c>
      <c r="H196" s="132"/>
      <c r="I196" s="11"/>
      <c r="J196" s="22" t="str">
        <f>'Beoordelaar 5'!I63</f>
        <v>SCORE:</v>
      </c>
      <c r="K196" s="132"/>
    </row>
    <row r="197" spans="1:11" ht="20" customHeight="1" x14ac:dyDescent="0.2">
      <c r="A197" s="99" t="s">
        <v>4</v>
      </c>
      <c r="B197" s="99"/>
      <c r="C197" s="11"/>
      <c r="D197" s="14" t="s">
        <v>27</v>
      </c>
      <c r="E197" s="132"/>
      <c r="F197" s="11"/>
      <c r="G197" s="14" t="s">
        <v>47</v>
      </c>
      <c r="H197" s="132"/>
      <c r="I197" s="11"/>
      <c r="J197" s="14" t="s">
        <v>27</v>
      </c>
      <c r="K197" s="132"/>
    </row>
    <row r="198" spans="1:11" ht="20" customHeight="1" x14ac:dyDescent="0.2">
      <c r="A198" s="93"/>
      <c r="B198" s="93"/>
      <c r="C198" s="11"/>
      <c r="D198" s="15" t="str">
        <f>IF(D197="Uitmuntend","€ 20.000",IF(D197="Goed","€ 10.000",IF(D197="Voldoende","€ 2.500",IF(D197="Matig","€ 1.000",IF(D197="Onvoldoende","€ 0"," ")))))</f>
        <v>€ 20.000</v>
      </c>
      <c r="E198" s="132"/>
      <c r="F198" s="11"/>
      <c r="G198" s="15" t="str">
        <f>IF(G197="Uitmuntend","€ 20.000",IF(G197="Goed","€ 10.000",IF(G197="Voldoende","€ 2.500",IF(G197="Matig","€ 1.000",IF(G197="Onvoldoende","€ 0"," ")))))</f>
        <v>€ 20.000</v>
      </c>
      <c r="H198" s="132"/>
      <c r="I198" s="11"/>
      <c r="J198" s="15" t="str">
        <f>IF(J197="Uitmuntend","€ 20.000",IF(J197="Goed","€ 10.000",IF(J197="Voldoende","€ 2.500",IF(J197="Matig","€ 1.000",IF(J197="Onvoldoende","€ 0"," ")))))</f>
        <v>€ 20.000</v>
      </c>
      <c r="K198" s="132"/>
    </row>
    <row r="199" spans="1:11" ht="20" customHeight="1" x14ac:dyDescent="0.2">
      <c r="C199"/>
      <c r="F199"/>
      <c r="I199"/>
    </row>
    <row r="200" spans="1:11" ht="30" customHeight="1" x14ac:dyDescent="0.2">
      <c r="A200" s="104" t="s">
        <v>43</v>
      </c>
      <c r="B200" s="104"/>
      <c r="C200" s="11"/>
      <c r="D200" s="126">
        <f>D184+D191+D198</f>
        <v>60000</v>
      </c>
      <c r="E200" s="127"/>
      <c r="F200" s="48"/>
      <c r="G200" s="126">
        <f>G184+G191+G198</f>
        <v>60000</v>
      </c>
      <c r="H200" s="127"/>
      <c r="I200" s="48"/>
      <c r="J200" s="126">
        <f>J184+J191+J198</f>
        <v>60000</v>
      </c>
      <c r="K200" s="128"/>
    </row>
    <row r="201" spans="1:11" ht="15" customHeight="1" x14ac:dyDescent="0.2">
      <c r="A201" s="45"/>
      <c r="B201" s="45"/>
      <c r="C201" s="45"/>
      <c r="D201" s="45"/>
      <c r="E201" s="45"/>
      <c r="F201" s="45"/>
      <c r="G201" s="45"/>
      <c r="H201" s="45"/>
      <c r="I201" s="45"/>
      <c r="J201" s="45"/>
    </row>
    <row r="202" spans="1:11" ht="20" customHeight="1" x14ac:dyDescent="0.2">
      <c r="A202" s="23" t="str">
        <f>'Beoordelen 7.4 Demonstratie'!A1:B1</f>
        <v>7.4 DEMONSTRATIE OPLOSSING;</v>
      </c>
      <c r="B202" s="24"/>
      <c r="C202" s="10"/>
      <c r="D202" s="113"/>
      <c r="E202" s="114"/>
      <c r="F202" s="129"/>
      <c r="G202" s="113"/>
      <c r="H202" s="114"/>
      <c r="I202" s="29"/>
      <c r="J202" s="113"/>
      <c r="K202" s="114"/>
    </row>
    <row r="203" spans="1:11" ht="30" customHeight="1" x14ac:dyDescent="0.2">
      <c r="A203" s="102" t="str">
        <f>'Beoordelen 7.4 Demonstratie'!A3:B3</f>
        <v>Dit onderdeel kent GEEN eigen beoordelingskader, maar kan leiden tot een aanpassing van een beoordeling van (alleen) casus 1.</v>
      </c>
      <c r="B203" s="103"/>
      <c r="D203" s="130"/>
      <c r="E203" s="131"/>
      <c r="G203" s="130"/>
      <c r="H203" s="131"/>
      <c r="J203" s="130"/>
      <c r="K203" s="131"/>
    </row>
    <row r="204" spans="1:11" ht="20" customHeight="1" x14ac:dyDescent="0.2">
      <c r="C204"/>
      <c r="F204"/>
      <c r="I204"/>
    </row>
    <row r="205" spans="1:11" ht="20" customHeight="1" x14ac:dyDescent="0.2">
      <c r="A205" s="23" t="str">
        <f>'Beoordelen 7.5 Interview'!A1:B1</f>
        <v>7.5 INTERVIEW SLEUTELFUNCTIONARISSEN;</v>
      </c>
      <c r="B205" s="24"/>
      <c r="C205" s="10"/>
      <c r="D205" s="28"/>
      <c r="E205" s="112" t="s">
        <v>100</v>
      </c>
      <c r="F205" s="29"/>
      <c r="G205" s="28"/>
      <c r="H205" s="112" t="s">
        <v>100</v>
      </c>
      <c r="I205" s="29"/>
      <c r="J205" s="30"/>
      <c r="K205" s="112" t="s">
        <v>100</v>
      </c>
    </row>
    <row r="206" spans="1:11" ht="18" customHeight="1" x14ac:dyDescent="0.2">
      <c r="A206" s="96" t="str">
        <f>'Beoordelen 7.5 Interview'!A4:B4</f>
        <v>1.	Een strategische vraag.</v>
      </c>
      <c r="B206" s="21" t="s">
        <v>6</v>
      </c>
      <c r="C206" s="11"/>
      <c r="D206" s="22" t="str">
        <f>'Beoordelaar 1'!C69</f>
        <v>SCORE</v>
      </c>
      <c r="E206" s="132" t="s">
        <v>3</v>
      </c>
      <c r="F206" s="11"/>
      <c r="G206" s="22" t="str">
        <f>'Beoordelaar 1'!F69</f>
        <v>SCORE</v>
      </c>
      <c r="H206" s="132" t="s">
        <v>3</v>
      </c>
      <c r="I206" s="11"/>
      <c r="J206" s="22" t="str">
        <f>'Beoordelaar 1'!I69</f>
        <v>SCORE</v>
      </c>
      <c r="K206" s="132" t="s">
        <v>3</v>
      </c>
    </row>
    <row r="207" spans="1:11" ht="18" customHeight="1" x14ac:dyDescent="0.2">
      <c r="A207" s="97"/>
      <c r="B207" s="21" t="s">
        <v>7</v>
      </c>
      <c r="C207" s="11"/>
      <c r="D207" s="22" t="str">
        <f>'Beoordelaar 2'!C69</f>
        <v>SCORE</v>
      </c>
      <c r="E207" s="132"/>
      <c r="F207" s="11"/>
      <c r="G207" s="22" t="str">
        <f>'Beoordelaar 2'!F69</f>
        <v>SCORE</v>
      </c>
      <c r="H207" s="132"/>
      <c r="I207" s="11"/>
      <c r="J207" s="22" t="str">
        <f>'Beoordelaar 2'!I69</f>
        <v>SCORE</v>
      </c>
      <c r="K207" s="132"/>
    </row>
    <row r="208" spans="1:11" ht="18" customHeight="1" x14ac:dyDescent="0.2">
      <c r="A208" s="97"/>
      <c r="B208" s="21" t="s">
        <v>8</v>
      </c>
      <c r="C208" s="11"/>
      <c r="D208" s="22" t="str">
        <f>'Beoordelaar 3'!C69</f>
        <v>SCORE</v>
      </c>
      <c r="E208" s="132"/>
      <c r="F208" s="11"/>
      <c r="G208" s="22" t="str">
        <f>'Beoordelaar 3'!F69</f>
        <v>SCORE</v>
      </c>
      <c r="H208" s="132"/>
      <c r="I208" s="11"/>
      <c r="J208" s="22" t="str">
        <f>'Beoordelaar 3'!I69</f>
        <v>SCORE</v>
      </c>
      <c r="K208" s="132"/>
    </row>
    <row r="209" spans="1:11" ht="18" customHeight="1" x14ac:dyDescent="0.2">
      <c r="A209" s="97"/>
      <c r="B209" s="21" t="s">
        <v>45</v>
      </c>
      <c r="C209" s="11"/>
      <c r="D209" s="22" t="str">
        <f>'Beoordelaar 4'!C69</f>
        <v>SCORE</v>
      </c>
      <c r="E209" s="132"/>
      <c r="F209" s="11"/>
      <c r="G209" s="22" t="str">
        <f>'Beoordelaar 4'!F69</f>
        <v>SCORE</v>
      </c>
      <c r="H209" s="132"/>
      <c r="I209" s="11"/>
      <c r="J209" s="22" t="str">
        <f>'Beoordelaar 4'!I69</f>
        <v>SCORE</v>
      </c>
      <c r="K209" s="132"/>
    </row>
    <row r="210" spans="1:11" ht="18" customHeight="1" x14ac:dyDescent="0.2">
      <c r="A210" s="98"/>
      <c r="B210" s="21" t="s">
        <v>46</v>
      </c>
      <c r="C210" s="11"/>
      <c r="D210" s="22" t="str">
        <f>'Beoordelaar 5'!C69</f>
        <v>SCORE</v>
      </c>
      <c r="E210" s="132"/>
      <c r="F210" s="11"/>
      <c r="G210" s="22" t="str">
        <f>'Beoordelaar 5'!F69</f>
        <v>SCORE</v>
      </c>
      <c r="H210" s="132"/>
      <c r="I210" s="11"/>
      <c r="J210" s="22" t="str">
        <f>'Beoordelaar 5'!I69</f>
        <v>SCORE</v>
      </c>
      <c r="K210" s="132"/>
    </row>
    <row r="211" spans="1:11" ht="20" customHeight="1" x14ac:dyDescent="0.2">
      <c r="A211" s="99" t="s">
        <v>4</v>
      </c>
      <c r="B211" s="99"/>
      <c r="C211" s="11"/>
      <c r="D211" s="14" t="s">
        <v>27</v>
      </c>
      <c r="E211" s="132"/>
      <c r="F211" s="11"/>
      <c r="G211" s="14" t="s">
        <v>47</v>
      </c>
      <c r="H211" s="132"/>
      <c r="I211" s="11"/>
      <c r="J211" s="14" t="s">
        <v>27</v>
      </c>
      <c r="K211" s="132"/>
    </row>
    <row r="212" spans="1:11" ht="20" customHeight="1" x14ac:dyDescent="0.2">
      <c r="A212" s="93"/>
      <c r="B212" s="93"/>
      <c r="C212" s="11"/>
      <c r="D212" s="15" t="str">
        <f>IF(D211="Uitmuntend","€ 20.000",IF(D211="Goed","€ 10.000",IF(D211="Voldoende","€ 2.500",IF(D211="Matig","€ 1.000",IF(D211="Onvoldoende","€ 0"," ")))))</f>
        <v>€ 20.000</v>
      </c>
      <c r="E212" s="132"/>
      <c r="F212" s="11"/>
      <c r="G212" s="15" t="str">
        <f>IF(G211="Uitmuntend","€ 20.000",IF(G211="Goed","€ 10.000",IF(G211="Voldoende","€ 2.500",IF(G211="Matig","€ 1.000",IF(G211="Onvoldoende","€ 0"," ")))))</f>
        <v>€ 20.000</v>
      </c>
      <c r="H212" s="132"/>
      <c r="I212" s="11"/>
      <c r="J212" s="15" t="str">
        <f>IF(J211="Uitmuntend","€ 20.000",IF(J211="Goed","€ 10.000",IF(J211="Voldoende","€ 2.500",IF(J211="Matig","€ 1.000",IF(J211="Onvoldoende","€ 0"," ")))))</f>
        <v>€ 20.000</v>
      </c>
      <c r="K212" s="132"/>
    </row>
    <row r="213" spans="1:11" ht="18" customHeight="1" x14ac:dyDescent="0.2">
      <c r="A213" s="96" t="str">
        <f>'Beoordelen 7.5 Interview'!A5:B5</f>
        <v>2.	Een strategische vraag.</v>
      </c>
      <c r="B213" s="21" t="s">
        <v>6</v>
      </c>
      <c r="C213" s="11"/>
      <c r="D213" s="22" t="str">
        <f>'Beoordelaar 1'!C71</f>
        <v>SCORE</v>
      </c>
      <c r="E213" s="132" t="s">
        <v>3</v>
      </c>
      <c r="F213" s="11"/>
      <c r="G213" s="22" t="str">
        <f>'Beoordelaar 1'!F71</f>
        <v>SCORE</v>
      </c>
      <c r="H213" s="132" t="s">
        <v>3</v>
      </c>
      <c r="I213" s="11"/>
      <c r="J213" s="22" t="str">
        <f>'Beoordelaar 1'!I71</f>
        <v>SCORE</v>
      </c>
      <c r="K213" s="132" t="s">
        <v>3</v>
      </c>
    </row>
    <row r="214" spans="1:11" ht="18" customHeight="1" x14ac:dyDescent="0.2">
      <c r="A214" s="97"/>
      <c r="B214" s="21" t="s">
        <v>7</v>
      </c>
      <c r="C214" s="11"/>
      <c r="D214" s="22" t="str">
        <f>'Beoordelaar 2'!C71</f>
        <v>SCORE</v>
      </c>
      <c r="E214" s="132"/>
      <c r="F214" s="11"/>
      <c r="G214" s="22" t="str">
        <f>'Beoordelaar 2'!F71</f>
        <v>SCORE</v>
      </c>
      <c r="H214" s="132"/>
      <c r="I214" s="11"/>
      <c r="J214" s="22" t="str">
        <f>'Beoordelaar 2'!I71</f>
        <v>SCORE</v>
      </c>
      <c r="K214" s="132"/>
    </row>
    <row r="215" spans="1:11" ht="18" customHeight="1" x14ac:dyDescent="0.2">
      <c r="A215" s="97"/>
      <c r="B215" s="21" t="s">
        <v>8</v>
      </c>
      <c r="C215" s="11"/>
      <c r="D215" s="22" t="str">
        <f>'Beoordelaar 3'!C71</f>
        <v>SCORE</v>
      </c>
      <c r="E215" s="132"/>
      <c r="F215" s="11"/>
      <c r="G215" s="22" t="str">
        <f>'Beoordelaar 3'!F71</f>
        <v>SCORE</v>
      </c>
      <c r="H215" s="132"/>
      <c r="I215" s="11"/>
      <c r="J215" s="22" t="str">
        <f>'Beoordelaar 3'!I71</f>
        <v>SCORE</v>
      </c>
      <c r="K215" s="132"/>
    </row>
    <row r="216" spans="1:11" ht="18" customHeight="1" x14ac:dyDescent="0.2">
      <c r="A216" s="97"/>
      <c r="B216" s="21" t="s">
        <v>45</v>
      </c>
      <c r="C216" s="11"/>
      <c r="D216" s="22" t="str">
        <f>'Beoordelaar 4'!C71</f>
        <v>SCORE</v>
      </c>
      <c r="E216" s="132"/>
      <c r="F216" s="11"/>
      <c r="G216" s="22" t="str">
        <f>'Beoordelaar 4'!F71</f>
        <v>SCORE</v>
      </c>
      <c r="H216" s="132"/>
      <c r="I216" s="11"/>
      <c r="J216" s="22" t="str">
        <f>'Beoordelaar 4'!I71</f>
        <v>SCORE</v>
      </c>
      <c r="K216" s="132"/>
    </row>
    <row r="217" spans="1:11" ht="18" customHeight="1" x14ac:dyDescent="0.2">
      <c r="A217" s="98"/>
      <c r="B217" s="21" t="s">
        <v>46</v>
      </c>
      <c r="C217" s="11"/>
      <c r="D217" s="22" t="str">
        <f>'Beoordelaar 5'!C71</f>
        <v>SCORE</v>
      </c>
      <c r="E217" s="132"/>
      <c r="F217" s="11"/>
      <c r="G217" s="22" t="str">
        <f>'Beoordelaar 5'!F71</f>
        <v>SCORE</v>
      </c>
      <c r="H217" s="132"/>
      <c r="I217" s="11"/>
      <c r="J217" s="22" t="str">
        <f>'Beoordelaar 5'!I71</f>
        <v>SCORE</v>
      </c>
      <c r="K217" s="132"/>
    </row>
    <row r="218" spans="1:11" ht="20" customHeight="1" x14ac:dyDescent="0.2">
      <c r="A218" s="99" t="s">
        <v>4</v>
      </c>
      <c r="B218" s="99"/>
      <c r="C218" s="11"/>
      <c r="D218" s="14" t="s">
        <v>27</v>
      </c>
      <c r="E218" s="132"/>
      <c r="F218" s="11"/>
      <c r="G218" s="14" t="s">
        <v>47</v>
      </c>
      <c r="H218" s="132"/>
      <c r="I218" s="11"/>
      <c r="J218" s="14" t="s">
        <v>27</v>
      </c>
      <c r="K218" s="132"/>
    </row>
    <row r="219" spans="1:11" ht="20" customHeight="1" x14ac:dyDescent="0.2">
      <c r="A219" s="93"/>
      <c r="B219" s="93"/>
      <c r="C219" s="11"/>
      <c r="D219" s="15" t="str">
        <f>IF(D218="Uitmuntend","€ 20.000",IF(D218="Goed","€ 10.000",IF(D218="Voldoende","€ 2.500",IF(D218="Matig","€ 1.000",IF(D218="Onvoldoende","€ 0"," ")))))</f>
        <v>€ 20.000</v>
      </c>
      <c r="E219" s="132"/>
      <c r="F219" s="11"/>
      <c r="G219" s="15" t="str">
        <f>IF(G218="Uitmuntend","€ 20.000",IF(G218="Goed","€ 10.000",IF(G218="Voldoende","€ 2.500",IF(G218="Matig","€ 1.000",IF(G218="Onvoldoende","€ 0"," ")))))</f>
        <v>€ 20.000</v>
      </c>
      <c r="H219" s="132"/>
      <c r="I219" s="11"/>
      <c r="J219" s="15" t="str">
        <f>IF(J218="Uitmuntend","€ 20.000",IF(J218="Goed","€ 10.000",IF(J218="Voldoende","€ 2.500",IF(J218="Matig","€ 1.000",IF(J218="Onvoldoende","€ 0"," ")))))</f>
        <v>€ 20.000</v>
      </c>
      <c r="K219" s="132"/>
    </row>
    <row r="220" spans="1:11" ht="18" customHeight="1" x14ac:dyDescent="0.2">
      <c r="A220" s="96" t="str">
        <f>'Beoordelen 7.5 Interview'!A6:B6</f>
        <v>3.	Een technische vraag inzake implementatie.</v>
      </c>
      <c r="B220" s="21" t="s">
        <v>6</v>
      </c>
      <c r="C220" s="11"/>
      <c r="D220" s="22" t="str">
        <f>'Beoordelaar 1'!C73</f>
        <v>SCORE</v>
      </c>
      <c r="E220" s="132" t="s">
        <v>3</v>
      </c>
      <c r="F220" s="11"/>
      <c r="G220" s="22" t="str">
        <f>'Beoordelaar 1'!F73</f>
        <v>SCORE</v>
      </c>
      <c r="H220" s="132" t="s">
        <v>3</v>
      </c>
      <c r="I220" s="11"/>
      <c r="J220" s="22" t="str">
        <f>'Beoordelaar 1'!I73</f>
        <v>SCORE</v>
      </c>
      <c r="K220" s="132" t="s">
        <v>3</v>
      </c>
    </row>
    <row r="221" spans="1:11" ht="18" customHeight="1" x14ac:dyDescent="0.2">
      <c r="A221" s="97"/>
      <c r="B221" s="21" t="s">
        <v>7</v>
      </c>
      <c r="C221" s="11"/>
      <c r="D221" s="22" t="str">
        <f>'Beoordelaar 2'!C73</f>
        <v>SCORE</v>
      </c>
      <c r="E221" s="132"/>
      <c r="F221" s="11"/>
      <c r="G221" s="22" t="str">
        <f>'Beoordelaar 2'!F73</f>
        <v>SCORE</v>
      </c>
      <c r="H221" s="132"/>
      <c r="I221" s="11"/>
      <c r="J221" s="22" t="str">
        <f>'Beoordelaar 2'!I73</f>
        <v>SCORE</v>
      </c>
      <c r="K221" s="132"/>
    </row>
    <row r="222" spans="1:11" ht="18" customHeight="1" x14ac:dyDescent="0.2">
      <c r="A222" s="97"/>
      <c r="B222" s="21" t="s">
        <v>8</v>
      </c>
      <c r="C222" s="11"/>
      <c r="D222" s="22" t="str">
        <f>'Beoordelaar 3'!C73</f>
        <v>SCORE</v>
      </c>
      <c r="E222" s="132"/>
      <c r="F222" s="11"/>
      <c r="G222" s="22" t="str">
        <f>'Beoordelaar 3'!F73</f>
        <v>SCORE</v>
      </c>
      <c r="H222" s="132"/>
      <c r="I222" s="11"/>
      <c r="J222" s="22" t="str">
        <f>'Beoordelaar 3'!I73</f>
        <v>SCORE</v>
      </c>
      <c r="K222" s="132"/>
    </row>
    <row r="223" spans="1:11" ht="18" customHeight="1" x14ac:dyDescent="0.2">
      <c r="A223" s="97"/>
      <c r="B223" s="21" t="s">
        <v>45</v>
      </c>
      <c r="C223" s="11"/>
      <c r="D223" s="22" t="str">
        <f>'Beoordelaar 4'!C73</f>
        <v>SCORE</v>
      </c>
      <c r="E223" s="132"/>
      <c r="F223" s="11"/>
      <c r="G223" s="22" t="str">
        <f>'Beoordelaar 4'!F73</f>
        <v>SCORE</v>
      </c>
      <c r="H223" s="132"/>
      <c r="I223" s="11"/>
      <c r="J223" s="22" t="str">
        <f>'Beoordelaar 4'!I73</f>
        <v>SCORE</v>
      </c>
      <c r="K223" s="132"/>
    </row>
    <row r="224" spans="1:11" ht="18" customHeight="1" x14ac:dyDescent="0.2">
      <c r="A224" s="98"/>
      <c r="B224" s="21" t="s">
        <v>46</v>
      </c>
      <c r="C224" s="11"/>
      <c r="D224" s="22" t="str">
        <f>'Beoordelaar 5'!C73</f>
        <v>SCORE</v>
      </c>
      <c r="E224" s="132"/>
      <c r="F224" s="11"/>
      <c r="G224" s="22" t="str">
        <f>'Beoordelaar 5'!F73</f>
        <v>SCORE</v>
      </c>
      <c r="H224" s="132"/>
      <c r="I224" s="11"/>
      <c r="J224" s="22" t="str">
        <f>'Beoordelaar 5'!I73</f>
        <v>SCORE</v>
      </c>
      <c r="K224" s="132"/>
    </row>
    <row r="225" spans="1:11" ht="20" customHeight="1" x14ac:dyDescent="0.2">
      <c r="A225" s="99" t="s">
        <v>4</v>
      </c>
      <c r="B225" s="99"/>
      <c r="C225" s="11"/>
      <c r="D225" s="14" t="s">
        <v>27</v>
      </c>
      <c r="E225" s="132"/>
      <c r="F225" s="11"/>
      <c r="G225" s="14" t="s">
        <v>47</v>
      </c>
      <c r="H225" s="132"/>
      <c r="I225" s="11"/>
      <c r="J225" s="14" t="s">
        <v>27</v>
      </c>
      <c r="K225" s="132"/>
    </row>
    <row r="226" spans="1:11" ht="20" customHeight="1" x14ac:dyDescent="0.2">
      <c r="A226" s="93"/>
      <c r="B226" s="93"/>
      <c r="C226" s="11"/>
      <c r="D226" s="15" t="str">
        <f>IF(D225="Uitmuntend","€ 20.000",IF(D225="Goed","€ 10.000",IF(D225="Voldoende","€ 2.500",IF(D225="Matig","€ 1.000",IF(D225="Onvoldoende","€ 0"," ")))))</f>
        <v>€ 20.000</v>
      </c>
      <c r="E226" s="132"/>
      <c r="F226" s="11"/>
      <c r="G226" s="15" t="str">
        <f>IF(G225="Uitmuntend","€ 20.000",IF(G225="Goed","€ 10.000",IF(G225="Voldoende","€ 2.500",IF(G225="Matig","€ 1.000",IF(G225="Onvoldoende","€ 0"," ")))))</f>
        <v>€ 20.000</v>
      </c>
      <c r="H226" s="132"/>
      <c r="I226" s="11"/>
      <c r="J226" s="15" t="str">
        <f>IF(J225="Uitmuntend","€ 20.000",IF(J225="Goed","€ 10.000",IF(J225="Voldoende","€ 2.500",IF(J225="Matig","€ 1.000",IF(J225="Onvoldoende","€ 0"," ")))))</f>
        <v>€ 20.000</v>
      </c>
      <c r="K226" s="132"/>
    </row>
    <row r="227" spans="1:11" ht="18" customHeight="1" x14ac:dyDescent="0.2">
      <c r="A227" s="96" t="str">
        <f>'Beoordelen 7.5 Interview'!A7:B7</f>
        <v>4.	Een technische vraag inzake de beheerfunctie.</v>
      </c>
      <c r="B227" s="21" t="s">
        <v>6</v>
      </c>
      <c r="C227" s="11"/>
      <c r="D227" s="22" t="str">
        <f>'Beoordelaar 1'!C75</f>
        <v>SCORE</v>
      </c>
      <c r="E227" s="132" t="s">
        <v>3</v>
      </c>
      <c r="F227" s="11"/>
      <c r="G227" s="22" t="str">
        <f>'Beoordelaar 1'!F75</f>
        <v>SCORE</v>
      </c>
      <c r="H227" s="132" t="s">
        <v>3</v>
      </c>
      <c r="I227" s="11"/>
      <c r="J227" s="22" t="str">
        <f>'Beoordelaar 1'!I75</f>
        <v>SCORE</v>
      </c>
      <c r="K227" s="132" t="s">
        <v>3</v>
      </c>
    </row>
    <row r="228" spans="1:11" ht="18" customHeight="1" x14ac:dyDescent="0.2">
      <c r="A228" s="97"/>
      <c r="B228" s="21" t="s">
        <v>7</v>
      </c>
      <c r="C228" s="11"/>
      <c r="D228" s="22" t="str">
        <f>'Beoordelaar 2'!C75</f>
        <v>SCORE</v>
      </c>
      <c r="E228" s="132"/>
      <c r="F228" s="11"/>
      <c r="G228" s="22" t="str">
        <f>'Beoordelaar 2'!F75</f>
        <v>SCORE</v>
      </c>
      <c r="H228" s="132"/>
      <c r="I228" s="11"/>
      <c r="J228" s="22" t="str">
        <f>'Beoordelaar 2'!I75</f>
        <v>SCORE</v>
      </c>
      <c r="K228" s="132"/>
    </row>
    <row r="229" spans="1:11" ht="18" customHeight="1" x14ac:dyDescent="0.2">
      <c r="A229" s="97"/>
      <c r="B229" s="21" t="s">
        <v>8</v>
      </c>
      <c r="C229" s="11"/>
      <c r="D229" s="22" t="str">
        <f>'Beoordelaar 3'!C75</f>
        <v>SCORE</v>
      </c>
      <c r="E229" s="132"/>
      <c r="F229" s="11"/>
      <c r="G229" s="22" t="str">
        <f>'Beoordelaar 3'!F75</f>
        <v>SCORE</v>
      </c>
      <c r="H229" s="132"/>
      <c r="I229" s="11"/>
      <c r="J229" s="22" t="str">
        <f>'Beoordelaar 3'!I75</f>
        <v>SCORE</v>
      </c>
      <c r="K229" s="132"/>
    </row>
    <row r="230" spans="1:11" ht="18" customHeight="1" x14ac:dyDescent="0.2">
      <c r="A230" s="97"/>
      <c r="B230" s="21" t="s">
        <v>45</v>
      </c>
      <c r="C230" s="11"/>
      <c r="D230" s="22" t="str">
        <f>'Beoordelaar 4'!C75</f>
        <v>SCORE</v>
      </c>
      <c r="E230" s="132"/>
      <c r="F230" s="11"/>
      <c r="G230" s="22" t="str">
        <f>'Beoordelaar 4'!F75</f>
        <v>SCORE</v>
      </c>
      <c r="H230" s="132"/>
      <c r="I230" s="11"/>
      <c r="J230" s="22" t="str">
        <f>'Beoordelaar 4'!I75</f>
        <v>SCORE</v>
      </c>
      <c r="K230" s="132"/>
    </row>
    <row r="231" spans="1:11" ht="18" customHeight="1" x14ac:dyDescent="0.2">
      <c r="A231" s="98"/>
      <c r="B231" s="21" t="s">
        <v>46</v>
      </c>
      <c r="C231" s="11"/>
      <c r="D231" s="22" t="str">
        <f>'Beoordelaar 5'!C75</f>
        <v>SCORE</v>
      </c>
      <c r="E231" s="132"/>
      <c r="F231" s="11"/>
      <c r="G231" s="22" t="str">
        <f>'Beoordelaar 5'!F75</f>
        <v>SCORE</v>
      </c>
      <c r="H231" s="132"/>
      <c r="I231" s="11"/>
      <c r="J231" s="22" t="str">
        <f>'Beoordelaar 5'!I75</f>
        <v>SCORE</v>
      </c>
      <c r="K231" s="132"/>
    </row>
    <row r="232" spans="1:11" ht="20" customHeight="1" x14ac:dyDescent="0.2">
      <c r="A232" s="99" t="s">
        <v>4</v>
      </c>
      <c r="B232" s="99"/>
      <c r="C232" s="11"/>
      <c r="D232" s="14" t="s">
        <v>27</v>
      </c>
      <c r="E232" s="132"/>
      <c r="F232" s="11"/>
      <c r="G232" s="14" t="s">
        <v>47</v>
      </c>
      <c r="H232" s="132"/>
      <c r="I232" s="11"/>
      <c r="J232" s="14" t="s">
        <v>27</v>
      </c>
      <c r="K232" s="132"/>
    </row>
    <row r="233" spans="1:11" ht="20" customHeight="1" x14ac:dyDescent="0.2">
      <c r="A233" s="93"/>
      <c r="B233" s="93"/>
      <c r="C233" s="11"/>
      <c r="D233" s="15" t="str">
        <f>IF(D232="Uitmuntend","€ 20.000",IF(D232="Goed","€ 10.000",IF(D232="Voldoende","€ 2.500",IF(D232="Matig","€ 1.000",IF(D232="Onvoldoende","€ 0"," ")))))</f>
        <v>€ 20.000</v>
      </c>
      <c r="E233" s="132"/>
      <c r="F233" s="11"/>
      <c r="G233" s="15" t="str">
        <f>IF(G232="Uitmuntend","€ 20.000",IF(G232="Goed","€ 10.000",IF(G232="Voldoende","€ 2.500",IF(G232="Matig","€ 1.000",IF(G232="Onvoldoende","€ 0"," ")))))</f>
        <v>€ 20.000</v>
      </c>
      <c r="H233" s="132"/>
      <c r="I233" s="11"/>
      <c r="J233" s="15" t="str">
        <f>IF(J232="Uitmuntend","€ 20.000",IF(J232="Goed","€ 10.000",IF(J232="Voldoende","€ 2.500",IF(J232="Matig","€ 1.000",IF(J232="Onvoldoende","€ 0"," ")))))</f>
        <v>€ 20.000</v>
      </c>
      <c r="K233" s="132"/>
    </row>
    <row r="234" spans="1:11" ht="18" customHeight="1" x14ac:dyDescent="0.2">
      <c r="A234" s="96" t="str">
        <f>'Beoordelen 7.5 Interview'!A8:B8</f>
        <v>5.	Een commerciële vraag inzake het accountmanagement.</v>
      </c>
      <c r="B234" s="21" t="s">
        <v>6</v>
      </c>
      <c r="C234" s="11"/>
      <c r="D234" s="22" t="str">
        <f>'Beoordelaar 1'!C77</f>
        <v>SCORE</v>
      </c>
      <c r="E234" s="132" t="s">
        <v>3</v>
      </c>
      <c r="F234" s="11"/>
      <c r="G234" s="22" t="str">
        <f>'Beoordelaar 1'!F77</f>
        <v>SCORE</v>
      </c>
      <c r="H234" s="132" t="s">
        <v>3</v>
      </c>
      <c r="I234" s="11"/>
      <c r="J234" s="22" t="str">
        <f>'Beoordelaar 1'!I77</f>
        <v>SCORE</v>
      </c>
      <c r="K234" s="132" t="s">
        <v>3</v>
      </c>
    </row>
    <row r="235" spans="1:11" ht="18" customHeight="1" x14ac:dyDescent="0.2">
      <c r="A235" s="97"/>
      <c r="B235" s="21" t="s">
        <v>7</v>
      </c>
      <c r="C235" s="11"/>
      <c r="D235" s="22" t="str">
        <f>'Beoordelaar 2'!C77</f>
        <v>SCORE</v>
      </c>
      <c r="E235" s="132"/>
      <c r="F235" s="11"/>
      <c r="G235" s="22" t="str">
        <f>'Beoordelaar 2'!F77</f>
        <v>SCORE</v>
      </c>
      <c r="H235" s="132"/>
      <c r="I235" s="11"/>
      <c r="J235" s="22" t="str">
        <f>'Beoordelaar 2'!I77</f>
        <v>SCORE</v>
      </c>
      <c r="K235" s="132"/>
    </row>
    <row r="236" spans="1:11" ht="18" customHeight="1" x14ac:dyDescent="0.2">
      <c r="A236" s="97"/>
      <c r="B236" s="21" t="s">
        <v>8</v>
      </c>
      <c r="C236" s="11"/>
      <c r="D236" s="22" t="str">
        <f>'Beoordelaar 3'!C77</f>
        <v>SCORE</v>
      </c>
      <c r="E236" s="132"/>
      <c r="F236" s="11"/>
      <c r="G236" s="22" t="str">
        <f>'Beoordelaar 3'!F77</f>
        <v>SCORE</v>
      </c>
      <c r="H236" s="132"/>
      <c r="I236" s="11"/>
      <c r="J236" s="22" t="str">
        <f>'Beoordelaar 3'!I77</f>
        <v>SCORE</v>
      </c>
      <c r="K236" s="132"/>
    </row>
    <row r="237" spans="1:11" ht="18" customHeight="1" x14ac:dyDescent="0.2">
      <c r="A237" s="97"/>
      <c r="B237" s="21" t="s">
        <v>45</v>
      </c>
      <c r="C237" s="11"/>
      <c r="D237" s="22" t="str">
        <f>'Beoordelaar 4'!C77</f>
        <v>SCORE</v>
      </c>
      <c r="E237" s="132"/>
      <c r="F237" s="11"/>
      <c r="G237" s="22" t="str">
        <f>'Beoordelaar 4'!F77</f>
        <v>SCORE</v>
      </c>
      <c r="H237" s="132"/>
      <c r="I237" s="11"/>
      <c r="J237" s="22" t="str">
        <f>'Beoordelaar 4'!I77</f>
        <v>SCORE</v>
      </c>
      <c r="K237" s="132"/>
    </row>
    <row r="238" spans="1:11" ht="18" customHeight="1" x14ac:dyDescent="0.2">
      <c r="A238" s="98"/>
      <c r="B238" s="21" t="s">
        <v>46</v>
      </c>
      <c r="C238" s="11"/>
      <c r="D238" s="22" t="str">
        <f>'Beoordelaar 5'!C77</f>
        <v>SCORE</v>
      </c>
      <c r="E238" s="132"/>
      <c r="F238" s="11"/>
      <c r="G238" s="22" t="str">
        <f>'Beoordelaar 5'!F77</f>
        <v>SCORE</v>
      </c>
      <c r="H238" s="132"/>
      <c r="I238" s="11"/>
      <c r="J238" s="22" t="str">
        <f>'Beoordelaar 5'!I77</f>
        <v>SCORE</v>
      </c>
      <c r="K238" s="132"/>
    </row>
    <row r="239" spans="1:11" ht="20" customHeight="1" x14ac:dyDescent="0.2">
      <c r="A239" s="99" t="s">
        <v>4</v>
      </c>
      <c r="B239" s="99"/>
      <c r="C239" s="11"/>
      <c r="D239" s="14" t="s">
        <v>27</v>
      </c>
      <c r="E239" s="132"/>
      <c r="F239" s="11"/>
      <c r="G239" s="14" t="s">
        <v>47</v>
      </c>
      <c r="H239" s="132"/>
      <c r="I239" s="11"/>
      <c r="J239" s="14" t="s">
        <v>27</v>
      </c>
      <c r="K239" s="132"/>
    </row>
    <row r="240" spans="1:11" ht="20" customHeight="1" x14ac:dyDescent="0.2">
      <c r="A240" s="93"/>
      <c r="B240" s="93"/>
      <c r="C240" s="11"/>
      <c r="D240" s="15" t="str">
        <f>IF(D239="Uitmuntend","€ 20.000",IF(D239="Goed","€ 10.000",IF(D239="Voldoende","€ 2.500",IF(D239="Matig","€ 1.000",IF(D239="Onvoldoende","€ 0"," ")))))</f>
        <v>€ 20.000</v>
      </c>
      <c r="E240" s="132"/>
      <c r="F240" s="11"/>
      <c r="G240" s="15" t="str">
        <f>IF(G239="Uitmuntend","€ 20.000",IF(G239="Goed","€ 10.000",IF(G239="Voldoende","€ 2.500",IF(G239="Matig","€ 1.000",IF(G239="Onvoldoende","€ 0"," ")))))</f>
        <v>€ 20.000</v>
      </c>
      <c r="H240" s="132"/>
      <c r="I240" s="11"/>
      <c r="J240" s="15" t="str">
        <f>IF(J239="Uitmuntend","€ 20.000",IF(J239="Goed","€ 10.000",IF(J239="Voldoende","€ 2.500",IF(J239="Matig","€ 1.000",IF(J239="Onvoldoende","€ 0"," ")))))</f>
        <v>€ 20.000</v>
      </c>
      <c r="K240" s="132"/>
    </row>
    <row r="241" spans="1:11" ht="18" customHeight="1" x14ac:dyDescent="0.2">
      <c r="A241" s="96" t="str">
        <f>'Beoordelen 7.5 Interview'!A9:B9</f>
        <v>6.	Een commerciële vraag inzake het accountmanagement.</v>
      </c>
      <c r="B241" s="21" t="s">
        <v>6</v>
      </c>
      <c r="C241" s="11"/>
      <c r="D241" s="22" t="str">
        <f>'Beoordelaar 1'!C79</f>
        <v>SCORE</v>
      </c>
      <c r="E241" s="132" t="s">
        <v>3</v>
      </c>
      <c r="F241" s="11"/>
      <c r="G241" s="22" t="str">
        <f>'Beoordelaar 1'!F79</f>
        <v>SCORE</v>
      </c>
      <c r="H241" s="132" t="s">
        <v>3</v>
      </c>
      <c r="I241" s="11"/>
      <c r="J241" s="22" t="str">
        <f>'Beoordelaar 1'!I79</f>
        <v>SCORE</v>
      </c>
      <c r="K241" s="132" t="s">
        <v>3</v>
      </c>
    </row>
    <row r="242" spans="1:11" ht="18" customHeight="1" x14ac:dyDescent="0.2">
      <c r="A242" s="97"/>
      <c r="B242" s="21" t="s">
        <v>7</v>
      </c>
      <c r="C242" s="11"/>
      <c r="D242" s="22" t="str">
        <f>'Beoordelaar 2'!C79</f>
        <v>SCORE</v>
      </c>
      <c r="E242" s="132"/>
      <c r="F242" s="11"/>
      <c r="G242" s="22" t="str">
        <f>'Beoordelaar 2'!F79</f>
        <v>SCORE</v>
      </c>
      <c r="H242" s="132"/>
      <c r="I242" s="11"/>
      <c r="J242" s="22" t="str">
        <f>'Beoordelaar 2'!I79</f>
        <v>SCORE</v>
      </c>
      <c r="K242" s="132"/>
    </row>
    <row r="243" spans="1:11" ht="18" customHeight="1" x14ac:dyDescent="0.2">
      <c r="A243" s="97"/>
      <c r="B243" s="21" t="s">
        <v>8</v>
      </c>
      <c r="C243" s="11"/>
      <c r="D243" s="22" t="str">
        <f>'Beoordelaar 3'!C79</f>
        <v>SCORE</v>
      </c>
      <c r="E243" s="132"/>
      <c r="F243" s="11"/>
      <c r="G243" s="22" t="str">
        <f>'Beoordelaar 3'!F79</f>
        <v>SCORE</v>
      </c>
      <c r="H243" s="132"/>
      <c r="I243" s="11"/>
      <c r="J243" s="22" t="str">
        <f>'Beoordelaar 3'!I79</f>
        <v>SCORE</v>
      </c>
      <c r="K243" s="132"/>
    </row>
    <row r="244" spans="1:11" ht="18" customHeight="1" x14ac:dyDescent="0.2">
      <c r="A244" s="97"/>
      <c r="B244" s="21" t="s">
        <v>45</v>
      </c>
      <c r="C244" s="11"/>
      <c r="D244" s="22" t="str">
        <f>'Beoordelaar 4'!C79</f>
        <v>SCORE</v>
      </c>
      <c r="E244" s="132"/>
      <c r="F244" s="11"/>
      <c r="G244" s="22" t="str">
        <f>'Beoordelaar 4'!F79</f>
        <v>SCORE</v>
      </c>
      <c r="H244" s="132"/>
      <c r="I244" s="11"/>
      <c r="J244" s="22" t="str">
        <f>'Beoordelaar 4'!I79</f>
        <v>SCORE</v>
      </c>
      <c r="K244" s="132"/>
    </row>
    <row r="245" spans="1:11" ht="18" customHeight="1" x14ac:dyDescent="0.2">
      <c r="A245" s="98"/>
      <c r="B245" s="21" t="s">
        <v>46</v>
      </c>
      <c r="C245" s="11"/>
      <c r="D245" s="22" t="str">
        <f>'Beoordelaar 5'!C79</f>
        <v>SCORE</v>
      </c>
      <c r="E245" s="132"/>
      <c r="F245" s="11"/>
      <c r="G245" s="22" t="str">
        <f>'Beoordelaar 5'!F79</f>
        <v>SCORE</v>
      </c>
      <c r="H245" s="132"/>
      <c r="I245" s="11"/>
      <c r="J245" s="22" t="str">
        <f>'Beoordelaar 5'!I79</f>
        <v>SCORE</v>
      </c>
      <c r="K245" s="132"/>
    </row>
    <row r="246" spans="1:11" ht="20" customHeight="1" x14ac:dyDescent="0.2">
      <c r="A246" s="99" t="s">
        <v>4</v>
      </c>
      <c r="B246" s="99"/>
      <c r="C246" s="11"/>
      <c r="D246" s="14" t="s">
        <v>27</v>
      </c>
      <c r="E246" s="132"/>
      <c r="F246" s="11"/>
      <c r="G246" s="14" t="s">
        <v>47</v>
      </c>
      <c r="H246" s="132"/>
      <c r="I246" s="11"/>
      <c r="J246" s="14" t="s">
        <v>27</v>
      </c>
      <c r="K246" s="132"/>
    </row>
    <row r="247" spans="1:11" ht="20" customHeight="1" x14ac:dyDescent="0.2">
      <c r="A247" s="93"/>
      <c r="B247" s="93"/>
      <c r="C247" s="11"/>
      <c r="D247" s="15" t="str">
        <f>IF(D246="Uitmuntend","€ 20.000",IF(D246="Goed","€ 10.000",IF(D246="Voldoende","€ 2.500",IF(D246="Matig","€ 1.000",IF(D246="Onvoldoende","€ 0"," ")))))</f>
        <v>€ 20.000</v>
      </c>
      <c r="E247" s="132"/>
      <c r="F247" s="11"/>
      <c r="G247" s="15" t="str">
        <f>IF(G246="Uitmuntend","€ 20.000",IF(G246="Goed","€ 10.000",IF(G246="Voldoende","€ 2.500",IF(G246="Matig","€ 1.000",IF(G246="Onvoldoende","€ 0"," ")))))</f>
        <v>€ 20.000</v>
      </c>
      <c r="H247" s="132"/>
      <c r="I247" s="11"/>
      <c r="J247" s="15" t="str">
        <f>IF(J246="Uitmuntend","€ 20.000",IF(J246="Goed","€ 10.000",IF(J246="Voldoende","€ 2.500",IF(J246="Matig","€ 1.000",IF(J246="Onvoldoende","€ 0"," ")))))</f>
        <v>€ 20.000</v>
      </c>
      <c r="K247" s="132"/>
    </row>
    <row r="248" spans="1:11" ht="18" customHeight="1" x14ac:dyDescent="0.2">
      <c r="A248" s="96" t="str">
        <f>'Beoordelen 7.5 Interview'!A10:B10</f>
        <v>7.	Een vraag inzake security/ privacy.</v>
      </c>
      <c r="B248" s="21" t="s">
        <v>6</v>
      </c>
      <c r="C248" s="11"/>
      <c r="D248" s="22" t="str">
        <f>'Beoordelaar 1'!C81</f>
        <v>SCORE</v>
      </c>
      <c r="E248" s="132" t="s">
        <v>3</v>
      </c>
      <c r="F248" s="11"/>
      <c r="G248" s="22" t="str">
        <f>'Beoordelaar 1'!F81</f>
        <v>SCORE</v>
      </c>
      <c r="H248" s="132" t="s">
        <v>3</v>
      </c>
      <c r="I248" s="11"/>
      <c r="J248" s="22" t="str">
        <f>'Beoordelaar 1'!I81</f>
        <v>SCORE</v>
      </c>
      <c r="K248" s="132" t="s">
        <v>3</v>
      </c>
    </row>
    <row r="249" spans="1:11" ht="18" customHeight="1" x14ac:dyDescent="0.2">
      <c r="A249" s="97"/>
      <c r="B249" s="21" t="s">
        <v>7</v>
      </c>
      <c r="C249" s="11"/>
      <c r="D249" s="22" t="str">
        <f>'Beoordelaar 2'!C81</f>
        <v>SCORE</v>
      </c>
      <c r="E249" s="132"/>
      <c r="F249" s="11"/>
      <c r="G249" s="22" t="str">
        <f>'Beoordelaar 2'!F81</f>
        <v>SCORE</v>
      </c>
      <c r="H249" s="132"/>
      <c r="I249" s="11"/>
      <c r="J249" s="22" t="str">
        <f>'Beoordelaar 2'!I81</f>
        <v>SCORE</v>
      </c>
      <c r="K249" s="132"/>
    </row>
    <row r="250" spans="1:11" ht="18" customHeight="1" x14ac:dyDescent="0.2">
      <c r="A250" s="97"/>
      <c r="B250" s="21" t="s">
        <v>8</v>
      </c>
      <c r="C250" s="11"/>
      <c r="D250" s="22" t="str">
        <f>'Beoordelaar 3'!C81</f>
        <v>SCORE</v>
      </c>
      <c r="E250" s="132"/>
      <c r="F250" s="11"/>
      <c r="G250" s="22" t="str">
        <f>'Beoordelaar 3'!F81</f>
        <v>SCORE</v>
      </c>
      <c r="H250" s="132"/>
      <c r="I250" s="11"/>
      <c r="J250" s="22" t="str">
        <f>'Beoordelaar 3'!I81</f>
        <v>SCORE</v>
      </c>
      <c r="K250" s="132"/>
    </row>
    <row r="251" spans="1:11" ht="18" customHeight="1" x14ac:dyDescent="0.2">
      <c r="A251" s="97"/>
      <c r="B251" s="21" t="s">
        <v>45</v>
      </c>
      <c r="C251" s="11"/>
      <c r="D251" s="22" t="str">
        <f>'Beoordelaar 4'!C81</f>
        <v>SCORE</v>
      </c>
      <c r="E251" s="132"/>
      <c r="F251" s="11"/>
      <c r="G251" s="22" t="str">
        <f>'Beoordelaar 4'!F81</f>
        <v>SCORE</v>
      </c>
      <c r="H251" s="132"/>
      <c r="I251" s="11"/>
      <c r="J251" s="22" t="str">
        <f>'Beoordelaar 4'!I81</f>
        <v>SCORE</v>
      </c>
      <c r="K251" s="132"/>
    </row>
    <row r="252" spans="1:11" ht="18" customHeight="1" x14ac:dyDescent="0.2">
      <c r="A252" s="98"/>
      <c r="B252" s="21" t="s">
        <v>46</v>
      </c>
      <c r="C252" s="11"/>
      <c r="D252" s="22" t="str">
        <f>'Beoordelaar 5'!C81</f>
        <v>SCORE</v>
      </c>
      <c r="E252" s="132"/>
      <c r="F252" s="11"/>
      <c r="G252" s="22" t="str">
        <f>'Beoordelaar 5'!F81</f>
        <v>SCORE</v>
      </c>
      <c r="H252" s="132"/>
      <c r="I252" s="11"/>
      <c r="J252" s="22" t="str">
        <f>'Beoordelaar 5'!I81</f>
        <v>SCORE</v>
      </c>
      <c r="K252" s="132"/>
    </row>
    <row r="253" spans="1:11" ht="20" customHeight="1" x14ac:dyDescent="0.2">
      <c r="A253" s="99" t="s">
        <v>4</v>
      </c>
      <c r="B253" s="99"/>
      <c r="C253" s="11"/>
      <c r="D253" s="14" t="s">
        <v>27</v>
      </c>
      <c r="E253" s="132"/>
      <c r="F253" s="11"/>
      <c r="G253" s="14" t="s">
        <v>47</v>
      </c>
      <c r="H253" s="132"/>
      <c r="I253" s="11"/>
      <c r="J253" s="14" t="s">
        <v>27</v>
      </c>
      <c r="K253" s="132"/>
    </row>
    <row r="254" spans="1:11" ht="20" customHeight="1" x14ac:dyDescent="0.2">
      <c r="A254" s="93"/>
      <c r="B254" s="93"/>
      <c r="C254" s="11"/>
      <c r="D254" s="15" t="str">
        <f>IF(D253="Uitmuntend","€ 20.000",IF(D253="Goed","€ 10.000",IF(D253="Voldoende","€ 2.500",IF(D253="Matig","€ 1.000",IF(D253="Onvoldoende","€ 0"," ")))))</f>
        <v>€ 20.000</v>
      </c>
      <c r="E254" s="132"/>
      <c r="F254" s="11"/>
      <c r="G254" s="15" t="str">
        <f>IF(G253="Uitmuntend","€ 20.000",IF(G253="Goed","€ 10.000",IF(G253="Voldoende","€ 2.500",IF(G253="Matig","€ 1.000",IF(G253="Onvoldoende","€ 0"," ")))))</f>
        <v>€ 20.000</v>
      </c>
      <c r="H254" s="132"/>
      <c r="I254" s="11"/>
      <c r="J254" s="15" t="str">
        <f>IF(J253="Uitmuntend","€ 20.000",IF(J253="Goed","€ 10.000",IF(J253="Voldoende","€ 2.500",IF(J253="Matig","€ 1.000",IF(J253="Onvoldoende","€ 0"," ")))))</f>
        <v>€ 20.000</v>
      </c>
      <c r="K254" s="132"/>
    </row>
    <row r="255" spans="1:11" ht="18" customHeight="1" x14ac:dyDescent="0.2">
      <c r="A255" s="96" t="str">
        <f>'Beoordelen 7.5 Interview'!A11:B11</f>
        <v>8.	Een vraag inzake de administratieve organisatie.</v>
      </c>
      <c r="B255" s="21" t="s">
        <v>6</v>
      </c>
      <c r="C255" s="11"/>
      <c r="D255" s="22" t="str">
        <f>'Beoordelaar 1'!C83</f>
        <v>SCORE</v>
      </c>
      <c r="E255" s="132" t="s">
        <v>3</v>
      </c>
      <c r="F255" s="11"/>
      <c r="G255" s="22" t="str">
        <f>'Beoordelaar 1'!F83</f>
        <v>SCORE</v>
      </c>
      <c r="H255" s="132" t="s">
        <v>3</v>
      </c>
      <c r="I255" s="11"/>
      <c r="J255" s="22" t="str">
        <f>'Beoordelaar 1'!I83</f>
        <v>SCORE</v>
      </c>
      <c r="K255" s="132" t="s">
        <v>3</v>
      </c>
    </row>
    <row r="256" spans="1:11" ht="18" customHeight="1" x14ac:dyDescent="0.2">
      <c r="A256" s="97"/>
      <c r="B256" s="21" t="s">
        <v>7</v>
      </c>
      <c r="C256" s="11"/>
      <c r="D256" s="22" t="str">
        <f>'Beoordelaar 2'!C83</f>
        <v>SCORE</v>
      </c>
      <c r="E256" s="132"/>
      <c r="F256" s="11"/>
      <c r="G256" s="22" t="str">
        <f>'Beoordelaar 2'!F83</f>
        <v>SCORE</v>
      </c>
      <c r="H256" s="132"/>
      <c r="I256" s="11"/>
      <c r="J256" s="22" t="str">
        <f>'Beoordelaar 2'!I83</f>
        <v>SCORE</v>
      </c>
      <c r="K256" s="132"/>
    </row>
    <row r="257" spans="1:11" ht="18" customHeight="1" x14ac:dyDescent="0.2">
      <c r="A257" s="97"/>
      <c r="B257" s="21" t="s">
        <v>8</v>
      </c>
      <c r="C257" s="11"/>
      <c r="D257" s="22" t="str">
        <f>'Beoordelaar 3'!C83</f>
        <v>SCORE</v>
      </c>
      <c r="E257" s="132"/>
      <c r="F257" s="11"/>
      <c r="G257" s="22" t="str">
        <f>'Beoordelaar 3'!F83</f>
        <v>SCORE</v>
      </c>
      <c r="H257" s="132"/>
      <c r="I257" s="11"/>
      <c r="J257" s="22" t="str">
        <f>'Beoordelaar 3'!I83</f>
        <v>SCORE</v>
      </c>
      <c r="K257" s="132"/>
    </row>
    <row r="258" spans="1:11" ht="18" customHeight="1" x14ac:dyDescent="0.2">
      <c r="A258" s="97"/>
      <c r="B258" s="21" t="s">
        <v>45</v>
      </c>
      <c r="C258" s="11"/>
      <c r="D258" s="22" t="str">
        <f>'Beoordelaar 4'!C83</f>
        <v>SCORE</v>
      </c>
      <c r="E258" s="132"/>
      <c r="F258" s="11"/>
      <c r="G258" s="22" t="str">
        <f>'Beoordelaar 4'!F83</f>
        <v>SCORE</v>
      </c>
      <c r="H258" s="132"/>
      <c r="I258" s="11"/>
      <c r="J258" s="22" t="str">
        <f>'Beoordelaar 4'!I83</f>
        <v>SCORE</v>
      </c>
      <c r="K258" s="132"/>
    </row>
    <row r="259" spans="1:11" ht="18" customHeight="1" x14ac:dyDescent="0.2">
      <c r="A259" s="98"/>
      <c r="B259" s="21" t="s">
        <v>46</v>
      </c>
      <c r="C259" s="11"/>
      <c r="D259" s="22" t="str">
        <f>'Beoordelaar 5'!C83</f>
        <v>SCORE</v>
      </c>
      <c r="E259" s="132"/>
      <c r="F259" s="11"/>
      <c r="G259" s="22" t="str">
        <f>'Beoordelaar 5'!F83</f>
        <v>SCORE</v>
      </c>
      <c r="H259" s="132"/>
      <c r="I259" s="11"/>
      <c r="J259" s="22" t="str">
        <f>'Beoordelaar 5'!I83</f>
        <v>SCORE</v>
      </c>
      <c r="K259" s="132"/>
    </row>
    <row r="260" spans="1:11" ht="20" customHeight="1" x14ac:dyDescent="0.2">
      <c r="A260" s="99" t="s">
        <v>4</v>
      </c>
      <c r="B260" s="99"/>
      <c r="C260" s="11"/>
      <c r="D260" s="14" t="s">
        <v>27</v>
      </c>
      <c r="E260" s="132"/>
      <c r="F260" s="11"/>
      <c r="G260" s="14" t="s">
        <v>47</v>
      </c>
      <c r="H260" s="132"/>
      <c r="I260" s="11"/>
      <c r="J260" s="14" t="s">
        <v>27</v>
      </c>
      <c r="K260" s="132"/>
    </row>
    <row r="261" spans="1:11" ht="20" customHeight="1" x14ac:dyDescent="0.2">
      <c r="A261" s="93"/>
      <c r="B261" s="93"/>
      <c r="C261" s="11"/>
      <c r="D261" s="15" t="str">
        <f>IF(D260="Uitmuntend","€ 20.000",IF(D260="Goed","€ 10.000",IF(D260="Voldoende","€ 2.500",IF(D260="Matig","€ 1.000",IF(D260="Onvoldoende","€ 0"," ")))))</f>
        <v>€ 20.000</v>
      </c>
      <c r="E261" s="132"/>
      <c r="F261" s="11"/>
      <c r="G261" s="15" t="str">
        <f>IF(G260="Uitmuntend","€ 20.000",IF(G260="Goed","€ 10.000",IF(G260="Voldoende","€ 2.500",IF(G260="Matig","€ 1.000",IF(G260="Onvoldoende","€ 0"," ")))))</f>
        <v>€ 20.000</v>
      </c>
      <c r="H261" s="132"/>
      <c r="I261" s="11"/>
      <c r="J261" s="15" t="str">
        <f>IF(J260="Uitmuntend","€ 20.000",IF(J260="Goed","€ 10.000",IF(J260="Voldoende","€ 2.500",IF(J260="Matig","€ 1.000",IF(J260="Onvoldoende","€ 0"," ")))))</f>
        <v>€ 20.000</v>
      </c>
      <c r="K261" s="132"/>
    </row>
    <row r="262" spans="1:11" ht="20" customHeight="1" x14ac:dyDescent="0.2">
      <c r="C262"/>
      <c r="F262"/>
      <c r="I262"/>
    </row>
    <row r="263" spans="1:11" ht="30" customHeight="1" x14ac:dyDescent="0.2">
      <c r="A263" s="104" t="s">
        <v>44</v>
      </c>
      <c r="B263" s="104"/>
      <c r="C263" s="11"/>
      <c r="D263" s="126">
        <f>D212+D219+D226+D233+D240+D247+D254+D261</f>
        <v>160000</v>
      </c>
      <c r="E263" s="127"/>
      <c r="F263" s="48"/>
      <c r="G263" s="126">
        <f>G212+G219+G226+G233+G240+G247+G254+G261</f>
        <v>160000</v>
      </c>
      <c r="H263" s="127"/>
      <c r="I263" s="48"/>
      <c r="J263" s="126">
        <f>J212+J219+J226+J233+J240+J247+J254+J261</f>
        <v>160000</v>
      </c>
      <c r="K263" s="128"/>
    </row>
    <row r="264" spans="1:11" ht="15" customHeight="1" x14ac:dyDescent="0.2">
      <c r="A264" s="45"/>
      <c r="B264" s="45"/>
      <c r="C264" s="45"/>
      <c r="D264" s="45"/>
      <c r="E264" s="45"/>
      <c r="F264" s="45"/>
      <c r="G264" s="45"/>
      <c r="H264" s="45"/>
      <c r="I264" s="45"/>
      <c r="J264" s="45"/>
    </row>
  </sheetData>
  <sheetProtection algorithmName="SHA-512" hashValue="CHSuNsDjc8mTqP+6R/IBlRNYNHjBzssBevks4rWAkqJdZDEgnnRNj+ojNrVTvwiB4Qah4iv1D3q3QO1xVcXxZQ==" saltValue="h17OShI4fnOXs/gW2jdaKQ==" spinCount="100000" sheet="1" objects="1" scenarios="1"/>
  <mergeCells count="247">
    <mergeCell ref="K213:K219"/>
    <mergeCell ref="K220:K226"/>
    <mergeCell ref="K227:K233"/>
    <mergeCell ref="K234:K240"/>
    <mergeCell ref="K241:K247"/>
    <mergeCell ref="K248:K254"/>
    <mergeCell ref="K255:K261"/>
    <mergeCell ref="D263:E263"/>
    <mergeCell ref="G263:H263"/>
    <mergeCell ref="J263:K263"/>
    <mergeCell ref="E213:E219"/>
    <mergeCell ref="E220:E226"/>
    <mergeCell ref="E227:E233"/>
    <mergeCell ref="E234:E240"/>
    <mergeCell ref="E241:E247"/>
    <mergeCell ref="E248:E254"/>
    <mergeCell ref="E255:E261"/>
    <mergeCell ref="H213:H219"/>
    <mergeCell ref="H220:H226"/>
    <mergeCell ref="H227:H233"/>
    <mergeCell ref="H234:H240"/>
    <mergeCell ref="H241:H247"/>
    <mergeCell ref="H248:H254"/>
    <mergeCell ref="H255:H261"/>
    <mergeCell ref="D202:E202"/>
    <mergeCell ref="D203:E203"/>
    <mergeCell ref="G202:H202"/>
    <mergeCell ref="G203:H203"/>
    <mergeCell ref="J202:K202"/>
    <mergeCell ref="J203:K203"/>
    <mergeCell ref="E206:E212"/>
    <mergeCell ref="H206:H212"/>
    <mergeCell ref="K206:K212"/>
    <mergeCell ref="E185:E191"/>
    <mergeCell ref="E192:E198"/>
    <mergeCell ref="H185:H191"/>
    <mergeCell ref="H192:H198"/>
    <mergeCell ref="K185:K191"/>
    <mergeCell ref="K192:K198"/>
    <mergeCell ref="D200:E200"/>
    <mergeCell ref="G200:H200"/>
    <mergeCell ref="J200:K200"/>
    <mergeCell ref="J143:K143"/>
    <mergeCell ref="K145:K151"/>
    <mergeCell ref="K152:K158"/>
    <mergeCell ref="J159:K159"/>
    <mergeCell ref="K160:K166"/>
    <mergeCell ref="K167:K173"/>
    <mergeCell ref="J175:K175"/>
    <mergeCell ref="G175:H175"/>
    <mergeCell ref="E178:E184"/>
    <mergeCell ref="H178:H184"/>
    <mergeCell ref="K178:K184"/>
    <mergeCell ref="E152:E158"/>
    <mergeCell ref="E160:E166"/>
    <mergeCell ref="E167:E173"/>
    <mergeCell ref="D175:E175"/>
    <mergeCell ref="H160:H166"/>
    <mergeCell ref="H167:H173"/>
    <mergeCell ref="H145:H151"/>
    <mergeCell ref="H152:H158"/>
    <mergeCell ref="K112:K118"/>
    <mergeCell ref="K119:K125"/>
    <mergeCell ref="K126:K132"/>
    <mergeCell ref="K133:K139"/>
    <mergeCell ref="D2:E2"/>
    <mergeCell ref="G2:H2"/>
    <mergeCell ref="J2:K2"/>
    <mergeCell ref="D39:E39"/>
    <mergeCell ref="G39:H39"/>
    <mergeCell ref="J39:K39"/>
    <mergeCell ref="D61:E61"/>
    <mergeCell ref="G61:H61"/>
    <mergeCell ref="J61:K61"/>
    <mergeCell ref="D111:E111"/>
    <mergeCell ref="G111:H111"/>
    <mergeCell ref="J111:K111"/>
    <mergeCell ref="D141:E141"/>
    <mergeCell ref="G141:H141"/>
    <mergeCell ref="J141:K141"/>
    <mergeCell ref="E145:E151"/>
    <mergeCell ref="D143:E143"/>
    <mergeCell ref="G143:H143"/>
    <mergeCell ref="K47:K53"/>
    <mergeCell ref="K54:K60"/>
    <mergeCell ref="K62:K68"/>
    <mergeCell ref="K69:K75"/>
    <mergeCell ref="K76:K82"/>
    <mergeCell ref="K83:K89"/>
    <mergeCell ref="K90:K96"/>
    <mergeCell ref="K97:K103"/>
    <mergeCell ref="K104:K110"/>
    <mergeCell ref="E112:E118"/>
    <mergeCell ref="E119:E125"/>
    <mergeCell ref="E126:E132"/>
    <mergeCell ref="E133:E139"/>
    <mergeCell ref="H4:H10"/>
    <mergeCell ref="H11:H17"/>
    <mergeCell ref="H18:H24"/>
    <mergeCell ref="H25:H31"/>
    <mergeCell ref="H32:H38"/>
    <mergeCell ref="H40:H46"/>
    <mergeCell ref="H47:H53"/>
    <mergeCell ref="H54:H60"/>
    <mergeCell ref="H62:H68"/>
    <mergeCell ref="H69:H75"/>
    <mergeCell ref="H76:H82"/>
    <mergeCell ref="H83:H89"/>
    <mergeCell ref="H90:H96"/>
    <mergeCell ref="H97:H103"/>
    <mergeCell ref="H104:H110"/>
    <mergeCell ref="H112:H118"/>
    <mergeCell ref="H119:H125"/>
    <mergeCell ref="H126:H132"/>
    <mergeCell ref="H133:H139"/>
    <mergeCell ref="E47:E53"/>
    <mergeCell ref="E54:E60"/>
    <mergeCell ref="E62:E68"/>
    <mergeCell ref="E69:E75"/>
    <mergeCell ref="E76:E82"/>
    <mergeCell ref="E83:E89"/>
    <mergeCell ref="E90:E96"/>
    <mergeCell ref="E97:E103"/>
    <mergeCell ref="E104:E110"/>
    <mergeCell ref="J1:K1"/>
    <mergeCell ref="G1:H1"/>
    <mergeCell ref="D1:E1"/>
    <mergeCell ref="E4:E10"/>
    <mergeCell ref="E11:E17"/>
    <mergeCell ref="E18:E24"/>
    <mergeCell ref="E25:E31"/>
    <mergeCell ref="E32:E38"/>
    <mergeCell ref="E40:E46"/>
    <mergeCell ref="K4:K10"/>
    <mergeCell ref="K11:K17"/>
    <mergeCell ref="K18:K24"/>
    <mergeCell ref="K25:K31"/>
    <mergeCell ref="K32:K38"/>
    <mergeCell ref="K40:K46"/>
    <mergeCell ref="A23:B23"/>
    <mergeCell ref="A24:B24"/>
    <mergeCell ref="A30:B30"/>
    <mergeCell ref="A31:B31"/>
    <mergeCell ref="A62:A66"/>
    <mergeCell ref="A69:A73"/>
    <mergeCell ref="A76:A80"/>
    <mergeCell ref="A83:A87"/>
    <mergeCell ref="A263:B263"/>
    <mergeCell ref="A200:B200"/>
    <mergeCell ref="A145:A149"/>
    <mergeCell ref="A152:A156"/>
    <mergeCell ref="A160:A164"/>
    <mergeCell ref="A167:A171"/>
    <mergeCell ref="A178:A182"/>
    <mergeCell ref="A185:A189"/>
    <mergeCell ref="A192:A196"/>
    <mergeCell ref="A206:A210"/>
    <mergeCell ref="A213:A217"/>
    <mergeCell ref="A260:B260"/>
    <mergeCell ref="A261:B261"/>
    <mergeCell ref="A141:B141"/>
    <mergeCell ref="A175:B175"/>
    <mergeCell ref="A220:A224"/>
    <mergeCell ref="A234:A238"/>
    <mergeCell ref="A241:A245"/>
    <mergeCell ref="A248:A252"/>
    <mergeCell ref="A255:A259"/>
    <mergeCell ref="A247:B247"/>
    <mergeCell ref="A253:B253"/>
    <mergeCell ref="A254:B254"/>
    <mergeCell ref="A239:B239"/>
    <mergeCell ref="A240:B240"/>
    <mergeCell ref="A246:B246"/>
    <mergeCell ref="A225:B225"/>
    <mergeCell ref="A226:B226"/>
    <mergeCell ref="A232:B232"/>
    <mergeCell ref="A233:B233"/>
    <mergeCell ref="A212:B212"/>
    <mergeCell ref="A218:B218"/>
    <mergeCell ref="A219:B219"/>
    <mergeCell ref="A198:B198"/>
    <mergeCell ref="A203:B203"/>
    <mergeCell ref="A211:B211"/>
    <mergeCell ref="A227:A231"/>
    <mergeCell ref="A190:B190"/>
    <mergeCell ref="A191:B191"/>
    <mergeCell ref="A197:B197"/>
    <mergeCell ref="A59:B59"/>
    <mergeCell ref="A60:B60"/>
    <mergeCell ref="A1:B1"/>
    <mergeCell ref="A53:B53"/>
    <mergeCell ref="A52:B52"/>
    <mergeCell ref="A37:B37"/>
    <mergeCell ref="A38:B38"/>
    <mergeCell ref="A45:B45"/>
    <mergeCell ref="A46:B46"/>
    <mergeCell ref="A4:A8"/>
    <mergeCell ref="A11:A15"/>
    <mergeCell ref="A18:A22"/>
    <mergeCell ref="A25:A29"/>
    <mergeCell ref="A32:A36"/>
    <mergeCell ref="A40:A44"/>
    <mergeCell ref="A47:A51"/>
    <mergeCell ref="A54:A58"/>
    <mergeCell ref="A9:B9"/>
    <mergeCell ref="A16:B16"/>
    <mergeCell ref="A17:B17"/>
    <mergeCell ref="A10:B10"/>
    <mergeCell ref="A67:B67"/>
    <mergeCell ref="A68:B68"/>
    <mergeCell ref="A74:B74"/>
    <mergeCell ref="A75:B75"/>
    <mergeCell ref="A81:B81"/>
    <mergeCell ref="A82:B82"/>
    <mergeCell ref="A88:B88"/>
    <mergeCell ref="A89:B89"/>
    <mergeCell ref="A95:B95"/>
    <mergeCell ref="A96:B96"/>
    <mergeCell ref="A90:A94"/>
    <mergeCell ref="A102:B102"/>
    <mergeCell ref="A103:B103"/>
    <mergeCell ref="A109:B109"/>
    <mergeCell ref="A97:A101"/>
    <mergeCell ref="A104:A108"/>
    <mergeCell ref="A110:B110"/>
    <mergeCell ref="A117:B117"/>
    <mergeCell ref="A118:B118"/>
    <mergeCell ref="A112:A116"/>
    <mergeCell ref="A119:A123"/>
    <mergeCell ref="A124:B124"/>
    <mergeCell ref="A125:B125"/>
    <mergeCell ref="A131:B131"/>
    <mergeCell ref="A132:B132"/>
    <mergeCell ref="A126:A130"/>
    <mergeCell ref="A138:B138"/>
    <mergeCell ref="A139:B139"/>
    <mergeCell ref="A150:B150"/>
    <mergeCell ref="A133:A137"/>
    <mergeCell ref="A151:B151"/>
    <mergeCell ref="A157:B157"/>
    <mergeCell ref="A158:B158"/>
    <mergeCell ref="A183:B183"/>
    <mergeCell ref="A184:B184"/>
    <mergeCell ref="A165:B165"/>
    <mergeCell ref="A166:B166"/>
    <mergeCell ref="A172:B172"/>
    <mergeCell ref="A173:B173"/>
  </mergeCells>
  <dataValidations count="1">
    <dataValidation type="list" errorStyle="warning" allowBlank="1" showErrorMessage="1" sqref="J23 J52 J30 J37 J45 J59 J67 J74 J81 J88 J95 J102 J109 J117 J124 J131 J138 J150 J157 J165 J172 J183 J190 J197 J211 J218 J225 J232 J239 J246 J253 J260 J9 D246 D239 D232 D225 D218 G211 G197 D165 D190 G183 G157 D157 D150 G9 D95 D131 D124 D117 D109 D88 D102 D81 J16 D74 D67 D59 D52 D37 D30 D23 D45 D16 D9 D253 G138 G253 G246 G239 G232 G225 G218 D260 D211 G190 D197 D183 G165 D172 G150 G172 G131 G124 G117 G109 G102 G95 G88 G81 G74 G67 G59 G45 G37 G30 G52 G23 G16 D138 G260" xr:uid="{00000000-0002-0000-0400-000000000000}">
      <formula1>SCORE</formula1>
    </dataValidation>
  </dataValidations>
  <pageMargins left="0.7" right="0.7" top="0.75" bottom="0.75" header="0.3" footer="0.3"/>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2"/>
  <sheetViews>
    <sheetView showGridLines="0" workbookViewId="0">
      <selection activeCell="G11" sqref="G11"/>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2" t="s">
        <v>37</v>
      </c>
      <c r="B1" s="13"/>
      <c r="C1" s="43"/>
      <c r="D1" s="13"/>
      <c r="E1" s="43"/>
      <c r="F1" s="13"/>
      <c r="G1" s="43"/>
    </row>
    <row r="2" spans="1:7" ht="30" customHeight="1" x14ac:dyDescent="0.2">
      <c r="A2" s="38" t="s">
        <v>38</v>
      </c>
      <c r="B2" s="13"/>
      <c r="C2" s="16" t="str">
        <f>'Beoordelaar 1'!C1</f>
        <v>Inschrijver 1</v>
      </c>
      <c r="D2" s="44"/>
      <c r="E2" s="16" t="str">
        <f>'Beoordelaar 1'!F1</f>
        <v>Inschrijver 2</v>
      </c>
      <c r="F2" s="44"/>
      <c r="G2" s="16" t="str">
        <f>'Beoordelaar 1'!I1</f>
        <v>Inschrijver 3</v>
      </c>
    </row>
    <row r="3" spans="1:7" s="2" customFormat="1" ht="30" customHeight="1" x14ac:dyDescent="0.2">
      <c r="A3" s="37" t="str">
        <f>'Beoordelen 7.1 Casus 1'!A2:B2</f>
        <v>7.1	CASUS 1</v>
      </c>
      <c r="B3" s="13"/>
      <c r="C3" s="40">
        <f>Consensus!D141</f>
        <v>240000</v>
      </c>
      <c r="D3" s="44"/>
      <c r="E3" s="40">
        <f>Consensus!G141</f>
        <v>240000</v>
      </c>
      <c r="F3" s="44"/>
      <c r="G3" s="40">
        <f>Consensus!J141</f>
        <v>240000</v>
      </c>
    </row>
    <row r="4" spans="1:7" s="2" customFormat="1" ht="30" customHeight="1" x14ac:dyDescent="0.2">
      <c r="A4" s="37" t="str">
        <f>'Beoordelen 7.2 Casus 2'!A1:B1</f>
        <v xml:space="preserve">7.2 CASUS 2 </v>
      </c>
      <c r="B4" s="13"/>
      <c r="C4" s="40">
        <f>Consensus!D175</f>
        <v>40000</v>
      </c>
      <c r="D4" s="44"/>
      <c r="E4" s="40">
        <f>Consensus!G175</f>
        <v>40000</v>
      </c>
      <c r="F4" s="44"/>
      <c r="G4" s="40">
        <f>Consensus!J175</f>
        <v>40000</v>
      </c>
    </row>
    <row r="5" spans="1:7" s="2" customFormat="1" ht="30" customHeight="1" x14ac:dyDescent="0.2">
      <c r="A5" s="37" t="str">
        <f>'Beoordelen 7.3 Open vragen'!A1:B1</f>
        <v xml:space="preserve">7.3	BEANTWOORDING VAN DE OPEN VRAGEN </v>
      </c>
      <c r="B5" s="13"/>
      <c r="C5" s="40">
        <f>Consensus!D200</f>
        <v>60000</v>
      </c>
      <c r="D5" s="44"/>
      <c r="E5" s="40">
        <f>Consensus!G200</f>
        <v>60000</v>
      </c>
      <c r="F5" s="44"/>
      <c r="G5" s="40">
        <f>Consensus!J200</f>
        <v>60000</v>
      </c>
    </row>
    <row r="6" spans="1:7" s="2" customFormat="1" ht="30" customHeight="1" x14ac:dyDescent="0.2">
      <c r="A6" s="37" t="str">
        <f>'Beoordelen 7.4 Demonstratie'!A1:B1</f>
        <v>7.4 DEMONSTRATIE OPLOSSING;</v>
      </c>
      <c r="B6" s="13"/>
      <c r="C6" s="40" t="s">
        <v>40</v>
      </c>
      <c r="D6" s="44"/>
      <c r="E6" s="40" t="s">
        <v>40</v>
      </c>
      <c r="F6" s="44"/>
      <c r="G6" s="40" t="s">
        <v>40</v>
      </c>
    </row>
    <row r="7" spans="1:7" s="2" customFormat="1" ht="30" customHeight="1" x14ac:dyDescent="0.2">
      <c r="A7" s="37" t="str">
        <f>'Beoordelen 7.5 Interview'!A1:B1</f>
        <v>7.5 INTERVIEW SLEUTELFUNCTIONARISSEN;</v>
      </c>
      <c r="B7" s="13"/>
      <c r="C7" s="40">
        <f>Consensus!D263</f>
        <v>160000</v>
      </c>
      <c r="D7" s="44"/>
      <c r="E7" s="40">
        <f>Consensus!G263</f>
        <v>160000</v>
      </c>
      <c r="F7" s="44"/>
      <c r="G7" s="40">
        <f>Consensus!J263</f>
        <v>160000</v>
      </c>
    </row>
    <row r="8" spans="1:7" ht="30" customHeight="1" x14ac:dyDescent="0.2">
      <c r="A8" s="39" t="s">
        <v>39</v>
      </c>
      <c r="B8" s="13"/>
      <c r="C8" s="41">
        <f>C3+C4+C5+C7</f>
        <v>500000</v>
      </c>
      <c r="D8" s="44"/>
      <c r="E8" s="41">
        <f>E3+E4+E5+E7</f>
        <v>500000</v>
      </c>
      <c r="F8" s="44"/>
      <c r="G8" s="41">
        <f>G3+G4+G5+G7</f>
        <v>500000</v>
      </c>
    </row>
    <row r="10" spans="1:7" ht="30" customHeight="1" x14ac:dyDescent="0.2">
      <c r="A10" s="54" t="s">
        <v>48</v>
      </c>
      <c r="B10" s="13"/>
      <c r="C10" s="46">
        <v>450000</v>
      </c>
      <c r="D10" s="44"/>
      <c r="E10" s="46">
        <v>400000</v>
      </c>
      <c r="F10" s="44"/>
      <c r="G10" s="46">
        <v>350000</v>
      </c>
    </row>
    <row r="12" spans="1:7" ht="30" customHeight="1" x14ac:dyDescent="0.2">
      <c r="A12" s="39" t="s">
        <v>49</v>
      </c>
      <c r="B12" s="13"/>
      <c r="C12" s="50">
        <f>C8/C10</f>
        <v>1.1111111111111112</v>
      </c>
      <c r="D12" s="51"/>
      <c r="E12" s="50">
        <f>E8/E10</f>
        <v>1.25</v>
      </c>
      <c r="F12" s="51"/>
      <c r="G12" s="50">
        <f>G8/G10</f>
        <v>1.4285714285714286</v>
      </c>
    </row>
    <row r="19" spans="3:3" ht="16" x14ac:dyDescent="0.2">
      <c r="C19" s="49"/>
    </row>
    <row r="20" spans="3:3" ht="16" x14ac:dyDescent="0.2">
      <c r="C20" s="49"/>
    </row>
    <row r="21" spans="3:3" ht="16" x14ac:dyDescent="0.2">
      <c r="C21" s="49"/>
    </row>
    <row r="22" spans="3:3" ht="16" x14ac:dyDescent="0.2">
      <c r="C22" s="49"/>
    </row>
  </sheetData>
  <sheetProtection algorithmName="SHA-512" hashValue="5+07QfIOdW0UeehTimUtw+68cSvm7P+RWtANsiXYsEwb7eKZQz19vpcJi9W+gUOIWH3fv4d+3r3cO5JPcw4CFA==" saltValue="ZC6y3vs6X+H9GbftmMQZP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17A5-BAB9-5243-9240-1CF3F55F9918}">
  <dimension ref="A1:G8"/>
  <sheetViews>
    <sheetView showGridLines="0" workbookViewId="0">
      <selection activeCell="B26" sqref="B26"/>
    </sheetView>
  </sheetViews>
  <sheetFormatPr baseColWidth="10" defaultRowHeight="15" x14ac:dyDescent="0.2"/>
  <cols>
    <col min="1" max="1" width="80.83203125" customWidth="1"/>
    <col min="2" max="2" width="21.83203125" customWidth="1"/>
    <col min="3" max="7" width="15.83203125" style="53" customWidth="1"/>
  </cols>
  <sheetData>
    <row r="1" spans="1:7" s="2" customFormat="1" ht="30" customHeight="1" x14ac:dyDescent="0.2">
      <c r="A1" s="61" t="s">
        <v>73</v>
      </c>
      <c r="B1" s="62"/>
      <c r="C1" s="52"/>
      <c r="D1" s="52"/>
      <c r="E1" s="52"/>
      <c r="F1" s="52"/>
      <c r="G1" s="52"/>
    </row>
    <row r="2" spans="1:7" s="2" customFormat="1" ht="90" customHeight="1" x14ac:dyDescent="0.2">
      <c r="A2" s="60" t="s">
        <v>67</v>
      </c>
      <c r="B2" s="60"/>
      <c r="C2" s="52"/>
      <c r="D2" s="52"/>
      <c r="E2" s="52"/>
      <c r="F2" s="52"/>
      <c r="G2" s="52"/>
    </row>
    <row r="3" spans="1:7" ht="35" customHeight="1" x14ac:dyDescent="0.2">
      <c r="A3" s="65" t="s">
        <v>19</v>
      </c>
      <c r="B3" s="66" t="s">
        <v>11</v>
      </c>
      <c r="C3" s="55" t="s">
        <v>62</v>
      </c>
      <c r="D3" s="55" t="s">
        <v>63</v>
      </c>
      <c r="E3" s="55" t="s">
        <v>64</v>
      </c>
      <c r="F3" s="55" t="s">
        <v>65</v>
      </c>
      <c r="G3" s="55" t="s">
        <v>66</v>
      </c>
    </row>
    <row r="4" spans="1:7" ht="25" customHeight="1" x14ac:dyDescent="0.2">
      <c r="A4" s="63" t="s">
        <v>69</v>
      </c>
      <c r="B4" s="64"/>
      <c r="C4" s="56">
        <v>10000</v>
      </c>
      <c r="D4" s="56">
        <v>5000</v>
      </c>
      <c r="E4" s="56">
        <v>2500</v>
      </c>
      <c r="F4" s="56">
        <v>1000</v>
      </c>
      <c r="G4" s="56" t="s">
        <v>87</v>
      </c>
    </row>
    <row r="5" spans="1:7" ht="25" customHeight="1" x14ac:dyDescent="0.2">
      <c r="A5" s="63" t="s">
        <v>21</v>
      </c>
      <c r="B5" s="64"/>
      <c r="C5" s="56">
        <v>10000</v>
      </c>
      <c r="D5" s="56">
        <v>5000</v>
      </c>
      <c r="E5" s="56">
        <v>2500</v>
      </c>
      <c r="F5" s="56">
        <v>1000</v>
      </c>
      <c r="G5" s="56" t="s">
        <v>87</v>
      </c>
    </row>
    <row r="6" spans="1:7" ht="35" customHeight="1" x14ac:dyDescent="0.2">
      <c r="A6" s="65" t="s">
        <v>20</v>
      </c>
      <c r="B6" s="66" t="s">
        <v>11</v>
      </c>
      <c r="C6" s="55" t="s">
        <v>62</v>
      </c>
      <c r="D6" s="55" t="s">
        <v>63</v>
      </c>
      <c r="E6" s="55" t="s">
        <v>64</v>
      </c>
      <c r="F6" s="55" t="s">
        <v>65</v>
      </c>
      <c r="G6" s="55" t="s">
        <v>66</v>
      </c>
    </row>
    <row r="7" spans="1:7" ht="25" customHeight="1" x14ac:dyDescent="0.2">
      <c r="A7" s="63" t="s">
        <v>70</v>
      </c>
      <c r="B7" s="64"/>
      <c r="C7" s="56">
        <v>10000</v>
      </c>
      <c r="D7" s="56">
        <v>5000</v>
      </c>
      <c r="E7" s="56">
        <v>2500</v>
      </c>
      <c r="F7" s="56">
        <v>1000</v>
      </c>
      <c r="G7" s="56">
        <v>0</v>
      </c>
    </row>
    <row r="8" spans="1:7" ht="25" customHeight="1" x14ac:dyDescent="0.2">
      <c r="A8" s="63" t="s">
        <v>71</v>
      </c>
      <c r="B8" s="64"/>
      <c r="C8" s="56">
        <v>10000</v>
      </c>
      <c r="D8" s="56">
        <v>5000</v>
      </c>
      <c r="E8" s="56">
        <v>2500</v>
      </c>
      <c r="F8" s="56">
        <v>1000</v>
      </c>
      <c r="G8" s="56">
        <v>0</v>
      </c>
    </row>
  </sheetData>
  <sheetProtection algorithmName="SHA-512" hashValue="WxLznDxgCSn9HOqGMZTu3HkS9cKceehEmp9iIKhdLR72T0hCffkzg+LXM3dnsbHZs9XFuHBvG9sBNgPzHYrKGg==" saltValue="ShpxLUe/l2jNUVThNWhErw==" spinCount="100000" sheet="1" objects="1" scenarios="1"/>
  <mergeCells count="8">
    <mergeCell ref="A1:B1"/>
    <mergeCell ref="A2:B2"/>
    <mergeCell ref="A3:B3"/>
    <mergeCell ref="A7:B7"/>
    <mergeCell ref="A8:B8"/>
    <mergeCell ref="A4:B4"/>
    <mergeCell ref="A5:B5"/>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8"/>
  <sheetViews>
    <sheetView showGridLines="0" workbookViewId="0">
      <selection activeCell="A9" sqref="A9"/>
    </sheetView>
  </sheetViews>
  <sheetFormatPr baseColWidth="10" defaultRowHeight="15" x14ac:dyDescent="0.2"/>
  <cols>
    <col min="1" max="1" width="80.83203125" customWidth="1"/>
    <col min="2" max="2" width="21.83203125" customWidth="1"/>
    <col min="3" max="7" width="15.83203125" customWidth="1"/>
  </cols>
  <sheetData>
    <row r="1" spans="1:7" ht="30" customHeight="1" x14ac:dyDescent="0.2">
      <c r="A1" s="61" t="s">
        <v>85</v>
      </c>
      <c r="B1" s="62"/>
    </row>
    <row r="2" spans="1:7" ht="110" customHeight="1" x14ac:dyDescent="0.2">
      <c r="A2" s="60" t="s">
        <v>74</v>
      </c>
      <c r="B2" s="60"/>
    </row>
    <row r="3" spans="1:7" ht="35" customHeight="1" x14ac:dyDescent="0.2">
      <c r="A3" s="65" t="s">
        <v>75</v>
      </c>
      <c r="B3" s="66"/>
      <c r="C3" s="55" t="s">
        <v>62</v>
      </c>
      <c r="D3" s="55" t="s">
        <v>63</v>
      </c>
      <c r="E3" s="55" t="s">
        <v>64</v>
      </c>
      <c r="F3" s="55" t="s">
        <v>65</v>
      </c>
      <c r="G3" s="55" t="s">
        <v>66</v>
      </c>
    </row>
    <row r="4" spans="1:7" ht="90" customHeight="1" x14ac:dyDescent="0.2">
      <c r="A4" s="63" t="s">
        <v>76</v>
      </c>
      <c r="B4" s="64"/>
      <c r="C4" s="56">
        <v>10000</v>
      </c>
      <c r="D4" s="56">
        <v>5000</v>
      </c>
      <c r="E4" s="56">
        <v>2500</v>
      </c>
      <c r="F4" s="56">
        <v>1000</v>
      </c>
      <c r="G4" s="56">
        <v>0</v>
      </c>
    </row>
    <row r="5" spans="1:7" ht="35" customHeight="1" x14ac:dyDescent="0.2">
      <c r="A5" s="65" t="s">
        <v>95</v>
      </c>
      <c r="B5" s="66"/>
      <c r="C5" s="55" t="s">
        <v>62</v>
      </c>
      <c r="D5" s="55" t="s">
        <v>63</v>
      </c>
      <c r="E5" s="55" t="s">
        <v>64</v>
      </c>
      <c r="F5" s="55" t="s">
        <v>65</v>
      </c>
      <c r="G5" s="55" t="s">
        <v>66</v>
      </c>
    </row>
    <row r="6" spans="1:7" ht="50" customHeight="1" x14ac:dyDescent="0.2">
      <c r="A6" s="63" t="s">
        <v>96</v>
      </c>
      <c r="B6" s="64"/>
      <c r="C6" s="56">
        <v>30000</v>
      </c>
      <c r="D6" s="56">
        <v>10000</v>
      </c>
      <c r="E6" s="56">
        <v>2500</v>
      </c>
      <c r="F6" s="56">
        <v>1000</v>
      </c>
      <c r="G6" s="56">
        <v>0</v>
      </c>
    </row>
    <row r="7" spans="1:7" ht="35" customHeight="1" x14ac:dyDescent="0.2">
      <c r="A7" s="65" t="s">
        <v>77</v>
      </c>
      <c r="B7" s="66"/>
      <c r="C7" s="55" t="s">
        <v>62</v>
      </c>
      <c r="D7" s="55" t="s">
        <v>63</v>
      </c>
      <c r="E7" s="55" t="s">
        <v>64</v>
      </c>
      <c r="F7" s="55" t="s">
        <v>65</v>
      </c>
      <c r="G7" s="55" t="s">
        <v>66</v>
      </c>
    </row>
    <row r="8" spans="1:7" ht="100" customHeight="1" x14ac:dyDescent="0.2">
      <c r="A8" s="63" t="s">
        <v>78</v>
      </c>
      <c r="B8" s="64"/>
      <c r="C8" s="56">
        <v>20000</v>
      </c>
      <c r="D8" s="56">
        <v>10000</v>
      </c>
      <c r="E8" s="56">
        <v>2500</v>
      </c>
      <c r="F8" s="56">
        <v>1000</v>
      </c>
      <c r="G8" s="56">
        <v>0</v>
      </c>
    </row>
  </sheetData>
  <sheetProtection algorithmName="SHA-512" hashValue="+Um6Wc6cfz/Zi4YHoRpZyAUKKMLJoNmn6nHSJ3PfbPpWH0ZQM3WqTBCZAU0er1NBbhYeRGz/b8sP5VdrVelPUg==" saltValue="HmqqNrZrxPcryScAKR/JCQ==" spinCount="100000" sheet="1" objects="1" scenarios="1"/>
  <mergeCells count="8">
    <mergeCell ref="A8:B8"/>
    <mergeCell ref="A4:B4"/>
    <mergeCell ref="A2:B2"/>
    <mergeCell ref="A1:B1"/>
    <mergeCell ref="A3:B3"/>
    <mergeCell ref="A5:B5"/>
    <mergeCell ref="A7:B7"/>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DE4B7-47E9-8446-A8A3-7793A93B6355}">
  <dimension ref="A1:B3"/>
  <sheetViews>
    <sheetView showGridLines="0" workbookViewId="0">
      <selection activeCell="C2" sqref="C2"/>
    </sheetView>
  </sheetViews>
  <sheetFormatPr baseColWidth="10" defaultRowHeight="15" x14ac:dyDescent="0.2"/>
  <cols>
    <col min="1" max="1" width="80.83203125" customWidth="1"/>
    <col min="2" max="2" width="21.83203125" customWidth="1"/>
  </cols>
  <sheetData>
    <row r="1" spans="1:2" ht="30" customHeight="1" x14ac:dyDescent="0.2">
      <c r="A1" s="61" t="s">
        <v>28</v>
      </c>
      <c r="B1" s="62"/>
    </row>
    <row r="2" spans="1:2" ht="90" customHeight="1" x14ac:dyDescent="0.2">
      <c r="A2" s="60" t="s">
        <v>29</v>
      </c>
      <c r="B2" s="60"/>
    </row>
    <row r="3" spans="1:2" ht="35" customHeight="1" x14ac:dyDescent="0.2">
      <c r="A3" s="72" t="s">
        <v>79</v>
      </c>
      <c r="B3" s="73"/>
    </row>
  </sheetData>
  <sheetProtection algorithmName="SHA-512" hashValue="MnQmYjrzpknAMzAP6ksBvQ9k4opBI5IqZEgxGfrFgFDotlmxkyBa/2EWdVUjv6S7U7tGnTWMhm4c3ntKpIaYkw==" saltValue="fflkPPpjyb/toMsG3Obdiw==" spinCount="100000" sheet="1" objects="1" scenarios="1"/>
  <mergeCells count="3">
    <mergeCell ref="A3:B3"/>
    <mergeCell ref="A2:B2"/>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11"/>
  <sheetViews>
    <sheetView showGridLines="0" workbookViewId="0">
      <selection activeCell="A10" sqref="A10:B10"/>
    </sheetView>
  </sheetViews>
  <sheetFormatPr baseColWidth="10" defaultRowHeight="15" x14ac:dyDescent="0.2"/>
  <cols>
    <col min="1" max="1" width="90.83203125" customWidth="1"/>
    <col min="2" max="2" width="21.83203125" customWidth="1"/>
    <col min="3" max="7" width="15.83203125" customWidth="1"/>
  </cols>
  <sheetData>
    <row r="1" spans="1:7" ht="30" customHeight="1" x14ac:dyDescent="0.2">
      <c r="A1" s="61" t="s">
        <v>80</v>
      </c>
      <c r="B1" s="62"/>
    </row>
    <row r="2" spans="1:7" ht="50" customHeight="1" x14ac:dyDescent="0.2">
      <c r="A2" s="60" t="s">
        <v>81</v>
      </c>
      <c r="B2" s="60"/>
    </row>
    <row r="3" spans="1:7" ht="35" customHeight="1" x14ac:dyDescent="0.2">
      <c r="A3" s="65" t="s">
        <v>82</v>
      </c>
      <c r="B3" s="66"/>
      <c r="C3" s="55" t="s">
        <v>62</v>
      </c>
      <c r="D3" s="55" t="s">
        <v>63</v>
      </c>
      <c r="E3" s="55" t="s">
        <v>64</v>
      </c>
      <c r="F3" s="55" t="s">
        <v>65</v>
      </c>
      <c r="G3" s="55" t="s">
        <v>66</v>
      </c>
    </row>
    <row r="4" spans="1:7" ht="20" customHeight="1" x14ac:dyDescent="0.2">
      <c r="A4" s="63" t="s">
        <v>30</v>
      </c>
      <c r="B4" s="64"/>
      <c r="C4" s="56">
        <v>20000</v>
      </c>
      <c r="D4" s="56">
        <v>10000</v>
      </c>
      <c r="E4" s="56">
        <v>2500</v>
      </c>
      <c r="F4" s="56">
        <v>1000</v>
      </c>
      <c r="G4" s="56">
        <v>0</v>
      </c>
    </row>
    <row r="5" spans="1:7" ht="20" customHeight="1" x14ac:dyDescent="0.2">
      <c r="A5" s="63" t="s">
        <v>31</v>
      </c>
      <c r="B5" s="64"/>
      <c r="C5" s="56">
        <v>20000</v>
      </c>
      <c r="D5" s="56">
        <v>10000</v>
      </c>
      <c r="E5" s="56">
        <v>2500</v>
      </c>
      <c r="F5" s="56">
        <v>1000</v>
      </c>
      <c r="G5" s="56">
        <v>0</v>
      </c>
    </row>
    <row r="6" spans="1:7" ht="20" customHeight="1" x14ac:dyDescent="0.2">
      <c r="A6" s="63" t="s">
        <v>32</v>
      </c>
      <c r="B6" s="64"/>
      <c r="C6" s="56">
        <v>20000</v>
      </c>
      <c r="D6" s="56">
        <v>10000</v>
      </c>
      <c r="E6" s="56">
        <v>2500</v>
      </c>
      <c r="F6" s="56">
        <v>1000</v>
      </c>
      <c r="G6" s="56">
        <v>0</v>
      </c>
    </row>
    <row r="7" spans="1:7" ht="20" customHeight="1" x14ac:dyDescent="0.2">
      <c r="A7" s="63" t="s">
        <v>33</v>
      </c>
      <c r="B7" s="64"/>
      <c r="C7" s="56">
        <v>20000</v>
      </c>
      <c r="D7" s="56">
        <v>10000</v>
      </c>
      <c r="E7" s="56">
        <v>2500</v>
      </c>
      <c r="F7" s="56">
        <v>1000</v>
      </c>
      <c r="G7" s="56">
        <v>0</v>
      </c>
    </row>
    <row r="8" spans="1:7" ht="20" customHeight="1" x14ac:dyDescent="0.2">
      <c r="A8" s="63" t="s">
        <v>34</v>
      </c>
      <c r="B8" s="64"/>
      <c r="C8" s="56">
        <v>20000</v>
      </c>
      <c r="D8" s="56">
        <v>10000</v>
      </c>
      <c r="E8" s="56">
        <v>2500</v>
      </c>
      <c r="F8" s="56">
        <v>1000</v>
      </c>
      <c r="G8" s="56">
        <v>0</v>
      </c>
    </row>
    <row r="9" spans="1:7" ht="20" customHeight="1" x14ac:dyDescent="0.2">
      <c r="A9" s="63" t="s">
        <v>83</v>
      </c>
      <c r="B9" s="64"/>
      <c r="C9" s="56">
        <v>20000</v>
      </c>
      <c r="D9" s="56">
        <v>10000</v>
      </c>
      <c r="E9" s="56">
        <v>2500</v>
      </c>
      <c r="F9" s="56">
        <v>1000</v>
      </c>
      <c r="G9" s="56">
        <v>0</v>
      </c>
    </row>
    <row r="10" spans="1:7" ht="20" customHeight="1" x14ac:dyDescent="0.2">
      <c r="A10" s="63" t="s">
        <v>35</v>
      </c>
      <c r="B10" s="64"/>
      <c r="C10" s="56">
        <v>20000</v>
      </c>
      <c r="D10" s="56">
        <v>10000</v>
      </c>
      <c r="E10" s="56">
        <v>2500</v>
      </c>
      <c r="F10" s="56">
        <v>1000</v>
      </c>
      <c r="G10" s="56">
        <v>0</v>
      </c>
    </row>
    <row r="11" spans="1:7" ht="20" customHeight="1" x14ac:dyDescent="0.2">
      <c r="A11" s="63" t="s">
        <v>84</v>
      </c>
      <c r="B11" s="64"/>
      <c r="C11" s="56">
        <v>20000</v>
      </c>
      <c r="D11" s="56">
        <v>10000</v>
      </c>
      <c r="E11" s="56">
        <v>2500</v>
      </c>
      <c r="F11" s="56">
        <v>1000</v>
      </c>
      <c r="G11" s="56">
        <v>0</v>
      </c>
    </row>
  </sheetData>
  <sheetProtection algorithmName="SHA-512" hashValue="gkjTS3kVpAeabDeN3+pegcHEy6FPLOMD+PnFZFjO4bXeiLcCxaPZbF7XFPGYqzXo0sPUtjEQ0zn+asyAKHUXbw==" saltValue="LR5GhfkW5opNwtFc+ceU5Q==" spinCount="100000" sheet="1" objects="1" scenarios="1"/>
  <mergeCells count="11">
    <mergeCell ref="A4:B4"/>
    <mergeCell ref="A2:B2"/>
    <mergeCell ref="A1:B1"/>
    <mergeCell ref="A10:B10"/>
    <mergeCell ref="A11:B11"/>
    <mergeCell ref="A5:B5"/>
    <mergeCell ref="A6:B6"/>
    <mergeCell ref="A7:B7"/>
    <mergeCell ref="A8:B8"/>
    <mergeCell ref="A9:B9"/>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86"/>
  <sheetViews>
    <sheetView showGridLines="0" zoomScale="90" zoomScaleNormal="90" zoomScalePageLayoutView="85" workbookViewId="0">
      <pane ySplit="1" topLeftCell="A9" activePane="bottomLeft" state="frozen"/>
      <selection pane="bottomLeft" activeCell="C5" sqref="C5:D5"/>
    </sheetView>
  </sheetViews>
  <sheetFormatPr baseColWidth="10" defaultColWidth="8.83203125" defaultRowHeight="13" x14ac:dyDescent="0.15"/>
  <cols>
    <col min="1" max="1" width="71.3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7" t="s">
        <v>0</v>
      </c>
      <c r="B1" s="13"/>
      <c r="C1" s="89" t="s">
        <v>88</v>
      </c>
      <c r="D1" s="88"/>
      <c r="E1" s="13"/>
      <c r="F1" s="87" t="s">
        <v>89</v>
      </c>
      <c r="G1" s="88"/>
      <c r="H1" s="13"/>
      <c r="I1" s="87" t="s">
        <v>90</v>
      </c>
      <c r="J1" s="88"/>
      <c r="K1" s="3"/>
    </row>
    <row r="2" spans="1:11" ht="40" customHeight="1" x14ac:dyDescent="0.15">
      <c r="A2" s="20" t="str">
        <f>'Beoordelen 7.1 Casus 1'!A2</f>
        <v>7.1	CASUS 1</v>
      </c>
      <c r="B2" s="10"/>
      <c r="C2" s="79"/>
      <c r="D2" s="80"/>
      <c r="E2" s="10"/>
      <c r="F2" s="84"/>
      <c r="G2" s="80"/>
      <c r="H2" s="10"/>
      <c r="I2" s="84"/>
      <c r="J2" s="80"/>
    </row>
    <row r="3" spans="1:11" ht="40" customHeight="1" x14ac:dyDescent="0.15">
      <c r="A3" s="17" t="str">
        <f>'Beoordelen 7.1 Casus 1'!A4</f>
        <v>Technisch</v>
      </c>
      <c r="B3" s="10"/>
      <c r="C3" s="18" t="s">
        <v>12</v>
      </c>
      <c r="D3" s="19"/>
      <c r="E3" s="10"/>
      <c r="F3" s="18" t="s">
        <v>12</v>
      </c>
      <c r="G3" s="19"/>
      <c r="H3" s="10"/>
      <c r="I3" s="18" t="s">
        <v>12</v>
      </c>
      <c r="J3" s="19"/>
    </row>
    <row r="4" spans="1:11" ht="20" customHeight="1" x14ac:dyDescent="0.15">
      <c r="A4" s="74" t="str">
        <f>'Beoordelen 7.1 Casus 1'!A5</f>
        <v>1.	Beschrijving van de technische specificaties om te kunnen printen, boeken te lenen, af te rekenen in de kantine, openen van een locker en identificatie bij het examen.</v>
      </c>
      <c r="B4" s="11"/>
      <c r="C4" s="9" t="s">
        <v>12</v>
      </c>
      <c r="D4" s="6"/>
      <c r="E4" s="11"/>
      <c r="F4" s="9" t="s">
        <v>5</v>
      </c>
      <c r="G4" s="6"/>
      <c r="H4" s="11"/>
      <c r="I4" s="9" t="s">
        <v>5</v>
      </c>
      <c r="J4" s="6"/>
    </row>
    <row r="5" spans="1:11" ht="130" customHeight="1" x14ac:dyDescent="0.15">
      <c r="A5" s="75"/>
      <c r="B5" s="11"/>
      <c r="C5" s="76" t="s">
        <v>3</v>
      </c>
      <c r="D5" s="77"/>
      <c r="E5" s="11"/>
      <c r="F5" s="78" t="s">
        <v>3</v>
      </c>
      <c r="G5" s="77"/>
      <c r="H5" s="11"/>
      <c r="I5" s="78" t="s">
        <v>3</v>
      </c>
      <c r="J5" s="77"/>
    </row>
    <row r="6" spans="1:11" ht="20" customHeight="1" x14ac:dyDescent="0.15">
      <c r="A6" s="74" t="str">
        <f>'Beoordelen 7.1 Casus 1'!A6</f>
        <v>2.	Technische randvoorwaarden voor een implementatie bij het Gerrit van der Veen College.</v>
      </c>
      <c r="B6" s="11"/>
      <c r="C6" s="9" t="s">
        <v>5</v>
      </c>
      <c r="D6" s="6"/>
      <c r="E6" s="11"/>
      <c r="F6" s="9" t="s">
        <v>5</v>
      </c>
      <c r="G6" s="6"/>
      <c r="H6" s="11"/>
      <c r="I6" s="9" t="s">
        <v>5</v>
      </c>
      <c r="J6" s="6"/>
    </row>
    <row r="7" spans="1:11" ht="130" customHeight="1" x14ac:dyDescent="0.15">
      <c r="A7" s="75"/>
      <c r="B7" s="11"/>
      <c r="C7" s="76" t="s">
        <v>3</v>
      </c>
      <c r="D7" s="77"/>
      <c r="E7" s="11"/>
      <c r="F7" s="78" t="s">
        <v>3</v>
      </c>
      <c r="G7" s="77"/>
      <c r="H7" s="11"/>
      <c r="I7" s="78" t="s">
        <v>3</v>
      </c>
      <c r="J7" s="77"/>
    </row>
    <row r="8" spans="1:11" ht="20" customHeight="1" x14ac:dyDescent="0.15">
      <c r="A8" s="74" t="str">
        <f>'Beoordelen 7.1 Casus 1'!A7</f>
        <v>3.	Wat zijn de relevante functionaliteiten van de centrale beheersapplicatie?</v>
      </c>
      <c r="B8" s="11"/>
      <c r="C8" s="9" t="s">
        <v>5</v>
      </c>
      <c r="D8" s="6"/>
      <c r="E8" s="11"/>
      <c r="F8" s="9" t="s">
        <v>5</v>
      </c>
      <c r="G8" s="6"/>
      <c r="H8" s="11"/>
      <c r="I8" s="9" t="s">
        <v>5</v>
      </c>
      <c r="J8" s="6"/>
    </row>
    <row r="9" spans="1:11" ht="130" customHeight="1" x14ac:dyDescent="0.15">
      <c r="A9" s="75"/>
      <c r="B9" s="11"/>
      <c r="C9" s="85" t="s">
        <v>3</v>
      </c>
      <c r="D9" s="86"/>
      <c r="E9" s="11"/>
      <c r="F9" s="78" t="s">
        <v>3</v>
      </c>
      <c r="G9" s="77"/>
      <c r="H9" s="11"/>
      <c r="I9" s="78" t="s">
        <v>3</v>
      </c>
      <c r="J9" s="77"/>
    </row>
    <row r="10" spans="1:11" ht="20" customHeight="1" x14ac:dyDescent="0.15">
      <c r="A10" s="74" t="str">
        <f>'Beoordelen 7.1 Casus 1'!A8</f>
        <v>4.	Welke kaart/identificatie technologie gebruikt inschrijver?</v>
      </c>
      <c r="B10" s="11"/>
      <c r="C10" s="9" t="s">
        <v>5</v>
      </c>
      <c r="D10" s="6"/>
      <c r="E10" s="11"/>
      <c r="F10" s="9" t="s">
        <v>5</v>
      </c>
      <c r="G10" s="6"/>
      <c r="H10" s="11"/>
      <c r="I10" s="9" t="s">
        <v>5</v>
      </c>
      <c r="J10" s="6"/>
    </row>
    <row r="11" spans="1:11" ht="130" customHeight="1" x14ac:dyDescent="0.15">
      <c r="A11" s="75"/>
      <c r="B11" s="11"/>
      <c r="C11" s="76" t="s">
        <v>3</v>
      </c>
      <c r="D11" s="77"/>
      <c r="E11" s="11"/>
      <c r="F11" s="78" t="s">
        <v>3</v>
      </c>
      <c r="G11" s="77"/>
      <c r="H11" s="11"/>
      <c r="I11" s="78" t="s">
        <v>3</v>
      </c>
      <c r="J11" s="77"/>
    </row>
    <row r="12" spans="1:11" ht="20" customHeight="1" x14ac:dyDescent="0.15">
      <c r="A12" s="74" t="str">
        <f>'Beoordelen 7.1 Casus 1'!A9</f>
        <v>5.	Welke beveiligingsmaatregelen treft inschrijver tegen hacken van geldstromen, misbruik binnen en van buiten de school en privacywetgeving?</v>
      </c>
      <c r="B12" s="11"/>
      <c r="C12" s="9" t="s">
        <v>5</v>
      </c>
      <c r="D12" s="6"/>
      <c r="E12" s="11"/>
      <c r="F12" s="9" t="s">
        <v>5</v>
      </c>
      <c r="G12" s="6"/>
      <c r="H12" s="11"/>
      <c r="I12" s="9" t="s">
        <v>5</v>
      </c>
      <c r="J12" s="6"/>
    </row>
    <row r="13" spans="1:11" ht="130" customHeight="1" x14ac:dyDescent="0.15">
      <c r="A13" s="75"/>
      <c r="B13" s="11"/>
      <c r="C13" s="76" t="s">
        <v>3</v>
      </c>
      <c r="D13" s="77"/>
      <c r="E13" s="11"/>
      <c r="F13" s="78" t="s">
        <v>3</v>
      </c>
      <c r="G13" s="77"/>
      <c r="H13" s="11"/>
      <c r="I13" s="78" t="s">
        <v>3</v>
      </c>
      <c r="J13" s="77"/>
    </row>
    <row r="14" spans="1:11" ht="40" customHeight="1" x14ac:dyDescent="0.15">
      <c r="A14" s="17" t="str">
        <f>'Beoordelen 7.1 Casus 1'!A10</f>
        <v>Functioneel</v>
      </c>
      <c r="B14" s="10"/>
      <c r="C14" s="18" t="s">
        <v>12</v>
      </c>
      <c r="D14" s="19"/>
      <c r="E14" s="10"/>
      <c r="F14" s="18" t="s">
        <v>12</v>
      </c>
      <c r="G14" s="19"/>
      <c r="H14" s="10"/>
      <c r="I14" s="18" t="s">
        <v>12</v>
      </c>
      <c r="J14" s="19"/>
    </row>
    <row r="15" spans="1:11" ht="20" customHeight="1" x14ac:dyDescent="0.15">
      <c r="A15" s="74" t="str">
        <f>'Beoordelen 7.1 Casus 1'!A11</f>
        <v>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v>
      </c>
      <c r="B15" s="11"/>
      <c r="C15" s="9" t="s">
        <v>5</v>
      </c>
      <c r="D15" s="6"/>
      <c r="E15" s="11"/>
      <c r="F15" s="9" t="s">
        <v>5</v>
      </c>
      <c r="G15" s="6"/>
      <c r="H15" s="11"/>
      <c r="I15" s="9" t="s">
        <v>5</v>
      </c>
      <c r="J15" s="6"/>
    </row>
    <row r="16" spans="1:11" ht="130" customHeight="1" x14ac:dyDescent="0.15">
      <c r="A16" s="75"/>
      <c r="B16" s="11"/>
      <c r="C16" s="85" t="s">
        <v>3</v>
      </c>
      <c r="D16" s="86"/>
      <c r="E16" s="11"/>
      <c r="F16" s="78" t="s">
        <v>3</v>
      </c>
      <c r="G16" s="77"/>
      <c r="H16" s="11"/>
      <c r="I16" s="78" t="s">
        <v>3</v>
      </c>
      <c r="J16" s="77"/>
    </row>
    <row r="17" spans="1:10" ht="20" customHeight="1" x14ac:dyDescent="0.15">
      <c r="A17" s="74" t="str">
        <f>'Beoordelen 7.1 Casus 1'!A12</f>
        <v>2.	Welke uitbreidingsmogelijkheden op lange termijn zijn er mogelijk, waar dit document nog niet in heeft voorzien?</v>
      </c>
      <c r="B17" s="11"/>
      <c r="C17" s="9" t="s">
        <v>5</v>
      </c>
      <c r="D17" s="6"/>
      <c r="E17" s="11"/>
      <c r="F17" s="9" t="s">
        <v>5</v>
      </c>
      <c r="G17" s="6"/>
      <c r="H17" s="11"/>
      <c r="I17" s="9" t="s">
        <v>5</v>
      </c>
      <c r="J17" s="6"/>
    </row>
    <row r="18" spans="1:10" ht="130" customHeight="1" x14ac:dyDescent="0.15">
      <c r="A18" s="75"/>
      <c r="B18" s="11"/>
      <c r="C18" s="76" t="s">
        <v>3</v>
      </c>
      <c r="D18" s="77"/>
      <c r="E18" s="11"/>
      <c r="F18" s="78" t="s">
        <v>3</v>
      </c>
      <c r="G18" s="77"/>
      <c r="H18" s="11"/>
      <c r="I18" s="78" t="s">
        <v>3</v>
      </c>
      <c r="J18" s="77"/>
    </row>
    <row r="19" spans="1:10" ht="20" customHeight="1" x14ac:dyDescent="0.15">
      <c r="A19" s="74" t="str">
        <f>'Beoordelen 7.1 Casus 1'!A13</f>
        <v>3.	Welke scanfunctionaliteiten biedt inschrijver voor gebruikers van MFP’s ten aanzien van dossiers en koppeling met externe applicaties zoals in deze casus personeelsadministratie?</v>
      </c>
      <c r="B19" s="11"/>
      <c r="C19" s="9" t="s">
        <v>5</v>
      </c>
      <c r="D19" s="6"/>
      <c r="E19" s="11"/>
      <c r="F19" s="9" t="s">
        <v>5</v>
      </c>
      <c r="G19" s="6"/>
      <c r="H19" s="11"/>
      <c r="I19" s="9" t="s">
        <v>5</v>
      </c>
      <c r="J19" s="6"/>
    </row>
    <row r="20" spans="1:10" ht="130" customHeight="1" x14ac:dyDescent="0.15">
      <c r="A20" s="75"/>
      <c r="B20" s="11"/>
      <c r="C20" s="76" t="s">
        <v>3</v>
      </c>
      <c r="D20" s="77"/>
      <c r="E20" s="11"/>
      <c r="F20" s="78" t="s">
        <v>3</v>
      </c>
      <c r="G20" s="77"/>
      <c r="H20" s="11"/>
      <c r="I20" s="78" t="s">
        <v>3</v>
      </c>
      <c r="J20" s="77"/>
    </row>
    <row r="21" spans="1:10" ht="40" customHeight="1" x14ac:dyDescent="0.15">
      <c r="A21" s="17" t="str">
        <f>'Beoordelen 7.1 Casus 1'!A14</f>
        <v xml:space="preserve">Administratieve organisatie </v>
      </c>
      <c r="B21" s="10"/>
      <c r="C21" s="18" t="s">
        <v>12</v>
      </c>
      <c r="D21" s="19"/>
      <c r="E21" s="10"/>
      <c r="F21" s="18" t="s">
        <v>12</v>
      </c>
      <c r="G21" s="19"/>
      <c r="H21" s="10"/>
      <c r="I21" s="18" t="s">
        <v>12</v>
      </c>
      <c r="J21" s="19"/>
    </row>
    <row r="22" spans="1:10" ht="20" customHeight="1" x14ac:dyDescent="0.15">
      <c r="A22" s="74" t="str">
        <f>'Beoordelen 7.1 Casus 1'!A15</f>
        <v>1.	Mogelijkheden van opwaarderen tegoeden in Euro’s (cashless).</v>
      </c>
      <c r="B22" s="11"/>
      <c r="C22" s="9" t="s">
        <v>5</v>
      </c>
      <c r="D22" s="6"/>
      <c r="E22" s="11"/>
      <c r="F22" s="9" t="s">
        <v>5</v>
      </c>
      <c r="G22" s="6"/>
      <c r="H22" s="11"/>
      <c r="I22" s="9" t="s">
        <v>5</v>
      </c>
      <c r="J22" s="6"/>
    </row>
    <row r="23" spans="1:10" ht="130" customHeight="1" x14ac:dyDescent="0.15">
      <c r="A23" s="75"/>
      <c r="B23" s="11"/>
      <c r="C23" s="76" t="s">
        <v>3</v>
      </c>
      <c r="D23" s="77"/>
      <c r="E23" s="11"/>
      <c r="F23" s="78" t="s">
        <v>3</v>
      </c>
      <c r="G23" s="77"/>
      <c r="H23" s="11"/>
      <c r="I23" s="78" t="s">
        <v>3</v>
      </c>
      <c r="J23" s="77"/>
    </row>
    <row r="24" spans="1:10" ht="20" customHeight="1" x14ac:dyDescent="0.15">
      <c r="A24" s="74" t="str">
        <f>'Beoordelen 7.1 Casus 1'!A16</f>
        <v>2.	Op welke wijze beheert inschrijver het geld, welke garanties geeft zij af?</v>
      </c>
      <c r="B24" s="11"/>
      <c r="C24" s="9" t="s">
        <v>5</v>
      </c>
      <c r="D24" s="6"/>
      <c r="E24" s="11"/>
      <c r="F24" s="9" t="s">
        <v>5</v>
      </c>
      <c r="G24" s="6"/>
      <c r="H24" s="11"/>
      <c r="I24" s="9" t="s">
        <v>5</v>
      </c>
      <c r="J24" s="6"/>
    </row>
    <row r="25" spans="1:10" ht="130" customHeight="1" x14ac:dyDescent="0.15">
      <c r="A25" s="75"/>
      <c r="B25" s="11"/>
      <c r="C25" s="76" t="s">
        <v>3</v>
      </c>
      <c r="D25" s="77"/>
      <c r="E25" s="11"/>
      <c r="F25" s="78" t="s">
        <v>3</v>
      </c>
      <c r="G25" s="77"/>
      <c r="H25" s="11"/>
      <c r="I25" s="78" t="s">
        <v>3</v>
      </c>
      <c r="J25" s="77"/>
    </row>
    <row r="26" spans="1:10" ht="20" customHeight="1" x14ac:dyDescent="0.15">
      <c r="A26" s="74" t="str">
        <f>'Beoordelen 7.1 Casus 1'!A17</f>
        <v>3.	Hoe gaat inschrijver om met een situatie waarbij een leerling de kaart kwijtraakt, zowel qua vervanging van de kaart als het beheren van de tegoeden/ Euro’s.</v>
      </c>
      <c r="B26" s="11"/>
      <c r="C26" s="9" t="s">
        <v>5</v>
      </c>
      <c r="D26" s="6"/>
      <c r="E26" s="11"/>
      <c r="F26" s="9" t="s">
        <v>5</v>
      </c>
      <c r="G26" s="6"/>
      <c r="H26" s="11"/>
      <c r="I26" s="9" t="s">
        <v>5</v>
      </c>
      <c r="J26" s="6"/>
    </row>
    <row r="27" spans="1:10" ht="130" customHeight="1" x14ac:dyDescent="0.15">
      <c r="A27" s="75"/>
      <c r="B27" s="11"/>
      <c r="C27" s="76" t="s">
        <v>3</v>
      </c>
      <c r="D27" s="77"/>
      <c r="E27" s="11"/>
      <c r="F27" s="78" t="s">
        <v>3</v>
      </c>
      <c r="G27" s="77"/>
      <c r="H27" s="11"/>
      <c r="I27" s="78" t="s">
        <v>3</v>
      </c>
      <c r="J27" s="77"/>
    </row>
    <row r="28" spans="1:10" ht="20" customHeight="1" x14ac:dyDescent="0.15">
      <c r="A28" s="74" t="str">
        <f>'Beoordelen 7.1 Casus 1'!A18</f>
        <v>4.	Op welke wijze verrekent inschrijver tegoeden als een leerling de school verlaat?</v>
      </c>
      <c r="B28" s="11"/>
      <c r="C28" s="9" t="s">
        <v>5</v>
      </c>
      <c r="D28" s="6"/>
      <c r="E28" s="11"/>
      <c r="F28" s="9" t="s">
        <v>5</v>
      </c>
      <c r="G28" s="6"/>
      <c r="H28" s="11"/>
      <c r="I28" s="9" t="s">
        <v>5</v>
      </c>
      <c r="J28" s="6"/>
    </row>
    <row r="29" spans="1:10" ht="130" customHeight="1" x14ac:dyDescent="0.15">
      <c r="A29" s="75"/>
      <c r="B29" s="11"/>
      <c r="C29" s="76" t="s">
        <v>3</v>
      </c>
      <c r="D29" s="77"/>
      <c r="E29" s="11"/>
      <c r="F29" s="78" t="s">
        <v>3</v>
      </c>
      <c r="G29" s="77"/>
      <c r="H29" s="11"/>
      <c r="I29" s="78" t="s">
        <v>3</v>
      </c>
      <c r="J29" s="77"/>
    </row>
    <row r="30" spans="1:10" ht="20" customHeight="1" x14ac:dyDescent="0.15">
      <c r="A30" s="74" t="str">
        <f>'Beoordelen 7.1 Casus 1'!A19</f>
        <v>5.	Op welke wijze kan inschrijver verrekenen met een externe beheerder van een kantine?</v>
      </c>
      <c r="B30" s="11"/>
      <c r="C30" s="9" t="s">
        <v>5</v>
      </c>
      <c r="D30" s="6"/>
      <c r="E30" s="11"/>
      <c r="F30" s="9" t="s">
        <v>5</v>
      </c>
      <c r="G30" s="6"/>
      <c r="H30" s="11"/>
      <c r="I30" s="9" t="s">
        <v>5</v>
      </c>
      <c r="J30" s="6"/>
    </row>
    <row r="31" spans="1:10" ht="130" customHeight="1" x14ac:dyDescent="0.15">
      <c r="A31" s="75"/>
      <c r="B31" s="11"/>
      <c r="C31" s="76" t="s">
        <v>3</v>
      </c>
      <c r="D31" s="77"/>
      <c r="E31" s="11"/>
      <c r="F31" s="78" t="s">
        <v>3</v>
      </c>
      <c r="G31" s="77"/>
      <c r="H31" s="11"/>
      <c r="I31" s="78" t="s">
        <v>3</v>
      </c>
      <c r="J31" s="77"/>
    </row>
    <row r="32" spans="1:10" ht="20" customHeight="1" x14ac:dyDescent="0.15">
      <c r="A32" s="74" t="str">
        <f>'Beoordelen 7.1 Casus 1'!A20</f>
        <v>6.	Op welke wijze kunnen nieuwe gebruikers (leerlingen, medewerkers en gasten) met verschillende rechten aan de aangeboden oplossing worden toegevoegd?</v>
      </c>
      <c r="B32" s="11"/>
      <c r="C32" s="9" t="s">
        <v>5</v>
      </c>
      <c r="D32" s="6"/>
      <c r="E32" s="11"/>
      <c r="F32" s="9" t="s">
        <v>5</v>
      </c>
      <c r="G32" s="6"/>
      <c r="H32" s="11"/>
      <c r="I32" s="9" t="s">
        <v>5</v>
      </c>
      <c r="J32" s="6"/>
    </row>
    <row r="33" spans="1:10" ht="130" customHeight="1" x14ac:dyDescent="0.15">
      <c r="A33" s="75"/>
      <c r="B33" s="11"/>
      <c r="C33" s="76" t="s">
        <v>3</v>
      </c>
      <c r="D33" s="77"/>
      <c r="E33" s="11"/>
      <c r="F33" s="78" t="s">
        <v>3</v>
      </c>
      <c r="G33" s="77"/>
      <c r="H33" s="11"/>
      <c r="I33" s="78" t="s">
        <v>3</v>
      </c>
      <c r="J33" s="77"/>
    </row>
    <row r="34" spans="1:10" ht="20" customHeight="1" x14ac:dyDescent="0.15">
      <c r="A34" s="74" t="str">
        <f>'Beoordelen 7.1 Casus 1'!A21</f>
        <v>7.	Welke oplossing biedt inschrijver voor een leerling die geen bankrekening heeft, niet met contant geld mag betalen en toch moet kunnen afrekenen?</v>
      </c>
      <c r="B34" s="11"/>
      <c r="C34" s="9" t="s">
        <v>5</v>
      </c>
      <c r="D34" s="6"/>
      <c r="E34" s="11"/>
      <c r="F34" s="9" t="s">
        <v>5</v>
      </c>
      <c r="G34" s="6"/>
      <c r="H34" s="11"/>
      <c r="I34" s="9" t="s">
        <v>5</v>
      </c>
      <c r="J34" s="6"/>
    </row>
    <row r="35" spans="1:10" ht="130" customHeight="1" x14ac:dyDescent="0.15">
      <c r="A35" s="75"/>
      <c r="B35" s="11"/>
      <c r="C35" s="76" t="s">
        <v>3</v>
      </c>
      <c r="D35" s="77"/>
      <c r="E35" s="11"/>
      <c r="F35" s="78" t="s">
        <v>3</v>
      </c>
      <c r="G35" s="77"/>
      <c r="H35" s="11"/>
      <c r="I35" s="78" t="s">
        <v>3</v>
      </c>
      <c r="J35" s="77"/>
    </row>
    <row r="36" spans="1:10" ht="40" customHeight="1" x14ac:dyDescent="0.15">
      <c r="A36" s="17" t="str">
        <f>'Beoordelen 7.1 Casus 1'!A22</f>
        <v xml:space="preserve">Advies en uitvoering </v>
      </c>
      <c r="B36" s="10"/>
      <c r="C36" s="18" t="s">
        <v>12</v>
      </c>
      <c r="D36" s="19"/>
      <c r="E36" s="10"/>
      <c r="F36" s="18" t="s">
        <v>12</v>
      </c>
      <c r="G36" s="19"/>
      <c r="H36" s="10"/>
      <c r="I36" s="18" t="s">
        <v>12</v>
      </c>
      <c r="J36" s="19"/>
    </row>
    <row r="37" spans="1:10" ht="20" customHeight="1" x14ac:dyDescent="0.15">
      <c r="A37" s="74" t="str">
        <f>'Beoordelen 7.1 Casus 1'!A23</f>
        <v>1.	Plan van aanpak, minimaal voorzien van een tijdspad en de inspanningen die inschrijver op verschillende niveaus van de school verwacht (tijdbesteding en vereiste competenties).</v>
      </c>
      <c r="B37" s="11"/>
      <c r="C37" s="9" t="s">
        <v>5</v>
      </c>
      <c r="D37" s="6"/>
      <c r="E37" s="11"/>
      <c r="F37" s="9" t="s">
        <v>5</v>
      </c>
      <c r="G37" s="6"/>
      <c r="H37" s="11"/>
      <c r="I37" s="9" t="s">
        <v>5</v>
      </c>
      <c r="J37" s="6"/>
    </row>
    <row r="38" spans="1:10" ht="130" customHeight="1" x14ac:dyDescent="0.15">
      <c r="A38" s="75"/>
      <c r="B38" s="11"/>
      <c r="C38" s="76" t="s">
        <v>3</v>
      </c>
      <c r="D38" s="77"/>
      <c r="E38" s="11"/>
      <c r="F38" s="78" t="s">
        <v>3</v>
      </c>
      <c r="G38" s="77"/>
      <c r="H38" s="11"/>
      <c r="I38" s="78" t="s">
        <v>3</v>
      </c>
      <c r="J38" s="77"/>
    </row>
    <row r="39" spans="1:10" ht="20" customHeight="1" x14ac:dyDescent="0.15">
      <c r="A39" s="74" t="str">
        <f>'Beoordelen 7.1 Casus 1'!A24</f>
        <v>2.	Waarom heeft inschrijver voor deze inrichting/oplossing gekozen?</v>
      </c>
      <c r="B39" s="11"/>
      <c r="C39" s="9" t="s">
        <v>5</v>
      </c>
      <c r="D39" s="6"/>
      <c r="E39" s="11"/>
      <c r="F39" s="9" t="s">
        <v>5</v>
      </c>
      <c r="G39" s="6"/>
      <c r="H39" s="11"/>
      <c r="I39" s="9" t="s">
        <v>5</v>
      </c>
      <c r="J39" s="6"/>
    </row>
    <row r="40" spans="1:10" ht="130" customHeight="1" x14ac:dyDescent="0.15">
      <c r="A40" s="75"/>
      <c r="B40" s="11"/>
      <c r="C40" s="76" t="s">
        <v>3</v>
      </c>
      <c r="D40" s="77"/>
      <c r="E40" s="11"/>
      <c r="F40" s="78" t="s">
        <v>3</v>
      </c>
      <c r="G40" s="77"/>
      <c r="H40" s="11"/>
      <c r="I40" s="78" t="s">
        <v>3</v>
      </c>
      <c r="J40" s="77"/>
    </row>
    <row r="41" spans="1:10" ht="20" customHeight="1" x14ac:dyDescent="0.15">
      <c r="A41" s="74" t="str">
        <f>'Beoordelen 7.1 Casus 1'!A25</f>
        <v>3.	De meerwaarde voor de school door het faciliteren van het aangeboden systeem.</v>
      </c>
      <c r="B41" s="11"/>
      <c r="C41" s="9" t="s">
        <v>5</v>
      </c>
      <c r="D41" s="6"/>
      <c r="E41" s="11"/>
      <c r="F41" s="9" t="s">
        <v>5</v>
      </c>
      <c r="G41" s="6"/>
      <c r="H41" s="11"/>
      <c r="I41" s="9" t="s">
        <v>5</v>
      </c>
      <c r="J41" s="6"/>
    </row>
    <row r="42" spans="1:10" ht="130" customHeight="1" x14ac:dyDescent="0.15">
      <c r="A42" s="75"/>
      <c r="B42" s="11"/>
      <c r="C42" s="76" t="s">
        <v>3</v>
      </c>
      <c r="D42" s="77"/>
      <c r="E42" s="11"/>
      <c r="F42" s="78" t="s">
        <v>3</v>
      </c>
      <c r="G42" s="77"/>
      <c r="H42" s="11"/>
      <c r="I42" s="78" t="s">
        <v>3</v>
      </c>
      <c r="J42" s="77"/>
    </row>
    <row r="43" spans="1:10" ht="20" customHeight="1" x14ac:dyDescent="0.15">
      <c r="A43" s="74" t="str">
        <f>'Beoordelen 7.1 Casus 1'!A26</f>
        <v xml:space="preserve">4.	Welke projectrisico’s voorziet inschrijver bij de uitrol? Welke maatregelen treft inschrijver om deze risico’s te voorkomen? </v>
      </c>
      <c r="B43" s="11"/>
      <c r="C43" s="9" t="s">
        <v>5</v>
      </c>
      <c r="D43" s="6"/>
      <c r="E43" s="11"/>
      <c r="F43" s="9" t="s">
        <v>5</v>
      </c>
      <c r="G43" s="6"/>
      <c r="H43" s="11"/>
      <c r="I43" s="9" t="s">
        <v>5</v>
      </c>
      <c r="J43" s="6"/>
    </row>
    <row r="44" spans="1:10" ht="130" customHeight="1" x14ac:dyDescent="0.15">
      <c r="A44" s="75"/>
      <c r="B44" s="11"/>
      <c r="C44" s="76" t="s">
        <v>3</v>
      </c>
      <c r="D44" s="77"/>
      <c r="E44" s="11"/>
      <c r="F44" s="78" t="s">
        <v>3</v>
      </c>
      <c r="G44" s="77"/>
      <c r="H44" s="11"/>
      <c r="I44" s="78" t="s">
        <v>3</v>
      </c>
      <c r="J44" s="77"/>
    </row>
    <row r="45" spans="1:10" ht="20" customHeight="1" x14ac:dyDescent="0.15">
      <c r="A45" s="34"/>
      <c r="B45" s="12"/>
      <c r="C45" s="35"/>
      <c r="D45" s="35"/>
      <c r="E45" s="12"/>
      <c r="F45" s="35"/>
      <c r="G45" s="35"/>
      <c r="H45" s="12"/>
      <c r="I45" s="35"/>
      <c r="J45" s="36"/>
    </row>
    <row r="46" spans="1:10" ht="40" customHeight="1" x14ac:dyDescent="0.15">
      <c r="A46" s="20" t="str">
        <f>'Beoordelen 7.2 Casus 2'!A1:B1</f>
        <v xml:space="preserve">7.2 CASUS 2 </v>
      </c>
      <c r="B46" s="10"/>
      <c r="C46" s="79"/>
      <c r="D46" s="80"/>
      <c r="E46" s="10"/>
      <c r="F46" s="84"/>
      <c r="G46" s="80"/>
      <c r="H46" s="10"/>
      <c r="I46" s="84"/>
      <c r="J46" s="80"/>
    </row>
    <row r="47" spans="1:10" ht="40" customHeight="1" x14ac:dyDescent="0.15">
      <c r="A47" s="17" t="str">
        <f>'Beoordelen 7.2 Casus 2'!A3</f>
        <v>7.2.1 Fictieve praktijksituatie (1)</v>
      </c>
      <c r="B47" s="10"/>
      <c r="C47" s="18" t="s">
        <v>12</v>
      </c>
      <c r="D47" s="19"/>
      <c r="E47" s="10"/>
      <c r="F47" s="18" t="s">
        <v>12</v>
      </c>
      <c r="G47" s="19"/>
      <c r="H47" s="10"/>
      <c r="I47" s="18" t="s">
        <v>12</v>
      </c>
      <c r="J47" s="19"/>
    </row>
    <row r="48" spans="1:10" ht="20" customHeight="1" x14ac:dyDescent="0.15">
      <c r="A48" s="74" t="str">
        <f>'Beoordelen 7.2 Casus 2'!A4</f>
        <v xml:space="preserve">1.	Kwaliteit van de oplossing (inlevingsvermogen, zorgvuldigheid, oplossingsgerichtheid). </v>
      </c>
      <c r="B48" s="11"/>
      <c r="C48" s="9" t="s">
        <v>5</v>
      </c>
      <c r="D48" s="6"/>
      <c r="E48" s="11"/>
      <c r="F48" s="9" t="s">
        <v>5</v>
      </c>
      <c r="G48" s="6"/>
      <c r="H48" s="11"/>
      <c r="I48" s="9" t="s">
        <v>5</v>
      </c>
      <c r="J48" s="6"/>
    </row>
    <row r="49" spans="1:10" ht="130" customHeight="1" x14ac:dyDescent="0.15">
      <c r="A49" s="75"/>
      <c r="B49" s="11"/>
      <c r="C49" s="76" t="s">
        <v>3</v>
      </c>
      <c r="D49" s="77"/>
      <c r="E49" s="11"/>
      <c r="F49" s="78" t="s">
        <v>3</v>
      </c>
      <c r="G49" s="77"/>
      <c r="H49" s="11"/>
      <c r="I49" s="78" t="s">
        <v>3</v>
      </c>
      <c r="J49" s="77"/>
    </row>
    <row r="50" spans="1:10" ht="20" customHeight="1" x14ac:dyDescent="0.15">
      <c r="A50" s="74" t="str">
        <f>'Beoordelen 7.2 Casus 2'!A5</f>
        <v>2.	De tijdsduur na indienen van de vraag tot de werkende oplossing.</v>
      </c>
      <c r="B50" s="11"/>
      <c r="C50" s="9" t="s">
        <v>5</v>
      </c>
      <c r="D50" s="6"/>
      <c r="E50" s="11"/>
      <c r="F50" s="9" t="s">
        <v>5</v>
      </c>
      <c r="G50" s="6"/>
      <c r="H50" s="11"/>
      <c r="I50" s="9" t="s">
        <v>5</v>
      </c>
      <c r="J50" s="6"/>
    </row>
    <row r="51" spans="1:10" ht="130" customHeight="1" x14ac:dyDescent="0.15">
      <c r="A51" s="75"/>
      <c r="B51" s="11"/>
      <c r="C51" s="76" t="s">
        <v>3</v>
      </c>
      <c r="D51" s="77"/>
      <c r="E51" s="11"/>
      <c r="F51" s="78" t="s">
        <v>3</v>
      </c>
      <c r="G51" s="77"/>
      <c r="H51" s="11"/>
      <c r="I51" s="78" t="s">
        <v>3</v>
      </c>
      <c r="J51" s="77"/>
    </row>
    <row r="52" spans="1:10" ht="40" customHeight="1" x14ac:dyDescent="0.15">
      <c r="A52" s="17" t="str">
        <f>'Beoordelen 7.2 Casus 2'!A6</f>
        <v>7.2.2 Fictieve praktijkopdracht (2)</v>
      </c>
      <c r="B52" s="10"/>
      <c r="C52" s="18" t="s">
        <v>12</v>
      </c>
      <c r="D52" s="19"/>
      <c r="E52" s="10"/>
      <c r="F52" s="18" t="s">
        <v>12</v>
      </c>
      <c r="G52" s="19"/>
      <c r="H52" s="10"/>
      <c r="I52" s="18" t="s">
        <v>12</v>
      </c>
      <c r="J52" s="19"/>
    </row>
    <row r="53" spans="1:10" ht="20" customHeight="1" x14ac:dyDescent="0.15">
      <c r="A53" s="74" t="str">
        <f>'Beoordelen 7.2 Casus 2'!A7</f>
        <v>1.	Kwaliteit van de oplossing.</v>
      </c>
      <c r="B53" s="11"/>
      <c r="C53" s="9" t="s">
        <v>5</v>
      </c>
      <c r="D53" s="6"/>
      <c r="E53" s="11"/>
      <c r="F53" s="9" t="s">
        <v>5</v>
      </c>
      <c r="G53" s="6"/>
      <c r="H53" s="11"/>
      <c r="I53" s="9" t="s">
        <v>5</v>
      </c>
      <c r="J53" s="6"/>
    </row>
    <row r="54" spans="1:10" ht="130" customHeight="1" x14ac:dyDescent="0.15">
      <c r="A54" s="75"/>
      <c r="B54" s="11"/>
      <c r="C54" s="76" t="s">
        <v>3</v>
      </c>
      <c r="D54" s="77"/>
      <c r="E54" s="11"/>
      <c r="F54" s="78" t="s">
        <v>3</v>
      </c>
      <c r="G54" s="77"/>
      <c r="H54" s="11"/>
      <c r="I54" s="78" t="s">
        <v>3</v>
      </c>
      <c r="J54" s="77"/>
    </row>
    <row r="55" spans="1:10" ht="20" customHeight="1" x14ac:dyDescent="0.15">
      <c r="A55" s="74" t="str">
        <f>'Beoordelen 7.2 Casus 2'!A8</f>
        <v>2.	Mate van voorkoming van de desinvestering.</v>
      </c>
      <c r="B55" s="11"/>
      <c r="C55" s="9" t="s">
        <v>5</v>
      </c>
      <c r="D55" s="6"/>
      <c r="E55" s="11"/>
      <c r="F55" s="9" t="s">
        <v>5</v>
      </c>
      <c r="G55" s="6"/>
      <c r="H55" s="11"/>
      <c r="I55" s="9" t="s">
        <v>5</v>
      </c>
      <c r="J55" s="6"/>
    </row>
    <row r="56" spans="1:10" ht="130" customHeight="1" x14ac:dyDescent="0.15">
      <c r="A56" s="75"/>
      <c r="B56" s="11"/>
      <c r="C56" s="76" t="s">
        <v>3</v>
      </c>
      <c r="D56" s="77"/>
      <c r="E56" s="11"/>
      <c r="F56" s="78" t="s">
        <v>3</v>
      </c>
      <c r="G56" s="77"/>
      <c r="H56" s="11"/>
      <c r="I56" s="78" t="s">
        <v>3</v>
      </c>
      <c r="J56" s="77"/>
    </row>
    <row r="57" spans="1:10" ht="20" customHeight="1" x14ac:dyDescent="0.15">
      <c r="A57" s="34"/>
      <c r="B57" s="12"/>
      <c r="C57" s="35"/>
      <c r="D57" s="35"/>
      <c r="E57" s="12"/>
      <c r="F57" s="35"/>
      <c r="G57" s="35"/>
      <c r="H57" s="12"/>
      <c r="I57" s="35"/>
      <c r="J57" s="36"/>
    </row>
    <row r="58" spans="1:10" ht="40" customHeight="1" x14ac:dyDescent="0.15">
      <c r="A58" s="20" t="str">
        <f>'Beoordelen 7.3 Open vragen'!A1:B1</f>
        <v xml:space="preserve">7.3	BEANTWOORDING VAN DE OPEN VRAGEN </v>
      </c>
      <c r="B58" s="10"/>
      <c r="C58" s="79" t="s">
        <v>12</v>
      </c>
      <c r="D58" s="80"/>
      <c r="E58" s="10"/>
      <c r="F58" s="79" t="s">
        <v>12</v>
      </c>
      <c r="G58" s="80"/>
      <c r="H58" s="10"/>
      <c r="I58" s="79" t="s">
        <v>12</v>
      </c>
      <c r="J58" s="80"/>
    </row>
    <row r="59" spans="1:10" ht="20" customHeight="1" x14ac:dyDescent="0.15">
      <c r="A59" s="74" t="str">
        <f>'Beoordelen 7.3 Open vragen'!A4</f>
        <v>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v>
      </c>
      <c r="B59" s="11"/>
      <c r="C59" s="9" t="s">
        <v>5</v>
      </c>
      <c r="D59" s="6"/>
      <c r="E59" s="11"/>
      <c r="F59" s="9" t="s">
        <v>5</v>
      </c>
      <c r="G59" s="6"/>
      <c r="H59" s="11"/>
      <c r="I59" s="9" t="s">
        <v>5</v>
      </c>
      <c r="J59" s="6"/>
    </row>
    <row r="60" spans="1:10" ht="130" customHeight="1" x14ac:dyDescent="0.15">
      <c r="A60" s="75"/>
      <c r="B60" s="11"/>
      <c r="C60" s="76" t="s">
        <v>3</v>
      </c>
      <c r="D60" s="77"/>
      <c r="E60" s="11"/>
      <c r="F60" s="78" t="s">
        <v>3</v>
      </c>
      <c r="G60" s="77"/>
      <c r="H60" s="11"/>
      <c r="I60" s="78" t="s">
        <v>3</v>
      </c>
      <c r="J60" s="77"/>
    </row>
    <row r="61" spans="1:10" ht="20" customHeight="1" x14ac:dyDescent="0.15">
      <c r="A61" s="74" t="str">
        <f>'Beoordelen 7.3 Open vragen'!A6</f>
        <v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v>
      </c>
      <c r="B61" s="11"/>
      <c r="C61" s="9" t="s">
        <v>5</v>
      </c>
      <c r="D61" s="6"/>
      <c r="E61" s="11"/>
      <c r="F61" s="9" t="s">
        <v>5</v>
      </c>
      <c r="G61" s="6"/>
      <c r="H61" s="11"/>
      <c r="I61" s="9" t="s">
        <v>5</v>
      </c>
      <c r="J61" s="6"/>
    </row>
    <row r="62" spans="1:10" ht="130" customHeight="1" x14ac:dyDescent="0.15">
      <c r="A62" s="75"/>
      <c r="B62" s="11"/>
      <c r="C62" s="76" t="s">
        <v>3</v>
      </c>
      <c r="D62" s="77"/>
      <c r="E62" s="11"/>
      <c r="F62" s="78" t="s">
        <v>3</v>
      </c>
      <c r="G62" s="77"/>
      <c r="H62" s="11"/>
      <c r="I62" s="78" t="s">
        <v>3</v>
      </c>
      <c r="J62" s="77"/>
    </row>
    <row r="63" spans="1:10" ht="20" customHeight="1" x14ac:dyDescent="0.15">
      <c r="A63" s="74" t="str">
        <f>'Beoordelen 7.3 Open vragen'!A8</f>
        <v>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v>
      </c>
      <c r="B63" s="11"/>
      <c r="C63" s="9" t="s">
        <v>5</v>
      </c>
      <c r="D63" s="6"/>
      <c r="E63" s="11"/>
      <c r="F63" s="9" t="s">
        <v>5</v>
      </c>
      <c r="G63" s="6"/>
      <c r="H63" s="11"/>
      <c r="I63" s="9" t="s">
        <v>22</v>
      </c>
      <c r="J63" s="6"/>
    </row>
    <row r="64" spans="1:10" ht="130" customHeight="1" x14ac:dyDescent="0.15">
      <c r="A64" s="75"/>
      <c r="B64" s="11"/>
      <c r="C64" s="76" t="s">
        <v>3</v>
      </c>
      <c r="D64" s="77"/>
      <c r="E64" s="11"/>
      <c r="F64" s="78" t="s">
        <v>3</v>
      </c>
      <c r="G64" s="77"/>
      <c r="H64" s="11"/>
      <c r="I64" s="78" t="s">
        <v>3</v>
      </c>
      <c r="J64" s="77"/>
    </row>
    <row r="65" spans="1:10" ht="20" customHeight="1" x14ac:dyDescent="0.15">
      <c r="A65" s="34"/>
      <c r="B65" s="12"/>
      <c r="C65" s="35"/>
      <c r="D65" s="35"/>
      <c r="E65" s="12"/>
      <c r="F65" s="35"/>
      <c r="G65" s="35"/>
      <c r="H65" s="12"/>
      <c r="I65" s="35"/>
      <c r="J65" s="36"/>
    </row>
    <row r="66" spans="1:10" ht="40" customHeight="1" x14ac:dyDescent="0.15">
      <c r="A66" s="20" t="str">
        <f>'Beoordelen 7.4 Demonstratie'!A1:B1</f>
        <v>7.4 DEMONSTRATIE OPLOSSING;</v>
      </c>
      <c r="B66" s="10"/>
      <c r="C66" s="81" t="str">
        <f>'Beoordelen 7.4 Demonstratie'!A3</f>
        <v>Dit onderdeel kent GEEN eigen beoordelingskader, maar kan leiden tot een aanpassing van een beoordeling van (alleen) casus 1.</v>
      </c>
      <c r="D66" s="82"/>
      <c r="E66" s="82"/>
      <c r="F66" s="82"/>
      <c r="G66" s="82"/>
      <c r="H66" s="82"/>
      <c r="I66" s="82"/>
      <c r="J66" s="83"/>
    </row>
    <row r="67" spans="1:10" ht="20" customHeight="1" x14ac:dyDescent="0.15">
      <c r="A67" s="34"/>
      <c r="B67" s="12"/>
      <c r="C67" s="35"/>
      <c r="D67" s="35"/>
      <c r="E67" s="12"/>
      <c r="F67" s="35"/>
      <c r="G67" s="35"/>
      <c r="H67" s="12"/>
      <c r="I67" s="35"/>
      <c r="J67" s="36"/>
    </row>
    <row r="68" spans="1:10" ht="40" customHeight="1" x14ac:dyDescent="0.15">
      <c r="A68" s="20" t="str">
        <f>'Beoordelen 7.5 Interview'!A1:B1</f>
        <v>7.5 INTERVIEW SLEUTELFUNCTIONARISSEN;</v>
      </c>
      <c r="B68" s="10"/>
      <c r="C68" s="79" t="s">
        <v>12</v>
      </c>
      <c r="D68" s="80"/>
      <c r="E68" s="10"/>
      <c r="F68" s="79" t="s">
        <v>12</v>
      </c>
      <c r="G68" s="80"/>
      <c r="H68" s="10"/>
      <c r="I68" s="79" t="s">
        <v>12</v>
      </c>
      <c r="J68" s="80"/>
    </row>
    <row r="69" spans="1:10" ht="20" customHeight="1" x14ac:dyDescent="0.15">
      <c r="A69" s="74" t="str">
        <f>'Beoordelen 7.5 Interview'!A4:B4</f>
        <v>1.	Een strategische vraag.</v>
      </c>
      <c r="B69" s="11"/>
      <c r="C69" s="9" t="s">
        <v>5</v>
      </c>
      <c r="D69" s="6"/>
      <c r="E69" s="11"/>
      <c r="F69" s="9" t="s">
        <v>5</v>
      </c>
      <c r="G69" s="6"/>
      <c r="H69" s="11"/>
      <c r="I69" s="9" t="s">
        <v>5</v>
      </c>
      <c r="J69" s="6"/>
    </row>
    <row r="70" spans="1:10" ht="130" customHeight="1" x14ac:dyDescent="0.15">
      <c r="A70" s="75"/>
      <c r="B70" s="11"/>
      <c r="C70" s="76" t="s">
        <v>3</v>
      </c>
      <c r="D70" s="77"/>
      <c r="E70" s="11"/>
      <c r="F70" s="78" t="s">
        <v>3</v>
      </c>
      <c r="G70" s="77"/>
      <c r="H70" s="11"/>
      <c r="I70" s="78" t="s">
        <v>3</v>
      </c>
      <c r="J70" s="77"/>
    </row>
    <row r="71" spans="1:10" ht="20" customHeight="1" x14ac:dyDescent="0.15">
      <c r="A71" s="74" t="str">
        <f>'Beoordelen 7.5 Interview'!A5:B5</f>
        <v>2.	Een strategische vraag.</v>
      </c>
      <c r="B71" s="11"/>
      <c r="C71" s="9" t="s">
        <v>5</v>
      </c>
      <c r="D71" s="6"/>
      <c r="E71" s="11"/>
      <c r="F71" s="9" t="s">
        <v>5</v>
      </c>
      <c r="G71" s="6"/>
      <c r="H71" s="11"/>
      <c r="I71" s="9" t="s">
        <v>5</v>
      </c>
      <c r="J71" s="6"/>
    </row>
    <row r="72" spans="1:10" ht="130" customHeight="1" x14ac:dyDescent="0.15">
      <c r="A72" s="75"/>
      <c r="B72" s="11"/>
      <c r="C72" s="76" t="s">
        <v>3</v>
      </c>
      <c r="D72" s="77"/>
      <c r="E72" s="11"/>
      <c r="F72" s="78" t="s">
        <v>3</v>
      </c>
      <c r="G72" s="77"/>
      <c r="H72" s="11"/>
      <c r="I72" s="78" t="s">
        <v>3</v>
      </c>
      <c r="J72" s="77"/>
    </row>
    <row r="73" spans="1:10" ht="20" customHeight="1" x14ac:dyDescent="0.15">
      <c r="A73" s="74" t="str">
        <f>'Beoordelen 7.5 Interview'!A6:B6</f>
        <v>3.	Een technische vraag inzake implementatie.</v>
      </c>
      <c r="B73" s="11"/>
      <c r="C73" s="9" t="s">
        <v>5</v>
      </c>
      <c r="D73" s="6"/>
      <c r="E73" s="11"/>
      <c r="F73" s="9" t="s">
        <v>5</v>
      </c>
      <c r="G73" s="6"/>
      <c r="H73" s="11"/>
      <c r="I73" s="9" t="s">
        <v>5</v>
      </c>
      <c r="J73" s="6"/>
    </row>
    <row r="74" spans="1:10" ht="130" customHeight="1" x14ac:dyDescent="0.15">
      <c r="A74" s="75"/>
      <c r="B74" s="11"/>
      <c r="C74" s="76" t="s">
        <v>3</v>
      </c>
      <c r="D74" s="77"/>
      <c r="E74" s="11"/>
      <c r="F74" s="78" t="s">
        <v>3</v>
      </c>
      <c r="G74" s="77"/>
      <c r="H74" s="11"/>
      <c r="I74" s="78" t="s">
        <v>3</v>
      </c>
      <c r="J74" s="77"/>
    </row>
    <row r="75" spans="1:10" ht="20" customHeight="1" x14ac:dyDescent="0.15">
      <c r="A75" s="74" t="str">
        <f>'Beoordelen 7.5 Interview'!A7:B7</f>
        <v>4.	Een technische vraag inzake de beheerfunctie.</v>
      </c>
      <c r="B75" s="11"/>
      <c r="C75" s="9" t="s">
        <v>5</v>
      </c>
      <c r="D75" s="6"/>
      <c r="E75" s="11"/>
      <c r="F75" s="9" t="s">
        <v>5</v>
      </c>
      <c r="G75" s="6"/>
      <c r="H75" s="11"/>
      <c r="I75" s="9" t="s">
        <v>5</v>
      </c>
      <c r="J75" s="6"/>
    </row>
    <row r="76" spans="1:10" ht="130" customHeight="1" x14ac:dyDescent="0.15">
      <c r="A76" s="75"/>
      <c r="B76" s="11"/>
      <c r="C76" s="76" t="s">
        <v>3</v>
      </c>
      <c r="D76" s="77"/>
      <c r="E76" s="11"/>
      <c r="F76" s="78" t="s">
        <v>3</v>
      </c>
      <c r="G76" s="77"/>
      <c r="H76" s="11"/>
      <c r="I76" s="78" t="s">
        <v>3</v>
      </c>
      <c r="J76" s="77"/>
    </row>
    <row r="77" spans="1:10" ht="20" customHeight="1" x14ac:dyDescent="0.15">
      <c r="A77" s="74" t="str">
        <f>'Beoordelen 7.5 Interview'!A8:B8</f>
        <v>5.	Een commerciële vraag inzake het accountmanagement.</v>
      </c>
      <c r="B77" s="11"/>
      <c r="C77" s="9" t="s">
        <v>5</v>
      </c>
      <c r="D77" s="6"/>
      <c r="E77" s="11"/>
      <c r="F77" s="9" t="s">
        <v>5</v>
      </c>
      <c r="G77" s="6"/>
      <c r="H77" s="11"/>
      <c r="I77" s="9" t="s">
        <v>5</v>
      </c>
      <c r="J77" s="6"/>
    </row>
    <row r="78" spans="1:10" ht="130" customHeight="1" x14ac:dyDescent="0.15">
      <c r="A78" s="75"/>
      <c r="B78" s="11"/>
      <c r="C78" s="76" t="s">
        <v>3</v>
      </c>
      <c r="D78" s="77"/>
      <c r="E78" s="11"/>
      <c r="F78" s="78" t="s">
        <v>3</v>
      </c>
      <c r="G78" s="77"/>
      <c r="H78" s="11"/>
      <c r="I78" s="78" t="s">
        <v>3</v>
      </c>
      <c r="J78" s="77"/>
    </row>
    <row r="79" spans="1:10" ht="20" customHeight="1" x14ac:dyDescent="0.15">
      <c r="A79" s="74" t="str">
        <f>'Beoordelen 7.5 Interview'!A9:B9</f>
        <v>6.	Een commerciële vraag inzake het accountmanagement.</v>
      </c>
      <c r="B79" s="11"/>
      <c r="C79" s="9" t="s">
        <v>5</v>
      </c>
      <c r="D79" s="6"/>
      <c r="E79" s="11"/>
      <c r="F79" s="9" t="s">
        <v>5</v>
      </c>
      <c r="G79" s="6"/>
      <c r="H79" s="11"/>
      <c r="I79" s="9" t="s">
        <v>5</v>
      </c>
      <c r="J79" s="6"/>
    </row>
    <row r="80" spans="1:10" ht="130" customHeight="1" x14ac:dyDescent="0.15">
      <c r="A80" s="75"/>
      <c r="B80" s="11"/>
      <c r="C80" s="76" t="s">
        <v>3</v>
      </c>
      <c r="D80" s="77"/>
      <c r="E80" s="11"/>
      <c r="F80" s="78" t="s">
        <v>3</v>
      </c>
      <c r="G80" s="77"/>
      <c r="H80" s="11"/>
      <c r="I80" s="78" t="s">
        <v>3</v>
      </c>
      <c r="J80" s="77"/>
    </row>
    <row r="81" spans="1:10" ht="20" customHeight="1" x14ac:dyDescent="0.15">
      <c r="A81" s="74" t="str">
        <f>'Beoordelen 7.5 Interview'!A10:B10</f>
        <v>7.	Een vraag inzake security/ privacy.</v>
      </c>
      <c r="B81" s="11"/>
      <c r="C81" s="9" t="s">
        <v>5</v>
      </c>
      <c r="D81" s="6"/>
      <c r="E81" s="11"/>
      <c r="F81" s="9" t="s">
        <v>5</v>
      </c>
      <c r="G81" s="6"/>
      <c r="H81" s="11"/>
      <c r="I81" s="9" t="s">
        <v>5</v>
      </c>
      <c r="J81" s="6"/>
    </row>
    <row r="82" spans="1:10" ht="130" customHeight="1" x14ac:dyDescent="0.15">
      <c r="A82" s="75"/>
      <c r="B82" s="11"/>
      <c r="C82" s="76" t="s">
        <v>3</v>
      </c>
      <c r="D82" s="77"/>
      <c r="E82" s="11"/>
      <c r="F82" s="78" t="s">
        <v>3</v>
      </c>
      <c r="G82" s="77"/>
      <c r="H82" s="11"/>
      <c r="I82" s="78" t="s">
        <v>3</v>
      </c>
      <c r="J82" s="77"/>
    </row>
    <row r="83" spans="1:10" ht="20" customHeight="1" x14ac:dyDescent="0.15">
      <c r="A83" s="74" t="str">
        <f>'Beoordelen 7.5 Interview'!A11:B11</f>
        <v>8.	Een vraag inzake de administratieve organisatie.</v>
      </c>
      <c r="B83" s="11"/>
      <c r="C83" s="9" t="s">
        <v>5</v>
      </c>
      <c r="D83" s="6"/>
      <c r="E83" s="11"/>
      <c r="F83" s="9" t="s">
        <v>5</v>
      </c>
      <c r="G83" s="6"/>
      <c r="H83" s="11"/>
      <c r="I83" s="9" t="s">
        <v>5</v>
      </c>
      <c r="J83" s="6"/>
    </row>
    <row r="84" spans="1:10" ht="130" customHeight="1" x14ac:dyDescent="0.15">
      <c r="A84" s="75"/>
      <c r="B84" s="11"/>
      <c r="C84" s="76" t="s">
        <v>3</v>
      </c>
      <c r="D84" s="77"/>
      <c r="E84" s="11"/>
      <c r="F84" s="78" t="s">
        <v>3</v>
      </c>
      <c r="G84" s="77"/>
      <c r="H84" s="11"/>
      <c r="I84" s="78" t="s">
        <v>3</v>
      </c>
      <c r="J84" s="77"/>
    </row>
    <row r="85" spans="1:10" ht="20" customHeight="1" x14ac:dyDescent="0.15">
      <c r="A85" s="34"/>
      <c r="B85" s="12"/>
      <c r="C85" s="35"/>
      <c r="D85" s="35"/>
      <c r="E85" s="12"/>
      <c r="F85" s="35"/>
      <c r="G85" s="35"/>
      <c r="H85" s="12"/>
      <c r="I85" s="35"/>
      <c r="J85" s="36"/>
    </row>
    <row r="86" spans="1:10" x14ac:dyDescent="0.15">
      <c r="A86" s="8"/>
      <c r="B86" s="5"/>
      <c r="H86" s="4"/>
    </row>
  </sheetData>
  <sheetProtection algorithmName="SHA-512" hashValue="FjjfYyv0qh8w/Mx0zu0UpVkJ5I0LpKR0idamh22XgtNbhKakuNqYDnKBVkglmjD8JmUMxBohBbzSY7MHb8/yQg==" saltValue="n63R7IZ7SbVmhEmYMfuFrw==" spinCount="100000" sheet="1" objects="1" scenarios="1"/>
  <mergeCells count="152">
    <mergeCell ref="I1:J1"/>
    <mergeCell ref="I5:J5"/>
    <mergeCell ref="I7:J7"/>
    <mergeCell ref="C2:D2"/>
    <mergeCell ref="I2:J2"/>
    <mergeCell ref="C1:D1"/>
    <mergeCell ref="F1:G1"/>
    <mergeCell ref="F5:G5"/>
    <mergeCell ref="F7:G7"/>
    <mergeCell ref="F2:G2"/>
    <mergeCell ref="I9:J9"/>
    <mergeCell ref="A10:A11"/>
    <mergeCell ref="C11:D11"/>
    <mergeCell ref="F11:G11"/>
    <mergeCell ref="I11:J11"/>
    <mergeCell ref="A12:A13"/>
    <mergeCell ref="C13:D13"/>
    <mergeCell ref="F13:G13"/>
    <mergeCell ref="I13:J13"/>
    <mergeCell ref="A4:A5"/>
    <mergeCell ref="A6:A7"/>
    <mergeCell ref="A17:A18"/>
    <mergeCell ref="C18:D18"/>
    <mergeCell ref="C5:D5"/>
    <mergeCell ref="C7:D7"/>
    <mergeCell ref="A8:A9"/>
    <mergeCell ref="C9:D9"/>
    <mergeCell ref="F9:G9"/>
    <mergeCell ref="A15:A16"/>
    <mergeCell ref="C16:D16"/>
    <mergeCell ref="F16:G16"/>
    <mergeCell ref="I16:J16"/>
    <mergeCell ref="A19:A20"/>
    <mergeCell ref="C20:D20"/>
    <mergeCell ref="F20:G20"/>
    <mergeCell ref="I20:J20"/>
    <mergeCell ref="A22:A23"/>
    <mergeCell ref="C23:D23"/>
    <mergeCell ref="F23:G23"/>
    <mergeCell ref="I23:J23"/>
    <mergeCell ref="F18:G18"/>
    <mergeCell ref="I18:J18"/>
    <mergeCell ref="A24:A25"/>
    <mergeCell ref="C25:D25"/>
    <mergeCell ref="F25:G25"/>
    <mergeCell ref="I25:J25"/>
    <mergeCell ref="A30:A31"/>
    <mergeCell ref="C31:D31"/>
    <mergeCell ref="F31:G31"/>
    <mergeCell ref="I31:J31"/>
    <mergeCell ref="A32:A33"/>
    <mergeCell ref="C33:D33"/>
    <mergeCell ref="F33:G33"/>
    <mergeCell ref="I33:J33"/>
    <mergeCell ref="C27:D27"/>
    <mergeCell ref="F27:G27"/>
    <mergeCell ref="I27:J27"/>
    <mergeCell ref="A28:A29"/>
    <mergeCell ref="C29:D29"/>
    <mergeCell ref="F29:G29"/>
    <mergeCell ref="I29:J29"/>
    <mergeCell ref="A26:A27"/>
    <mergeCell ref="A39:A40"/>
    <mergeCell ref="C40:D40"/>
    <mergeCell ref="F40:G40"/>
    <mergeCell ref="I40:J40"/>
    <mergeCell ref="A41:A42"/>
    <mergeCell ref="C42:D42"/>
    <mergeCell ref="F42:G42"/>
    <mergeCell ref="I42:J42"/>
    <mergeCell ref="A34:A35"/>
    <mergeCell ref="C35:D35"/>
    <mergeCell ref="F35:G35"/>
    <mergeCell ref="I35:J35"/>
    <mergeCell ref="A37:A38"/>
    <mergeCell ref="C38:D38"/>
    <mergeCell ref="F38:G38"/>
    <mergeCell ref="I38:J38"/>
    <mergeCell ref="A50:A51"/>
    <mergeCell ref="C51:D51"/>
    <mergeCell ref="F51:G51"/>
    <mergeCell ref="I51:J51"/>
    <mergeCell ref="A48:A49"/>
    <mergeCell ref="C49:D49"/>
    <mergeCell ref="F49:G49"/>
    <mergeCell ref="I49:J49"/>
    <mergeCell ref="A43:A44"/>
    <mergeCell ref="C44:D44"/>
    <mergeCell ref="F44:G44"/>
    <mergeCell ref="I44:J44"/>
    <mergeCell ref="C46:D46"/>
    <mergeCell ref="F46:G46"/>
    <mergeCell ref="I46:J46"/>
    <mergeCell ref="C58:D58"/>
    <mergeCell ref="F58:G58"/>
    <mergeCell ref="I58:J58"/>
    <mergeCell ref="A59:A60"/>
    <mergeCell ref="C60:D60"/>
    <mergeCell ref="F60:G60"/>
    <mergeCell ref="I60:J60"/>
    <mergeCell ref="A53:A54"/>
    <mergeCell ref="C54:D54"/>
    <mergeCell ref="F54:G54"/>
    <mergeCell ref="I54:J54"/>
    <mergeCell ref="A55:A56"/>
    <mergeCell ref="C56:D56"/>
    <mergeCell ref="F56:G56"/>
    <mergeCell ref="I56:J56"/>
    <mergeCell ref="A61:A62"/>
    <mergeCell ref="C62:D62"/>
    <mergeCell ref="F62:G62"/>
    <mergeCell ref="I62:J62"/>
    <mergeCell ref="A63:A64"/>
    <mergeCell ref="C64:D64"/>
    <mergeCell ref="F64:G64"/>
    <mergeCell ref="I64:J64"/>
    <mergeCell ref="C66:J66"/>
    <mergeCell ref="C72:D72"/>
    <mergeCell ref="F72:G72"/>
    <mergeCell ref="I72:J72"/>
    <mergeCell ref="A73:A74"/>
    <mergeCell ref="C74:D74"/>
    <mergeCell ref="F74:G74"/>
    <mergeCell ref="I74:J74"/>
    <mergeCell ref="A69:A70"/>
    <mergeCell ref="C70:D70"/>
    <mergeCell ref="F70:G70"/>
    <mergeCell ref="I70:J70"/>
    <mergeCell ref="A83:A84"/>
    <mergeCell ref="C84:D84"/>
    <mergeCell ref="F84:G84"/>
    <mergeCell ref="I84:J84"/>
    <mergeCell ref="C68:D68"/>
    <mergeCell ref="F68:G68"/>
    <mergeCell ref="I68:J68"/>
    <mergeCell ref="A79:A80"/>
    <mergeCell ref="C80:D80"/>
    <mergeCell ref="F80:G80"/>
    <mergeCell ref="I80:J80"/>
    <mergeCell ref="A81:A82"/>
    <mergeCell ref="C82:D82"/>
    <mergeCell ref="F82:G82"/>
    <mergeCell ref="I82:J82"/>
    <mergeCell ref="A75:A76"/>
    <mergeCell ref="C76:D76"/>
    <mergeCell ref="F76:G76"/>
    <mergeCell ref="I76:J76"/>
    <mergeCell ref="A77:A78"/>
    <mergeCell ref="C78:D78"/>
    <mergeCell ref="F78:G78"/>
    <mergeCell ref="I78:J78"/>
    <mergeCell ref="A71:A72"/>
  </mergeCells>
  <dataValidations count="1">
    <dataValidation type="list" errorStyle="warning" allowBlank="1" showErrorMessage="1" error="Voer juiste waarde in. " sqref="C4 F4 I4 C6 F6 I6 C12 F12 I12 C8 F8 I8 C10 F10 I10 C15 F15 I15 C17 F17 I17 C19 F19 I19 C22 F22 I22 C24 F24 I24 C26 F26 I26 C28 F28 I28 C30 F30 I30 C32 F32 I32 C34 F34 I34 C37 F37 I37 C39 F39 I39 C41 F41 I41 C43 F43 I43 C48 F48 I48 F53 I53 I55 C50 F50 I50 C55 F55 C53 C59 F59 I59 C61 F61 I61 C63 F63 I63 C69 F69 I69 C73 F73 I73 C71 F71 I71 C75 F75 I75 C77 F77 I77 C79 F79 I79 C81 F81 I81 C83 F83 I83" xr:uid="{00000000-0002-0000-0100-000000000000}">
      <formula1>SCORE</formula1>
    </dataValidation>
  </dataValidations>
  <pageMargins left="0.7" right="0.7" top="0.75" bottom="0.75" header="0.3" footer="0.3"/>
  <pageSetup paperSize="8"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6"/>
  <sheetViews>
    <sheetView showGridLines="0" zoomScale="90" zoomScaleNormal="90" zoomScalePageLayoutView="85" workbookViewId="0">
      <pane ySplit="1" topLeftCell="A2" activePane="bottomLeft" state="frozen"/>
      <selection pane="bottomLeft" activeCell="C4" sqref="C4"/>
    </sheetView>
  </sheetViews>
  <sheetFormatPr baseColWidth="10" defaultColWidth="8.83203125" defaultRowHeight="13" x14ac:dyDescent="0.15"/>
  <cols>
    <col min="1" max="1" width="71.3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7" t="s">
        <v>1</v>
      </c>
      <c r="B1" s="13"/>
      <c r="C1" s="92" t="str">
        <f>'Beoordelaar 1'!C1:D1</f>
        <v>Inschrijver 1</v>
      </c>
      <c r="D1" s="91"/>
      <c r="E1" s="13"/>
      <c r="F1" s="90" t="str">
        <f>'Beoordelaar 1'!F1:G1</f>
        <v>Inschrijver 2</v>
      </c>
      <c r="G1" s="91"/>
      <c r="H1" s="13"/>
      <c r="I1" s="90" t="str">
        <f>'Beoordelaar 1'!I1:J1</f>
        <v>Inschrijver 3</v>
      </c>
      <c r="J1" s="91"/>
      <c r="K1" s="3"/>
    </row>
    <row r="2" spans="1:11" s="4" customFormat="1" ht="40" customHeight="1" x14ac:dyDescent="0.15">
      <c r="A2" s="20" t="str">
        <f>'Beoordelen 7.1 Casus 1'!A2:A2</f>
        <v>7.1	CASUS 1</v>
      </c>
      <c r="B2" s="10"/>
      <c r="C2" s="79"/>
      <c r="D2" s="80"/>
      <c r="E2" s="10"/>
      <c r="F2" s="84"/>
      <c r="G2" s="80"/>
      <c r="H2" s="10"/>
      <c r="I2" s="84"/>
      <c r="J2" s="80"/>
    </row>
    <row r="3" spans="1:11" s="4" customFormat="1" ht="40" customHeight="1" x14ac:dyDescent="0.15">
      <c r="A3" s="17" t="str">
        <f>'Beoordelen 7.1 Casus 1'!A4</f>
        <v>Technisch</v>
      </c>
      <c r="B3" s="10"/>
      <c r="C3" s="18" t="s">
        <v>12</v>
      </c>
      <c r="D3" s="19"/>
      <c r="E3" s="10"/>
      <c r="F3" s="18" t="s">
        <v>12</v>
      </c>
      <c r="G3" s="19"/>
      <c r="H3" s="10"/>
      <c r="I3" s="18" t="s">
        <v>12</v>
      </c>
      <c r="J3" s="19"/>
    </row>
    <row r="4" spans="1:11" s="4" customFormat="1" ht="20" customHeight="1" x14ac:dyDescent="0.15">
      <c r="A4" s="74" t="str">
        <f>'Beoordelen 7.1 Casus 1'!A5</f>
        <v>1.	Beschrijving van de technische specificaties om te kunnen printen, boeken te lenen, af te rekenen in de kantine, openen van een locker en identificatie bij het examen.</v>
      </c>
      <c r="B4" s="11"/>
      <c r="C4" s="9" t="s">
        <v>5</v>
      </c>
      <c r="D4" s="6"/>
      <c r="E4" s="11"/>
      <c r="F4" s="9" t="s">
        <v>5</v>
      </c>
      <c r="G4" s="6"/>
      <c r="H4" s="11"/>
      <c r="I4" s="9" t="s">
        <v>5</v>
      </c>
      <c r="J4" s="6"/>
    </row>
    <row r="5" spans="1:11" s="4" customFormat="1" ht="130" customHeight="1" x14ac:dyDescent="0.15">
      <c r="A5" s="75" t="str">
        <f>'Beoordelen 7.1 Casus 1'!A10:A10</f>
        <v>Functioneel</v>
      </c>
      <c r="B5" s="11"/>
      <c r="C5" s="76" t="s">
        <v>3</v>
      </c>
      <c r="D5" s="77"/>
      <c r="E5" s="11"/>
      <c r="F5" s="78" t="s">
        <v>3</v>
      </c>
      <c r="G5" s="77"/>
      <c r="H5" s="11"/>
      <c r="I5" s="78" t="s">
        <v>3</v>
      </c>
      <c r="J5" s="77"/>
    </row>
    <row r="6" spans="1:11" s="4" customFormat="1" ht="20" customHeight="1" x14ac:dyDescent="0.15">
      <c r="A6" s="74" t="str">
        <f>'Beoordelen 7.1 Casus 1'!A6</f>
        <v>2.	Technische randvoorwaarden voor een implementatie bij het Gerrit van der Veen College.</v>
      </c>
      <c r="B6" s="11"/>
      <c r="C6" s="9" t="s">
        <v>5</v>
      </c>
      <c r="D6" s="6"/>
      <c r="E6" s="11"/>
      <c r="F6" s="9" t="s">
        <v>5</v>
      </c>
      <c r="G6" s="6"/>
      <c r="H6" s="11"/>
      <c r="I6" s="9" t="s">
        <v>5</v>
      </c>
      <c r="J6" s="6"/>
    </row>
    <row r="7" spans="1:11" s="4" customFormat="1" ht="130" customHeight="1" x14ac:dyDescent="0.15">
      <c r="A7" s="75" t="str">
        <f>'Beoordelen 7.1 Casus 1'!A14:A14</f>
        <v xml:space="preserve">Administratieve organisatie </v>
      </c>
      <c r="B7" s="11"/>
      <c r="C7" s="76" t="s">
        <v>3</v>
      </c>
      <c r="D7" s="77"/>
      <c r="E7" s="11"/>
      <c r="F7" s="78" t="s">
        <v>3</v>
      </c>
      <c r="G7" s="77"/>
      <c r="H7" s="11"/>
      <c r="I7" s="78" t="s">
        <v>3</v>
      </c>
      <c r="J7" s="77"/>
    </row>
    <row r="8" spans="1:11" s="4" customFormat="1" ht="20" customHeight="1" x14ac:dyDescent="0.15">
      <c r="A8" s="74" t="str">
        <f>'Beoordelen 7.1 Casus 1'!A7</f>
        <v>3.	Wat zijn de relevante functionaliteiten van de centrale beheersapplicatie?</v>
      </c>
      <c r="B8" s="11"/>
      <c r="C8" s="9" t="s">
        <v>5</v>
      </c>
      <c r="D8" s="6"/>
      <c r="E8" s="11"/>
      <c r="F8" s="9" t="s">
        <v>5</v>
      </c>
      <c r="G8" s="6"/>
      <c r="H8" s="11"/>
      <c r="I8" s="9" t="s">
        <v>5</v>
      </c>
      <c r="J8" s="6"/>
    </row>
    <row r="9" spans="1:11" s="4" customFormat="1" ht="130" customHeight="1" x14ac:dyDescent="0.15">
      <c r="A9" s="75" t="str">
        <f>'Beoordelen 7.1 Casus 1'!A22</f>
        <v xml:space="preserve">Advies en uitvoering </v>
      </c>
      <c r="B9" s="11"/>
      <c r="C9" s="85" t="s">
        <v>3</v>
      </c>
      <c r="D9" s="86"/>
      <c r="E9" s="11"/>
      <c r="F9" s="78" t="s">
        <v>3</v>
      </c>
      <c r="G9" s="77"/>
      <c r="H9" s="11"/>
      <c r="I9" s="78" t="s">
        <v>3</v>
      </c>
      <c r="J9" s="77"/>
    </row>
    <row r="10" spans="1:11" s="4" customFormat="1" ht="20" customHeight="1" x14ac:dyDescent="0.15">
      <c r="A10" s="74" t="str">
        <f>'Beoordelen 7.1 Casus 1'!A8</f>
        <v>4.	Welke kaart/identificatie technologie gebruikt inschrijver?</v>
      </c>
      <c r="B10" s="11"/>
      <c r="C10" s="9" t="s">
        <v>5</v>
      </c>
      <c r="D10" s="6"/>
      <c r="E10" s="11"/>
      <c r="F10" s="9" t="s">
        <v>5</v>
      </c>
      <c r="G10" s="6"/>
      <c r="H10" s="11"/>
      <c r="I10" s="9" t="s">
        <v>5</v>
      </c>
      <c r="J10" s="6"/>
    </row>
    <row r="11" spans="1:11" s="4" customFormat="1" ht="130" customHeight="1" x14ac:dyDescent="0.15">
      <c r="A11" s="75" t="str">
        <f>'Beoordelen 7.1 Casus 1'!A23</f>
        <v>1.	Plan van aanpak, minimaal voorzien van een tijdspad en de inspanningen die inschrijver op verschillende niveaus van de school verwacht (tijdbesteding en vereiste competenties).</v>
      </c>
      <c r="B11" s="11"/>
      <c r="C11" s="76" t="s">
        <v>3</v>
      </c>
      <c r="D11" s="77"/>
      <c r="E11" s="11"/>
      <c r="F11" s="78" t="s">
        <v>3</v>
      </c>
      <c r="G11" s="77"/>
      <c r="H11" s="11"/>
      <c r="I11" s="78" t="s">
        <v>3</v>
      </c>
      <c r="J11" s="77"/>
    </row>
    <row r="12" spans="1:11" s="4" customFormat="1" ht="20" customHeight="1" x14ac:dyDescent="0.15">
      <c r="A12" s="74" t="str">
        <f>'Beoordelen 7.1 Casus 1'!A9</f>
        <v>5.	Welke beveiligingsmaatregelen treft inschrijver tegen hacken van geldstromen, misbruik binnen en van buiten de school en privacywetgeving?</v>
      </c>
      <c r="B12" s="11"/>
      <c r="C12" s="9" t="s">
        <v>5</v>
      </c>
      <c r="D12" s="6"/>
      <c r="E12" s="11"/>
      <c r="F12" s="9" t="s">
        <v>5</v>
      </c>
      <c r="G12" s="6"/>
      <c r="H12" s="11"/>
      <c r="I12" s="9" t="s">
        <v>5</v>
      </c>
      <c r="J12" s="6"/>
    </row>
    <row r="13" spans="1:11" s="4" customFormat="1" ht="130" customHeight="1" x14ac:dyDescent="0.15">
      <c r="A13" s="75" t="str">
        <f>'Beoordelen 7.1 Casus 1'!A24</f>
        <v>2.	Waarom heeft inschrijver voor deze inrichting/oplossing gekozen?</v>
      </c>
      <c r="B13" s="11"/>
      <c r="C13" s="76" t="s">
        <v>3</v>
      </c>
      <c r="D13" s="77"/>
      <c r="E13" s="11"/>
      <c r="F13" s="78" t="s">
        <v>3</v>
      </c>
      <c r="G13" s="77"/>
      <c r="H13" s="11"/>
      <c r="I13" s="78" t="s">
        <v>3</v>
      </c>
      <c r="J13" s="77"/>
    </row>
    <row r="14" spans="1:11" s="4" customFormat="1" ht="40" customHeight="1" x14ac:dyDescent="0.15">
      <c r="A14" s="17" t="str">
        <f>'Beoordelen 7.1 Casus 1'!A10</f>
        <v>Functioneel</v>
      </c>
      <c r="B14" s="10"/>
      <c r="C14" s="18" t="s">
        <v>12</v>
      </c>
      <c r="D14" s="19"/>
      <c r="E14" s="10"/>
      <c r="F14" s="18" t="s">
        <v>12</v>
      </c>
      <c r="G14" s="19"/>
      <c r="H14" s="10"/>
      <c r="I14" s="18" t="s">
        <v>12</v>
      </c>
      <c r="J14" s="19"/>
    </row>
    <row r="15" spans="1:11" s="4" customFormat="1" ht="20" customHeight="1" x14ac:dyDescent="0.15">
      <c r="A15" s="74" t="str">
        <f>'Beoordelen 7.1 Casus 1'!A11</f>
        <v>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v>
      </c>
      <c r="B15" s="11"/>
      <c r="C15" s="9" t="s">
        <v>5</v>
      </c>
      <c r="D15" s="6"/>
      <c r="E15" s="11"/>
      <c r="F15" s="9" t="s">
        <v>5</v>
      </c>
      <c r="G15" s="6"/>
      <c r="H15" s="11"/>
      <c r="I15" s="9" t="s">
        <v>5</v>
      </c>
      <c r="J15" s="6"/>
    </row>
    <row r="16" spans="1:11" s="4" customFormat="1" ht="130" customHeight="1" x14ac:dyDescent="0.15">
      <c r="A16" s="75"/>
      <c r="B16" s="11"/>
      <c r="C16" s="85" t="s">
        <v>3</v>
      </c>
      <c r="D16" s="86"/>
      <c r="E16" s="11"/>
      <c r="F16" s="78" t="s">
        <v>3</v>
      </c>
      <c r="G16" s="77"/>
      <c r="H16" s="11"/>
      <c r="I16" s="78" t="s">
        <v>3</v>
      </c>
      <c r="J16" s="77"/>
    </row>
    <row r="17" spans="1:10" s="4" customFormat="1" ht="20" customHeight="1" x14ac:dyDescent="0.15">
      <c r="A17" s="74" t="str">
        <f>'Beoordelen 7.1 Casus 1'!A12</f>
        <v>2.	Welke uitbreidingsmogelijkheden op lange termijn zijn er mogelijk, waar dit document nog niet in heeft voorzien?</v>
      </c>
      <c r="B17" s="11"/>
      <c r="C17" s="9" t="s">
        <v>5</v>
      </c>
      <c r="D17" s="6"/>
      <c r="E17" s="11"/>
      <c r="F17" s="9" t="s">
        <v>5</v>
      </c>
      <c r="G17" s="6"/>
      <c r="H17" s="11"/>
      <c r="I17" s="9" t="s">
        <v>5</v>
      </c>
      <c r="J17" s="6"/>
    </row>
    <row r="18" spans="1:10" s="4" customFormat="1" ht="130" customHeight="1" x14ac:dyDescent="0.15">
      <c r="A18" s="75"/>
      <c r="B18" s="11"/>
      <c r="C18" s="76" t="s">
        <v>3</v>
      </c>
      <c r="D18" s="77"/>
      <c r="E18" s="11"/>
      <c r="F18" s="78" t="s">
        <v>3</v>
      </c>
      <c r="G18" s="77"/>
      <c r="H18" s="11"/>
      <c r="I18" s="78" t="s">
        <v>3</v>
      </c>
      <c r="J18" s="77"/>
    </row>
    <row r="19" spans="1:10" s="4" customFormat="1" ht="20" customHeight="1" x14ac:dyDescent="0.15">
      <c r="A19" s="74" t="str">
        <f>'Beoordelen 7.1 Casus 1'!A13</f>
        <v>3.	Welke scanfunctionaliteiten biedt inschrijver voor gebruikers van MFP’s ten aanzien van dossiers en koppeling met externe applicaties zoals in deze casus personeelsadministratie?</v>
      </c>
      <c r="B19" s="11"/>
      <c r="C19" s="9" t="s">
        <v>5</v>
      </c>
      <c r="D19" s="6"/>
      <c r="E19" s="11"/>
      <c r="F19" s="9" t="s">
        <v>5</v>
      </c>
      <c r="G19" s="6"/>
      <c r="H19" s="11"/>
      <c r="I19" s="9" t="s">
        <v>5</v>
      </c>
      <c r="J19" s="6"/>
    </row>
    <row r="20" spans="1:10" s="4" customFormat="1" ht="130" customHeight="1" x14ac:dyDescent="0.15">
      <c r="A20" s="75"/>
      <c r="B20" s="11"/>
      <c r="C20" s="76" t="s">
        <v>3</v>
      </c>
      <c r="D20" s="77"/>
      <c r="E20" s="11"/>
      <c r="F20" s="78" t="s">
        <v>3</v>
      </c>
      <c r="G20" s="77"/>
      <c r="H20" s="11"/>
      <c r="I20" s="78" t="s">
        <v>3</v>
      </c>
      <c r="J20" s="77"/>
    </row>
    <row r="21" spans="1:10" s="4" customFormat="1" ht="40" customHeight="1" x14ac:dyDescent="0.15">
      <c r="A21" s="17" t="str">
        <f>'Beoordelen 7.1 Casus 1'!A14</f>
        <v xml:space="preserve">Administratieve organisatie </v>
      </c>
      <c r="B21" s="10"/>
      <c r="C21" s="18" t="s">
        <v>12</v>
      </c>
      <c r="D21" s="19"/>
      <c r="E21" s="10"/>
      <c r="F21" s="18" t="s">
        <v>12</v>
      </c>
      <c r="G21" s="19"/>
      <c r="H21" s="10"/>
      <c r="I21" s="18" t="s">
        <v>12</v>
      </c>
      <c r="J21" s="19"/>
    </row>
    <row r="22" spans="1:10" s="4" customFormat="1" ht="20" customHeight="1" x14ac:dyDescent="0.15">
      <c r="A22" s="74" t="str">
        <f>'Beoordelen 7.1 Casus 1'!A15</f>
        <v>1.	Mogelijkheden van opwaarderen tegoeden in Euro’s (cashless).</v>
      </c>
      <c r="B22" s="11"/>
      <c r="C22" s="9" t="s">
        <v>5</v>
      </c>
      <c r="D22" s="6"/>
      <c r="E22" s="11"/>
      <c r="F22" s="9" t="s">
        <v>5</v>
      </c>
      <c r="G22" s="6"/>
      <c r="H22" s="11"/>
      <c r="I22" s="9" t="s">
        <v>5</v>
      </c>
      <c r="J22" s="6"/>
    </row>
    <row r="23" spans="1:10" s="4" customFormat="1" ht="130" customHeight="1" x14ac:dyDescent="0.15">
      <c r="A23" s="75"/>
      <c r="B23" s="11"/>
      <c r="C23" s="76" t="s">
        <v>3</v>
      </c>
      <c r="D23" s="77"/>
      <c r="E23" s="11"/>
      <c r="F23" s="78" t="s">
        <v>3</v>
      </c>
      <c r="G23" s="77"/>
      <c r="H23" s="11"/>
      <c r="I23" s="78" t="s">
        <v>3</v>
      </c>
      <c r="J23" s="77"/>
    </row>
    <row r="24" spans="1:10" s="4" customFormat="1" ht="20" customHeight="1" x14ac:dyDescent="0.15">
      <c r="A24" s="74" t="str">
        <f>'Beoordelen 7.1 Casus 1'!A16</f>
        <v>2.	Op welke wijze beheert inschrijver het geld, welke garanties geeft zij af?</v>
      </c>
      <c r="B24" s="11"/>
      <c r="C24" s="9" t="s">
        <v>5</v>
      </c>
      <c r="D24" s="6"/>
      <c r="E24" s="11"/>
      <c r="F24" s="9" t="s">
        <v>5</v>
      </c>
      <c r="G24" s="6"/>
      <c r="H24" s="11"/>
      <c r="I24" s="9" t="s">
        <v>5</v>
      </c>
      <c r="J24" s="6"/>
    </row>
    <row r="25" spans="1:10" s="4" customFormat="1" ht="130" customHeight="1" x14ac:dyDescent="0.15">
      <c r="A25" s="75"/>
      <c r="B25" s="11"/>
      <c r="C25" s="76" t="s">
        <v>3</v>
      </c>
      <c r="D25" s="77"/>
      <c r="E25" s="11"/>
      <c r="F25" s="78" t="s">
        <v>3</v>
      </c>
      <c r="G25" s="77"/>
      <c r="H25" s="11"/>
      <c r="I25" s="78" t="s">
        <v>3</v>
      </c>
      <c r="J25" s="77"/>
    </row>
    <row r="26" spans="1:10" s="4" customFormat="1" ht="20" customHeight="1" x14ac:dyDescent="0.15">
      <c r="A26" s="74" t="str">
        <f>'Beoordelen 7.1 Casus 1'!A17</f>
        <v>3.	Hoe gaat inschrijver om met een situatie waarbij een leerling de kaart kwijtraakt, zowel qua vervanging van de kaart als het beheren van de tegoeden/ Euro’s.</v>
      </c>
      <c r="B26" s="11"/>
      <c r="C26" s="9" t="s">
        <v>5</v>
      </c>
      <c r="D26" s="6"/>
      <c r="E26" s="11"/>
      <c r="F26" s="9" t="s">
        <v>5</v>
      </c>
      <c r="G26" s="6"/>
      <c r="H26" s="11"/>
      <c r="I26" s="9" t="s">
        <v>5</v>
      </c>
      <c r="J26" s="6"/>
    </row>
    <row r="27" spans="1:10" s="4" customFormat="1" ht="130" customHeight="1" x14ac:dyDescent="0.15">
      <c r="A27" s="75"/>
      <c r="B27" s="11"/>
      <c r="C27" s="76" t="s">
        <v>3</v>
      </c>
      <c r="D27" s="77"/>
      <c r="E27" s="11"/>
      <c r="F27" s="78" t="s">
        <v>3</v>
      </c>
      <c r="G27" s="77"/>
      <c r="H27" s="11"/>
      <c r="I27" s="78" t="s">
        <v>3</v>
      </c>
      <c r="J27" s="77"/>
    </row>
    <row r="28" spans="1:10" s="4" customFormat="1" ht="20" customHeight="1" x14ac:dyDescent="0.15">
      <c r="A28" s="74" t="str">
        <f>'Beoordelen 7.1 Casus 1'!A18</f>
        <v>4.	Op welke wijze verrekent inschrijver tegoeden als een leerling de school verlaat?</v>
      </c>
      <c r="B28" s="11"/>
      <c r="C28" s="9" t="s">
        <v>5</v>
      </c>
      <c r="D28" s="6"/>
      <c r="E28" s="11"/>
      <c r="F28" s="9" t="s">
        <v>5</v>
      </c>
      <c r="G28" s="6"/>
      <c r="H28" s="11"/>
      <c r="I28" s="9" t="s">
        <v>5</v>
      </c>
      <c r="J28" s="6"/>
    </row>
    <row r="29" spans="1:10" s="4" customFormat="1" ht="130" customHeight="1" x14ac:dyDescent="0.15">
      <c r="A29" s="75"/>
      <c r="B29" s="11"/>
      <c r="C29" s="76" t="s">
        <v>3</v>
      </c>
      <c r="D29" s="77"/>
      <c r="E29" s="11"/>
      <c r="F29" s="78" t="s">
        <v>3</v>
      </c>
      <c r="G29" s="77"/>
      <c r="H29" s="11"/>
      <c r="I29" s="78" t="s">
        <v>3</v>
      </c>
      <c r="J29" s="77"/>
    </row>
    <row r="30" spans="1:10" s="4" customFormat="1" ht="20" customHeight="1" x14ac:dyDescent="0.15">
      <c r="A30" s="74" t="str">
        <f>'Beoordelen 7.1 Casus 1'!A19</f>
        <v>5.	Op welke wijze kan inschrijver verrekenen met een externe beheerder van een kantine?</v>
      </c>
      <c r="B30" s="11"/>
      <c r="C30" s="9" t="s">
        <v>5</v>
      </c>
      <c r="D30" s="6"/>
      <c r="E30" s="11"/>
      <c r="F30" s="9" t="s">
        <v>5</v>
      </c>
      <c r="G30" s="6"/>
      <c r="H30" s="11"/>
      <c r="I30" s="9" t="s">
        <v>5</v>
      </c>
      <c r="J30" s="6"/>
    </row>
    <row r="31" spans="1:10" s="4" customFormat="1" ht="130" customHeight="1" x14ac:dyDescent="0.15">
      <c r="A31" s="75"/>
      <c r="B31" s="11"/>
      <c r="C31" s="76" t="s">
        <v>3</v>
      </c>
      <c r="D31" s="77"/>
      <c r="E31" s="11"/>
      <c r="F31" s="78" t="s">
        <v>3</v>
      </c>
      <c r="G31" s="77"/>
      <c r="H31" s="11"/>
      <c r="I31" s="78" t="s">
        <v>3</v>
      </c>
      <c r="J31" s="77"/>
    </row>
    <row r="32" spans="1:10" s="4" customFormat="1" ht="20" customHeight="1" x14ac:dyDescent="0.15">
      <c r="A32" s="74" t="str">
        <f>'Beoordelen 7.1 Casus 1'!A20</f>
        <v>6.	Op welke wijze kunnen nieuwe gebruikers (leerlingen, medewerkers en gasten) met verschillende rechten aan de aangeboden oplossing worden toegevoegd?</v>
      </c>
      <c r="B32" s="11"/>
      <c r="C32" s="9" t="s">
        <v>5</v>
      </c>
      <c r="D32" s="6"/>
      <c r="E32" s="11"/>
      <c r="F32" s="9" t="s">
        <v>5</v>
      </c>
      <c r="G32" s="6"/>
      <c r="H32" s="11"/>
      <c r="I32" s="9" t="s">
        <v>5</v>
      </c>
      <c r="J32" s="6"/>
    </row>
    <row r="33" spans="1:10" s="4" customFormat="1" ht="130" customHeight="1" x14ac:dyDescent="0.15">
      <c r="A33" s="75"/>
      <c r="B33" s="11"/>
      <c r="C33" s="76" t="s">
        <v>3</v>
      </c>
      <c r="D33" s="77"/>
      <c r="E33" s="11"/>
      <c r="F33" s="78" t="s">
        <v>3</v>
      </c>
      <c r="G33" s="77"/>
      <c r="H33" s="11"/>
      <c r="I33" s="78" t="s">
        <v>3</v>
      </c>
      <c r="J33" s="77"/>
    </row>
    <row r="34" spans="1:10" s="4" customFormat="1" ht="20" customHeight="1" x14ac:dyDescent="0.15">
      <c r="A34" s="74" t="str">
        <f>'Beoordelen 7.1 Casus 1'!A21</f>
        <v>7.	Welke oplossing biedt inschrijver voor een leerling die geen bankrekening heeft, niet met contant geld mag betalen en toch moet kunnen afrekenen?</v>
      </c>
      <c r="B34" s="11"/>
      <c r="C34" s="9" t="s">
        <v>5</v>
      </c>
      <c r="D34" s="6"/>
      <c r="E34" s="11"/>
      <c r="F34" s="9" t="s">
        <v>5</v>
      </c>
      <c r="G34" s="6"/>
      <c r="H34" s="11"/>
      <c r="I34" s="9" t="s">
        <v>5</v>
      </c>
      <c r="J34" s="6"/>
    </row>
    <row r="35" spans="1:10" s="4" customFormat="1" ht="130" customHeight="1" x14ac:dyDescent="0.15">
      <c r="A35" s="75"/>
      <c r="B35" s="11"/>
      <c r="C35" s="76" t="s">
        <v>3</v>
      </c>
      <c r="D35" s="77"/>
      <c r="E35" s="11"/>
      <c r="F35" s="78" t="s">
        <v>3</v>
      </c>
      <c r="G35" s="77"/>
      <c r="H35" s="11"/>
      <c r="I35" s="78" t="s">
        <v>3</v>
      </c>
      <c r="J35" s="77"/>
    </row>
    <row r="36" spans="1:10" s="4" customFormat="1" ht="40" customHeight="1" x14ac:dyDescent="0.15">
      <c r="A36" s="17" t="str">
        <f>'Beoordelen 7.1 Casus 1'!A22</f>
        <v xml:space="preserve">Advies en uitvoering </v>
      </c>
      <c r="B36" s="10"/>
      <c r="C36" s="18" t="s">
        <v>12</v>
      </c>
      <c r="D36" s="19"/>
      <c r="E36" s="10"/>
      <c r="F36" s="18" t="s">
        <v>12</v>
      </c>
      <c r="G36" s="19"/>
      <c r="H36" s="10"/>
      <c r="I36" s="18" t="s">
        <v>12</v>
      </c>
      <c r="J36" s="19"/>
    </row>
    <row r="37" spans="1:10" s="4" customFormat="1" ht="20" customHeight="1" x14ac:dyDescent="0.15">
      <c r="A37" s="74" t="str">
        <f>'Beoordelen 7.1 Casus 1'!A23</f>
        <v>1.	Plan van aanpak, minimaal voorzien van een tijdspad en de inspanningen die inschrijver op verschillende niveaus van de school verwacht (tijdbesteding en vereiste competenties).</v>
      </c>
      <c r="B37" s="11"/>
      <c r="C37" s="9" t="s">
        <v>5</v>
      </c>
      <c r="D37" s="6"/>
      <c r="E37" s="11"/>
      <c r="F37" s="9" t="s">
        <v>5</v>
      </c>
      <c r="G37" s="6"/>
      <c r="H37" s="11"/>
      <c r="I37" s="9" t="s">
        <v>5</v>
      </c>
      <c r="J37" s="6"/>
    </row>
    <row r="38" spans="1:10" s="4" customFormat="1" ht="130" customHeight="1" x14ac:dyDescent="0.15">
      <c r="A38" s="75"/>
      <c r="B38" s="11"/>
      <c r="C38" s="76" t="s">
        <v>3</v>
      </c>
      <c r="D38" s="77"/>
      <c r="E38" s="11"/>
      <c r="F38" s="78" t="s">
        <v>3</v>
      </c>
      <c r="G38" s="77"/>
      <c r="H38" s="11"/>
      <c r="I38" s="78" t="s">
        <v>3</v>
      </c>
      <c r="J38" s="77"/>
    </row>
    <row r="39" spans="1:10" s="4" customFormat="1" ht="20" customHeight="1" x14ac:dyDescent="0.15">
      <c r="A39" s="74" t="str">
        <f>'Beoordelen 7.1 Casus 1'!A24</f>
        <v>2.	Waarom heeft inschrijver voor deze inrichting/oplossing gekozen?</v>
      </c>
      <c r="B39" s="11"/>
      <c r="C39" s="9" t="s">
        <v>5</v>
      </c>
      <c r="D39" s="6"/>
      <c r="E39" s="11"/>
      <c r="F39" s="9" t="s">
        <v>5</v>
      </c>
      <c r="G39" s="6"/>
      <c r="H39" s="11"/>
      <c r="I39" s="9" t="s">
        <v>5</v>
      </c>
      <c r="J39" s="6"/>
    </row>
    <row r="40" spans="1:10" s="4" customFormat="1" ht="130" customHeight="1" x14ac:dyDescent="0.15">
      <c r="A40" s="75"/>
      <c r="B40" s="11"/>
      <c r="C40" s="76" t="s">
        <v>3</v>
      </c>
      <c r="D40" s="77"/>
      <c r="E40" s="11"/>
      <c r="F40" s="78" t="s">
        <v>3</v>
      </c>
      <c r="G40" s="77"/>
      <c r="H40" s="11"/>
      <c r="I40" s="78" t="s">
        <v>3</v>
      </c>
      <c r="J40" s="77"/>
    </row>
    <row r="41" spans="1:10" s="4" customFormat="1" ht="20" customHeight="1" x14ac:dyDescent="0.15">
      <c r="A41" s="74" t="str">
        <f>'Beoordelen 7.1 Casus 1'!A25</f>
        <v>3.	De meerwaarde voor de school door het faciliteren van het aangeboden systeem.</v>
      </c>
      <c r="B41" s="11"/>
      <c r="C41" s="9" t="s">
        <v>5</v>
      </c>
      <c r="D41" s="6"/>
      <c r="E41" s="11"/>
      <c r="F41" s="9" t="s">
        <v>5</v>
      </c>
      <c r="G41" s="6"/>
      <c r="H41" s="11"/>
      <c r="I41" s="9" t="s">
        <v>5</v>
      </c>
      <c r="J41" s="6"/>
    </row>
    <row r="42" spans="1:10" s="4" customFormat="1" ht="130" customHeight="1" x14ac:dyDescent="0.15">
      <c r="A42" s="75"/>
      <c r="B42" s="11"/>
      <c r="C42" s="76" t="s">
        <v>3</v>
      </c>
      <c r="D42" s="77"/>
      <c r="E42" s="11"/>
      <c r="F42" s="78" t="s">
        <v>3</v>
      </c>
      <c r="G42" s="77"/>
      <c r="H42" s="11"/>
      <c r="I42" s="78" t="s">
        <v>3</v>
      </c>
      <c r="J42" s="77"/>
    </row>
    <row r="43" spans="1:10" s="4" customFormat="1" ht="20" customHeight="1" x14ac:dyDescent="0.15">
      <c r="A43" s="74" t="str">
        <f>'Beoordelen 7.1 Casus 1'!A26</f>
        <v xml:space="preserve">4.	Welke projectrisico’s voorziet inschrijver bij de uitrol? Welke maatregelen treft inschrijver om deze risico’s te voorkomen? </v>
      </c>
      <c r="B43" s="11"/>
      <c r="C43" s="9" t="s">
        <v>5</v>
      </c>
      <c r="D43" s="6"/>
      <c r="E43" s="11"/>
      <c r="F43" s="9" t="s">
        <v>5</v>
      </c>
      <c r="G43" s="6"/>
      <c r="H43" s="11"/>
      <c r="I43" s="9" t="s">
        <v>5</v>
      </c>
      <c r="J43" s="6"/>
    </row>
    <row r="44" spans="1:10" s="4" customFormat="1" ht="130" customHeight="1" x14ac:dyDescent="0.15">
      <c r="A44" s="75"/>
      <c r="B44" s="11"/>
      <c r="C44" s="76" t="s">
        <v>3</v>
      </c>
      <c r="D44" s="77"/>
      <c r="E44" s="11"/>
      <c r="F44" s="78" t="s">
        <v>3</v>
      </c>
      <c r="G44" s="77"/>
      <c r="H44" s="11"/>
      <c r="I44" s="78" t="s">
        <v>3</v>
      </c>
      <c r="J44" s="77"/>
    </row>
    <row r="45" spans="1:10" s="4" customFormat="1" ht="20" customHeight="1" x14ac:dyDescent="0.15">
      <c r="A45" s="34"/>
      <c r="B45" s="12"/>
      <c r="C45" s="35"/>
      <c r="D45" s="35"/>
      <c r="E45" s="12"/>
      <c r="F45" s="35"/>
      <c r="G45" s="35"/>
      <c r="H45" s="12"/>
      <c r="I45" s="35"/>
      <c r="J45" s="36"/>
    </row>
    <row r="46" spans="1:10" s="4" customFormat="1" ht="40" customHeight="1" x14ac:dyDescent="0.15">
      <c r="A46" s="20" t="str">
        <f>'Beoordelen 7.2 Casus 2'!A1:B1</f>
        <v xml:space="preserve">7.2 CASUS 2 </v>
      </c>
      <c r="B46" s="10"/>
      <c r="C46" s="79"/>
      <c r="D46" s="80"/>
      <c r="E46" s="10"/>
      <c r="F46" s="84"/>
      <c r="G46" s="80"/>
      <c r="H46" s="10"/>
      <c r="I46" s="84"/>
      <c r="J46" s="80"/>
    </row>
    <row r="47" spans="1:10" s="4" customFormat="1" ht="40" customHeight="1" x14ac:dyDescent="0.15">
      <c r="A47" s="17" t="str">
        <f>'Beoordelen 7.2 Casus 2'!A3</f>
        <v>7.2.1 Fictieve praktijksituatie (1)</v>
      </c>
      <c r="B47" s="10"/>
      <c r="C47" s="18" t="s">
        <v>12</v>
      </c>
      <c r="D47" s="19"/>
      <c r="E47" s="10"/>
      <c r="F47" s="18" t="s">
        <v>12</v>
      </c>
      <c r="G47" s="19"/>
      <c r="H47" s="10"/>
      <c r="I47" s="18" t="s">
        <v>12</v>
      </c>
      <c r="J47" s="19"/>
    </row>
    <row r="48" spans="1:10" s="4" customFormat="1" ht="20" customHeight="1" x14ac:dyDescent="0.15">
      <c r="A48" s="74" t="str">
        <f>'Beoordelen 7.2 Casus 2'!A4</f>
        <v xml:space="preserve">1.	Kwaliteit van de oplossing (inlevingsvermogen, zorgvuldigheid, oplossingsgerichtheid). </v>
      </c>
      <c r="B48" s="11"/>
      <c r="C48" s="9" t="s">
        <v>5</v>
      </c>
      <c r="D48" s="6"/>
      <c r="E48" s="11"/>
      <c r="F48" s="9" t="s">
        <v>5</v>
      </c>
      <c r="G48" s="6"/>
      <c r="H48" s="11"/>
      <c r="I48" s="9" t="s">
        <v>5</v>
      </c>
      <c r="J48" s="6"/>
    </row>
    <row r="49" spans="1:10" s="4" customFormat="1" ht="130" customHeight="1" x14ac:dyDescent="0.15">
      <c r="A49" s="75"/>
      <c r="B49" s="11"/>
      <c r="C49" s="76" t="s">
        <v>3</v>
      </c>
      <c r="D49" s="77"/>
      <c r="E49" s="11"/>
      <c r="F49" s="78" t="s">
        <v>3</v>
      </c>
      <c r="G49" s="77"/>
      <c r="H49" s="11"/>
      <c r="I49" s="78" t="s">
        <v>3</v>
      </c>
      <c r="J49" s="77"/>
    </row>
    <row r="50" spans="1:10" s="4" customFormat="1" ht="20" customHeight="1" x14ac:dyDescent="0.15">
      <c r="A50" s="74" t="str">
        <f>'Beoordelen 7.2 Casus 2'!A5</f>
        <v>2.	De tijdsduur na indienen van de vraag tot de werkende oplossing.</v>
      </c>
      <c r="B50" s="11"/>
      <c r="C50" s="9" t="s">
        <v>5</v>
      </c>
      <c r="D50" s="6"/>
      <c r="E50" s="11"/>
      <c r="F50" s="9" t="s">
        <v>5</v>
      </c>
      <c r="G50" s="6"/>
      <c r="H50" s="11"/>
      <c r="I50" s="9" t="s">
        <v>5</v>
      </c>
      <c r="J50" s="6"/>
    </row>
    <row r="51" spans="1:10" s="4" customFormat="1" ht="130" customHeight="1" x14ac:dyDescent="0.15">
      <c r="A51" s="75"/>
      <c r="B51" s="11"/>
      <c r="C51" s="76" t="s">
        <v>3</v>
      </c>
      <c r="D51" s="77"/>
      <c r="E51" s="11"/>
      <c r="F51" s="78" t="s">
        <v>3</v>
      </c>
      <c r="G51" s="77"/>
      <c r="H51" s="11"/>
      <c r="I51" s="78" t="s">
        <v>3</v>
      </c>
      <c r="J51" s="77"/>
    </row>
    <row r="52" spans="1:10" s="4" customFormat="1" ht="40" customHeight="1" x14ac:dyDescent="0.15">
      <c r="A52" s="17" t="str">
        <f>'Beoordelen 7.2 Casus 2'!A6</f>
        <v>7.2.2 Fictieve praktijkopdracht (2)</v>
      </c>
      <c r="B52" s="10"/>
      <c r="C52" s="18" t="s">
        <v>12</v>
      </c>
      <c r="D52" s="19"/>
      <c r="E52" s="10"/>
      <c r="F52" s="18" t="s">
        <v>12</v>
      </c>
      <c r="G52" s="19"/>
      <c r="H52" s="10"/>
      <c r="I52" s="18" t="s">
        <v>12</v>
      </c>
      <c r="J52" s="19"/>
    </row>
    <row r="53" spans="1:10" s="4" customFormat="1" ht="20" customHeight="1" x14ac:dyDescent="0.15">
      <c r="A53" s="74" t="str">
        <f>'Beoordelen 7.2 Casus 2'!A7</f>
        <v>1.	Kwaliteit van de oplossing.</v>
      </c>
      <c r="B53" s="11"/>
      <c r="C53" s="9" t="s">
        <v>5</v>
      </c>
      <c r="D53" s="6"/>
      <c r="E53" s="11"/>
      <c r="F53" s="9" t="s">
        <v>5</v>
      </c>
      <c r="G53" s="6"/>
      <c r="H53" s="11"/>
      <c r="I53" s="9" t="s">
        <v>5</v>
      </c>
      <c r="J53" s="6"/>
    </row>
    <row r="54" spans="1:10" s="4" customFormat="1" ht="130" customHeight="1" x14ac:dyDescent="0.15">
      <c r="A54" s="75"/>
      <c r="B54" s="11"/>
      <c r="C54" s="76" t="s">
        <v>3</v>
      </c>
      <c r="D54" s="77"/>
      <c r="E54" s="11"/>
      <c r="F54" s="78" t="s">
        <v>3</v>
      </c>
      <c r="G54" s="77"/>
      <c r="H54" s="11"/>
      <c r="I54" s="78" t="s">
        <v>3</v>
      </c>
      <c r="J54" s="77"/>
    </row>
    <row r="55" spans="1:10" s="4" customFormat="1" ht="20" customHeight="1" x14ac:dyDescent="0.15">
      <c r="A55" s="74" t="str">
        <f>'Beoordelen 7.2 Casus 2'!A8</f>
        <v>2.	Mate van voorkoming van de desinvestering.</v>
      </c>
      <c r="B55" s="11"/>
      <c r="C55" s="9" t="s">
        <v>5</v>
      </c>
      <c r="D55" s="6"/>
      <c r="E55" s="11"/>
      <c r="F55" s="9" t="s">
        <v>5</v>
      </c>
      <c r="G55" s="6"/>
      <c r="H55" s="11"/>
      <c r="I55" s="9" t="s">
        <v>5</v>
      </c>
      <c r="J55" s="6"/>
    </row>
    <row r="56" spans="1:10" s="4" customFormat="1" ht="130" customHeight="1" x14ac:dyDescent="0.15">
      <c r="A56" s="75"/>
      <c r="B56" s="11"/>
      <c r="C56" s="76" t="s">
        <v>3</v>
      </c>
      <c r="D56" s="77"/>
      <c r="E56" s="11"/>
      <c r="F56" s="78" t="s">
        <v>3</v>
      </c>
      <c r="G56" s="77"/>
      <c r="H56" s="11"/>
      <c r="I56" s="78" t="s">
        <v>3</v>
      </c>
      <c r="J56" s="77"/>
    </row>
    <row r="57" spans="1:10" s="4" customFormat="1" ht="20" customHeight="1" x14ac:dyDescent="0.15">
      <c r="A57" s="34"/>
      <c r="B57" s="12"/>
      <c r="C57" s="35"/>
      <c r="D57" s="35"/>
      <c r="E57" s="12"/>
      <c r="F57" s="35"/>
      <c r="G57" s="35"/>
      <c r="H57" s="12"/>
      <c r="I57" s="35"/>
      <c r="J57" s="36"/>
    </row>
    <row r="58" spans="1:10" s="4" customFormat="1" ht="40" customHeight="1" x14ac:dyDescent="0.15">
      <c r="A58" s="20" t="str">
        <f>'Beoordelen 7.3 Open vragen'!A1:B1</f>
        <v xml:space="preserve">7.3	BEANTWOORDING VAN DE OPEN VRAGEN </v>
      </c>
      <c r="B58" s="10"/>
      <c r="C58" s="79" t="s">
        <v>12</v>
      </c>
      <c r="D58" s="80"/>
      <c r="E58" s="10"/>
      <c r="F58" s="79" t="s">
        <v>12</v>
      </c>
      <c r="G58" s="80"/>
      <c r="H58" s="10"/>
      <c r="I58" s="79" t="s">
        <v>12</v>
      </c>
      <c r="J58" s="80"/>
    </row>
    <row r="59" spans="1:10" s="4" customFormat="1" ht="20" customHeight="1" x14ac:dyDescent="0.15">
      <c r="A59" s="74" t="str">
        <f>'Beoordelen 7.3 Open vragen'!A4</f>
        <v>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v>
      </c>
      <c r="B59" s="11"/>
      <c r="C59" s="9" t="s">
        <v>5</v>
      </c>
      <c r="D59" s="6"/>
      <c r="E59" s="11"/>
      <c r="F59" s="9" t="s">
        <v>5</v>
      </c>
      <c r="G59" s="6"/>
      <c r="H59" s="11"/>
      <c r="I59" s="9" t="s">
        <v>5</v>
      </c>
      <c r="J59" s="6"/>
    </row>
    <row r="60" spans="1:10" s="4" customFormat="1" ht="130" customHeight="1" x14ac:dyDescent="0.15">
      <c r="A60" s="75"/>
      <c r="B60" s="11"/>
      <c r="C60" s="76" t="s">
        <v>3</v>
      </c>
      <c r="D60" s="77"/>
      <c r="E60" s="11"/>
      <c r="F60" s="78" t="s">
        <v>3</v>
      </c>
      <c r="G60" s="77"/>
      <c r="H60" s="11"/>
      <c r="I60" s="78" t="s">
        <v>3</v>
      </c>
      <c r="J60" s="77"/>
    </row>
    <row r="61" spans="1:10" s="4" customFormat="1" ht="20" customHeight="1" x14ac:dyDescent="0.15">
      <c r="A61" s="74" t="str">
        <f>'Beoordelen 7.3 Open vragen'!A6</f>
        <v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v>
      </c>
      <c r="B61" s="11"/>
      <c r="C61" s="9" t="s">
        <v>5</v>
      </c>
      <c r="D61" s="6"/>
      <c r="E61" s="11"/>
      <c r="F61" s="9" t="s">
        <v>5</v>
      </c>
      <c r="G61" s="6"/>
      <c r="H61" s="11"/>
      <c r="I61" s="9" t="s">
        <v>5</v>
      </c>
      <c r="J61" s="6"/>
    </row>
    <row r="62" spans="1:10" s="4" customFormat="1" ht="130" customHeight="1" x14ac:dyDescent="0.15">
      <c r="A62" s="75"/>
      <c r="B62" s="11"/>
      <c r="C62" s="76" t="s">
        <v>3</v>
      </c>
      <c r="D62" s="77"/>
      <c r="E62" s="11"/>
      <c r="F62" s="78" t="s">
        <v>3</v>
      </c>
      <c r="G62" s="77"/>
      <c r="H62" s="11"/>
      <c r="I62" s="78" t="s">
        <v>3</v>
      </c>
      <c r="J62" s="77"/>
    </row>
    <row r="63" spans="1:10" s="4" customFormat="1" ht="20" customHeight="1" x14ac:dyDescent="0.15">
      <c r="A63" s="74" t="str">
        <f>'Beoordelen 7.3 Open vragen'!A8</f>
        <v>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v>
      </c>
      <c r="B63" s="11"/>
      <c r="C63" s="9" t="s">
        <v>5</v>
      </c>
      <c r="D63" s="6"/>
      <c r="E63" s="11"/>
      <c r="F63" s="9" t="s">
        <v>5</v>
      </c>
      <c r="G63" s="6"/>
      <c r="H63" s="11"/>
      <c r="I63" s="9" t="s">
        <v>22</v>
      </c>
      <c r="J63" s="6"/>
    </row>
    <row r="64" spans="1:10" s="4" customFormat="1" ht="130" customHeight="1" x14ac:dyDescent="0.15">
      <c r="A64" s="75"/>
      <c r="B64" s="11"/>
      <c r="C64" s="76" t="s">
        <v>3</v>
      </c>
      <c r="D64" s="77"/>
      <c r="E64" s="11"/>
      <c r="F64" s="78" t="s">
        <v>3</v>
      </c>
      <c r="G64" s="77"/>
      <c r="H64" s="11"/>
      <c r="I64" s="78" t="s">
        <v>3</v>
      </c>
      <c r="J64" s="77"/>
    </row>
    <row r="65" spans="1:10" s="4" customFormat="1" ht="20" customHeight="1" x14ac:dyDescent="0.15">
      <c r="A65" s="34"/>
      <c r="B65" s="12"/>
      <c r="C65" s="35"/>
      <c r="D65" s="35"/>
      <c r="E65" s="12"/>
      <c r="F65" s="35"/>
      <c r="G65" s="35"/>
      <c r="H65" s="12"/>
      <c r="I65" s="35"/>
      <c r="J65" s="36"/>
    </row>
    <row r="66" spans="1:10" s="4" customFormat="1" ht="40" customHeight="1" x14ac:dyDescent="0.15">
      <c r="A66" s="20" t="str">
        <f>'Beoordelen 7.4 Demonstratie'!A1:B1</f>
        <v>7.4 DEMONSTRATIE OPLOSSING;</v>
      </c>
      <c r="B66" s="10"/>
      <c r="C66" s="81" t="str">
        <f>'Beoordelen 7.4 Demonstratie'!A3</f>
        <v>Dit onderdeel kent GEEN eigen beoordelingskader, maar kan leiden tot een aanpassing van een beoordeling van (alleen) casus 1.</v>
      </c>
      <c r="D66" s="82"/>
      <c r="E66" s="82"/>
      <c r="F66" s="82"/>
      <c r="G66" s="82"/>
      <c r="H66" s="82"/>
      <c r="I66" s="82"/>
      <c r="J66" s="83"/>
    </row>
    <row r="67" spans="1:10" s="4" customFormat="1" ht="20" customHeight="1" x14ac:dyDescent="0.15">
      <c r="A67" s="34"/>
      <c r="B67" s="12"/>
      <c r="C67" s="35"/>
      <c r="D67" s="35"/>
      <c r="E67" s="12"/>
      <c r="F67" s="35"/>
      <c r="G67" s="35"/>
      <c r="H67" s="12"/>
      <c r="I67" s="35"/>
      <c r="J67" s="36"/>
    </row>
    <row r="68" spans="1:10" s="4" customFormat="1" ht="40" customHeight="1" x14ac:dyDescent="0.15">
      <c r="A68" s="20" t="str">
        <f>'Beoordelen 7.5 Interview'!A1:B1</f>
        <v>7.5 INTERVIEW SLEUTELFUNCTIONARISSEN;</v>
      </c>
      <c r="B68" s="10"/>
      <c r="C68" s="79" t="s">
        <v>12</v>
      </c>
      <c r="D68" s="80"/>
      <c r="E68" s="10"/>
      <c r="F68" s="79" t="s">
        <v>12</v>
      </c>
      <c r="G68" s="80"/>
      <c r="H68" s="10"/>
      <c r="I68" s="79" t="s">
        <v>12</v>
      </c>
      <c r="J68" s="80"/>
    </row>
    <row r="69" spans="1:10" s="4" customFormat="1" ht="20" customHeight="1" x14ac:dyDescent="0.15">
      <c r="A69" s="74" t="str">
        <f>'Beoordelen 7.5 Interview'!A4:B4</f>
        <v>1.	Een strategische vraag.</v>
      </c>
      <c r="B69" s="11"/>
      <c r="C69" s="9" t="s">
        <v>5</v>
      </c>
      <c r="D69" s="6"/>
      <c r="E69" s="11"/>
      <c r="F69" s="9" t="s">
        <v>5</v>
      </c>
      <c r="G69" s="6"/>
      <c r="H69" s="11"/>
      <c r="I69" s="9" t="s">
        <v>5</v>
      </c>
      <c r="J69" s="6"/>
    </row>
    <row r="70" spans="1:10" s="4" customFormat="1" ht="130" customHeight="1" x14ac:dyDescent="0.15">
      <c r="A70" s="75"/>
      <c r="B70" s="11"/>
      <c r="C70" s="76" t="s">
        <v>3</v>
      </c>
      <c r="D70" s="77"/>
      <c r="E70" s="11"/>
      <c r="F70" s="78" t="s">
        <v>3</v>
      </c>
      <c r="G70" s="77"/>
      <c r="H70" s="11"/>
      <c r="I70" s="78" t="s">
        <v>3</v>
      </c>
      <c r="J70" s="77"/>
    </row>
    <row r="71" spans="1:10" s="4" customFormat="1" ht="20" customHeight="1" x14ac:dyDescent="0.15">
      <c r="A71" s="74" t="str">
        <f>'Beoordelen 7.5 Interview'!A5:B5</f>
        <v>2.	Een strategische vraag.</v>
      </c>
      <c r="B71" s="11"/>
      <c r="C71" s="9" t="s">
        <v>5</v>
      </c>
      <c r="D71" s="6"/>
      <c r="E71" s="11"/>
      <c r="F71" s="9" t="s">
        <v>5</v>
      </c>
      <c r="G71" s="6"/>
      <c r="H71" s="11"/>
      <c r="I71" s="9" t="s">
        <v>5</v>
      </c>
      <c r="J71" s="6"/>
    </row>
    <row r="72" spans="1:10" s="4" customFormat="1" ht="130" customHeight="1" x14ac:dyDescent="0.15">
      <c r="A72" s="75"/>
      <c r="B72" s="11"/>
      <c r="C72" s="76" t="s">
        <v>3</v>
      </c>
      <c r="D72" s="77"/>
      <c r="E72" s="11"/>
      <c r="F72" s="78" t="s">
        <v>3</v>
      </c>
      <c r="G72" s="77"/>
      <c r="H72" s="11"/>
      <c r="I72" s="78" t="s">
        <v>3</v>
      </c>
      <c r="J72" s="77"/>
    </row>
    <row r="73" spans="1:10" s="4" customFormat="1" ht="20" customHeight="1" x14ac:dyDescent="0.15">
      <c r="A73" s="74" t="str">
        <f>'Beoordelen 7.5 Interview'!A6:B6</f>
        <v>3.	Een technische vraag inzake implementatie.</v>
      </c>
      <c r="B73" s="11"/>
      <c r="C73" s="9" t="s">
        <v>5</v>
      </c>
      <c r="D73" s="6"/>
      <c r="E73" s="11"/>
      <c r="F73" s="9" t="s">
        <v>5</v>
      </c>
      <c r="G73" s="6"/>
      <c r="H73" s="11"/>
      <c r="I73" s="9" t="s">
        <v>5</v>
      </c>
      <c r="J73" s="6"/>
    </row>
    <row r="74" spans="1:10" s="4" customFormat="1" ht="130" customHeight="1" x14ac:dyDescent="0.15">
      <c r="A74" s="75"/>
      <c r="B74" s="11"/>
      <c r="C74" s="76" t="s">
        <v>3</v>
      </c>
      <c r="D74" s="77"/>
      <c r="E74" s="11"/>
      <c r="F74" s="78" t="s">
        <v>3</v>
      </c>
      <c r="G74" s="77"/>
      <c r="H74" s="11"/>
      <c r="I74" s="78" t="s">
        <v>3</v>
      </c>
      <c r="J74" s="77"/>
    </row>
    <row r="75" spans="1:10" s="4" customFormat="1" ht="20" customHeight="1" x14ac:dyDescent="0.15">
      <c r="A75" s="74" t="str">
        <f>'Beoordelen 7.5 Interview'!A7:B7</f>
        <v>4.	Een technische vraag inzake de beheerfunctie.</v>
      </c>
      <c r="B75" s="11"/>
      <c r="C75" s="9" t="s">
        <v>5</v>
      </c>
      <c r="D75" s="6"/>
      <c r="E75" s="11"/>
      <c r="F75" s="9" t="s">
        <v>5</v>
      </c>
      <c r="G75" s="6"/>
      <c r="H75" s="11"/>
      <c r="I75" s="9" t="s">
        <v>5</v>
      </c>
      <c r="J75" s="6"/>
    </row>
    <row r="76" spans="1:10" s="4" customFormat="1" ht="130" customHeight="1" x14ac:dyDescent="0.15">
      <c r="A76" s="75"/>
      <c r="B76" s="11"/>
      <c r="C76" s="76" t="s">
        <v>3</v>
      </c>
      <c r="D76" s="77"/>
      <c r="E76" s="11"/>
      <c r="F76" s="78" t="s">
        <v>3</v>
      </c>
      <c r="G76" s="77"/>
      <c r="H76" s="11"/>
      <c r="I76" s="78" t="s">
        <v>3</v>
      </c>
      <c r="J76" s="77"/>
    </row>
    <row r="77" spans="1:10" s="4" customFormat="1" ht="20" customHeight="1" x14ac:dyDescent="0.15">
      <c r="A77" s="74" t="str">
        <f>'Beoordelen 7.5 Interview'!A8:B8</f>
        <v>5.	Een commerciële vraag inzake het accountmanagement.</v>
      </c>
      <c r="B77" s="11"/>
      <c r="C77" s="9" t="s">
        <v>5</v>
      </c>
      <c r="D77" s="6"/>
      <c r="E77" s="11"/>
      <c r="F77" s="9" t="s">
        <v>5</v>
      </c>
      <c r="G77" s="6"/>
      <c r="H77" s="11"/>
      <c r="I77" s="9" t="s">
        <v>5</v>
      </c>
      <c r="J77" s="6"/>
    </row>
    <row r="78" spans="1:10" s="4" customFormat="1" ht="130" customHeight="1" x14ac:dyDescent="0.15">
      <c r="A78" s="75"/>
      <c r="B78" s="11"/>
      <c r="C78" s="76" t="s">
        <v>3</v>
      </c>
      <c r="D78" s="77"/>
      <c r="E78" s="11"/>
      <c r="F78" s="78" t="s">
        <v>3</v>
      </c>
      <c r="G78" s="77"/>
      <c r="H78" s="11"/>
      <c r="I78" s="78" t="s">
        <v>3</v>
      </c>
      <c r="J78" s="77"/>
    </row>
    <row r="79" spans="1:10" s="4" customFormat="1" ht="20" customHeight="1" x14ac:dyDescent="0.15">
      <c r="A79" s="74" t="str">
        <f>'Beoordelen 7.5 Interview'!A9:B9</f>
        <v>6.	Een commerciële vraag inzake het accountmanagement.</v>
      </c>
      <c r="B79" s="11"/>
      <c r="C79" s="9" t="s">
        <v>5</v>
      </c>
      <c r="D79" s="6"/>
      <c r="E79" s="11"/>
      <c r="F79" s="9" t="s">
        <v>5</v>
      </c>
      <c r="G79" s="6"/>
      <c r="H79" s="11"/>
      <c r="I79" s="9" t="s">
        <v>5</v>
      </c>
      <c r="J79" s="6"/>
    </row>
    <row r="80" spans="1:10" s="4" customFormat="1" ht="130" customHeight="1" x14ac:dyDescent="0.15">
      <c r="A80" s="75"/>
      <c r="B80" s="11"/>
      <c r="C80" s="76" t="s">
        <v>3</v>
      </c>
      <c r="D80" s="77"/>
      <c r="E80" s="11"/>
      <c r="F80" s="78" t="s">
        <v>3</v>
      </c>
      <c r="G80" s="77"/>
      <c r="H80" s="11"/>
      <c r="I80" s="78" t="s">
        <v>3</v>
      </c>
      <c r="J80" s="77"/>
    </row>
    <row r="81" spans="1:10" s="4" customFormat="1" ht="20" customHeight="1" x14ac:dyDescent="0.15">
      <c r="A81" s="74" t="str">
        <f>'Beoordelen 7.5 Interview'!A10:B10</f>
        <v>7.	Een vraag inzake security/ privacy.</v>
      </c>
      <c r="B81" s="11"/>
      <c r="C81" s="9" t="s">
        <v>5</v>
      </c>
      <c r="D81" s="6"/>
      <c r="E81" s="11"/>
      <c r="F81" s="9" t="s">
        <v>5</v>
      </c>
      <c r="G81" s="6"/>
      <c r="H81" s="11"/>
      <c r="I81" s="9" t="s">
        <v>5</v>
      </c>
      <c r="J81" s="6"/>
    </row>
    <row r="82" spans="1:10" s="4" customFormat="1" ht="130" customHeight="1" x14ac:dyDescent="0.15">
      <c r="A82" s="75"/>
      <c r="B82" s="11"/>
      <c r="C82" s="76" t="s">
        <v>3</v>
      </c>
      <c r="D82" s="77"/>
      <c r="E82" s="11"/>
      <c r="F82" s="78" t="s">
        <v>3</v>
      </c>
      <c r="G82" s="77"/>
      <c r="H82" s="11"/>
      <c r="I82" s="78" t="s">
        <v>3</v>
      </c>
      <c r="J82" s="77"/>
    </row>
    <row r="83" spans="1:10" s="4" customFormat="1" ht="20" customHeight="1" x14ac:dyDescent="0.15">
      <c r="A83" s="74" t="str">
        <f>'Beoordelen 7.5 Interview'!A11:B11</f>
        <v>8.	Een vraag inzake de administratieve organisatie.</v>
      </c>
      <c r="B83" s="11"/>
      <c r="C83" s="9" t="s">
        <v>5</v>
      </c>
      <c r="D83" s="6"/>
      <c r="E83" s="11"/>
      <c r="F83" s="9" t="s">
        <v>5</v>
      </c>
      <c r="G83" s="6"/>
      <c r="H83" s="11"/>
      <c r="I83" s="9" t="s">
        <v>5</v>
      </c>
      <c r="J83" s="6"/>
    </row>
    <row r="84" spans="1:10" s="4" customFormat="1" ht="130" customHeight="1" x14ac:dyDescent="0.15">
      <c r="A84" s="75"/>
      <c r="B84" s="11"/>
      <c r="C84" s="76" t="s">
        <v>3</v>
      </c>
      <c r="D84" s="77"/>
      <c r="E84" s="11"/>
      <c r="F84" s="78" t="s">
        <v>3</v>
      </c>
      <c r="G84" s="77"/>
      <c r="H84" s="11"/>
      <c r="I84" s="78" t="s">
        <v>3</v>
      </c>
      <c r="J84" s="77"/>
    </row>
    <row r="85" spans="1:10" s="4" customFormat="1" ht="20" customHeight="1" x14ac:dyDescent="0.15">
      <c r="A85" s="34"/>
      <c r="B85" s="12"/>
      <c r="C85" s="35"/>
      <c r="D85" s="35"/>
      <c r="E85" s="12"/>
      <c r="F85" s="35"/>
      <c r="G85" s="35"/>
      <c r="H85" s="12"/>
      <c r="I85" s="35"/>
      <c r="J85" s="36"/>
    </row>
    <row r="86" spans="1:10" s="4" customFormat="1" x14ac:dyDescent="0.15">
      <c r="A86" s="8"/>
      <c r="B86" s="5"/>
      <c r="C86" s="5"/>
      <c r="D86" s="5"/>
      <c r="E86" s="5"/>
      <c r="F86" s="5"/>
      <c r="G86" s="5"/>
    </row>
  </sheetData>
  <sheetProtection algorithmName="SHA-512" hashValue="HRH3sXeaVzVxlF1KDRudMmv19PeF8IpEKqPsO3usftisyKvzpD5a/OlmU2ndqHeS7zmH/PfIZ1DGAArLjynYMQ==" saltValue="YUkddZGZuUdyU+A+XHUIKg==" spinCount="100000" sheet="1" objects="1" scenarios="1"/>
  <mergeCells count="152">
    <mergeCell ref="A4:A5"/>
    <mergeCell ref="C5:D5"/>
    <mergeCell ref="F5:G5"/>
    <mergeCell ref="I5:J5"/>
    <mergeCell ref="I1:J1"/>
    <mergeCell ref="C1:D1"/>
    <mergeCell ref="F1:G1"/>
    <mergeCell ref="C2:D2"/>
    <mergeCell ref="F2:G2"/>
    <mergeCell ref="I2:J2"/>
    <mergeCell ref="A10:A11"/>
    <mergeCell ref="C11:D11"/>
    <mergeCell ref="F11:G11"/>
    <mergeCell ref="I11:J11"/>
    <mergeCell ref="A12:A13"/>
    <mergeCell ref="C13:D13"/>
    <mergeCell ref="F13:G13"/>
    <mergeCell ref="I13:J13"/>
    <mergeCell ref="A6:A7"/>
    <mergeCell ref="C7:D7"/>
    <mergeCell ref="F7:G7"/>
    <mergeCell ref="I7:J7"/>
    <mergeCell ref="A8:A9"/>
    <mergeCell ref="C9:D9"/>
    <mergeCell ref="F9:G9"/>
    <mergeCell ref="I9:J9"/>
    <mergeCell ref="A15:A16"/>
    <mergeCell ref="C16:D16"/>
    <mergeCell ref="F16:G16"/>
    <mergeCell ref="I16:J16"/>
    <mergeCell ref="A22:A23"/>
    <mergeCell ref="C23:D23"/>
    <mergeCell ref="F23:G23"/>
    <mergeCell ref="I23:J23"/>
    <mergeCell ref="A24:A25"/>
    <mergeCell ref="C25:D25"/>
    <mergeCell ref="F25:G25"/>
    <mergeCell ref="I25:J25"/>
    <mergeCell ref="A17:A18"/>
    <mergeCell ref="C18:D18"/>
    <mergeCell ref="F18:G18"/>
    <mergeCell ref="I18:J18"/>
    <mergeCell ref="A19:A20"/>
    <mergeCell ref="C20:D20"/>
    <mergeCell ref="F20:G20"/>
    <mergeCell ref="I20:J20"/>
    <mergeCell ref="A30:A31"/>
    <mergeCell ref="C31:D31"/>
    <mergeCell ref="F31:G31"/>
    <mergeCell ref="I31:J31"/>
    <mergeCell ref="A32:A33"/>
    <mergeCell ref="C33:D33"/>
    <mergeCell ref="F33:G33"/>
    <mergeCell ref="I33:J33"/>
    <mergeCell ref="A26:A27"/>
    <mergeCell ref="C27:D27"/>
    <mergeCell ref="F27:G27"/>
    <mergeCell ref="I27:J27"/>
    <mergeCell ref="A28:A29"/>
    <mergeCell ref="C29:D29"/>
    <mergeCell ref="F29:G29"/>
    <mergeCell ref="I29:J29"/>
    <mergeCell ref="A39:A40"/>
    <mergeCell ref="C40:D40"/>
    <mergeCell ref="F40:G40"/>
    <mergeCell ref="I40:J40"/>
    <mergeCell ref="A41:A42"/>
    <mergeCell ref="C42:D42"/>
    <mergeCell ref="F42:G42"/>
    <mergeCell ref="I42:J42"/>
    <mergeCell ref="A34:A35"/>
    <mergeCell ref="C35:D35"/>
    <mergeCell ref="F35:G35"/>
    <mergeCell ref="I35:J35"/>
    <mergeCell ref="A37:A38"/>
    <mergeCell ref="C38:D38"/>
    <mergeCell ref="F38:G38"/>
    <mergeCell ref="I38:J38"/>
    <mergeCell ref="A48:A49"/>
    <mergeCell ref="C49:D49"/>
    <mergeCell ref="F49:G49"/>
    <mergeCell ref="I49:J49"/>
    <mergeCell ref="A50:A51"/>
    <mergeCell ref="C51:D51"/>
    <mergeCell ref="F51:G51"/>
    <mergeCell ref="I51:J51"/>
    <mergeCell ref="A43:A44"/>
    <mergeCell ref="C44:D44"/>
    <mergeCell ref="F44:G44"/>
    <mergeCell ref="I44:J44"/>
    <mergeCell ref="C46:D46"/>
    <mergeCell ref="F46:G46"/>
    <mergeCell ref="I46:J46"/>
    <mergeCell ref="C58:D58"/>
    <mergeCell ref="F58:G58"/>
    <mergeCell ref="I58:J58"/>
    <mergeCell ref="A59:A60"/>
    <mergeCell ref="C60:D60"/>
    <mergeCell ref="F60:G60"/>
    <mergeCell ref="I60:J60"/>
    <mergeCell ref="A53:A54"/>
    <mergeCell ref="C54:D54"/>
    <mergeCell ref="F54:G54"/>
    <mergeCell ref="I54:J54"/>
    <mergeCell ref="A55:A56"/>
    <mergeCell ref="C56:D56"/>
    <mergeCell ref="F56:G56"/>
    <mergeCell ref="I56:J56"/>
    <mergeCell ref="A61:A62"/>
    <mergeCell ref="C62:D62"/>
    <mergeCell ref="F62:G62"/>
    <mergeCell ref="I62:J62"/>
    <mergeCell ref="A63:A64"/>
    <mergeCell ref="C64:D64"/>
    <mergeCell ref="F64:G64"/>
    <mergeCell ref="I64:J64"/>
    <mergeCell ref="C66:J66"/>
    <mergeCell ref="C72:D72"/>
    <mergeCell ref="F72:G72"/>
    <mergeCell ref="I72:J72"/>
    <mergeCell ref="A73:A74"/>
    <mergeCell ref="C74:D74"/>
    <mergeCell ref="F74:G74"/>
    <mergeCell ref="I74:J74"/>
    <mergeCell ref="A69:A70"/>
    <mergeCell ref="C70:D70"/>
    <mergeCell ref="F70:G70"/>
    <mergeCell ref="I70:J70"/>
    <mergeCell ref="A83:A84"/>
    <mergeCell ref="C84:D84"/>
    <mergeCell ref="F84:G84"/>
    <mergeCell ref="I84:J84"/>
    <mergeCell ref="C68:D68"/>
    <mergeCell ref="F68:G68"/>
    <mergeCell ref="I68:J68"/>
    <mergeCell ref="A79:A80"/>
    <mergeCell ref="C80:D80"/>
    <mergeCell ref="F80:G80"/>
    <mergeCell ref="I80:J80"/>
    <mergeCell ref="A81:A82"/>
    <mergeCell ref="C82:D82"/>
    <mergeCell ref="F82:G82"/>
    <mergeCell ref="I82:J82"/>
    <mergeCell ref="A75:A76"/>
    <mergeCell ref="C76:D76"/>
    <mergeCell ref="F76:G76"/>
    <mergeCell ref="I76:J76"/>
    <mergeCell ref="A77:A78"/>
    <mergeCell ref="C78:D78"/>
    <mergeCell ref="F78:G78"/>
    <mergeCell ref="I78:J78"/>
    <mergeCell ref="A71:A72"/>
  </mergeCells>
  <dataValidations count="1">
    <dataValidation type="list" errorStyle="warning" allowBlank="1" showErrorMessage="1" error="Voer juiste waarde in. " sqref="C4 F4 I4 C6 F6 I6 C12 F12 I12 C8 F8 I8 C10 F10 I10 C15 F15 I15 C17 F17 I17 C19 F19 I19 C22 F22 I22 C24 F24 I24 C26 F26 I26 C28 F28 I28 C30 F30 I30 C32 F32 I32 C34 F34 I34 C37 F37 I37 C39 F39 I39 C41 F41 I41 C43 F43 I43 C48 F48 I48 F53 I53 I55 C50 F50 I50 C55 F55 C53 C59 F59 I59 C61 F61 I61 C63 F63 I63 C69 F69 I69 C73 F73 I73 C71 F71 I71 C75 F75 I75 C77 F77 I77 C79 F79 I79 C81 F81 I81 C83 F83 I83" xr:uid="{3D1B38A2-9685-C94F-82A0-CC73D5F3E329}">
      <formula1>SCORE</formula1>
    </dataValidation>
  </dataValidations>
  <pageMargins left="0.7" right="0.7" top="0.75" bottom="0.75" header="0.3" footer="0.3"/>
  <pageSetup paperSize="8"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86"/>
  <sheetViews>
    <sheetView showGridLines="0" zoomScale="90" zoomScaleNormal="90" zoomScalePageLayoutView="85" workbookViewId="0">
      <pane ySplit="1" topLeftCell="A2" activePane="bottomLeft" state="frozen"/>
      <selection pane="bottomLeft" activeCell="I1" sqref="I1:J1"/>
    </sheetView>
  </sheetViews>
  <sheetFormatPr baseColWidth="10" defaultColWidth="8.83203125" defaultRowHeight="13" x14ac:dyDescent="0.15"/>
  <cols>
    <col min="1" max="1" width="71.3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7" t="s">
        <v>2</v>
      </c>
      <c r="B1" s="13"/>
      <c r="C1" s="92" t="str">
        <f>'Beoordelaar 1'!C1</f>
        <v>Inschrijver 1</v>
      </c>
      <c r="D1" s="91"/>
      <c r="E1" s="13"/>
      <c r="F1" s="92" t="str">
        <f>'Beoordelaar 1'!F1</f>
        <v>Inschrijver 2</v>
      </c>
      <c r="G1" s="91"/>
      <c r="H1" s="13"/>
      <c r="I1" s="92" t="str">
        <f>'Beoordelaar 1'!I1</f>
        <v>Inschrijver 3</v>
      </c>
      <c r="J1" s="91"/>
      <c r="K1" s="3"/>
    </row>
    <row r="2" spans="1:11" s="4" customFormat="1" ht="40" customHeight="1" x14ac:dyDescent="0.15">
      <c r="A2" s="20" t="str">
        <f>'Beoordelen 7.1 Casus 1'!A2:A2</f>
        <v>7.1	CASUS 1</v>
      </c>
      <c r="B2" s="10"/>
      <c r="C2" s="79"/>
      <c r="D2" s="80"/>
      <c r="E2" s="10"/>
      <c r="F2" s="84"/>
      <c r="G2" s="80"/>
      <c r="H2" s="10"/>
      <c r="I2" s="84"/>
      <c r="J2" s="80"/>
    </row>
    <row r="3" spans="1:11" s="4" customFormat="1" ht="40" customHeight="1" x14ac:dyDescent="0.15">
      <c r="A3" s="17" t="str">
        <f>'Beoordelen 7.1 Casus 1'!A4:A4</f>
        <v>Technisch</v>
      </c>
      <c r="B3" s="10"/>
      <c r="C3" s="18" t="s">
        <v>12</v>
      </c>
      <c r="D3" s="19"/>
      <c r="E3" s="10"/>
      <c r="F3" s="18" t="s">
        <v>12</v>
      </c>
      <c r="G3" s="19"/>
      <c r="H3" s="10"/>
      <c r="I3" s="18" t="s">
        <v>12</v>
      </c>
      <c r="J3" s="19"/>
    </row>
    <row r="4" spans="1:11" s="4" customFormat="1" ht="20" customHeight="1" x14ac:dyDescent="0.15">
      <c r="A4" s="74" t="str">
        <f>'Beoordelen 7.1 Casus 1'!A5</f>
        <v>1.	Beschrijving van de technische specificaties om te kunnen printen, boeken te lenen, af te rekenen in de kantine, openen van een locker en identificatie bij het examen.</v>
      </c>
      <c r="B4" s="11"/>
      <c r="C4" s="9" t="s">
        <v>5</v>
      </c>
      <c r="D4" s="6"/>
      <c r="E4" s="11"/>
      <c r="F4" s="9" t="s">
        <v>5</v>
      </c>
      <c r="G4" s="6"/>
      <c r="H4" s="11"/>
      <c r="I4" s="9" t="s">
        <v>5</v>
      </c>
      <c r="J4" s="6"/>
    </row>
    <row r="5" spans="1:11" s="4" customFormat="1" ht="130" customHeight="1" x14ac:dyDescent="0.15">
      <c r="A5" s="75" t="str">
        <f>'Beoordelen 7.1 Casus 1'!A10:A10</f>
        <v>Functioneel</v>
      </c>
      <c r="B5" s="11"/>
      <c r="C5" s="76" t="s">
        <v>3</v>
      </c>
      <c r="D5" s="77"/>
      <c r="E5" s="11"/>
      <c r="F5" s="78" t="s">
        <v>3</v>
      </c>
      <c r="G5" s="77"/>
      <c r="H5" s="11"/>
      <c r="I5" s="78" t="s">
        <v>3</v>
      </c>
      <c r="J5" s="77"/>
    </row>
    <row r="6" spans="1:11" s="4" customFormat="1" ht="20" customHeight="1" x14ac:dyDescent="0.15">
      <c r="A6" s="74" t="str">
        <f>'Beoordelen 7.1 Casus 1'!A6</f>
        <v>2.	Technische randvoorwaarden voor een implementatie bij het Gerrit van der Veen College.</v>
      </c>
      <c r="B6" s="11"/>
      <c r="C6" s="9" t="s">
        <v>5</v>
      </c>
      <c r="D6" s="6"/>
      <c r="E6" s="11"/>
      <c r="F6" s="9" t="s">
        <v>5</v>
      </c>
      <c r="G6" s="6"/>
      <c r="H6" s="11"/>
      <c r="I6" s="9" t="s">
        <v>5</v>
      </c>
      <c r="J6" s="6"/>
    </row>
    <row r="7" spans="1:11" s="4" customFormat="1" ht="130" customHeight="1" x14ac:dyDescent="0.15">
      <c r="A7" s="75" t="str">
        <f>'Beoordelen 7.1 Casus 1'!A14:A14</f>
        <v xml:space="preserve">Administratieve organisatie </v>
      </c>
      <c r="B7" s="11"/>
      <c r="C7" s="76" t="s">
        <v>3</v>
      </c>
      <c r="D7" s="77"/>
      <c r="E7" s="11"/>
      <c r="F7" s="78" t="s">
        <v>3</v>
      </c>
      <c r="G7" s="77"/>
      <c r="H7" s="11"/>
      <c r="I7" s="78" t="s">
        <v>3</v>
      </c>
      <c r="J7" s="77"/>
    </row>
    <row r="8" spans="1:11" s="4" customFormat="1" ht="20" customHeight="1" x14ac:dyDescent="0.15">
      <c r="A8" s="74" t="str">
        <f>'Beoordelen 7.1 Casus 1'!A7</f>
        <v>3.	Wat zijn de relevante functionaliteiten van de centrale beheersapplicatie?</v>
      </c>
      <c r="B8" s="11"/>
      <c r="C8" s="9" t="s">
        <v>5</v>
      </c>
      <c r="D8" s="6"/>
      <c r="E8" s="11"/>
      <c r="F8" s="9" t="s">
        <v>5</v>
      </c>
      <c r="G8" s="6"/>
      <c r="H8" s="11"/>
      <c r="I8" s="9" t="s">
        <v>5</v>
      </c>
      <c r="J8" s="6"/>
    </row>
    <row r="9" spans="1:11" s="4" customFormat="1" ht="130" customHeight="1" x14ac:dyDescent="0.15">
      <c r="A9" s="75" t="str">
        <f>'Beoordelen 7.1 Casus 1'!A22</f>
        <v xml:space="preserve">Advies en uitvoering </v>
      </c>
      <c r="B9" s="11"/>
      <c r="C9" s="85" t="s">
        <v>3</v>
      </c>
      <c r="D9" s="86"/>
      <c r="E9" s="11"/>
      <c r="F9" s="78" t="s">
        <v>3</v>
      </c>
      <c r="G9" s="77"/>
      <c r="H9" s="11"/>
      <c r="I9" s="78" t="s">
        <v>3</v>
      </c>
      <c r="J9" s="77"/>
    </row>
    <row r="10" spans="1:11" s="4" customFormat="1" ht="20" customHeight="1" x14ac:dyDescent="0.15">
      <c r="A10" s="74" t="str">
        <f>'Beoordelen 7.1 Casus 1'!A8</f>
        <v>4.	Welke kaart/identificatie technologie gebruikt inschrijver?</v>
      </c>
      <c r="B10" s="11"/>
      <c r="C10" s="9" t="s">
        <v>5</v>
      </c>
      <c r="D10" s="6"/>
      <c r="E10" s="11"/>
      <c r="F10" s="9" t="s">
        <v>5</v>
      </c>
      <c r="G10" s="6"/>
      <c r="H10" s="11"/>
      <c r="I10" s="9" t="s">
        <v>5</v>
      </c>
      <c r="J10" s="6"/>
    </row>
    <row r="11" spans="1:11" s="4" customFormat="1" ht="130" customHeight="1" x14ac:dyDescent="0.15">
      <c r="A11" s="75" t="str">
        <f>'Beoordelen 7.1 Casus 1'!A23</f>
        <v>1.	Plan van aanpak, minimaal voorzien van een tijdspad en de inspanningen die inschrijver op verschillende niveaus van de school verwacht (tijdbesteding en vereiste competenties).</v>
      </c>
      <c r="B11" s="11"/>
      <c r="C11" s="76" t="s">
        <v>3</v>
      </c>
      <c r="D11" s="77"/>
      <c r="E11" s="11"/>
      <c r="F11" s="78" t="s">
        <v>3</v>
      </c>
      <c r="G11" s="77"/>
      <c r="H11" s="11"/>
      <c r="I11" s="78" t="s">
        <v>3</v>
      </c>
      <c r="J11" s="77"/>
    </row>
    <row r="12" spans="1:11" s="4" customFormat="1" ht="20" customHeight="1" x14ac:dyDescent="0.15">
      <c r="A12" s="74" t="str">
        <f>'Beoordelen 7.1 Casus 1'!A9</f>
        <v>5.	Welke beveiligingsmaatregelen treft inschrijver tegen hacken van geldstromen, misbruik binnen en van buiten de school en privacywetgeving?</v>
      </c>
      <c r="B12" s="11"/>
      <c r="C12" s="9" t="s">
        <v>5</v>
      </c>
      <c r="D12" s="6"/>
      <c r="E12" s="11"/>
      <c r="F12" s="9" t="s">
        <v>5</v>
      </c>
      <c r="G12" s="6"/>
      <c r="H12" s="11"/>
      <c r="I12" s="9" t="s">
        <v>5</v>
      </c>
      <c r="J12" s="6"/>
    </row>
    <row r="13" spans="1:11" s="4" customFormat="1" ht="130" customHeight="1" x14ac:dyDescent="0.15">
      <c r="A13" s="75" t="str">
        <f>'Beoordelen 7.1 Casus 1'!A24</f>
        <v>2.	Waarom heeft inschrijver voor deze inrichting/oplossing gekozen?</v>
      </c>
      <c r="B13" s="11"/>
      <c r="C13" s="76" t="s">
        <v>3</v>
      </c>
      <c r="D13" s="77"/>
      <c r="E13" s="11"/>
      <c r="F13" s="78" t="s">
        <v>3</v>
      </c>
      <c r="G13" s="77"/>
      <c r="H13" s="11"/>
      <c r="I13" s="78" t="s">
        <v>3</v>
      </c>
      <c r="J13" s="77"/>
    </row>
    <row r="14" spans="1:11" s="4" customFormat="1" ht="40" customHeight="1" x14ac:dyDescent="0.15">
      <c r="A14" s="17" t="str">
        <f>'Beoordelen 7.1 Casus 1'!A10</f>
        <v>Functioneel</v>
      </c>
      <c r="B14" s="10"/>
      <c r="C14" s="18" t="s">
        <v>12</v>
      </c>
      <c r="D14" s="19"/>
      <c r="E14" s="10"/>
      <c r="F14" s="18" t="s">
        <v>12</v>
      </c>
      <c r="G14" s="19"/>
      <c r="H14" s="10"/>
      <c r="I14" s="18" t="s">
        <v>12</v>
      </c>
      <c r="J14" s="19"/>
    </row>
    <row r="15" spans="1:11" s="4" customFormat="1" ht="20" customHeight="1" x14ac:dyDescent="0.15">
      <c r="A15" s="74" t="str">
        <f>'Beoordelen 7.1 Casus 1'!A11</f>
        <v>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v>
      </c>
      <c r="B15" s="11"/>
      <c r="C15" s="9" t="s">
        <v>5</v>
      </c>
      <c r="D15" s="6"/>
      <c r="E15" s="11"/>
      <c r="F15" s="9" t="s">
        <v>5</v>
      </c>
      <c r="G15" s="6"/>
      <c r="H15" s="11"/>
      <c r="I15" s="9" t="s">
        <v>5</v>
      </c>
      <c r="J15" s="6"/>
    </row>
    <row r="16" spans="1:11" s="4" customFormat="1" ht="130" customHeight="1" x14ac:dyDescent="0.15">
      <c r="A16" s="75"/>
      <c r="B16" s="11"/>
      <c r="C16" s="85" t="s">
        <v>3</v>
      </c>
      <c r="D16" s="86"/>
      <c r="E16" s="11"/>
      <c r="F16" s="78" t="s">
        <v>3</v>
      </c>
      <c r="G16" s="77"/>
      <c r="H16" s="11"/>
      <c r="I16" s="78" t="s">
        <v>3</v>
      </c>
      <c r="J16" s="77"/>
    </row>
    <row r="17" spans="1:10" s="4" customFormat="1" ht="20" customHeight="1" x14ac:dyDescent="0.15">
      <c r="A17" s="74" t="str">
        <f>'Beoordelen 7.1 Casus 1'!A12</f>
        <v>2.	Welke uitbreidingsmogelijkheden op lange termijn zijn er mogelijk, waar dit document nog niet in heeft voorzien?</v>
      </c>
      <c r="B17" s="11"/>
      <c r="C17" s="9" t="s">
        <v>5</v>
      </c>
      <c r="D17" s="6"/>
      <c r="E17" s="11"/>
      <c r="F17" s="9" t="s">
        <v>5</v>
      </c>
      <c r="G17" s="6"/>
      <c r="H17" s="11"/>
      <c r="I17" s="9" t="s">
        <v>5</v>
      </c>
      <c r="J17" s="6"/>
    </row>
    <row r="18" spans="1:10" s="4" customFormat="1" ht="130" customHeight="1" x14ac:dyDescent="0.15">
      <c r="A18" s="75"/>
      <c r="B18" s="11"/>
      <c r="C18" s="76" t="s">
        <v>3</v>
      </c>
      <c r="D18" s="77"/>
      <c r="E18" s="11"/>
      <c r="F18" s="78" t="s">
        <v>3</v>
      </c>
      <c r="G18" s="77"/>
      <c r="H18" s="11"/>
      <c r="I18" s="78" t="s">
        <v>3</v>
      </c>
      <c r="J18" s="77"/>
    </row>
    <row r="19" spans="1:10" s="4" customFormat="1" ht="20" customHeight="1" x14ac:dyDescent="0.15">
      <c r="A19" s="74" t="str">
        <f>'Beoordelen 7.1 Casus 1'!A13</f>
        <v>3.	Welke scanfunctionaliteiten biedt inschrijver voor gebruikers van MFP’s ten aanzien van dossiers en koppeling met externe applicaties zoals in deze casus personeelsadministratie?</v>
      </c>
      <c r="B19" s="11"/>
      <c r="C19" s="9" t="s">
        <v>5</v>
      </c>
      <c r="D19" s="6"/>
      <c r="E19" s="11"/>
      <c r="F19" s="9" t="s">
        <v>5</v>
      </c>
      <c r="G19" s="6"/>
      <c r="H19" s="11"/>
      <c r="I19" s="9" t="s">
        <v>5</v>
      </c>
      <c r="J19" s="6"/>
    </row>
    <row r="20" spans="1:10" s="4" customFormat="1" ht="130" customHeight="1" x14ac:dyDescent="0.15">
      <c r="A20" s="75"/>
      <c r="B20" s="11"/>
      <c r="C20" s="76" t="s">
        <v>3</v>
      </c>
      <c r="D20" s="77"/>
      <c r="E20" s="11"/>
      <c r="F20" s="78" t="s">
        <v>3</v>
      </c>
      <c r="G20" s="77"/>
      <c r="H20" s="11"/>
      <c r="I20" s="78" t="s">
        <v>3</v>
      </c>
      <c r="J20" s="77"/>
    </row>
    <row r="21" spans="1:10" s="4" customFormat="1" ht="40" customHeight="1" x14ac:dyDescent="0.15">
      <c r="A21" s="17" t="str">
        <f>'Beoordelen 7.1 Casus 1'!A14</f>
        <v xml:space="preserve">Administratieve organisatie </v>
      </c>
      <c r="B21" s="10"/>
      <c r="C21" s="18" t="s">
        <v>12</v>
      </c>
      <c r="D21" s="19"/>
      <c r="E21" s="10"/>
      <c r="F21" s="18" t="s">
        <v>12</v>
      </c>
      <c r="G21" s="19"/>
      <c r="H21" s="10"/>
      <c r="I21" s="18" t="s">
        <v>12</v>
      </c>
      <c r="J21" s="19"/>
    </row>
    <row r="22" spans="1:10" s="4" customFormat="1" ht="20" customHeight="1" x14ac:dyDescent="0.15">
      <c r="A22" s="74" t="str">
        <f>'Beoordelen 7.1 Casus 1'!A15</f>
        <v>1.	Mogelijkheden van opwaarderen tegoeden in Euro’s (cashless).</v>
      </c>
      <c r="B22" s="11"/>
      <c r="C22" s="9" t="s">
        <v>5</v>
      </c>
      <c r="D22" s="6"/>
      <c r="E22" s="11"/>
      <c r="F22" s="9" t="s">
        <v>5</v>
      </c>
      <c r="G22" s="6"/>
      <c r="H22" s="11"/>
      <c r="I22" s="9" t="s">
        <v>5</v>
      </c>
      <c r="J22" s="6"/>
    </row>
    <row r="23" spans="1:10" s="4" customFormat="1" ht="130" customHeight="1" x14ac:dyDescent="0.15">
      <c r="A23" s="75"/>
      <c r="B23" s="11"/>
      <c r="C23" s="76" t="s">
        <v>3</v>
      </c>
      <c r="D23" s="77"/>
      <c r="E23" s="11"/>
      <c r="F23" s="78" t="s">
        <v>3</v>
      </c>
      <c r="G23" s="77"/>
      <c r="H23" s="11"/>
      <c r="I23" s="78" t="s">
        <v>3</v>
      </c>
      <c r="J23" s="77"/>
    </row>
    <row r="24" spans="1:10" s="4" customFormat="1" ht="20" customHeight="1" x14ac:dyDescent="0.15">
      <c r="A24" s="74" t="str">
        <f>'Beoordelen 7.1 Casus 1'!A16</f>
        <v>2.	Op welke wijze beheert inschrijver het geld, welke garanties geeft zij af?</v>
      </c>
      <c r="B24" s="11"/>
      <c r="C24" s="9" t="s">
        <v>5</v>
      </c>
      <c r="D24" s="6"/>
      <c r="E24" s="11"/>
      <c r="F24" s="9" t="s">
        <v>5</v>
      </c>
      <c r="G24" s="6"/>
      <c r="H24" s="11"/>
      <c r="I24" s="9" t="s">
        <v>5</v>
      </c>
      <c r="J24" s="6"/>
    </row>
    <row r="25" spans="1:10" s="4" customFormat="1" ht="130" customHeight="1" x14ac:dyDescent="0.15">
      <c r="A25" s="75"/>
      <c r="B25" s="11"/>
      <c r="C25" s="76" t="s">
        <v>3</v>
      </c>
      <c r="D25" s="77"/>
      <c r="E25" s="11"/>
      <c r="F25" s="78" t="s">
        <v>3</v>
      </c>
      <c r="G25" s="77"/>
      <c r="H25" s="11"/>
      <c r="I25" s="78" t="s">
        <v>3</v>
      </c>
      <c r="J25" s="77"/>
    </row>
    <row r="26" spans="1:10" s="4" customFormat="1" ht="20" customHeight="1" x14ac:dyDescent="0.15">
      <c r="A26" s="74" t="str">
        <f>'Beoordelen 7.1 Casus 1'!A17</f>
        <v>3.	Hoe gaat inschrijver om met een situatie waarbij een leerling de kaart kwijtraakt, zowel qua vervanging van de kaart als het beheren van de tegoeden/ Euro’s.</v>
      </c>
      <c r="B26" s="11"/>
      <c r="C26" s="9" t="s">
        <v>5</v>
      </c>
      <c r="D26" s="6"/>
      <c r="E26" s="11"/>
      <c r="F26" s="9" t="s">
        <v>5</v>
      </c>
      <c r="G26" s="6"/>
      <c r="H26" s="11"/>
      <c r="I26" s="9" t="s">
        <v>5</v>
      </c>
      <c r="J26" s="6"/>
    </row>
    <row r="27" spans="1:10" s="4" customFormat="1" ht="130" customHeight="1" x14ac:dyDescent="0.15">
      <c r="A27" s="75"/>
      <c r="B27" s="11"/>
      <c r="C27" s="76" t="s">
        <v>3</v>
      </c>
      <c r="D27" s="77"/>
      <c r="E27" s="11"/>
      <c r="F27" s="78" t="s">
        <v>3</v>
      </c>
      <c r="G27" s="77"/>
      <c r="H27" s="11"/>
      <c r="I27" s="78" t="s">
        <v>3</v>
      </c>
      <c r="J27" s="77"/>
    </row>
    <row r="28" spans="1:10" s="4" customFormat="1" ht="20" customHeight="1" x14ac:dyDescent="0.15">
      <c r="A28" s="74" t="str">
        <f>'Beoordelen 7.1 Casus 1'!A18</f>
        <v>4.	Op welke wijze verrekent inschrijver tegoeden als een leerling de school verlaat?</v>
      </c>
      <c r="B28" s="11"/>
      <c r="C28" s="9" t="s">
        <v>5</v>
      </c>
      <c r="D28" s="6"/>
      <c r="E28" s="11"/>
      <c r="F28" s="9" t="s">
        <v>5</v>
      </c>
      <c r="G28" s="6"/>
      <c r="H28" s="11"/>
      <c r="I28" s="9" t="s">
        <v>5</v>
      </c>
      <c r="J28" s="6"/>
    </row>
    <row r="29" spans="1:10" s="4" customFormat="1" ht="130" customHeight="1" x14ac:dyDescent="0.15">
      <c r="A29" s="75"/>
      <c r="B29" s="11"/>
      <c r="C29" s="76" t="s">
        <v>3</v>
      </c>
      <c r="D29" s="77"/>
      <c r="E29" s="11"/>
      <c r="F29" s="78" t="s">
        <v>3</v>
      </c>
      <c r="G29" s="77"/>
      <c r="H29" s="11"/>
      <c r="I29" s="78" t="s">
        <v>3</v>
      </c>
      <c r="J29" s="77"/>
    </row>
    <row r="30" spans="1:10" s="4" customFormat="1" ht="20" customHeight="1" x14ac:dyDescent="0.15">
      <c r="A30" s="74" t="str">
        <f>'Beoordelen 7.1 Casus 1'!A19</f>
        <v>5.	Op welke wijze kan inschrijver verrekenen met een externe beheerder van een kantine?</v>
      </c>
      <c r="B30" s="11"/>
      <c r="C30" s="9" t="s">
        <v>5</v>
      </c>
      <c r="D30" s="6"/>
      <c r="E30" s="11"/>
      <c r="F30" s="9" t="s">
        <v>5</v>
      </c>
      <c r="G30" s="6"/>
      <c r="H30" s="11"/>
      <c r="I30" s="9" t="s">
        <v>5</v>
      </c>
      <c r="J30" s="6"/>
    </row>
    <row r="31" spans="1:10" s="4" customFormat="1" ht="130" customHeight="1" x14ac:dyDescent="0.15">
      <c r="A31" s="75"/>
      <c r="B31" s="11"/>
      <c r="C31" s="76" t="s">
        <v>3</v>
      </c>
      <c r="D31" s="77"/>
      <c r="E31" s="11"/>
      <c r="F31" s="78" t="s">
        <v>3</v>
      </c>
      <c r="G31" s="77"/>
      <c r="H31" s="11"/>
      <c r="I31" s="78" t="s">
        <v>3</v>
      </c>
      <c r="J31" s="77"/>
    </row>
    <row r="32" spans="1:10" s="4" customFormat="1" ht="20" customHeight="1" x14ac:dyDescent="0.15">
      <c r="A32" s="74" t="str">
        <f>'Beoordelen 7.1 Casus 1'!A20</f>
        <v>6.	Op welke wijze kunnen nieuwe gebruikers (leerlingen, medewerkers en gasten) met verschillende rechten aan de aangeboden oplossing worden toegevoegd?</v>
      </c>
      <c r="B32" s="11"/>
      <c r="C32" s="9" t="s">
        <v>5</v>
      </c>
      <c r="D32" s="6"/>
      <c r="E32" s="11"/>
      <c r="F32" s="9" t="s">
        <v>5</v>
      </c>
      <c r="G32" s="6"/>
      <c r="H32" s="11"/>
      <c r="I32" s="9" t="s">
        <v>5</v>
      </c>
      <c r="J32" s="6"/>
    </row>
    <row r="33" spans="1:10" s="4" customFormat="1" ht="130" customHeight="1" x14ac:dyDescent="0.15">
      <c r="A33" s="75"/>
      <c r="B33" s="11"/>
      <c r="C33" s="76" t="s">
        <v>3</v>
      </c>
      <c r="D33" s="77"/>
      <c r="E33" s="11"/>
      <c r="F33" s="78" t="s">
        <v>3</v>
      </c>
      <c r="G33" s="77"/>
      <c r="H33" s="11"/>
      <c r="I33" s="78" t="s">
        <v>3</v>
      </c>
      <c r="J33" s="77"/>
    </row>
    <row r="34" spans="1:10" s="4" customFormat="1" ht="20" customHeight="1" x14ac:dyDescent="0.15">
      <c r="A34" s="74" t="str">
        <f>'Beoordelen 7.1 Casus 1'!A21</f>
        <v>7.	Welke oplossing biedt inschrijver voor een leerling die geen bankrekening heeft, niet met contant geld mag betalen en toch moet kunnen afrekenen?</v>
      </c>
      <c r="B34" s="11"/>
      <c r="C34" s="9" t="s">
        <v>5</v>
      </c>
      <c r="D34" s="6"/>
      <c r="E34" s="11"/>
      <c r="F34" s="9" t="s">
        <v>5</v>
      </c>
      <c r="G34" s="6"/>
      <c r="H34" s="11"/>
      <c r="I34" s="9" t="s">
        <v>5</v>
      </c>
      <c r="J34" s="6"/>
    </row>
    <row r="35" spans="1:10" s="4" customFormat="1" ht="130" customHeight="1" x14ac:dyDescent="0.15">
      <c r="A35" s="75"/>
      <c r="B35" s="11"/>
      <c r="C35" s="76" t="s">
        <v>3</v>
      </c>
      <c r="D35" s="77"/>
      <c r="E35" s="11"/>
      <c r="F35" s="78" t="s">
        <v>3</v>
      </c>
      <c r="G35" s="77"/>
      <c r="H35" s="11"/>
      <c r="I35" s="78" t="s">
        <v>3</v>
      </c>
      <c r="J35" s="77"/>
    </row>
    <row r="36" spans="1:10" s="4" customFormat="1" ht="40" customHeight="1" x14ac:dyDescent="0.15">
      <c r="A36" s="17" t="str">
        <f>'Beoordelen 7.1 Casus 1'!A22</f>
        <v xml:space="preserve">Advies en uitvoering </v>
      </c>
      <c r="B36" s="10"/>
      <c r="C36" s="18" t="s">
        <v>12</v>
      </c>
      <c r="D36" s="19"/>
      <c r="E36" s="10"/>
      <c r="F36" s="18" t="s">
        <v>12</v>
      </c>
      <c r="G36" s="19"/>
      <c r="H36" s="10"/>
      <c r="I36" s="18" t="s">
        <v>12</v>
      </c>
      <c r="J36" s="19"/>
    </row>
    <row r="37" spans="1:10" s="4" customFormat="1" ht="20" customHeight="1" x14ac:dyDescent="0.15">
      <c r="A37" s="74" t="str">
        <f>'Beoordelen 7.1 Casus 1'!A23</f>
        <v>1.	Plan van aanpak, minimaal voorzien van een tijdspad en de inspanningen die inschrijver op verschillende niveaus van de school verwacht (tijdbesteding en vereiste competenties).</v>
      </c>
      <c r="B37" s="11"/>
      <c r="C37" s="9" t="s">
        <v>5</v>
      </c>
      <c r="D37" s="6"/>
      <c r="E37" s="11"/>
      <c r="F37" s="9" t="s">
        <v>5</v>
      </c>
      <c r="G37" s="6"/>
      <c r="H37" s="11"/>
      <c r="I37" s="9" t="s">
        <v>5</v>
      </c>
      <c r="J37" s="6"/>
    </row>
    <row r="38" spans="1:10" s="4" customFormat="1" ht="130" customHeight="1" x14ac:dyDescent="0.15">
      <c r="A38" s="75"/>
      <c r="B38" s="11"/>
      <c r="C38" s="76" t="s">
        <v>3</v>
      </c>
      <c r="D38" s="77"/>
      <c r="E38" s="11"/>
      <c r="F38" s="78" t="s">
        <v>3</v>
      </c>
      <c r="G38" s="77"/>
      <c r="H38" s="11"/>
      <c r="I38" s="78" t="s">
        <v>3</v>
      </c>
      <c r="J38" s="77"/>
    </row>
    <row r="39" spans="1:10" s="4" customFormat="1" ht="20" customHeight="1" x14ac:dyDescent="0.15">
      <c r="A39" s="74" t="str">
        <f>'Beoordelen 7.1 Casus 1'!A24</f>
        <v>2.	Waarom heeft inschrijver voor deze inrichting/oplossing gekozen?</v>
      </c>
      <c r="B39" s="11"/>
      <c r="C39" s="9" t="s">
        <v>5</v>
      </c>
      <c r="D39" s="6"/>
      <c r="E39" s="11"/>
      <c r="F39" s="9" t="s">
        <v>5</v>
      </c>
      <c r="G39" s="6"/>
      <c r="H39" s="11"/>
      <c r="I39" s="9" t="s">
        <v>5</v>
      </c>
      <c r="J39" s="6"/>
    </row>
    <row r="40" spans="1:10" s="4" customFormat="1" ht="130" customHeight="1" x14ac:dyDescent="0.15">
      <c r="A40" s="75"/>
      <c r="B40" s="11"/>
      <c r="C40" s="76" t="s">
        <v>3</v>
      </c>
      <c r="D40" s="77"/>
      <c r="E40" s="11"/>
      <c r="F40" s="78" t="s">
        <v>3</v>
      </c>
      <c r="G40" s="77"/>
      <c r="H40" s="11"/>
      <c r="I40" s="78" t="s">
        <v>3</v>
      </c>
      <c r="J40" s="77"/>
    </row>
    <row r="41" spans="1:10" s="4" customFormat="1" ht="20" customHeight="1" x14ac:dyDescent="0.15">
      <c r="A41" s="74" t="str">
        <f>'Beoordelen 7.1 Casus 1'!A25</f>
        <v>3.	De meerwaarde voor de school door het faciliteren van het aangeboden systeem.</v>
      </c>
      <c r="B41" s="11"/>
      <c r="C41" s="9" t="s">
        <v>5</v>
      </c>
      <c r="D41" s="6"/>
      <c r="E41" s="11"/>
      <c r="F41" s="9" t="s">
        <v>5</v>
      </c>
      <c r="G41" s="6"/>
      <c r="H41" s="11"/>
      <c r="I41" s="9" t="s">
        <v>5</v>
      </c>
      <c r="J41" s="6"/>
    </row>
    <row r="42" spans="1:10" s="4" customFormat="1" ht="130" customHeight="1" x14ac:dyDescent="0.15">
      <c r="A42" s="75"/>
      <c r="B42" s="11"/>
      <c r="C42" s="76" t="s">
        <v>3</v>
      </c>
      <c r="D42" s="77"/>
      <c r="E42" s="11"/>
      <c r="F42" s="78" t="s">
        <v>3</v>
      </c>
      <c r="G42" s="77"/>
      <c r="H42" s="11"/>
      <c r="I42" s="78" t="s">
        <v>3</v>
      </c>
      <c r="J42" s="77"/>
    </row>
    <row r="43" spans="1:10" s="4" customFormat="1" ht="20" customHeight="1" x14ac:dyDescent="0.15">
      <c r="A43" s="74" t="str">
        <f>'Beoordelen 7.1 Casus 1'!A26</f>
        <v xml:space="preserve">4.	Welke projectrisico’s voorziet inschrijver bij de uitrol? Welke maatregelen treft inschrijver om deze risico’s te voorkomen? </v>
      </c>
      <c r="B43" s="11"/>
      <c r="C43" s="9" t="s">
        <v>5</v>
      </c>
      <c r="D43" s="6"/>
      <c r="E43" s="11"/>
      <c r="F43" s="9" t="s">
        <v>5</v>
      </c>
      <c r="G43" s="6"/>
      <c r="H43" s="11"/>
      <c r="I43" s="9" t="s">
        <v>5</v>
      </c>
      <c r="J43" s="6"/>
    </row>
    <row r="44" spans="1:10" s="4" customFormat="1" ht="130" customHeight="1" x14ac:dyDescent="0.15">
      <c r="A44" s="75"/>
      <c r="B44" s="11"/>
      <c r="C44" s="76" t="s">
        <v>3</v>
      </c>
      <c r="D44" s="77"/>
      <c r="E44" s="11"/>
      <c r="F44" s="78" t="s">
        <v>3</v>
      </c>
      <c r="G44" s="77"/>
      <c r="H44" s="11"/>
      <c r="I44" s="78" t="s">
        <v>3</v>
      </c>
      <c r="J44" s="77"/>
    </row>
    <row r="45" spans="1:10" s="4" customFormat="1" ht="20" customHeight="1" x14ac:dyDescent="0.15">
      <c r="A45" s="34"/>
      <c r="B45" s="12"/>
      <c r="C45" s="35"/>
      <c r="D45" s="35"/>
      <c r="E45" s="12"/>
      <c r="F45" s="35"/>
      <c r="G45" s="35"/>
      <c r="H45" s="12"/>
      <c r="I45" s="35"/>
      <c r="J45" s="36"/>
    </row>
    <row r="46" spans="1:10" s="4" customFormat="1" ht="40" customHeight="1" x14ac:dyDescent="0.15">
      <c r="A46" s="20" t="str">
        <f>'Beoordelen 7.2 Casus 2'!A1:B1</f>
        <v xml:space="preserve">7.2 CASUS 2 </v>
      </c>
      <c r="B46" s="10"/>
      <c r="C46" s="79"/>
      <c r="D46" s="80"/>
      <c r="E46" s="10"/>
      <c r="F46" s="84"/>
      <c r="G46" s="80"/>
      <c r="H46" s="10"/>
      <c r="I46" s="84"/>
      <c r="J46" s="80"/>
    </row>
    <row r="47" spans="1:10" s="4" customFormat="1" ht="40" customHeight="1" x14ac:dyDescent="0.15">
      <c r="A47" s="17" t="str">
        <f>'Beoordelen 7.2 Casus 2'!A3</f>
        <v>7.2.1 Fictieve praktijksituatie (1)</v>
      </c>
      <c r="B47" s="10"/>
      <c r="C47" s="18" t="s">
        <v>12</v>
      </c>
      <c r="D47" s="19"/>
      <c r="E47" s="10"/>
      <c r="F47" s="18" t="s">
        <v>12</v>
      </c>
      <c r="G47" s="19"/>
      <c r="H47" s="10"/>
      <c r="I47" s="18" t="s">
        <v>12</v>
      </c>
      <c r="J47" s="19"/>
    </row>
    <row r="48" spans="1:10" s="4" customFormat="1" ht="20" customHeight="1" x14ac:dyDescent="0.15">
      <c r="A48" s="74" t="str">
        <f>'Beoordelen 7.2 Casus 2'!A4</f>
        <v xml:space="preserve">1.	Kwaliteit van de oplossing (inlevingsvermogen, zorgvuldigheid, oplossingsgerichtheid). </v>
      </c>
      <c r="B48" s="11"/>
      <c r="C48" s="9" t="s">
        <v>5</v>
      </c>
      <c r="D48" s="6"/>
      <c r="E48" s="11"/>
      <c r="F48" s="9" t="s">
        <v>5</v>
      </c>
      <c r="G48" s="6"/>
      <c r="H48" s="11"/>
      <c r="I48" s="9" t="s">
        <v>5</v>
      </c>
      <c r="J48" s="6"/>
    </row>
    <row r="49" spans="1:10" s="4" customFormat="1" ht="130" customHeight="1" x14ac:dyDescent="0.15">
      <c r="A49" s="75"/>
      <c r="B49" s="11"/>
      <c r="C49" s="76" t="s">
        <v>3</v>
      </c>
      <c r="D49" s="77"/>
      <c r="E49" s="11"/>
      <c r="F49" s="78" t="s">
        <v>3</v>
      </c>
      <c r="G49" s="77"/>
      <c r="H49" s="11"/>
      <c r="I49" s="78" t="s">
        <v>3</v>
      </c>
      <c r="J49" s="77"/>
    </row>
    <row r="50" spans="1:10" s="4" customFormat="1" ht="20" customHeight="1" x14ac:dyDescent="0.15">
      <c r="A50" s="74" t="str">
        <f>'Beoordelen 7.2 Casus 2'!A5</f>
        <v>2.	De tijdsduur na indienen van de vraag tot de werkende oplossing.</v>
      </c>
      <c r="B50" s="11"/>
      <c r="C50" s="9" t="s">
        <v>5</v>
      </c>
      <c r="D50" s="6"/>
      <c r="E50" s="11"/>
      <c r="F50" s="9" t="s">
        <v>5</v>
      </c>
      <c r="G50" s="6"/>
      <c r="H50" s="11"/>
      <c r="I50" s="9" t="s">
        <v>5</v>
      </c>
      <c r="J50" s="6"/>
    </row>
    <row r="51" spans="1:10" s="4" customFormat="1" ht="130" customHeight="1" x14ac:dyDescent="0.15">
      <c r="A51" s="75"/>
      <c r="B51" s="11"/>
      <c r="C51" s="76" t="s">
        <v>3</v>
      </c>
      <c r="D51" s="77"/>
      <c r="E51" s="11"/>
      <c r="F51" s="78" t="s">
        <v>3</v>
      </c>
      <c r="G51" s="77"/>
      <c r="H51" s="11"/>
      <c r="I51" s="78" t="s">
        <v>3</v>
      </c>
      <c r="J51" s="77"/>
    </row>
    <row r="52" spans="1:10" s="4" customFormat="1" ht="40" customHeight="1" x14ac:dyDescent="0.15">
      <c r="A52" s="17" t="str">
        <f>'Beoordelen 7.2 Casus 2'!A6</f>
        <v>7.2.2 Fictieve praktijkopdracht (2)</v>
      </c>
      <c r="B52" s="10"/>
      <c r="C52" s="18" t="s">
        <v>12</v>
      </c>
      <c r="D52" s="19"/>
      <c r="E52" s="10"/>
      <c r="F52" s="18" t="s">
        <v>12</v>
      </c>
      <c r="G52" s="19"/>
      <c r="H52" s="10"/>
      <c r="I52" s="18" t="s">
        <v>12</v>
      </c>
      <c r="J52" s="19"/>
    </row>
    <row r="53" spans="1:10" s="4" customFormat="1" ht="20" customHeight="1" x14ac:dyDescent="0.15">
      <c r="A53" s="74" t="str">
        <f>'Beoordelen 7.2 Casus 2'!A7</f>
        <v>1.	Kwaliteit van de oplossing.</v>
      </c>
      <c r="B53" s="11"/>
      <c r="C53" s="9" t="s">
        <v>5</v>
      </c>
      <c r="D53" s="6"/>
      <c r="E53" s="11"/>
      <c r="F53" s="9" t="s">
        <v>5</v>
      </c>
      <c r="G53" s="6"/>
      <c r="H53" s="11"/>
      <c r="I53" s="9" t="s">
        <v>5</v>
      </c>
      <c r="J53" s="6"/>
    </row>
    <row r="54" spans="1:10" s="4" customFormat="1" ht="130" customHeight="1" x14ac:dyDescent="0.15">
      <c r="A54" s="75"/>
      <c r="B54" s="11"/>
      <c r="C54" s="76" t="s">
        <v>3</v>
      </c>
      <c r="D54" s="77"/>
      <c r="E54" s="11"/>
      <c r="F54" s="78" t="s">
        <v>3</v>
      </c>
      <c r="G54" s="77"/>
      <c r="H54" s="11"/>
      <c r="I54" s="78" t="s">
        <v>3</v>
      </c>
      <c r="J54" s="77"/>
    </row>
    <row r="55" spans="1:10" s="4" customFormat="1" ht="20" customHeight="1" x14ac:dyDescent="0.15">
      <c r="A55" s="74" t="str">
        <f>'Beoordelen 7.2 Casus 2'!A8</f>
        <v>2.	Mate van voorkoming van de desinvestering.</v>
      </c>
      <c r="B55" s="11"/>
      <c r="C55" s="9" t="s">
        <v>5</v>
      </c>
      <c r="D55" s="6"/>
      <c r="E55" s="11"/>
      <c r="F55" s="9" t="s">
        <v>5</v>
      </c>
      <c r="G55" s="6"/>
      <c r="H55" s="11"/>
      <c r="I55" s="9" t="s">
        <v>5</v>
      </c>
      <c r="J55" s="6"/>
    </row>
    <row r="56" spans="1:10" s="4" customFormat="1" ht="130" customHeight="1" x14ac:dyDescent="0.15">
      <c r="A56" s="75"/>
      <c r="B56" s="11"/>
      <c r="C56" s="76" t="s">
        <v>3</v>
      </c>
      <c r="D56" s="77"/>
      <c r="E56" s="11"/>
      <c r="F56" s="78" t="s">
        <v>3</v>
      </c>
      <c r="G56" s="77"/>
      <c r="H56" s="11"/>
      <c r="I56" s="78" t="s">
        <v>3</v>
      </c>
      <c r="J56" s="77"/>
    </row>
    <row r="57" spans="1:10" s="4" customFormat="1" ht="20" customHeight="1" x14ac:dyDescent="0.15">
      <c r="A57" s="34"/>
      <c r="B57" s="12"/>
      <c r="C57" s="35"/>
      <c r="D57" s="35"/>
      <c r="E57" s="12"/>
      <c r="F57" s="35"/>
      <c r="G57" s="35"/>
      <c r="H57" s="12"/>
      <c r="I57" s="35"/>
      <c r="J57" s="36"/>
    </row>
    <row r="58" spans="1:10" s="4" customFormat="1" ht="40" customHeight="1" x14ac:dyDescent="0.15">
      <c r="A58" s="20" t="str">
        <f>'Beoordelen 7.3 Open vragen'!A1:B1</f>
        <v xml:space="preserve">7.3	BEANTWOORDING VAN DE OPEN VRAGEN </v>
      </c>
      <c r="B58" s="10"/>
      <c r="C58" s="79" t="s">
        <v>12</v>
      </c>
      <c r="D58" s="80"/>
      <c r="E58" s="10"/>
      <c r="F58" s="79" t="s">
        <v>12</v>
      </c>
      <c r="G58" s="80"/>
      <c r="H58" s="10"/>
      <c r="I58" s="79" t="s">
        <v>12</v>
      </c>
      <c r="J58" s="80"/>
    </row>
    <row r="59" spans="1:10" s="4" customFormat="1" ht="20" customHeight="1" x14ac:dyDescent="0.15">
      <c r="A59" s="74" t="str">
        <f>'Beoordelen 7.3 Open vragen'!A4</f>
        <v>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v>
      </c>
      <c r="B59" s="11"/>
      <c r="C59" s="9" t="s">
        <v>5</v>
      </c>
      <c r="D59" s="6"/>
      <c r="E59" s="11"/>
      <c r="F59" s="9" t="s">
        <v>5</v>
      </c>
      <c r="G59" s="6"/>
      <c r="H59" s="11"/>
      <c r="I59" s="9" t="s">
        <v>5</v>
      </c>
      <c r="J59" s="6"/>
    </row>
    <row r="60" spans="1:10" s="4" customFormat="1" ht="130" customHeight="1" x14ac:dyDescent="0.15">
      <c r="A60" s="75"/>
      <c r="B60" s="11"/>
      <c r="C60" s="76" t="s">
        <v>3</v>
      </c>
      <c r="D60" s="77"/>
      <c r="E60" s="11"/>
      <c r="F60" s="78" t="s">
        <v>3</v>
      </c>
      <c r="G60" s="77"/>
      <c r="H60" s="11"/>
      <c r="I60" s="78" t="s">
        <v>3</v>
      </c>
      <c r="J60" s="77"/>
    </row>
    <row r="61" spans="1:10" s="4" customFormat="1" ht="20" customHeight="1" x14ac:dyDescent="0.15">
      <c r="A61" s="74" t="str">
        <f>'Beoordelen 7.3 Open vragen'!A6</f>
        <v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v>
      </c>
      <c r="B61" s="11"/>
      <c r="C61" s="9" t="s">
        <v>5</v>
      </c>
      <c r="D61" s="6"/>
      <c r="E61" s="11"/>
      <c r="F61" s="9" t="s">
        <v>5</v>
      </c>
      <c r="G61" s="6"/>
      <c r="H61" s="11"/>
      <c r="I61" s="9" t="s">
        <v>5</v>
      </c>
      <c r="J61" s="6"/>
    </row>
    <row r="62" spans="1:10" s="4" customFormat="1" ht="130" customHeight="1" x14ac:dyDescent="0.15">
      <c r="A62" s="75"/>
      <c r="B62" s="11"/>
      <c r="C62" s="76" t="s">
        <v>3</v>
      </c>
      <c r="D62" s="77"/>
      <c r="E62" s="11"/>
      <c r="F62" s="78" t="s">
        <v>3</v>
      </c>
      <c r="G62" s="77"/>
      <c r="H62" s="11"/>
      <c r="I62" s="78" t="s">
        <v>3</v>
      </c>
      <c r="J62" s="77"/>
    </row>
    <row r="63" spans="1:10" s="4" customFormat="1" ht="20" customHeight="1" x14ac:dyDescent="0.15">
      <c r="A63" s="74" t="str">
        <f>'Beoordelen 7.3 Open vragen'!A8</f>
        <v>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v>
      </c>
      <c r="B63" s="11"/>
      <c r="C63" s="9" t="s">
        <v>5</v>
      </c>
      <c r="D63" s="6"/>
      <c r="E63" s="11"/>
      <c r="F63" s="9" t="s">
        <v>5</v>
      </c>
      <c r="G63" s="6"/>
      <c r="H63" s="11"/>
      <c r="I63" s="9" t="s">
        <v>22</v>
      </c>
      <c r="J63" s="6"/>
    </row>
    <row r="64" spans="1:10" s="4" customFormat="1" ht="130" customHeight="1" x14ac:dyDescent="0.15">
      <c r="A64" s="75"/>
      <c r="B64" s="11"/>
      <c r="C64" s="76" t="s">
        <v>3</v>
      </c>
      <c r="D64" s="77"/>
      <c r="E64" s="11"/>
      <c r="F64" s="78" t="s">
        <v>3</v>
      </c>
      <c r="G64" s="77"/>
      <c r="H64" s="11"/>
      <c r="I64" s="78" t="s">
        <v>3</v>
      </c>
      <c r="J64" s="77"/>
    </row>
    <row r="65" spans="1:10" s="4" customFormat="1" ht="20" customHeight="1" x14ac:dyDescent="0.15">
      <c r="A65" s="34"/>
      <c r="B65" s="12"/>
      <c r="C65" s="35"/>
      <c r="D65" s="35"/>
      <c r="E65" s="12"/>
      <c r="F65" s="35"/>
      <c r="G65" s="35"/>
      <c r="H65" s="12"/>
      <c r="I65" s="35"/>
      <c r="J65" s="36"/>
    </row>
    <row r="66" spans="1:10" s="4" customFormat="1" ht="40" customHeight="1" x14ac:dyDescent="0.15">
      <c r="A66" s="20" t="str">
        <f>'Beoordelen 7.4 Demonstratie'!A1:B1</f>
        <v>7.4 DEMONSTRATIE OPLOSSING;</v>
      </c>
      <c r="B66" s="10"/>
      <c r="C66" s="81" t="str">
        <f>'Beoordelen 7.4 Demonstratie'!A3</f>
        <v>Dit onderdeel kent GEEN eigen beoordelingskader, maar kan leiden tot een aanpassing van een beoordeling van (alleen) casus 1.</v>
      </c>
      <c r="D66" s="82"/>
      <c r="E66" s="82"/>
      <c r="F66" s="82" t="s">
        <v>12</v>
      </c>
      <c r="G66" s="82"/>
      <c r="H66" s="82"/>
      <c r="I66" s="82" t="s">
        <v>12</v>
      </c>
      <c r="J66" s="83"/>
    </row>
    <row r="67" spans="1:10" s="4" customFormat="1" ht="20" customHeight="1" x14ac:dyDescent="0.15">
      <c r="A67" s="34"/>
      <c r="B67" s="12"/>
      <c r="C67" s="35"/>
      <c r="D67" s="35"/>
      <c r="E67" s="12"/>
      <c r="F67" s="35"/>
      <c r="G67" s="35"/>
      <c r="H67" s="12"/>
      <c r="I67" s="35"/>
      <c r="J67" s="36"/>
    </row>
    <row r="68" spans="1:10" s="4" customFormat="1" ht="40" customHeight="1" x14ac:dyDescent="0.15">
      <c r="A68" s="20" t="str">
        <f>'Beoordelen 7.5 Interview'!A1:B1</f>
        <v>7.5 INTERVIEW SLEUTELFUNCTIONARISSEN;</v>
      </c>
      <c r="B68" s="10"/>
      <c r="C68" s="79" t="s">
        <v>12</v>
      </c>
      <c r="D68" s="80"/>
      <c r="E68" s="10"/>
      <c r="F68" s="79" t="s">
        <v>12</v>
      </c>
      <c r="G68" s="80"/>
      <c r="H68" s="10"/>
      <c r="I68" s="79" t="s">
        <v>12</v>
      </c>
      <c r="J68" s="80"/>
    </row>
    <row r="69" spans="1:10" s="4" customFormat="1" ht="20" customHeight="1" x14ac:dyDescent="0.15">
      <c r="A69" s="74" t="str">
        <f>'Beoordelen 7.5 Interview'!A4:B4</f>
        <v>1.	Een strategische vraag.</v>
      </c>
      <c r="B69" s="11"/>
      <c r="C69" s="9" t="s">
        <v>5</v>
      </c>
      <c r="D69" s="6"/>
      <c r="E69" s="11"/>
      <c r="F69" s="9" t="s">
        <v>5</v>
      </c>
      <c r="G69" s="6"/>
      <c r="H69" s="11"/>
      <c r="I69" s="9" t="s">
        <v>5</v>
      </c>
      <c r="J69" s="6"/>
    </row>
    <row r="70" spans="1:10" s="4" customFormat="1" ht="130" customHeight="1" x14ac:dyDescent="0.15">
      <c r="A70" s="75"/>
      <c r="B70" s="11"/>
      <c r="C70" s="76" t="s">
        <v>3</v>
      </c>
      <c r="D70" s="77"/>
      <c r="E70" s="11"/>
      <c r="F70" s="78" t="s">
        <v>3</v>
      </c>
      <c r="G70" s="77"/>
      <c r="H70" s="11"/>
      <c r="I70" s="78" t="s">
        <v>3</v>
      </c>
      <c r="J70" s="77"/>
    </row>
    <row r="71" spans="1:10" s="4" customFormat="1" ht="20" customHeight="1" x14ac:dyDescent="0.15">
      <c r="A71" s="74" t="str">
        <f>'Beoordelen 7.5 Interview'!A5:B5</f>
        <v>2.	Een strategische vraag.</v>
      </c>
      <c r="B71" s="11"/>
      <c r="C71" s="9" t="s">
        <v>5</v>
      </c>
      <c r="D71" s="6"/>
      <c r="E71" s="11"/>
      <c r="F71" s="9" t="s">
        <v>5</v>
      </c>
      <c r="G71" s="6"/>
      <c r="H71" s="11"/>
      <c r="I71" s="9" t="s">
        <v>5</v>
      </c>
      <c r="J71" s="6"/>
    </row>
    <row r="72" spans="1:10" s="4" customFormat="1" ht="130" customHeight="1" x14ac:dyDescent="0.15">
      <c r="A72" s="75"/>
      <c r="B72" s="11"/>
      <c r="C72" s="76" t="s">
        <v>3</v>
      </c>
      <c r="D72" s="77"/>
      <c r="E72" s="11"/>
      <c r="F72" s="78" t="s">
        <v>3</v>
      </c>
      <c r="G72" s="77"/>
      <c r="H72" s="11"/>
      <c r="I72" s="78" t="s">
        <v>3</v>
      </c>
      <c r="J72" s="77"/>
    </row>
    <row r="73" spans="1:10" s="4" customFormat="1" ht="20" customHeight="1" x14ac:dyDescent="0.15">
      <c r="A73" s="74" t="str">
        <f>'Beoordelen 7.5 Interview'!A6:B6</f>
        <v>3.	Een technische vraag inzake implementatie.</v>
      </c>
      <c r="B73" s="11"/>
      <c r="C73" s="9" t="s">
        <v>5</v>
      </c>
      <c r="D73" s="6"/>
      <c r="E73" s="11"/>
      <c r="F73" s="9" t="s">
        <v>5</v>
      </c>
      <c r="G73" s="6"/>
      <c r="H73" s="11"/>
      <c r="I73" s="9" t="s">
        <v>5</v>
      </c>
      <c r="J73" s="6"/>
    </row>
    <row r="74" spans="1:10" s="4" customFormat="1" ht="130" customHeight="1" x14ac:dyDescent="0.15">
      <c r="A74" s="75"/>
      <c r="B74" s="11"/>
      <c r="C74" s="76" t="s">
        <v>3</v>
      </c>
      <c r="D74" s="77"/>
      <c r="E74" s="11"/>
      <c r="F74" s="78" t="s">
        <v>3</v>
      </c>
      <c r="G74" s="77"/>
      <c r="H74" s="11"/>
      <c r="I74" s="78" t="s">
        <v>3</v>
      </c>
      <c r="J74" s="77"/>
    </row>
    <row r="75" spans="1:10" s="4" customFormat="1" ht="20" customHeight="1" x14ac:dyDescent="0.15">
      <c r="A75" s="74" t="str">
        <f>'Beoordelen 7.5 Interview'!A7:B7</f>
        <v>4.	Een technische vraag inzake de beheerfunctie.</v>
      </c>
      <c r="B75" s="11"/>
      <c r="C75" s="9" t="s">
        <v>5</v>
      </c>
      <c r="D75" s="6"/>
      <c r="E75" s="11"/>
      <c r="F75" s="9" t="s">
        <v>5</v>
      </c>
      <c r="G75" s="6"/>
      <c r="H75" s="11"/>
      <c r="I75" s="9" t="s">
        <v>5</v>
      </c>
      <c r="J75" s="6"/>
    </row>
    <row r="76" spans="1:10" s="4" customFormat="1" ht="130" customHeight="1" x14ac:dyDescent="0.15">
      <c r="A76" s="75"/>
      <c r="B76" s="11"/>
      <c r="C76" s="76" t="s">
        <v>3</v>
      </c>
      <c r="D76" s="77"/>
      <c r="E76" s="11"/>
      <c r="F76" s="78" t="s">
        <v>3</v>
      </c>
      <c r="G76" s="77"/>
      <c r="H76" s="11"/>
      <c r="I76" s="78" t="s">
        <v>3</v>
      </c>
      <c r="J76" s="77"/>
    </row>
    <row r="77" spans="1:10" s="4" customFormat="1" ht="20" customHeight="1" x14ac:dyDescent="0.15">
      <c r="A77" s="74" t="str">
        <f>'Beoordelen 7.5 Interview'!A8:B8</f>
        <v>5.	Een commerciële vraag inzake het accountmanagement.</v>
      </c>
      <c r="B77" s="11"/>
      <c r="C77" s="9" t="s">
        <v>5</v>
      </c>
      <c r="D77" s="6"/>
      <c r="E77" s="11"/>
      <c r="F77" s="9" t="s">
        <v>5</v>
      </c>
      <c r="G77" s="6"/>
      <c r="H77" s="11"/>
      <c r="I77" s="9" t="s">
        <v>5</v>
      </c>
      <c r="J77" s="6"/>
    </row>
    <row r="78" spans="1:10" s="4" customFormat="1" ht="130" customHeight="1" x14ac:dyDescent="0.15">
      <c r="A78" s="75"/>
      <c r="B78" s="11"/>
      <c r="C78" s="76" t="s">
        <v>3</v>
      </c>
      <c r="D78" s="77"/>
      <c r="E78" s="11"/>
      <c r="F78" s="78" t="s">
        <v>3</v>
      </c>
      <c r="G78" s="77"/>
      <c r="H78" s="11"/>
      <c r="I78" s="78" t="s">
        <v>3</v>
      </c>
      <c r="J78" s="77"/>
    </row>
    <row r="79" spans="1:10" s="4" customFormat="1" ht="20" customHeight="1" x14ac:dyDescent="0.15">
      <c r="A79" s="74" t="str">
        <f>'Beoordelen 7.5 Interview'!A9:B9</f>
        <v>6.	Een commerciële vraag inzake het accountmanagement.</v>
      </c>
      <c r="B79" s="11"/>
      <c r="C79" s="9" t="s">
        <v>5</v>
      </c>
      <c r="D79" s="6"/>
      <c r="E79" s="11"/>
      <c r="F79" s="9" t="s">
        <v>5</v>
      </c>
      <c r="G79" s="6"/>
      <c r="H79" s="11"/>
      <c r="I79" s="9" t="s">
        <v>5</v>
      </c>
      <c r="J79" s="6"/>
    </row>
    <row r="80" spans="1:10" s="4" customFormat="1" ht="130" customHeight="1" x14ac:dyDescent="0.15">
      <c r="A80" s="75"/>
      <c r="B80" s="11"/>
      <c r="C80" s="76" t="s">
        <v>3</v>
      </c>
      <c r="D80" s="77"/>
      <c r="E80" s="11"/>
      <c r="F80" s="78" t="s">
        <v>3</v>
      </c>
      <c r="G80" s="77"/>
      <c r="H80" s="11"/>
      <c r="I80" s="78" t="s">
        <v>3</v>
      </c>
      <c r="J80" s="77"/>
    </row>
    <row r="81" spans="1:10" s="4" customFormat="1" ht="20" customHeight="1" x14ac:dyDescent="0.15">
      <c r="A81" s="74" t="str">
        <f>'Beoordelen 7.5 Interview'!A10:B10</f>
        <v>7.	Een vraag inzake security/ privacy.</v>
      </c>
      <c r="B81" s="11"/>
      <c r="C81" s="9" t="s">
        <v>5</v>
      </c>
      <c r="D81" s="6"/>
      <c r="E81" s="11"/>
      <c r="F81" s="9" t="s">
        <v>5</v>
      </c>
      <c r="G81" s="6"/>
      <c r="H81" s="11"/>
      <c r="I81" s="9" t="s">
        <v>5</v>
      </c>
      <c r="J81" s="6"/>
    </row>
    <row r="82" spans="1:10" s="4" customFormat="1" ht="130" customHeight="1" x14ac:dyDescent="0.15">
      <c r="A82" s="75"/>
      <c r="B82" s="11"/>
      <c r="C82" s="76" t="s">
        <v>3</v>
      </c>
      <c r="D82" s="77"/>
      <c r="E82" s="11"/>
      <c r="F82" s="78" t="s">
        <v>3</v>
      </c>
      <c r="G82" s="77"/>
      <c r="H82" s="11"/>
      <c r="I82" s="78" t="s">
        <v>3</v>
      </c>
      <c r="J82" s="77"/>
    </row>
    <row r="83" spans="1:10" s="4" customFormat="1" ht="20" customHeight="1" x14ac:dyDescent="0.15">
      <c r="A83" s="74" t="str">
        <f>'Beoordelen 7.5 Interview'!A11:B11</f>
        <v>8.	Een vraag inzake de administratieve organisatie.</v>
      </c>
      <c r="B83" s="11"/>
      <c r="C83" s="9" t="s">
        <v>5</v>
      </c>
      <c r="D83" s="6"/>
      <c r="E83" s="11"/>
      <c r="F83" s="9" t="s">
        <v>5</v>
      </c>
      <c r="G83" s="6"/>
      <c r="H83" s="11"/>
      <c r="I83" s="9" t="s">
        <v>5</v>
      </c>
      <c r="J83" s="6"/>
    </row>
    <row r="84" spans="1:10" s="4" customFormat="1" ht="130" customHeight="1" x14ac:dyDescent="0.15">
      <c r="A84" s="75"/>
      <c r="B84" s="11"/>
      <c r="C84" s="76" t="s">
        <v>3</v>
      </c>
      <c r="D84" s="77"/>
      <c r="E84" s="11"/>
      <c r="F84" s="78" t="s">
        <v>3</v>
      </c>
      <c r="G84" s="77"/>
      <c r="H84" s="11"/>
      <c r="I84" s="78" t="s">
        <v>3</v>
      </c>
      <c r="J84" s="77"/>
    </row>
    <row r="85" spans="1:10" s="4" customFormat="1" ht="20" customHeight="1" x14ac:dyDescent="0.15">
      <c r="A85" s="34"/>
      <c r="B85" s="12"/>
      <c r="C85" s="35"/>
      <c r="D85" s="35"/>
      <c r="E85" s="12"/>
      <c r="F85" s="35"/>
      <c r="G85" s="35"/>
      <c r="H85" s="12"/>
      <c r="I85" s="35"/>
      <c r="J85" s="36"/>
    </row>
    <row r="86" spans="1:10" s="4" customFormat="1" x14ac:dyDescent="0.15">
      <c r="A86" s="8"/>
      <c r="B86" s="5"/>
      <c r="C86" s="5"/>
      <c r="D86" s="5"/>
      <c r="E86" s="5"/>
      <c r="F86" s="5"/>
      <c r="G86" s="5"/>
    </row>
  </sheetData>
  <sheetProtection algorithmName="SHA-512" hashValue="YTRSY6zgOvQD+DB+hw3zVef+GHLCxwM6SMh21942iN6FpBbfpTvHlRx1rhVmP663YY2ilQyz1lZEX+lc8vES6Q==" saltValue="x4yKZVNCp46DRF4x61nMXQ==" spinCount="100000" sheet="1" objects="1" scenarios="1"/>
  <mergeCells count="152">
    <mergeCell ref="A4:A5"/>
    <mergeCell ref="C5:D5"/>
    <mergeCell ref="F5:G5"/>
    <mergeCell ref="I5:J5"/>
    <mergeCell ref="I1:J1"/>
    <mergeCell ref="C1:D1"/>
    <mergeCell ref="F1:G1"/>
    <mergeCell ref="C2:D2"/>
    <mergeCell ref="F2:G2"/>
    <mergeCell ref="I2:J2"/>
    <mergeCell ref="A10:A11"/>
    <mergeCell ref="C11:D11"/>
    <mergeCell ref="F11:G11"/>
    <mergeCell ref="I11:J11"/>
    <mergeCell ref="A12:A13"/>
    <mergeCell ref="C13:D13"/>
    <mergeCell ref="F13:G13"/>
    <mergeCell ref="I13:J13"/>
    <mergeCell ref="A6:A7"/>
    <mergeCell ref="C7:D7"/>
    <mergeCell ref="F7:G7"/>
    <mergeCell ref="I7:J7"/>
    <mergeCell ref="A8:A9"/>
    <mergeCell ref="C9:D9"/>
    <mergeCell ref="F9:G9"/>
    <mergeCell ref="I9:J9"/>
    <mergeCell ref="A15:A16"/>
    <mergeCell ref="C16:D16"/>
    <mergeCell ref="F16:G16"/>
    <mergeCell ref="I16:J16"/>
    <mergeCell ref="A22:A23"/>
    <mergeCell ref="C23:D23"/>
    <mergeCell ref="F23:G23"/>
    <mergeCell ref="I23:J23"/>
    <mergeCell ref="A24:A25"/>
    <mergeCell ref="C25:D25"/>
    <mergeCell ref="F25:G25"/>
    <mergeCell ref="I25:J25"/>
    <mergeCell ref="A17:A18"/>
    <mergeCell ref="C18:D18"/>
    <mergeCell ref="F18:G18"/>
    <mergeCell ref="I18:J18"/>
    <mergeCell ref="A19:A20"/>
    <mergeCell ref="C20:D20"/>
    <mergeCell ref="F20:G20"/>
    <mergeCell ref="I20:J20"/>
    <mergeCell ref="A30:A31"/>
    <mergeCell ref="C31:D31"/>
    <mergeCell ref="F31:G31"/>
    <mergeCell ref="I31:J31"/>
    <mergeCell ref="A32:A33"/>
    <mergeCell ref="C33:D33"/>
    <mergeCell ref="F33:G33"/>
    <mergeCell ref="I33:J33"/>
    <mergeCell ref="A26:A27"/>
    <mergeCell ref="C27:D27"/>
    <mergeCell ref="F27:G27"/>
    <mergeCell ref="I27:J27"/>
    <mergeCell ref="A28:A29"/>
    <mergeCell ref="C29:D29"/>
    <mergeCell ref="F29:G29"/>
    <mergeCell ref="I29:J29"/>
    <mergeCell ref="A39:A40"/>
    <mergeCell ref="C40:D40"/>
    <mergeCell ref="F40:G40"/>
    <mergeCell ref="I40:J40"/>
    <mergeCell ref="A41:A42"/>
    <mergeCell ref="C42:D42"/>
    <mergeCell ref="F42:G42"/>
    <mergeCell ref="I42:J42"/>
    <mergeCell ref="A34:A35"/>
    <mergeCell ref="C35:D35"/>
    <mergeCell ref="F35:G35"/>
    <mergeCell ref="I35:J35"/>
    <mergeCell ref="A37:A38"/>
    <mergeCell ref="C38:D38"/>
    <mergeCell ref="F38:G38"/>
    <mergeCell ref="I38:J38"/>
    <mergeCell ref="A48:A49"/>
    <mergeCell ref="C49:D49"/>
    <mergeCell ref="F49:G49"/>
    <mergeCell ref="I49:J49"/>
    <mergeCell ref="A50:A51"/>
    <mergeCell ref="C51:D51"/>
    <mergeCell ref="F51:G51"/>
    <mergeCell ref="I51:J51"/>
    <mergeCell ref="A43:A44"/>
    <mergeCell ref="C44:D44"/>
    <mergeCell ref="F44:G44"/>
    <mergeCell ref="I44:J44"/>
    <mergeCell ref="C46:D46"/>
    <mergeCell ref="F46:G46"/>
    <mergeCell ref="I46:J46"/>
    <mergeCell ref="C58:D58"/>
    <mergeCell ref="F58:G58"/>
    <mergeCell ref="I58:J58"/>
    <mergeCell ref="A59:A60"/>
    <mergeCell ref="C60:D60"/>
    <mergeCell ref="F60:G60"/>
    <mergeCell ref="I60:J60"/>
    <mergeCell ref="A53:A54"/>
    <mergeCell ref="C54:D54"/>
    <mergeCell ref="F54:G54"/>
    <mergeCell ref="I54:J54"/>
    <mergeCell ref="A55:A56"/>
    <mergeCell ref="C56:D56"/>
    <mergeCell ref="F56:G56"/>
    <mergeCell ref="I56:J56"/>
    <mergeCell ref="A61:A62"/>
    <mergeCell ref="C62:D62"/>
    <mergeCell ref="F62:G62"/>
    <mergeCell ref="I62:J62"/>
    <mergeCell ref="A63:A64"/>
    <mergeCell ref="C64:D64"/>
    <mergeCell ref="F64:G64"/>
    <mergeCell ref="I64:J64"/>
    <mergeCell ref="C66:J66"/>
    <mergeCell ref="C72:D72"/>
    <mergeCell ref="F72:G72"/>
    <mergeCell ref="I72:J72"/>
    <mergeCell ref="A73:A74"/>
    <mergeCell ref="C74:D74"/>
    <mergeCell ref="F74:G74"/>
    <mergeCell ref="I74:J74"/>
    <mergeCell ref="A69:A70"/>
    <mergeCell ref="C70:D70"/>
    <mergeCell ref="F70:G70"/>
    <mergeCell ref="I70:J70"/>
    <mergeCell ref="A83:A84"/>
    <mergeCell ref="C84:D84"/>
    <mergeCell ref="F84:G84"/>
    <mergeCell ref="I84:J84"/>
    <mergeCell ref="C68:D68"/>
    <mergeCell ref="F68:G68"/>
    <mergeCell ref="I68:J68"/>
    <mergeCell ref="A79:A80"/>
    <mergeCell ref="C80:D80"/>
    <mergeCell ref="F80:G80"/>
    <mergeCell ref="I80:J80"/>
    <mergeCell ref="A81:A82"/>
    <mergeCell ref="C82:D82"/>
    <mergeCell ref="F82:G82"/>
    <mergeCell ref="I82:J82"/>
    <mergeCell ref="A75:A76"/>
    <mergeCell ref="C76:D76"/>
    <mergeCell ref="F76:G76"/>
    <mergeCell ref="I76:J76"/>
    <mergeCell ref="A77:A78"/>
    <mergeCell ref="C78:D78"/>
    <mergeCell ref="F78:G78"/>
    <mergeCell ref="I78:J78"/>
    <mergeCell ref="A71:A72"/>
  </mergeCells>
  <dataValidations count="1">
    <dataValidation type="list" errorStyle="warning" allowBlank="1" showErrorMessage="1" error="Voer juiste waarde in. " sqref="C4 F4 I4 C6 F6 I6 C12 F12 I12 C8 F8 I8 C10 F10 I10 C15 F15 I15 C17 F17 I17 C19 F19 I19 C22 F22 I22 C24 F24 I24 C26 F26 I26 C28 F28 I28 C30 F30 I30 C32 F32 I32 C34 F34 I34 C37 F37 I37 C39 F39 I39 C41 F41 I41 C43 F43 I43 C48 F48 I48 F53 I53 I55 C50 F50 I50 C55 F55 C53 C59 F59 I59 C61 F61 I61 C63 F63 I63 C69 F69 I69 C73 F73 I73 C71 F71 I71 C75 F75 I75 C77 F77 I77 C79 F79 I79 C81 F81 I81 C83 F83 I83" xr:uid="{8D4E5D6D-5BC0-2044-85C1-E3188B8A6320}">
      <formula1>SCORE</formula1>
    </dataValidation>
  </dataValidations>
  <pageMargins left="0.7" right="0.7" top="0.75" bottom="0.75" header="0.3" footer="0.3"/>
  <pageSetup paperSize="8" scale="4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85"/>
  <sheetViews>
    <sheetView showGridLines="0" zoomScale="90" zoomScaleNormal="90" workbookViewId="0">
      <pane ySplit="1" topLeftCell="A2" activePane="bottomLeft" state="frozen"/>
      <selection pane="bottomLeft" activeCell="I84" sqref="I84:J84"/>
    </sheetView>
  </sheetViews>
  <sheetFormatPr baseColWidth="10" defaultRowHeight="15" x14ac:dyDescent="0.2"/>
  <cols>
    <col min="1" max="1" width="71.3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7" t="s">
        <v>23</v>
      </c>
      <c r="B1" s="13"/>
      <c r="C1" s="92" t="str">
        <f>'Beoordelaar 1'!C1:D1</f>
        <v>Inschrijver 1</v>
      </c>
      <c r="D1" s="91"/>
      <c r="E1" s="13"/>
      <c r="F1" s="90" t="str">
        <f>'Beoordelaar 1'!F1:G1</f>
        <v>Inschrijver 2</v>
      </c>
      <c r="G1" s="91"/>
      <c r="H1" s="13"/>
      <c r="I1" s="90" t="str">
        <f>'Beoordelaar 1'!I1:J1</f>
        <v>Inschrijver 3</v>
      </c>
      <c r="J1" s="91"/>
      <c r="K1" s="3"/>
    </row>
    <row r="2" spans="1:11" s="4" customFormat="1" ht="40" customHeight="1" x14ac:dyDescent="0.15">
      <c r="A2" s="20" t="str">
        <f>'Beoordelen 7.1 Casus 1'!A2:B2</f>
        <v>7.1	CASUS 1</v>
      </c>
      <c r="B2" s="10"/>
      <c r="C2" s="79"/>
      <c r="D2" s="80"/>
      <c r="E2" s="10"/>
      <c r="F2" s="84"/>
      <c r="G2" s="80"/>
      <c r="H2" s="10"/>
      <c r="I2" s="84"/>
      <c r="J2" s="80"/>
    </row>
    <row r="3" spans="1:11" s="4" customFormat="1" ht="40" customHeight="1" x14ac:dyDescent="0.15">
      <c r="A3" s="17" t="str">
        <f>'Beoordelen 7.1 Casus 1'!A4</f>
        <v>Technisch</v>
      </c>
      <c r="B3" s="10"/>
      <c r="C3" s="18" t="s">
        <v>12</v>
      </c>
      <c r="D3" s="19"/>
      <c r="E3" s="10"/>
      <c r="F3" s="18" t="s">
        <v>12</v>
      </c>
      <c r="G3" s="19"/>
      <c r="H3" s="10"/>
      <c r="I3" s="18" t="s">
        <v>12</v>
      </c>
      <c r="J3" s="19"/>
    </row>
    <row r="4" spans="1:11" s="4" customFormat="1" ht="20" customHeight="1" x14ac:dyDescent="0.15">
      <c r="A4" s="74" t="str">
        <f>'Beoordelen 7.1 Casus 1'!A5</f>
        <v>1.	Beschrijving van de technische specificaties om te kunnen printen, boeken te lenen, af te rekenen in de kantine, openen van een locker en identificatie bij het examen.</v>
      </c>
      <c r="B4" s="11"/>
      <c r="C4" s="9" t="s">
        <v>5</v>
      </c>
      <c r="D4" s="6"/>
      <c r="E4" s="11"/>
      <c r="F4" s="9" t="s">
        <v>5</v>
      </c>
      <c r="G4" s="6"/>
      <c r="H4" s="11"/>
      <c r="I4" s="9" t="s">
        <v>5</v>
      </c>
      <c r="J4" s="6"/>
    </row>
    <row r="5" spans="1:11" s="4" customFormat="1" ht="130" customHeight="1" x14ac:dyDescent="0.15">
      <c r="A5" s="75"/>
      <c r="B5" s="11"/>
      <c r="C5" s="76" t="s">
        <v>3</v>
      </c>
      <c r="D5" s="77"/>
      <c r="E5" s="11"/>
      <c r="F5" s="78" t="s">
        <v>3</v>
      </c>
      <c r="G5" s="77"/>
      <c r="H5" s="11"/>
      <c r="I5" s="78" t="s">
        <v>3</v>
      </c>
      <c r="J5" s="77"/>
    </row>
    <row r="6" spans="1:11" s="4" customFormat="1" ht="20" customHeight="1" x14ac:dyDescent="0.15">
      <c r="A6" s="74" t="str">
        <f>'Beoordelen 7.1 Casus 1'!A6</f>
        <v>2.	Technische randvoorwaarden voor een implementatie bij het Gerrit van der Veen College.</v>
      </c>
      <c r="B6" s="11"/>
      <c r="C6" s="9" t="s">
        <v>5</v>
      </c>
      <c r="D6" s="6"/>
      <c r="E6" s="11"/>
      <c r="F6" s="9" t="s">
        <v>5</v>
      </c>
      <c r="G6" s="6"/>
      <c r="H6" s="11"/>
      <c r="I6" s="9" t="s">
        <v>5</v>
      </c>
      <c r="J6" s="6"/>
    </row>
    <row r="7" spans="1:11" s="4" customFormat="1" ht="130" customHeight="1" x14ac:dyDescent="0.15">
      <c r="A7" s="75"/>
      <c r="B7" s="11"/>
      <c r="C7" s="76" t="s">
        <v>3</v>
      </c>
      <c r="D7" s="77"/>
      <c r="E7" s="11"/>
      <c r="F7" s="78" t="s">
        <v>3</v>
      </c>
      <c r="G7" s="77"/>
      <c r="H7" s="11"/>
      <c r="I7" s="78" t="s">
        <v>3</v>
      </c>
      <c r="J7" s="77"/>
    </row>
    <row r="8" spans="1:11" s="4" customFormat="1" ht="20" customHeight="1" x14ac:dyDescent="0.15">
      <c r="A8" s="74" t="str">
        <f>'Beoordelen 7.1 Casus 1'!A7</f>
        <v>3.	Wat zijn de relevante functionaliteiten van de centrale beheersapplicatie?</v>
      </c>
      <c r="B8" s="11"/>
      <c r="C8" s="9" t="s">
        <v>5</v>
      </c>
      <c r="D8" s="6"/>
      <c r="E8" s="11"/>
      <c r="F8" s="9" t="s">
        <v>5</v>
      </c>
      <c r="G8" s="6"/>
      <c r="H8" s="11"/>
      <c r="I8" s="9" t="s">
        <v>5</v>
      </c>
      <c r="J8" s="6"/>
    </row>
    <row r="9" spans="1:11" s="4" customFormat="1" ht="130" customHeight="1" x14ac:dyDescent="0.15">
      <c r="A9" s="75"/>
      <c r="B9" s="11"/>
      <c r="C9" s="85" t="s">
        <v>3</v>
      </c>
      <c r="D9" s="86"/>
      <c r="E9" s="11"/>
      <c r="F9" s="78" t="s">
        <v>3</v>
      </c>
      <c r="G9" s="77"/>
      <c r="H9" s="11"/>
      <c r="I9" s="78" t="s">
        <v>3</v>
      </c>
      <c r="J9" s="77"/>
    </row>
    <row r="10" spans="1:11" s="4" customFormat="1" ht="20" customHeight="1" x14ac:dyDescent="0.15">
      <c r="A10" s="74" t="str">
        <f>'Beoordelen 7.1 Casus 1'!A8</f>
        <v>4.	Welke kaart/identificatie technologie gebruikt inschrijver?</v>
      </c>
      <c r="B10" s="11"/>
      <c r="C10" s="9" t="s">
        <v>5</v>
      </c>
      <c r="D10" s="6"/>
      <c r="E10" s="11"/>
      <c r="F10" s="9" t="s">
        <v>5</v>
      </c>
      <c r="G10" s="6"/>
      <c r="H10" s="11"/>
      <c r="I10" s="9" t="s">
        <v>5</v>
      </c>
      <c r="J10" s="6"/>
    </row>
    <row r="11" spans="1:11" s="4" customFormat="1" ht="130" customHeight="1" x14ac:dyDescent="0.15">
      <c r="A11" s="75"/>
      <c r="B11" s="11"/>
      <c r="C11" s="76" t="s">
        <v>3</v>
      </c>
      <c r="D11" s="77"/>
      <c r="E11" s="11"/>
      <c r="F11" s="78" t="s">
        <v>3</v>
      </c>
      <c r="G11" s="77"/>
      <c r="H11" s="11"/>
      <c r="I11" s="78" t="s">
        <v>3</v>
      </c>
      <c r="J11" s="77"/>
    </row>
    <row r="12" spans="1:11" s="4" customFormat="1" ht="20" customHeight="1" x14ac:dyDescent="0.15">
      <c r="A12" s="74" t="str">
        <f>'Beoordelen 7.1 Casus 1'!A9</f>
        <v>5.	Welke beveiligingsmaatregelen treft inschrijver tegen hacken van geldstromen, misbruik binnen en van buiten de school en privacywetgeving?</v>
      </c>
      <c r="B12" s="11"/>
      <c r="C12" s="9" t="s">
        <v>5</v>
      </c>
      <c r="D12" s="6"/>
      <c r="E12" s="11"/>
      <c r="F12" s="9" t="s">
        <v>5</v>
      </c>
      <c r="G12" s="6"/>
      <c r="H12" s="11"/>
      <c r="I12" s="9" t="s">
        <v>5</v>
      </c>
      <c r="J12" s="6"/>
    </row>
    <row r="13" spans="1:11" s="4" customFormat="1" ht="130" customHeight="1" x14ac:dyDescent="0.15">
      <c r="A13" s="75"/>
      <c r="B13" s="11"/>
      <c r="C13" s="76" t="s">
        <v>3</v>
      </c>
      <c r="D13" s="77"/>
      <c r="E13" s="11"/>
      <c r="F13" s="78" t="s">
        <v>3</v>
      </c>
      <c r="G13" s="77"/>
      <c r="H13" s="11"/>
      <c r="I13" s="78" t="s">
        <v>3</v>
      </c>
      <c r="J13" s="77"/>
    </row>
    <row r="14" spans="1:11" s="4" customFormat="1" ht="40" customHeight="1" x14ac:dyDescent="0.15">
      <c r="A14" s="17" t="str">
        <f>'Beoordelen 7.1 Casus 1'!A10</f>
        <v>Functioneel</v>
      </c>
      <c r="B14" s="10"/>
      <c r="C14" s="18" t="s">
        <v>12</v>
      </c>
      <c r="D14" s="19"/>
      <c r="E14" s="10"/>
      <c r="F14" s="18" t="s">
        <v>12</v>
      </c>
      <c r="G14" s="19"/>
      <c r="H14" s="10"/>
      <c r="I14" s="18" t="s">
        <v>12</v>
      </c>
      <c r="J14" s="19"/>
    </row>
    <row r="15" spans="1:11" s="4" customFormat="1" ht="20" customHeight="1" x14ac:dyDescent="0.15">
      <c r="A15" s="74" t="str">
        <f>'Beoordelen 7.1 Casus 1'!A11</f>
        <v>1.	Een functionele beschrijving , waarbij minimaal beschreven wordt: 
a.	de wijze van identificeren aan een MFP.
b.	aantal handelingen vanuit MS-Word (en visualisatie hiervan) na het verzenden van een afdruk tot het moment van afdrukken.
c.	mogelijkheden en beperkingen voor een koppeling met MFP’s van Konica Minolta. 
d.	extra mogelijkheden van identificatievormen (bijv. bij verlies van een kaart/pas).
e.	visualisatie van de printerwachtrij.
f.	visualisatie van een scanproces, scannen van 1 A4 pagina naar een eigen e-mailadres.</v>
      </c>
      <c r="B15" s="11"/>
      <c r="C15" s="9" t="s">
        <v>5</v>
      </c>
      <c r="D15" s="6"/>
      <c r="E15" s="11"/>
      <c r="F15" s="9" t="s">
        <v>5</v>
      </c>
      <c r="G15" s="6"/>
      <c r="H15" s="11"/>
      <c r="I15" s="9" t="s">
        <v>5</v>
      </c>
      <c r="J15" s="6"/>
    </row>
    <row r="16" spans="1:11" s="4" customFormat="1" ht="130" customHeight="1" x14ac:dyDescent="0.15">
      <c r="A16" s="75"/>
      <c r="B16" s="11"/>
      <c r="C16" s="85" t="s">
        <v>3</v>
      </c>
      <c r="D16" s="86"/>
      <c r="E16" s="11"/>
      <c r="F16" s="78" t="s">
        <v>3</v>
      </c>
      <c r="G16" s="77"/>
      <c r="H16" s="11"/>
      <c r="I16" s="78" t="s">
        <v>3</v>
      </c>
      <c r="J16" s="77"/>
    </row>
    <row r="17" spans="1:10" s="4" customFormat="1" ht="20" customHeight="1" x14ac:dyDescent="0.15">
      <c r="A17" s="74" t="str">
        <f>'Beoordelen 7.1 Casus 1'!A12</f>
        <v>2.	Welke uitbreidingsmogelijkheden op lange termijn zijn er mogelijk, waar dit document nog niet in heeft voorzien?</v>
      </c>
      <c r="B17" s="11"/>
      <c r="C17" s="9" t="s">
        <v>5</v>
      </c>
      <c r="D17" s="6"/>
      <c r="E17" s="11"/>
      <c r="F17" s="9" t="s">
        <v>5</v>
      </c>
      <c r="G17" s="6"/>
      <c r="H17" s="11"/>
      <c r="I17" s="9" t="s">
        <v>5</v>
      </c>
      <c r="J17" s="6"/>
    </row>
    <row r="18" spans="1:10" s="4" customFormat="1" ht="130" customHeight="1" x14ac:dyDescent="0.15">
      <c r="A18" s="75"/>
      <c r="B18" s="11"/>
      <c r="C18" s="76" t="s">
        <v>3</v>
      </c>
      <c r="D18" s="77"/>
      <c r="E18" s="11"/>
      <c r="F18" s="78" t="s">
        <v>3</v>
      </c>
      <c r="G18" s="77"/>
      <c r="H18" s="11"/>
      <c r="I18" s="78" t="s">
        <v>3</v>
      </c>
      <c r="J18" s="77"/>
    </row>
    <row r="19" spans="1:10" s="4" customFormat="1" ht="20" customHeight="1" x14ac:dyDescent="0.15">
      <c r="A19" s="74" t="str">
        <f>'Beoordelen 7.1 Casus 1'!A13</f>
        <v>3.	Welke scanfunctionaliteiten biedt inschrijver voor gebruikers van MFP’s ten aanzien van dossiers en koppeling met externe applicaties zoals in deze casus personeelsadministratie?</v>
      </c>
      <c r="B19" s="11"/>
      <c r="C19" s="9" t="s">
        <v>5</v>
      </c>
      <c r="D19" s="6"/>
      <c r="E19" s="11"/>
      <c r="F19" s="9" t="s">
        <v>5</v>
      </c>
      <c r="G19" s="6"/>
      <c r="H19" s="11"/>
      <c r="I19" s="9" t="s">
        <v>5</v>
      </c>
      <c r="J19" s="6"/>
    </row>
    <row r="20" spans="1:10" s="4" customFormat="1" ht="130" customHeight="1" x14ac:dyDescent="0.15">
      <c r="A20" s="75"/>
      <c r="B20" s="11"/>
      <c r="C20" s="76" t="s">
        <v>3</v>
      </c>
      <c r="D20" s="77"/>
      <c r="E20" s="11"/>
      <c r="F20" s="78" t="s">
        <v>3</v>
      </c>
      <c r="G20" s="77"/>
      <c r="H20" s="11"/>
      <c r="I20" s="78" t="s">
        <v>3</v>
      </c>
      <c r="J20" s="77"/>
    </row>
    <row r="21" spans="1:10" s="4" customFormat="1" ht="40" customHeight="1" x14ac:dyDescent="0.15">
      <c r="A21" s="17" t="str">
        <f>'Beoordelen 7.1 Casus 1'!A14</f>
        <v xml:space="preserve">Administratieve organisatie </v>
      </c>
      <c r="B21" s="10"/>
      <c r="C21" s="18" t="s">
        <v>12</v>
      </c>
      <c r="D21" s="19"/>
      <c r="E21" s="10"/>
      <c r="F21" s="18" t="s">
        <v>12</v>
      </c>
      <c r="G21" s="19"/>
      <c r="H21" s="10"/>
      <c r="I21" s="18" t="s">
        <v>12</v>
      </c>
      <c r="J21" s="19"/>
    </row>
    <row r="22" spans="1:10" s="4" customFormat="1" ht="20" customHeight="1" x14ac:dyDescent="0.15">
      <c r="A22" s="74" t="str">
        <f>'Beoordelen 7.1 Casus 1'!A15</f>
        <v>1.	Mogelijkheden van opwaarderen tegoeden in Euro’s (cashless).</v>
      </c>
      <c r="B22" s="11"/>
      <c r="C22" s="9" t="s">
        <v>5</v>
      </c>
      <c r="D22" s="6"/>
      <c r="E22" s="11"/>
      <c r="F22" s="9" t="s">
        <v>5</v>
      </c>
      <c r="G22" s="6"/>
      <c r="H22" s="11"/>
      <c r="I22" s="9" t="s">
        <v>5</v>
      </c>
      <c r="J22" s="6"/>
    </row>
    <row r="23" spans="1:10" s="4" customFormat="1" ht="130" customHeight="1" x14ac:dyDescent="0.15">
      <c r="A23" s="75"/>
      <c r="B23" s="11"/>
      <c r="C23" s="76" t="s">
        <v>3</v>
      </c>
      <c r="D23" s="77"/>
      <c r="E23" s="11"/>
      <c r="F23" s="78" t="s">
        <v>3</v>
      </c>
      <c r="G23" s="77"/>
      <c r="H23" s="11"/>
      <c r="I23" s="78" t="s">
        <v>3</v>
      </c>
      <c r="J23" s="77"/>
    </row>
    <row r="24" spans="1:10" s="4" customFormat="1" ht="20" customHeight="1" x14ac:dyDescent="0.15">
      <c r="A24" s="74" t="str">
        <f>'Beoordelen 7.1 Casus 1'!A16</f>
        <v>2.	Op welke wijze beheert inschrijver het geld, welke garanties geeft zij af?</v>
      </c>
      <c r="B24" s="11"/>
      <c r="C24" s="9" t="s">
        <v>5</v>
      </c>
      <c r="D24" s="6"/>
      <c r="E24" s="11"/>
      <c r="F24" s="9" t="s">
        <v>5</v>
      </c>
      <c r="G24" s="6"/>
      <c r="H24" s="11"/>
      <c r="I24" s="9" t="s">
        <v>5</v>
      </c>
      <c r="J24" s="6"/>
    </row>
    <row r="25" spans="1:10" s="4" customFormat="1" ht="130" customHeight="1" x14ac:dyDescent="0.15">
      <c r="A25" s="75"/>
      <c r="B25" s="11"/>
      <c r="C25" s="76" t="s">
        <v>3</v>
      </c>
      <c r="D25" s="77"/>
      <c r="E25" s="11"/>
      <c r="F25" s="78" t="s">
        <v>3</v>
      </c>
      <c r="G25" s="77"/>
      <c r="H25" s="11"/>
      <c r="I25" s="78" t="s">
        <v>3</v>
      </c>
      <c r="J25" s="77"/>
    </row>
    <row r="26" spans="1:10" s="4" customFormat="1" ht="20" customHeight="1" x14ac:dyDescent="0.15">
      <c r="A26" s="74" t="str">
        <f>'Beoordelen 7.1 Casus 1'!A17</f>
        <v>3.	Hoe gaat inschrijver om met een situatie waarbij een leerling de kaart kwijtraakt, zowel qua vervanging van de kaart als het beheren van de tegoeden/ Euro’s.</v>
      </c>
      <c r="B26" s="11"/>
      <c r="C26" s="9" t="s">
        <v>5</v>
      </c>
      <c r="D26" s="6"/>
      <c r="E26" s="11"/>
      <c r="F26" s="9" t="s">
        <v>5</v>
      </c>
      <c r="G26" s="6"/>
      <c r="H26" s="11"/>
      <c r="I26" s="9" t="s">
        <v>5</v>
      </c>
      <c r="J26" s="6"/>
    </row>
    <row r="27" spans="1:10" s="4" customFormat="1" ht="130" customHeight="1" x14ac:dyDescent="0.15">
      <c r="A27" s="75"/>
      <c r="B27" s="11"/>
      <c r="C27" s="76" t="s">
        <v>3</v>
      </c>
      <c r="D27" s="77"/>
      <c r="E27" s="11"/>
      <c r="F27" s="78" t="s">
        <v>3</v>
      </c>
      <c r="G27" s="77"/>
      <c r="H27" s="11"/>
      <c r="I27" s="78" t="s">
        <v>3</v>
      </c>
      <c r="J27" s="77"/>
    </row>
    <row r="28" spans="1:10" s="4" customFormat="1" ht="20" customHeight="1" x14ac:dyDescent="0.15">
      <c r="A28" s="74" t="str">
        <f>'Beoordelen 7.1 Casus 1'!A18</f>
        <v>4.	Op welke wijze verrekent inschrijver tegoeden als een leerling de school verlaat?</v>
      </c>
      <c r="B28" s="11"/>
      <c r="C28" s="9" t="s">
        <v>5</v>
      </c>
      <c r="D28" s="6"/>
      <c r="E28" s="11"/>
      <c r="F28" s="9" t="s">
        <v>5</v>
      </c>
      <c r="G28" s="6"/>
      <c r="H28" s="11"/>
      <c r="I28" s="9" t="s">
        <v>5</v>
      </c>
      <c r="J28" s="6"/>
    </row>
    <row r="29" spans="1:10" s="4" customFormat="1" ht="130" customHeight="1" x14ac:dyDescent="0.15">
      <c r="A29" s="75"/>
      <c r="B29" s="11"/>
      <c r="C29" s="76" t="s">
        <v>3</v>
      </c>
      <c r="D29" s="77"/>
      <c r="E29" s="11"/>
      <c r="F29" s="78" t="s">
        <v>3</v>
      </c>
      <c r="G29" s="77"/>
      <c r="H29" s="11"/>
      <c r="I29" s="78" t="s">
        <v>3</v>
      </c>
      <c r="J29" s="77"/>
    </row>
    <row r="30" spans="1:10" s="4" customFormat="1" ht="20" customHeight="1" x14ac:dyDescent="0.15">
      <c r="A30" s="74" t="str">
        <f>'Beoordelen 7.1 Casus 1'!A19</f>
        <v>5.	Op welke wijze kan inschrijver verrekenen met een externe beheerder van een kantine?</v>
      </c>
      <c r="B30" s="11"/>
      <c r="C30" s="9" t="s">
        <v>5</v>
      </c>
      <c r="D30" s="6"/>
      <c r="E30" s="11"/>
      <c r="F30" s="9" t="s">
        <v>5</v>
      </c>
      <c r="G30" s="6"/>
      <c r="H30" s="11"/>
      <c r="I30" s="9" t="s">
        <v>5</v>
      </c>
      <c r="J30" s="6"/>
    </row>
    <row r="31" spans="1:10" s="4" customFormat="1" ht="130" customHeight="1" x14ac:dyDescent="0.15">
      <c r="A31" s="75"/>
      <c r="B31" s="11"/>
      <c r="C31" s="76" t="s">
        <v>3</v>
      </c>
      <c r="D31" s="77"/>
      <c r="E31" s="11"/>
      <c r="F31" s="78" t="s">
        <v>3</v>
      </c>
      <c r="G31" s="77"/>
      <c r="H31" s="11"/>
      <c r="I31" s="78" t="s">
        <v>3</v>
      </c>
      <c r="J31" s="77"/>
    </row>
    <row r="32" spans="1:10" s="4" customFormat="1" ht="20" customHeight="1" x14ac:dyDescent="0.15">
      <c r="A32" s="74" t="str">
        <f>'Beoordelen 7.1 Casus 1'!A20</f>
        <v>6.	Op welke wijze kunnen nieuwe gebruikers (leerlingen, medewerkers en gasten) met verschillende rechten aan de aangeboden oplossing worden toegevoegd?</v>
      </c>
      <c r="B32" s="11"/>
      <c r="C32" s="9" t="s">
        <v>5</v>
      </c>
      <c r="D32" s="6"/>
      <c r="E32" s="11"/>
      <c r="F32" s="9" t="s">
        <v>5</v>
      </c>
      <c r="G32" s="6"/>
      <c r="H32" s="11"/>
      <c r="I32" s="9" t="s">
        <v>5</v>
      </c>
      <c r="J32" s="6"/>
    </row>
    <row r="33" spans="1:10" s="4" customFormat="1" ht="130" customHeight="1" x14ac:dyDescent="0.15">
      <c r="A33" s="75"/>
      <c r="B33" s="11"/>
      <c r="C33" s="76" t="s">
        <v>3</v>
      </c>
      <c r="D33" s="77"/>
      <c r="E33" s="11"/>
      <c r="F33" s="78" t="s">
        <v>3</v>
      </c>
      <c r="G33" s="77"/>
      <c r="H33" s="11"/>
      <c r="I33" s="78" t="s">
        <v>3</v>
      </c>
      <c r="J33" s="77"/>
    </row>
    <row r="34" spans="1:10" s="4" customFormat="1" ht="20" customHeight="1" x14ac:dyDescent="0.15">
      <c r="A34" s="74" t="str">
        <f>'Beoordelen 7.1 Casus 1'!A21</f>
        <v>7.	Welke oplossing biedt inschrijver voor een leerling die geen bankrekening heeft, niet met contant geld mag betalen en toch moet kunnen afrekenen?</v>
      </c>
      <c r="B34" s="11"/>
      <c r="C34" s="9" t="s">
        <v>5</v>
      </c>
      <c r="D34" s="6"/>
      <c r="E34" s="11"/>
      <c r="F34" s="9" t="s">
        <v>5</v>
      </c>
      <c r="G34" s="6"/>
      <c r="H34" s="11"/>
      <c r="I34" s="9" t="s">
        <v>5</v>
      </c>
      <c r="J34" s="6"/>
    </row>
    <row r="35" spans="1:10" s="4" customFormat="1" ht="130" customHeight="1" x14ac:dyDescent="0.15">
      <c r="A35" s="75"/>
      <c r="B35" s="11"/>
      <c r="C35" s="76" t="s">
        <v>3</v>
      </c>
      <c r="D35" s="77"/>
      <c r="E35" s="11"/>
      <c r="F35" s="78" t="s">
        <v>3</v>
      </c>
      <c r="G35" s="77"/>
      <c r="H35" s="11"/>
      <c r="I35" s="78" t="s">
        <v>3</v>
      </c>
      <c r="J35" s="77"/>
    </row>
    <row r="36" spans="1:10" s="4" customFormat="1" ht="40" customHeight="1" x14ac:dyDescent="0.15">
      <c r="A36" s="17" t="str">
        <f>'Beoordelen 7.1 Casus 1'!A22</f>
        <v xml:space="preserve">Advies en uitvoering </v>
      </c>
      <c r="B36" s="10"/>
      <c r="C36" s="18" t="s">
        <v>12</v>
      </c>
      <c r="D36" s="19"/>
      <c r="E36" s="10"/>
      <c r="F36" s="18" t="s">
        <v>12</v>
      </c>
      <c r="G36" s="19"/>
      <c r="H36" s="10"/>
      <c r="I36" s="18" t="s">
        <v>12</v>
      </c>
      <c r="J36" s="19"/>
    </row>
    <row r="37" spans="1:10" s="4" customFormat="1" ht="20" customHeight="1" x14ac:dyDescent="0.15">
      <c r="A37" s="74" t="str">
        <f>'Beoordelen 7.1 Casus 1'!A23</f>
        <v>1.	Plan van aanpak, minimaal voorzien van een tijdspad en de inspanningen die inschrijver op verschillende niveaus van de school verwacht (tijdbesteding en vereiste competenties).</v>
      </c>
      <c r="B37" s="11"/>
      <c r="C37" s="9" t="s">
        <v>5</v>
      </c>
      <c r="D37" s="6"/>
      <c r="E37" s="11"/>
      <c r="F37" s="9" t="s">
        <v>5</v>
      </c>
      <c r="G37" s="6"/>
      <c r="H37" s="11"/>
      <c r="I37" s="9" t="s">
        <v>5</v>
      </c>
      <c r="J37" s="6"/>
    </row>
    <row r="38" spans="1:10" s="4" customFormat="1" ht="130" customHeight="1" x14ac:dyDescent="0.15">
      <c r="A38" s="75"/>
      <c r="B38" s="11"/>
      <c r="C38" s="76" t="s">
        <v>3</v>
      </c>
      <c r="D38" s="77"/>
      <c r="E38" s="11"/>
      <c r="F38" s="78" t="s">
        <v>3</v>
      </c>
      <c r="G38" s="77"/>
      <c r="H38" s="11"/>
      <c r="I38" s="78" t="s">
        <v>3</v>
      </c>
      <c r="J38" s="77"/>
    </row>
    <row r="39" spans="1:10" s="4" customFormat="1" ht="20" customHeight="1" x14ac:dyDescent="0.15">
      <c r="A39" s="74" t="str">
        <f>'Beoordelen 7.1 Casus 1'!A24</f>
        <v>2.	Waarom heeft inschrijver voor deze inrichting/oplossing gekozen?</v>
      </c>
      <c r="B39" s="11"/>
      <c r="C39" s="9" t="s">
        <v>5</v>
      </c>
      <c r="D39" s="6"/>
      <c r="E39" s="11"/>
      <c r="F39" s="9" t="s">
        <v>5</v>
      </c>
      <c r="G39" s="6"/>
      <c r="H39" s="11"/>
      <c r="I39" s="9" t="s">
        <v>5</v>
      </c>
      <c r="J39" s="6"/>
    </row>
    <row r="40" spans="1:10" s="4" customFormat="1" ht="130" customHeight="1" x14ac:dyDescent="0.15">
      <c r="A40" s="75"/>
      <c r="B40" s="11"/>
      <c r="C40" s="76" t="s">
        <v>3</v>
      </c>
      <c r="D40" s="77"/>
      <c r="E40" s="11"/>
      <c r="F40" s="78" t="s">
        <v>3</v>
      </c>
      <c r="G40" s="77"/>
      <c r="H40" s="11"/>
      <c r="I40" s="78" t="s">
        <v>3</v>
      </c>
      <c r="J40" s="77"/>
    </row>
    <row r="41" spans="1:10" s="4" customFormat="1" ht="20" customHeight="1" x14ac:dyDescent="0.15">
      <c r="A41" s="74" t="str">
        <f>'Beoordelen 7.1 Casus 1'!A25</f>
        <v>3.	De meerwaarde voor de school door het faciliteren van het aangeboden systeem.</v>
      </c>
      <c r="B41" s="11"/>
      <c r="C41" s="9" t="s">
        <v>5</v>
      </c>
      <c r="D41" s="6"/>
      <c r="E41" s="11"/>
      <c r="F41" s="9" t="s">
        <v>5</v>
      </c>
      <c r="G41" s="6"/>
      <c r="H41" s="11"/>
      <c r="I41" s="9" t="s">
        <v>5</v>
      </c>
      <c r="J41" s="6"/>
    </row>
    <row r="42" spans="1:10" s="4" customFormat="1" ht="130" customHeight="1" x14ac:dyDescent="0.15">
      <c r="A42" s="75"/>
      <c r="B42" s="11"/>
      <c r="C42" s="76" t="s">
        <v>3</v>
      </c>
      <c r="D42" s="77"/>
      <c r="E42" s="11"/>
      <c r="F42" s="78" t="s">
        <v>3</v>
      </c>
      <c r="G42" s="77"/>
      <c r="H42" s="11"/>
      <c r="I42" s="78" t="s">
        <v>3</v>
      </c>
      <c r="J42" s="77"/>
    </row>
    <row r="43" spans="1:10" s="4" customFormat="1" ht="20" customHeight="1" x14ac:dyDescent="0.15">
      <c r="A43" s="74" t="str">
        <f>'Beoordelen 7.1 Casus 1'!A26</f>
        <v xml:space="preserve">4.	Welke projectrisico’s voorziet inschrijver bij de uitrol? Welke maatregelen treft inschrijver om deze risico’s te voorkomen? </v>
      </c>
      <c r="B43" s="11"/>
      <c r="C43" s="9" t="s">
        <v>5</v>
      </c>
      <c r="D43" s="6"/>
      <c r="E43" s="11"/>
      <c r="F43" s="9" t="s">
        <v>5</v>
      </c>
      <c r="G43" s="6"/>
      <c r="H43" s="11"/>
      <c r="I43" s="9" t="s">
        <v>5</v>
      </c>
      <c r="J43" s="6"/>
    </row>
    <row r="44" spans="1:10" s="4" customFormat="1" ht="130" customHeight="1" x14ac:dyDescent="0.15">
      <c r="A44" s="75"/>
      <c r="B44" s="11"/>
      <c r="C44" s="76" t="s">
        <v>3</v>
      </c>
      <c r="D44" s="77"/>
      <c r="E44" s="11"/>
      <c r="F44" s="78" t="s">
        <v>3</v>
      </c>
      <c r="G44" s="77"/>
      <c r="H44" s="11"/>
      <c r="I44" s="78" t="s">
        <v>3</v>
      </c>
      <c r="J44" s="77"/>
    </row>
    <row r="45" spans="1:10" s="4" customFormat="1" ht="20" customHeight="1" x14ac:dyDescent="0.15">
      <c r="A45" s="34"/>
      <c r="B45" s="12"/>
      <c r="C45" s="35"/>
      <c r="D45" s="35"/>
      <c r="E45" s="12"/>
      <c r="F45" s="35"/>
      <c r="G45" s="35"/>
      <c r="H45" s="12"/>
      <c r="I45" s="35"/>
      <c r="J45" s="36"/>
    </row>
    <row r="46" spans="1:10" s="4" customFormat="1" ht="40" customHeight="1" x14ac:dyDescent="0.15">
      <c r="A46" s="20" t="str">
        <f>'Beoordelen 7.2 Casus 2'!A1:B1</f>
        <v xml:space="preserve">7.2 CASUS 2 </v>
      </c>
      <c r="B46" s="10"/>
      <c r="C46" s="79"/>
      <c r="D46" s="80"/>
      <c r="E46" s="10"/>
      <c r="F46" s="84"/>
      <c r="G46" s="80"/>
      <c r="H46" s="10"/>
      <c r="I46" s="84"/>
      <c r="J46" s="80"/>
    </row>
    <row r="47" spans="1:10" s="4" customFormat="1" ht="40" customHeight="1" x14ac:dyDescent="0.15">
      <c r="A47" s="17" t="str">
        <f>'Beoordelen 7.2 Casus 2'!A3</f>
        <v>7.2.1 Fictieve praktijksituatie (1)</v>
      </c>
      <c r="B47" s="10"/>
      <c r="C47" s="18" t="s">
        <v>12</v>
      </c>
      <c r="D47" s="19"/>
      <c r="E47" s="10"/>
      <c r="F47" s="18" t="s">
        <v>12</v>
      </c>
      <c r="G47" s="19"/>
      <c r="H47" s="10"/>
      <c r="I47" s="18" t="s">
        <v>12</v>
      </c>
      <c r="J47" s="19"/>
    </row>
    <row r="48" spans="1:10" s="4" customFormat="1" ht="20" customHeight="1" x14ac:dyDescent="0.15">
      <c r="A48" s="74" t="str">
        <f>'Beoordelen 7.2 Casus 2'!A4</f>
        <v xml:space="preserve">1.	Kwaliteit van de oplossing (inlevingsvermogen, zorgvuldigheid, oplossingsgerichtheid). </v>
      </c>
      <c r="B48" s="11"/>
      <c r="C48" s="9" t="s">
        <v>5</v>
      </c>
      <c r="D48" s="6"/>
      <c r="E48" s="11"/>
      <c r="F48" s="9" t="s">
        <v>5</v>
      </c>
      <c r="G48" s="6"/>
      <c r="H48" s="11"/>
      <c r="I48" s="9" t="s">
        <v>5</v>
      </c>
      <c r="J48" s="6"/>
    </row>
    <row r="49" spans="1:10" s="4" customFormat="1" ht="130" customHeight="1" x14ac:dyDescent="0.15">
      <c r="A49" s="75"/>
      <c r="B49" s="11"/>
      <c r="C49" s="76" t="s">
        <v>3</v>
      </c>
      <c r="D49" s="77"/>
      <c r="E49" s="11"/>
      <c r="F49" s="78" t="s">
        <v>3</v>
      </c>
      <c r="G49" s="77"/>
      <c r="H49" s="11"/>
      <c r="I49" s="78" t="s">
        <v>3</v>
      </c>
      <c r="J49" s="77"/>
    </row>
    <row r="50" spans="1:10" s="4" customFormat="1" ht="20" customHeight="1" x14ac:dyDescent="0.15">
      <c r="A50" s="74" t="str">
        <f>'Beoordelen 7.2 Casus 2'!A5</f>
        <v>2.	De tijdsduur na indienen van de vraag tot de werkende oplossing.</v>
      </c>
      <c r="B50" s="11"/>
      <c r="C50" s="9" t="s">
        <v>5</v>
      </c>
      <c r="D50" s="6"/>
      <c r="E50" s="11"/>
      <c r="F50" s="9" t="s">
        <v>5</v>
      </c>
      <c r="G50" s="6"/>
      <c r="H50" s="11"/>
      <c r="I50" s="9" t="s">
        <v>5</v>
      </c>
      <c r="J50" s="6"/>
    </row>
    <row r="51" spans="1:10" s="4" customFormat="1" ht="130" customHeight="1" x14ac:dyDescent="0.15">
      <c r="A51" s="75"/>
      <c r="B51" s="11"/>
      <c r="C51" s="76" t="s">
        <v>3</v>
      </c>
      <c r="D51" s="77"/>
      <c r="E51" s="11"/>
      <c r="F51" s="78" t="s">
        <v>3</v>
      </c>
      <c r="G51" s="77"/>
      <c r="H51" s="11"/>
      <c r="I51" s="78" t="s">
        <v>3</v>
      </c>
      <c r="J51" s="77"/>
    </row>
    <row r="52" spans="1:10" s="4" customFormat="1" ht="40" customHeight="1" x14ac:dyDescent="0.15">
      <c r="A52" s="17" t="str">
        <f>'Beoordelen 7.2 Casus 2'!A6</f>
        <v>7.2.2 Fictieve praktijkopdracht (2)</v>
      </c>
      <c r="B52" s="10"/>
      <c r="C52" s="18" t="s">
        <v>12</v>
      </c>
      <c r="D52" s="19"/>
      <c r="E52" s="10"/>
      <c r="F52" s="18" t="s">
        <v>12</v>
      </c>
      <c r="G52" s="19"/>
      <c r="H52" s="10"/>
      <c r="I52" s="18" t="s">
        <v>12</v>
      </c>
      <c r="J52" s="19"/>
    </row>
    <row r="53" spans="1:10" s="4" customFormat="1" ht="20" customHeight="1" x14ac:dyDescent="0.15">
      <c r="A53" s="74" t="str">
        <f>'Beoordelen 7.2 Casus 2'!A7</f>
        <v>1.	Kwaliteit van de oplossing.</v>
      </c>
      <c r="B53" s="11"/>
      <c r="C53" s="9" t="s">
        <v>5</v>
      </c>
      <c r="D53" s="6"/>
      <c r="E53" s="11"/>
      <c r="F53" s="9" t="s">
        <v>5</v>
      </c>
      <c r="G53" s="6"/>
      <c r="H53" s="11"/>
      <c r="I53" s="9" t="s">
        <v>5</v>
      </c>
      <c r="J53" s="6"/>
    </row>
    <row r="54" spans="1:10" s="4" customFormat="1" ht="130" customHeight="1" x14ac:dyDescent="0.15">
      <c r="A54" s="75"/>
      <c r="B54" s="11"/>
      <c r="C54" s="76" t="s">
        <v>3</v>
      </c>
      <c r="D54" s="77"/>
      <c r="E54" s="11"/>
      <c r="F54" s="78" t="s">
        <v>3</v>
      </c>
      <c r="G54" s="77"/>
      <c r="H54" s="11"/>
      <c r="I54" s="78" t="s">
        <v>3</v>
      </c>
      <c r="J54" s="77"/>
    </row>
    <row r="55" spans="1:10" s="4" customFormat="1" ht="20" customHeight="1" x14ac:dyDescent="0.15">
      <c r="A55" s="74" t="str">
        <f>'Beoordelen 7.2 Casus 2'!A8</f>
        <v>2.	Mate van voorkoming van de desinvestering.</v>
      </c>
      <c r="B55" s="11"/>
      <c r="C55" s="9" t="s">
        <v>5</v>
      </c>
      <c r="D55" s="6"/>
      <c r="E55" s="11"/>
      <c r="F55" s="9" t="s">
        <v>5</v>
      </c>
      <c r="G55" s="6"/>
      <c r="H55" s="11"/>
      <c r="I55" s="9" t="s">
        <v>5</v>
      </c>
      <c r="J55" s="6"/>
    </row>
    <row r="56" spans="1:10" s="4" customFormat="1" ht="130" customHeight="1" x14ac:dyDescent="0.15">
      <c r="A56" s="75"/>
      <c r="B56" s="11"/>
      <c r="C56" s="76" t="s">
        <v>3</v>
      </c>
      <c r="D56" s="77"/>
      <c r="E56" s="11"/>
      <c r="F56" s="78" t="s">
        <v>3</v>
      </c>
      <c r="G56" s="77"/>
      <c r="H56" s="11"/>
      <c r="I56" s="78" t="s">
        <v>3</v>
      </c>
      <c r="J56" s="77"/>
    </row>
    <row r="57" spans="1:10" s="4" customFormat="1" ht="20" customHeight="1" x14ac:dyDescent="0.15">
      <c r="A57" s="34"/>
      <c r="B57" s="12"/>
      <c r="C57" s="35"/>
      <c r="D57" s="35"/>
      <c r="E57" s="12"/>
      <c r="F57" s="35"/>
      <c r="G57" s="35"/>
      <c r="H57" s="12"/>
      <c r="I57" s="35"/>
      <c r="J57" s="36"/>
    </row>
    <row r="58" spans="1:10" s="4" customFormat="1" ht="40" customHeight="1" x14ac:dyDescent="0.15">
      <c r="A58" s="20" t="str">
        <f>'Beoordelen 7.3 Open vragen'!A1:B1</f>
        <v xml:space="preserve">7.3	BEANTWOORDING VAN DE OPEN VRAGEN </v>
      </c>
      <c r="B58" s="10"/>
      <c r="C58" s="79" t="s">
        <v>12</v>
      </c>
      <c r="D58" s="80"/>
      <c r="E58" s="10"/>
      <c r="F58" s="79" t="s">
        <v>12</v>
      </c>
      <c r="G58" s="80"/>
      <c r="H58" s="10"/>
      <c r="I58" s="79" t="s">
        <v>12</v>
      </c>
      <c r="J58" s="80"/>
    </row>
    <row r="59" spans="1:10" s="4" customFormat="1" ht="20" customHeight="1" x14ac:dyDescent="0.15">
      <c r="A59" s="74" t="str">
        <f>'Beoordelen 7.3 Open vragen'!A4</f>
        <v>Inschrijver dient op maximaal 2 A4 pagina´s te beschrijven op welke duurzame wijze zij haar leveringen en dienstverlening exploiteert, en op welke wijze inschrijver meerwaarde biedt voor het aandachtspunt MVO. De beantwoording dient passend te zijn bij de aard van het gevraagde in deze aanbesteding. Inschrijver geeft hierbij tevens aan wat zij kan betekenen voor het onderwijs van de opdrachtgever, bijvoorbeeld een samenwerking met het praktijkonderwijs, samenwerking met leerkrachten etc. Daarnaast beschrijft u de mate waarin u zelf duurzaam handelt (uw wagenpark, energieverbruik, etc.).</v>
      </c>
      <c r="B59" s="11"/>
      <c r="C59" s="9" t="s">
        <v>5</v>
      </c>
      <c r="D59" s="6"/>
      <c r="E59" s="11"/>
      <c r="F59" s="9" t="s">
        <v>5</v>
      </c>
      <c r="G59" s="6"/>
      <c r="H59" s="11"/>
      <c r="I59" s="9" t="s">
        <v>5</v>
      </c>
      <c r="J59" s="6"/>
    </row>
    <row r="60" spans="1:10" s="4" customFormat="1" ht="130" customHeight="1" x14ac:dyDescent="0.15">
      <c r="A60" s="75"/>
      <c r="B60" s="11"/>
      <c r="C60" s="76" t="s">
        <v>3</v>
      </c>
      <c r="D60" s="77"/>
      <c r="E60" s="11"/>
      <c r="F60" s="78" t="s">
        <v>3</v>
      </c>
      <c r="G60" s="77"/>
      <c r="H60" s="11"/>
      <c r="I60" s="78" t="s">
        <v>3</v>
      </c>
      <c r="J60" s="77"/>
    </row>
    <row r="61" spans="1:10" s="4" customFormat="1" ht="20" customHeight="1" x14ac:dyDescent="0.15">
      <c r="A61" s="74" t="str">
        <f>'Beoordelen 7.3 Open vragen'!A6</f>
        <v xml:space="preserve">Inschrijver dient te beschrijven op maximaal 2 A4 pagina´s welke innovaties zij kan bieden binnen een termijn van 2 jaar na gunning van deze aanbesteding. De innovaties van Multi Vendor Management oplossingen dienen betrekking te hebben op het geven van voortgezet onderwijs. </v>
      </c>
      <c r="B61" s="11"/>
      <c r="C61" s="9" t="s">
        <v>5</v>
      </c>
      <c r="D61" s="6"/>
      <c r="E61" s="11"/>
      <c r="F61" s="9" t="s">
        <v>5</v>
      </c>
      <c r="G61" s="6"/>
      <c r="H61" s="11"/>
      <c r="I61" s="9" t="s">
        <v>5</v>
      </c>
      <c r="J61" s="6"/>
    </row>
    <row r="62" spans="1:10" s="4" customFormat="1" ht="130" customHeight="1" x14ac:dyDescent="0.15">
      <c r="A62" s="75"/>
      <c r="B62" s="11"/>
      <c r="C62" s="76" t="s">
        <v>3</v>
      </c>
      <c r="D62" s="77"/>
      <c r="E62" s="11"/>
      <c r="F62" s="78" t="s">
        <v>3</v>
      </c>
      <c r="G62" s="77"/>
      <c r="H62" s="11"/>
      <c r="I62" s="78" t="s">
        <v>3</v>
      </c>
      <c r="J62" s="77"/>
    </row>
    <row r="63" spans="1:10" s="4" customFormat="1" ht="20" customHeight="1" x14ac:dyDescent="0.15">
      <c r="A63" s="74" t="str">
        <f>'Beoordelen 7.3 Open vragen'!A8</f>
        <v>Inschrijver beschrijft op maximaal 2 A4 pagina´s op welke wijze zij invulling gaat geven aan het accountmanagement, waarbij er rekening mee gehouden moet worden dat iedere school ZELF de contacten wil onderhouden en het ondersteuningsbureau geen actieve rol daarin wenst te vervullen.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ZAAM daarbij verwacht en op welke wijze zij de overeenkomst gaat evalueren (met vermelding van frequentie).</v>
      </c>
      <c r="B63" s="11"/>
      <c r="C63" s="9" t="s">
        <v>5</v>
      </c>
      <c r="D63" s="6"/>
      <c r="E63" s="11"/>
      <c r="F63" s="9" t="s">
        <v>5</v>
      </c>
      <c r="G63" s="6"/>
      <c r="H63" s="11"/>
      <c r="I63" s="9" t="s">
        <v>22</v>
      </c>
      <c r="J63" s="6"/>
    </row>
    <row r="64" spans="1:10" s="4" customFormat="1" ht="130" customHeight="1" x14ac:dyDescent="0.15">
      <c r="A64" s="75"/>
      <c r="B64" s="11"/>
      <c r="C64" s="76" t="s">
        <v>3</v>
      </c>
      <c r="D64" s="77"/>
      <c r="E64" s="11"/>
      <c r="F64" s="78" t="s">
        <v>3</v>
      </c>
      <c r="G64" s="77"/>
      <c r="H64" s="11"/>
      <c r="I64" s="78" t="s">
        <v>3</v>
      </c>
      <c r="J64" s="77"/>
    </row>
    <row r="65" spans="1:10" s="4" customFormat="1" ht="20" customHeight="1" x14ac:dyDescent="0.15">
      <c r="A65" s="34"/>
      <c r="B65" s="12"/>
      <c r="C65" s="35"/>
      <c r="D65" s="35"/>
      <c r="E65" s="12"/>
      <c r="F65" s="35"/>
      <c r="G65" s="35"/>
      <c r="H65" s="12"/>
      <c r="I65" s="35"/>
      <c r="J65" s="36"/>
    </row>
    <row r="66" spans="1:10" s="4" customFormat="1" ht="40" customHeight="1" x14ac:dyDescent="0.15">
      <c r="A66" s="20" t="str">
        <f>'Beoordelen 7.4 Demonstratie'!A1:B1</f>
        <v>7.4 DEMONSTRATIE OPLOSSING;</v>
      </c>
      <c r="B66" s="10"/>
      <c r="C66" s="81" t="str">
        <f>'Beoordelen 7.4 Demonstratie'!A3</f>
        <v>Dit onderdeel kent GEEN eigen beoordelingskader, maar kan leiden tot een aanpassing van een beoordeling van (alleen) casus 1.</v>
      </c>
      <c r="D66" s="82"/>
      <c r="E66" s="82"/>
      <c r="F66" s="82" t="s">
        <v>12</v>
      </c>
      <c r="G66" s="82"/>
      <c r="H66" s="82"/>
      <c r="I66" s="82" t="s">
        <v>12</v>
      </c>
      <c r="J66" s="83"/>
    </row>
    <row r="67" spans="1:10" s="4" customFormat="1" ht="20" customHeight="1" x14ac:dyDescent="0.15">
      <c r="A67" s="34"/>
      <c r="B67" s="12"/>
      <c r="C67" s="35"/>
      <c r="D67" s="35"/>
      <c r="E67" s="12"/>
      <c r="F67" s="35"/>
      <c r="G67" s="35"/>
      <c r="H67" s="12"/>
      <c r="I67" s="35"/>
      <c r="J67" s="36"/>
    </row>
    <row r="68" spans="1:10" s="4" customFormat="1" ht="40" customHeight="1" x14ac:dyDescent="0.15">
      <c r="A68" s="20" t="str">
        <f>'Beoordelen 7.5 Interview'!A1:B1</f>
        <v>7.5 INTERVIEW SLEUTELFUNCTIONARISSEN;</v>
      </c>
      <c r="B68" s="10"/>
      <c r="C68" s="79" t="s">
        <v>12</v>
      </c>
      <c r="D68" s="80"/>
      <c r="E68" s="10"/>
      <c r="F68" s="79" t="s">
        <v>12</v>
      </c>
      <c r="G68" s="80"/>
      <c r="H68" s="10"/>
      <c r="I68" s="79" t="s">
        <v>12</v>
      </c>
      <c r="J68" s="80"/>
    </row>
    <row r="69" spans="1:10" s="4" customFormat="1" ht="20" customHeight="1" x14ac:dyDescent="0.15">
      <c r="A69" s="74" t="str">
        <f>'Beoordelen 7.5 Interview'!A4:B4</f>
        <v>1.	Een strategische vraag.</v>
      </c>
      <c r="B69" s="11"/>
      <c r="C69" s="9" t="s">
        <v>5</v>
      </c>
      <c r="D69" s="6"/>
      <c r="E69" s="11"/>
      <c r="F69" s="9" t="s">
        <v>5</v>
      </c>
      <c r="G69" s="6"/>
      <c r="H69" s="11"/>
      <c r="I69" s="9" t="s">
        <v>5</v>
      </c>
      <c r="J69" s="6"/>
    </row>
    <row r="70" spans="1:10" s="4" customFormat="1" ht="130" customHeight="1" x14ac:dyDescent="0.15">
      <c r="A70" s="75"/>
      <c r="B70" s="11"/>
      <c r="C70" s="76" t="s">
        <v>3</v>
      </c>
      <c r="D70" s="77"/>
      <c r="E70" s="11"/>
      <c r="F70" s="78" t="s">
        <v>3</v>
      </c>
      <c r="G70" s="77"/>
      <c r="H70" s="11"/>
      <c r="I70" s="78" t="s">
        <v>3</v>
      </c>
      <c r="J70" s="77"/>
    </row>
    <row r="71" spans="1:10" s="4" customFormat="1" ht="20" customHeight="1" x14ac:dyDescent="0.15">
      <c r="A71" s="74" t="str">
        <f>'Beoordelen 7.5 Interview'!A5:B5</f>
        <v>2.	Een strategische vraag.</v>
      </c>
      <c r="B71" s="11"/>
      <c r="C71" s="9" t="s">
        <v>5</v>
      </c>
      <c r="D71" s="6"/>
      <c r="E71" s="11"/>
      <c r="F71" s="9" t="s">
        <v>5</v>
      </c>
      <c r="G71" s="6"/>
      <c r="H71" s="11"/>
      <c r="I71" s="9" t="s">
        <v>5</v>
      </c>
      <c r="J71" s="6"/>
    </row>
    <row r="72" spans="1:10" s="4" customFormat="1" ht="130" customHeight="1" x14ac:dyDescent="0.15">
      <c r="A72" s="75"/>
      <c r="B72" s="11"/>
      <c r="C72" s="76" t="s">
        <v>3</v>
      </c>
      <c r="D72" s="77"/>
      <c r="E72" s="11"/>
      <c r="F72" s="78" t="s">
        <v>3</v>
      </c>
      <c r="G72" s="77"/>
      <c r="H72" s="11"/>
      <c r="I72" s="78" t="s">
        <v>3</v>
      </c>
      <c r="J72" s="77"/>
    </row>
    <row r="73" spans="1:10" s="4" customFormat="1" ht="20" customHeight="1" x14ac:dyDescent="0.15">
      <c r="A73" s="74" t="str">
        <f>'Beoordelen 7.5 Interview'!A6:B6</f>
        <v>3.	Een technische vraag inzake implementatie.</v>
      </c>
      <c r="B73" s="11"/>
      <c r="C73" s="9" t="s">
        <v>5</v>
      </c>
      <c r="D73" s="6"/>
      <c r="E73" s="11"/>
      <c r="F73" s="9" t="s">
        <v>5</v>
      </c>
      <c r="G73" s="6"/>
      <c r="H73" s="11"/>
      <c r="I73" s="9" t="s">
        <v>5</v>
      </c>
      <c r="J73" s="6"/>
    </row>
    <row r="74" spans="1:10" s="4" customFormat="1" ht="130" customHeight="1" x14ac:dyDescent="0.15">
      <c r="A74" s="75"/>
      <c r="B74" s="11"/>
      <c r="C74" s="76" t="s">
        <v>3</v>
      </c>
      <c r="D74" s="77"/>
      <c r="E74" s="11"/>
      <c r="F74" s="78" t="s">
        <v>3</v>
      </c>
      <c r="G74" s="77"/>
      <c r="H74" s="11"/>
      <c r="I74" s="78" t="s">
        <v>3</v>
      </c>
      <c r="J74" s="77"/>
    </row>
    <row r="75" spans="1:10" s="4" customFormat="1" ht="20" customHeight="1" x14ac:dyDescent="0.15">
      <c r="A75" s="74" t="str">
        <f>'Beoordelen 7.5 Interview'!A7:B7</f>
        <v>4.	Een technische vraag inzake de beheerfunctie.</v>
      </c>
      <c r="B75" s="11"/>
      <c r="C75" s="9" t="s">
        <v>5</v>
      </c>
      <c r="D75" s="6"/>
      <c r="E75" s="11"/>
      <c r="F75" s="9" t="s">
        <v>5</v>
      </c>
      <c r="G75" s="6"/>
      <c r="H75" s="11"/>
      <c r="I75" s="9" t="s">
        <v>5</v>
      </c>
      <c r="J75" s="6"/>
    </row>
    <row r="76" spans="1:10" s="4" customFormat="1" ht="130" customHeight="1" x14ac:dyDescent="0.15">
      <c r="A76" s="75"/>
      <c r="B76" s="11"/>
      <c r="C76" s="76" t="s">
        <v>3</v>
      </c>
      <c r="D76" s="77"/>
      <c r="E76" s="11"/>
      <c r="F76" s="78" t="s">
        <v>3</v>
      </c>
      <c r="G76" s="77"/>
      <c r="H76" s="11"/>
      <c r="I76" s="78" t="s">
        <v>3</v>
      </c>
      <c r="J76" s="77"/>
    </row>
    <row r="77" spans="1:10" s="4" customFormat="1" ht="20" customHeight="1" x14ac:dyDescent="0.15">
      <c r="A77" s="74" t="str">
        <f>'Beoordelen 7.5 Interview'!A8:B8</f>
        <v>5.	Een commerciële vraag inzake het accountmanagement.</v>
      </c>
      <c r="B77" s="11"/>
      <c r="C77" s="9" t="s">
        <v>5</v>
      </c>
      <c r="D77" s="6"/>
      <c r="E77" s="11"/>
      <c r="F77" s="9" t="s">
        <v>5</v>
      </c>
      <c r="G77" s="6"/>
      <c r="H77" s="11"/>
      <c r="I77" s="9" t="s">
        <v>5</v>
      </c>
      <c r="J77" s="6"/>
    </row>
    <row r="78" spans="1:10" s="4" customFormat="1" ht="130" customHeight="1" x14ac:dyDescent="0.15">
      <c r="A78" s="75"/>
      <c r="B78" s="11"/>
      <c r="C78" s="76" t="s">
        <v>3</v>
      </c>
      <c r="D78" s="77"/>
      <c r="E78" s="11"/>
      <c r="F78" s="78" t="s">
        <v>3</v>
      </c>
      <c r="G78" s="77"/>
      <c r="H78" s="11"/>
      <c r="I78" s="78" t="s">
        <v>3</v>
      </c>
      <c r="J78" s="77"/>
    </row>
    <row r="79" spans="1:10" s="4" customFormat="1" ht="20" customHeight="1" x14ac:dyDescent="0.15">
      <c r="A79" s="74" t="str">
        <f>'Beoordelen 7.5 Interview'!A9:B9</f>
        <v>6.	Een commerciële vraag inzake het accountmanagement.</v>
      </c>
      <c r="B79" s="11"/>
      <c r="C79" s="9" t="s">
        <v>5</v>
      </c>
      <c r="D79" s="6"/>
      <c r="E79" s="11"/>
      <c r="F79" s="9" t="s">
        <v>5</v>
      </c>
      <c r="G79" s="6"/>
      <c r="H79" s="11"/>
      <c r="I79" s="9" t="s">
        <v>5</v>
      </c>
      <c r="J79" s="6"/>
    </row>
    <row r="80" spans="1:10" s="4" customFormat="1" ht="130" customHeight="1" x14ac:dyDescent="0.15">
      <c r="A80" s="75"/>
      <c r="B80" s="11"/>
      <c r="C80" s="76" t="s">
        <v>3</v>
      </c>
      <c r="D80" s="77"/>
      <c r="E80" s="11"/>
      <c r="F80" s="78" t="s">
        <v>3</v>
      </c>
      <c r="G80" s="77"/>
      <c r="H80" s="11"/>
      <c r="I80" s="78" t="s">
        <v>3</v>
      </c>
      <c r="J80" s="77"/>
    </row>
    <row r="81" spans="1:10" s="4" customFormat="1" ht="20" customHeight="1" x14ac:dyDescent="0.15">
      <c r="A81" s="74" t="str">
        <f>'Beoordelen 7.5 Interview'!A10:B10</f>
        <v>7.	Een vraag inzake security/ privacy.</v>
      </c>
      <c r="B81" s="11"/>
      <c r="C81" s="9" t="s">
        <v>5</v>
      </c>
      <c r="D81" s="6"/>
      <c r="E81" s="11"/>
      <c r="F81" s="9" t="s">
        <v>5</v>
      </c>
      <c r="G81" s="6"/>
      <c r="H81" s="11"/>
      <c r="I81" s="9" t="s">
        <v>5</v>
      </c>
      <c r="J81" s="6"/>
    </row>
    <row r="82" spans="1:10" s="4" customFormat="1" ht="130" customHeight="1" x14ac:dyDescent="0.15">
      <c r="A82" s="75"/>
      <c r="B82" s="11"/>
      <c r="C82" s="76" t="s">
        <v>3</v>
      </c>
      <c r="D82" s="77"/>
      <c r="E82" s="11"/>
      <c r="F82" s="78" t="s">
        <v>3</v>
      </c>
      <c r="G82" s="77"/>
      <c r="H82" s="11"/>
      <c r="I82" s="78" t="s">
        <v>3</v>
      </c>
      <c r="J82" s="77"/>
    </row>
    <row r="83" spans="1:10" s="4" customFormat="1" ht="20" customHeight="1" x14ac:dyDescent="0.15">
      <c r="A83" s="74" t="str">
        <f>'Beoordelen 7.5 Interview'!A11:B11</f>
        <v>8.	Een vraag inzake de administratieve organisatie.</v>
      </c>
      <c r="B83" s="11"/>
      <c r="C83" s="9" t="s">
        <v>5</v>
      </c>
      <c r="D83" s="6"/>
      <c r="E83" s="11"/>
      <c r="F83" s="9" t="s">
        <v>5</v>
      </c>
      <c r="G83" s="6"/>
      <c r="H83" s="11"/>
      <c r="I83" s="9" t="s">
        <v>5</v>
      </c>
      <c r="J83" s="6"/>
    </row>
    <row r="84" spans="1:10" s="4" customFormat="1" ht="130" customHeight="1" x14ac:dyDescent="0.15">
      <c r="A84" s="75"/>
      <c r="B84" s="11"/>
      <c r="C84" s="76" t="s">
        <v>3</v>
      </c>
      <c r="D84" s="77"/>
      <c r="E84" s="11"/>
      <c r="F84" s="78" t="s">
        <v>3</v>
      </c>
      <c r="G84" s="77"/>
      <c r="H84" s="11"/>
      <c r="I84" s="78" t="s">
        <v>3</v>
      </c>
      <c r="J84" s="77"/>
    </row>
    <row r="85" spans="1:10" s="4" customFormat="1" ht="20" customHeight="1" x14ac:dyDescent="0.15">
      <c r="A85" s="34"/>
      <c r="B85" s="12"/>
      <c r="C85" s="35"/>
      <c r="D85" s="35"/>
      <c r="E85" s="12"/>
      <c r="F85" s="35"/>
      <c r="G85" s="35"/>
      <c r="H85" s="12"/>
      <c r="I85" s="35"/>
      <c r="J85" s="36"/>
    </row>
  </sheetData>
  <sheetProtection algorithmName="SHA-512" hashValue="gLN9tAyhgGLNMaBU0t0QvAg7HzZZs6jw9ZfJM54v41TPU1GLvI42L/69dVY5bg1uL5GOWitrEyawRVmsVUMvgQ==" saltValue="YQ2b59OJ22G8983fPtduLA==" spinCount="100000" sheet="1" objects="1" scenarios="1"/>
  <mergeCells count="152">
    <mergeCell ref="A12:A13"/>
    <mergeCell ref="C13:D13"/>
    <mergeCell ref="F13:G13"/>
    <mergeCell ref="I13:J13"/>
    <mergeCell ref="A15:A16"/>
    <mergeCell ref="C16:D16"/>
    <mergeCell ref="F16:G16"/>
    <mergeCell ref="I16:J16"/>
    <mergeCell ref="A10:A11"/>
    <mergeCell ref="C11:D11"/>
    <mergeCell ref="F11:G11"/>
    <mergeCell ref="I11:J11"/>
    <mergeCell ref="C1:D1"/>
    <mergeCell ref="F1:G1"/>
    <mergeCell ref="I1:J1"/>
    <mergeCell ref="C2:D2"/>
    <mergeCell ref="F2:G2"/>
    <mergeCell ref="I2:J2"/>
    <mergeCell ref="A8:A9"/>
    <mergeCell ref="C9:D9"/>
    <mergeCell ref="F9:G9"/>
    <mergeCell ref="I9:J9"/>
    <mergeCell ref="A4:A5"/>
    <mergeCell ref="C5:D5"/>
    <mergeCell ref="F5:G5"/>
    <mergeCell ref="I5:J5"/>
    <mergeCell ref="A6:A7"/>
    <mergeCell ref="C7:D7"/>
    <mergeCell ref="F7:G7"/>
    <mergeCell ref="I7:J7"/>
    <mergeCell ref="A19:A20"/>
    <mergeCell ref="C20:D20"/>
    <mergeCell ref="F20:G20"/>
    <mergeCell ref="I20:J20"/>
    <mergeCell ref="A22:A23"/>
    <mergeCell ref="C23:D23"/>
    <mergeCell ref="F23:G23"/>
    <mergeCell ref="I23:J23"/>
    <mergeCell ref="A17:A18"/>
    <mergeCell ref="C18:D18"/>
    <mergeCell ref="F18:G18"/>
    <mergeCell ref="I18:J18"/>
    <mergeCell ref="A28:A29"/>
    <mergeCell ref="C29:D29"/>
    <mergeCell ref="F29:G29"/>
    <mergeCell ref="I29:J29"/>
    <mergeCell ref="A30:A31"/>
    <mergeCell ref="C31:D31"/>
    <mergeCell ref="F31:G31"/>
    <mergeCell ref="I31:J31"/>
    <mergeCell ref="A24:A25"/>
    <mergeCell ref="C25:D25"/>
    <mergeCell ref="F25:G25"/>
    <mergeCell ref="I25:J25"/>
    <mergeCell ref="A26:A27"/>
    <mergeCell ref="C27:D27"/>
    <mergeCell ref="F27:G27"/>
    <mergeCell ref="I27:J27"/>
    <mergeCell ref="A37:A38"/>
    <mergeCell ref="C38:D38"/>
    <mergeCell ref="F38:G38"/>
    <mergeCell ref="I38:J38"/>
    <mergeCell ref="A39:A40"/>
    <mergeCell ref="C40:D40"/>
    <mergeCell ref="F40:G40"/>
    <mergeCell ref="I40:J40"/>
    <mergeCell ref="A32:A33"/>
    <mergeCell ref="C33:D33"/>
    <mergeCell ref="F33:G33"/>
    <mergeCell ref="I33:J33"/>
    <mergeCell ref="A34:A35"/>
    <mergeCell ref="C35:D35"/>
    <mergeCell ref="F35:G35"/>
    <mergeCell ref="I35:J35"/>
    <mergeCell ref="C46:D46"/>
    <mergeCell ref="F46:G46"/>
    <mergeCell ref="I46:J46"/>
    <mergeCell ref="A48:A49"/>
    <mergeCell ref="C49:D49"/>
    <mergeCell ref="F49:G49"/>
    <mergeCell ref="I49:J49"/>
    <mergeCell ref="A41:A42"/>
    <mergeCell ref="C42:D42"/>
    <mergeCell ref="F42:G42"/>
    <mergeCell ref="I42:J42"/>
    <mergeCell ref="A43:A44"/>
    <mergeCell ref="C44:D44"/>
    <mergeCell ref="F44:G44"/>
    <mergeCell ref="I44:J44"/>
    <mergeCell ref="A55:A56"/>
    <mergeCell ref="C56:D56"/>
    <mergeCell ref="F56:G56"/>
    <mergeCell ref="I56:J56"/>
    <mergeCell ref="C58:D58"/>
    <mergeCell ref="F58:G58"/>
    <mergeCell ref="I58:J58"/>
    <mergeCell ref="A50:A51"/>
    <mergeCell ref="C51:D51"/>
    <mergeCell ref="F51:G51"/>
    <mergeCell ref="I51:J51"/>
    <mergeCell ref="A53:A54"/>
    <mergeCell ref="C54:D54"/>
    <mergeCell ref="F54:G54"/>
    <mergeCell ref="I54:J54"/>
    <mergeCell ref="A63:A64"/>
    <mergeCell ref="C64:D64"/>
    <mergeCell ref="F64:G64"/>
    <mergeCell ref="I64:J64"/>
    <mergeCell ref="C68:D68"/>
    <mergeCell ref="F68:G68"/>
    <mergeCell ref="I68:J68"/>
    <mergeCell ref="A59:A60"/>
    <mergeCell ref="C60:D60"/>
    <mergeCell ref="F60:G60"/>
    <mergeCell ref="I60:J60"/>
    <mergeCell ref="A61:A62"/>
    <mergeCell ref="C62:D62"/>
    <mergeCell ref="F62:G62"/>
    <mergeCell ref="I62:J62"/>
    <mergeCell ref="C66:J66"/>
    <mergeCell ref="A73:A74"/>
    <mergeCell ref="C74:D74"/>
    <mergeCell ref="F74:G74"/>
    <mergeCell ref="I74:J74"/>
    <mergeCell ref="A75:A76"/>
    <mergeCell ref="C76:D76"/>
    <mergeCell ref="F76:G76"/>
    <mergeCell ref="I76:J76"/>
    <mergeCell ref="A69:A70"/>
    <mergeCell ref="C70:D70"/>
    <mergeCell ref="F70:G70"/>
    <mergeCell ref="I70:J70"/>
    <mergeCell ref="A71:A72"/>
    <mergeCell ref="C72:D72"/>
    <mergeCell ref="F72:G72"/>
    <mergeCell ref="I72:J72"/>
    <mergeCell ref="A81:A82"/>
    <mergeCell ref="C82:D82"/>
    <mergeCell ref="F82:G82"/>
    <mergeCell ref="I82:J82"/>
    <mergeCell ref="A83:A84"/>
    <mergeCell ref="C84:D84"/>
    <mergeCell ref="F84:G84"/>
    <mergeCell ref="I84:J84"/>
    <mergeCell ref="A77:A78"/>
    <mergeCell ref="C78:D78"/>
    <mergeCell ref="F78:G78"/>
    <mergeCell ref="I78:J78"/>
    <mergeCell ref="A79:A80"/>
    <mergeCell ref="C80:D80"/>
    <mergeCell ref="F80:G80"/>
    <mergeCell ref="I80:J80"/>
  </mergeCells>
  <dataValidations count="1">
    <dataValidation type="list" errorStyle="warning" allowBlank="1" showErrorMessage="1" error="Voer juiste waarde in. " sqref="C4 F4 I4 C6 F6 I6 C12 F12 I12 C8 F8 I8 C10 F10 I10 C15 F15 I15 C17 F17 I17 C19 F19 I19 C22 F22 I22 C24 F24 I24 C26 F26 I26 C28 F28 I28 C30 F30 I30 C32 F32 I32 C34 F34 I34 C37 F37 I37 C39 F39 I39 C41 F41 I41 C43 F43 I43 C48 F48 I48 F53 I53 I55 C50 F50 I50 C55 F55 C53 C59 F59 I59 C61 F61 I61 C63 F63 I63 C69 F69 I69 C73 F73 I73 C71 F71 I71 C75 F75 I75 C77 F77 I77 C79 F79 I79 C81 F81 I81 C83 F83 I83" xr:uid="{5B7C25C3-8320-8646-997C-87479201CD6A}">
      <formula1>SCORE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Beoordelen 7.1 Casus 1</vt:lpstr>
      <vt:lpstr>Beoordelen 7.2 Casus 2</vt:lpstr>
      <vt:lpstr>Beoordelen 7.3 Open vragen</vt:lpstr>
      <vt:lpstr>Beoordelen 7.4 Demonstratie</vt:lpstr>
      <vt:lpstr>Beoordelen 7.5 Interview</vt:lpstr>
      <vt:lpstr>Beoordelaar 1</vt:lpstr>
      <vt:lpstr>Beoordelaar 2</vt:lpstr>
      <vt:lpstr>Beoordelaar 3</vt:lpstr>
      <vt:lpstr>Beoordelaar 4</vt:lpstr>
      <vt:lpstr>Beoordelaar 5</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2018-11-05T13:13:59Z</dcterms:modified>
</cp:coreProperties>
</file>