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Bedrijfsdienst\Inkoop\Inkoop\Aanbestedingen 2018\5. Glasbewassing (Leeuwenborgh, Arcus, Gilde)\2. Offerteaanvraag\"/>
    </mc:Choice>
  </mc:AlternateContent>
  <workbookProtection workbookAlgorithmName="SHA-512" workbookHashValue="PM90EJiWLgNjrARYPjIYFHGpchs6l+9p3B7iD5todumKXNrYr6kY6h5sXxLjJETBou6AXlSB/nDlgDOn7TUxHg==" workbookSaltValue="Zri601tPbh3XIr8iTx6ulA==" workbookSpinCount="100000" lockStructure="1"/>
  <bookViews>
    <workbookView xWindow="0" yWindow="0" windowWidth="28800" windowHeight="11700"/>
  </bookViews>
  <sheets>
    <sheet name="Voorblad" sheetId="1" r:id="rId1"/>
    <sheet name="Uitleg invulblad" sheetId="2" r:id="rId2"/>
    <sheet name="Locaties Leeuwenborgh" sheetId="3" r:id="rId3"/>
    <sheet name="Locaties Arcus" sheetId="4" r:id="rId4"/>
    <sheet name="Locaties Gilde" sheetId="7" r:id="rId5"/>
    <sheet name="Wijzigingen-Aanv werkzaamheden" sheetId="8" r:id="rId6"/>
    <sheet name="Totaaloverzicht perceel 1" sheetId="9" r:id="rId7"/>
    <sheet name="Totaaloverzicht perceel 2" sheetId="10" r:id="rId8"/>
  </sheets>
  <calcPr calcId="162913"/>
</workbook>
</file>

<file path=xl/calcChain.xml><?xml version="1.0" encoding="utf-8"?>
<calcChain xmlns="http://schemas.openxmlformats.org/spreadsheetml/2006/main">
  <c r="H11" i="9" l="1"/>
  <c r="H27" i="10"/>
  <c r="H25" i="10"/>
  <c r="H23" i="10"/>
  <c r="H21" i="10"/>
  <c r="H19" i="10"/>
  <c r="H17" i="10"/>
  <c r="H15" i="10"/>
  <c r="H13" i="10"/>
  <c r="H11" i="10"/>
  <c r="H9" i="10"/>
  <c r="H7" i="10"/>
  <c r="H27" i="9"/>
  <c r="H23" i="9"/>
  <c r="I21" i="3"/>
  <c r="K21" i="3" s="1"/>
  <c r="K81" i="7" l="1"/>
  <c r="I81" i="7"/>
  <c r="K76" i="7"/>
  <c r="I76" i="7"/>
  <c r="K72" i="7"/>
  <c r="I72" i="7"/>
  <c r="K63" i="7"/>
  <c r="I63" i="7"/>
  <c r="K57" i="7"/>
  <c r="I57" i="7"/>
  <c r="K51" i="7"/>
  <c r="I51" i="7"/>
  <c r="K41" i="7"/>
  <c r="I41" i="7"/>
  <c r="K33" i="7"/>
  <c r="I33" i="7"/>
  <c r="K28" i="7"/>
  <c r="I28" i="7"/>
  <c r="K22" i="7"/>
  <c r="I22" i="7"/>
  <c r="K18" i="7"/>
  <c r="I18" i="7"/>
  <c r="K25" i="4"/>
  <c r="I25" i="4"/>
  <c r="K15" i="4"/>
  <c r="I15" i="4"/>
  <c r="I16" i="7"/>
  <c r="K83" i="7"/>
  <c r="K84" i="7"/>
  <c r="K85" i="7"/>
  <c r="K82" i="7"/>
  <c r="I83" i="7"/>
  <c r="I84" i="7"/>
  <c r="I85" i="7"/>
  <c r="I86" i="7"/>
  <c r="K86" i="7" s="1"/>
  <c r="K87" i="7" s="1"/>
  <c r="H29" i="10" s="1"/>
  <c r="H31" i="10" s="1"/>
  <c r="I82" i="7"/>
  <c r="K78" i="7"/>
  <c r="K79" i="7"/>
  <c r="K80" i="7"/>
  <c r="K77" i="7"/>
  <c r="I78" i="7"/>
  <c r="I79" i="7"/>
  <c r="I80" i="7"/>
  <c r="I77" i="7"/>
  <c r="K74" i="7"/>
  <c r="K75" i="7"/>
  <c r="K73" i="7"/>
  <c r="I74" i="7"/>
  <c r="I75" i="7"/>
  <c r="I73" i="7"/>
  <c r="K65" i="7"/>
  <c r="K66" i="7"/>
  <c r="K67" i="7"/>
  <c r="K68" i="7"/>
  <c r="K69" i="7"/>
  <c r="K70" i="7"/>
  <c r="K71" i="7"/>
  <c r="I65" i="7"/>
  <c r="I66" i="7"/>
  <c r="I67" i="7"/>
  <c r="I68" i="7"/>
  <c r="I69" i="7"/>
  <c r="I70" i="7"/>
  <c r="I71" i="7"/>
  <c r="K64" i="7"/>
  <c r="I64" i="7"/>
  <c r="K59" i="7"/>
  <c r="K60" i="7"/>
  <c r="K61" i="7"/>
  <c r="K62" i="7"/>
  <c r="K58" i="7"/>
  <c r="I59" i="7"/>
  <c r="I60" i="7"/>
  <c r="I61" i="7"/>
  <c r="I62" i="7"/>
  <c r="I58" i="7"/>
  <c r="K53" i="7"/>
  <c r="K54" i="7"/>
  <c r="K55" i="7"/>
  <c r="K56" i="7"/>
  <c r="K52" i="7"/>
  <c r="I53" i="7"/>
  <c r="I54" i="7"/>
  <c r="I55" i="7"/>
  <c r="I56" i="7"/>
  <c r="I52" i="7"/>
  <c r="K43" i="7"/>
  <c r="K44" i="7"/>
  <c r="K45" i="7"/>
  <c r="K46" i="7"/>
  <c r="K47" i="7"/>
  <c r="K48" i="7"/>
  <c r="K49" i="7"/>
  <c r="K50" i="7"/>
  <c r="K42" i="7"/>
  <c r="I43" i="7"/>
  <c r="I44" i="7"/>
  <c r="I45" i="7"/>
  <c r="I46" i="7"/>
  <c r="I47" i="7"/>
  <c r="I48" i="7"/>
  <c r="I49" i="7"/>
  <c r="I50" i="7"/>
  <c r="I42" i="7"/>
  <c r="K35" i="7"/>
  <c r="K36" i="7"/>
  <c r="K37" i="7"/>
  <c r="K38" i="7"/>
  <c r="K39" i="7"/>
  <c r="K40" i="7"/>
  <c r="K34" i="7"/>
  <c r="I35" i="7"/>
  <c r="I36" i="7"/>
  <c r="I37" i="7"/>
  <c r="I38" i="7"/>
  <c r="I39" i="7"/>
  <c r="I40" i="7"/>
  <c r="I34" i="7"/>
  <c r="K30" i="7"/>
  <c r="K31" i="7"/>
  <c r="K32" i="7"/>
  <c r="K29" i="7"/>
  <c r="I30" i="7"/>
  <c r="I31" i="7"/>
  <c r="I32" i="7"/>
  <c r="I29" i="7"/>
  <c r="K24" i="7"/>
  <c r="K25" i="7"/>
  <c r="K26" i="7"/>
  <c r="K27" i="7"/>
  <c r="K23" i="7"/>
  <c r="I24" i="7"/>
  <c r="I25" i="7"/>
  <c r="I26" i="7"/>
  <c r="I27" i="7"/>
  <c r="I23" i="7"/>
  <c r="I21" i="7"/>
  <c r="K21" i="7"/>
  <c r="K20" i="7"/>
  <c r="K19" i="7"/>
  <c r="I20" i="7"/>
  <c r="I19" i="7"/>
  <c r="K12" i="7"/>
  <c r="K13" i="7"/>
  <c r="K14" i="7"/>
  <c r="K15" i="7"/>
  <c r="K16" i="7"/>
  <c r="K17" i="7"/>
  <c r="K11" i="7"/>
  <c r="I12" i="7"/>
  <c r="I13" i="7"/>
  <c r="I14" i="7"/>
  <c r="I15" i="7"/>
  <c r="I17" i="7"/>
  <c r="I11" i="7"/>
  <c r="K22" i="4"/>
  <c r="K23" i="4"/>
  <c r="K24" i="4"/>
  <c r="K21" i="4"/>
  <c r="K17" i="4"/>
  <c r="K18" i="4"/>
  <c r="K16" i="4"/>
  <c r="K12" i="4"/>
  <c r="K13" i="4"/>
  <c r="K14" i="4"/>
  <c r="K11" i="4"/>
  <c r="I22" i="4"/>
  <c r="I23" i="4"/>
  <c r="I24" i="4"/>
  <c r="I21" i="4"/>
  <c r="I17" i="4"/>
  <c r="I18" i="4"/>
  <c r="I19" i="4"/>
  <c r="K19" i="4" s="1"/>
  <c r="K20" i="4" s="1"/>
  <c r="H25" i="9" s="1"/>
  <c r="H29" i="9" s="1"/>
  <c r="I16" i="4"/>
  <c r="I12" i="4"/>
  <c r="I13" i="4"/>
  <c r="I14" i="4"/>
  <c r="I11" i="4"/>
  <c r="K33" i="3"/>
  <c r="K23" i="3"/>
  <c r="I11" i="3"/>
  <c r="K11" i="3"/>
  <c r="I38" i="3"/>
  <c r="K38" i="3" s="1"/>
  <c r="I39" i="3"/>
  <c r="I41" i="3" s="1"/>
  <c r="I40" i="3"/>
  <c r="K40" i="3" s="1"/>
  <c r="I37" i="3"/>
  <c r="K37" i="3" s="1"/>
  <c r="I31" i="3"/>
  <c r="K31" i="3" s="1"/>
  <c r="I32" i="3"/>
  <c r="K32" i="3" s="1"/>
  <c r="I33" i="3"/>
  <c r="I30" i="3"/>
  <c r="I34" i="3" s="1"/>
  <c r="I26" i="3"/>
  <c r="K26" i="3" s="1"/>
  <c r="I27" i="3"/>
  <c r="K27" i="3" s="1"/>
  <c r="I28" i="3"/>
  <c r="K28" i="3" s="1"/>
  <c r="I25" i="3"/>
  <c r="K25" i="3" s="1"/>
  <c r="K29" i="3" s="1"/>
  <c r="I12" i="3"/>
  <c r="K12" i="3" s="1"/>
  <c r="I13" i="3"/>
  <c r="K13" i="3" s="1"/>
  <c r="I14" i="3"/>
  <c r="K14" i="3" s="1"/>
  <c r="I15" i="3"/>
  <c r="K15" i="3" s="1"/>
  <c r="I16" i="3"/>
  <c r="K16" i="3" s="1"/>
  <c r="I17" i="3"/>
  <c r="K17" i="3" s="1"/>
  <c r="I18" i="3"/>
  <c r="K18" i="3" s="1"/>
  <c r="I19" i="3"/>
  <c r="K19" i="3" s="1"/>
  <c r="I20" i="3"/>
  <c r="K20" i="3" s="1"/>
  <c r="I22" i="3"/>
  <c r="I24" i="3" s="1"/>
  <c r="I23" i="3"/>
  <c r="I87" i="7" l="1"/>
  <c r="I20" i="4"/>
  <c r="K39" i="3"/>
  <c r="K41" i="3" s="1"/>
  <c r="H9" i="9" s="1"/>
  <c r="H13" i="9" s="1"/>
  <c r="I29" i="3"/>
  <c r="K30" i="3"/>
  <c r="K34" i="3" s="1"/>
  <c r="K22" i="3"/>
  <c r="K24" i="3" s="1"/>
</calcChain>
</file>

<file path=xl/sharedStrings.xml><?xml version="1.0" encoding="utf-8"?>
<sst xmlns="http://schemas.openxmlformats.org/spreadsheetml/2006/main" count="738" uniqueCount="186">
  <si>
    <t>Uitleg invulblad</t>
  </si>
  <si>
    <t>Locaties</t>
  </si>
  <si>
    <t>Totaaloverzicht</t>
  </si>
  <si>
    <t>uitleg invulblad'!A1</t>
  </si>
  <si>
    <t>uitleg blokken'!A1</t>
  </si>
  <si>
    <t>+</t>
  </si>
  <si>
    <t>incl. BTW</t>
  </si>
  <si>
    <t>Prijs incl. BTW:</t>
  </si>
  <si>
    <t>--------------------------</t>
  </si>
  <si>
    <t>Totaal locatie Arendstraat:</t>
  </si>
  <si>
    <t>Totaal locatie Sibemaweg:</t>
  </si>
  <si>
    <t>Locaties Leeuwenborgh</t>
  </si>
  <si>
    <t>Locaties Arcus</t>
  </si>
  <si>
    <t>Locaties Gilde</t>
  </si>
  <si>
    <t>Wijzigingen</t>
  </si>
  <si>
    <t>Locaties Gilde'!A1</t>
  </si>
  <si>
    <t>Locaties Arcus'!A1</t>
  </si>
  <si>
    <t>Adres</t>
  </si>
  <si>
    <t>Postcode</t>
  </si>
  <si>
    <t>Woonplaats</t>
  </si>
  <si>
    <t>Post</t>
  </si>
  <si>
    <t>Postomschrijving</t>
  </si>
  <si>
    <t>M2</t>
  </si>
  <si>
    <t>Freq</t>
  </si>
  <si>
    <t>Bredeweg   235</t>
  </si>
  <si>
    <t>6042 GE</t>
  </si>
  <si>
    <t>Roermond</t>
  </si>
  <si>
    <t>Wassen gevelramen buitenzijde inclusief kozijnen</t>
  </si>
  <si>
    <t>Wassen gevelramen binnenzijde inclusief kozijnen</t>
  </si>
  <si>
    <t>Wassen separatieglas beide zijden inclusief kozijnen</t>
  </si>
  <si>
    <t>Vleugel C uitbreiding: Wassen gevelramen buitenzijde inclusief kozijnen</t>
  </si>
  <si>
    <t>Vleugel C uitbreiding: Wassen gevelramen binnenzijde inclusief kozijnen</t>
  </si>
  <si>
    <t>Vleugel C uitbreiding: Wassen separatieglas beide zijden inclusief kozijnen</t>
  </si>
  <si>
    <t>Dr. H. v.d. Hoffplein 1</t>
  </si>
  <si>
    <t>6162 BG</t>
  </si>
  <si>
    <t>Sittard</t>
  </si>
  <si>
    <t>Wassen gevelramen binnenzijde inclusief kozijnen (BG, verd. 1, 2, 3)</t>
  </si>
  <si>
    <t>Drakesteyn     5</t>
  </si>
  <si>
    <t>6006 AG</t>
  </si>
  <si>
    <t>Weert</t>
  </si>
  <si>
    <t>Wassen van de beplating</t>
  </si>
  <si>
    <t>Groeneveldsingel    40</t>
  </si>
  <si>
    <t>5913 SB</t>
  </si>
  <si>
    <t>Venlo</t>
  </si>
  <si>
    <t>Hagerhofweg    15</t>
  </si>
  <si>
    <t>5912 PN</t>
  </si>
  <si>
    <t>Wassen sectionaal poorten beide zijden</t>
  </si>
  <si>
    <t>Wassen stalen maasroosters</t>
  </si>
  <si>
    <t>Wassen stalen unit profielen</t>
  </si>
  <si>
    <t>Wassen zinken gevelbeplating met osmose water</t>
  </si>
  <si>
    <t>Wassen stalen frame</t>
  </si>
  <si>
    <t>Wassen balustrades inclusief leuningen</t>
  </si>
  <si>
    <t>Henri Dunantstraat    40</t>
  </si>
  <si>
    <t>5807 ES</t>
  </si>
  <si>
    <t>Oostrum</t>
  </si>
  <si>
    <t>Wassen beplating</t>
  </si>
  <si>
    <t>Kasteel Hillenraedtstraat     1</t>
  </si>
  <si>
    <t>6043 HA</t>
  </si>
  <si>
    <t>Kerkeveldlaan     1</t>
  </si>
  <si>
    <t>6042 JW</t>
  </si>
  <si>
    <t>D gebouw: Wassen gevelramen buitenzijde inclusief kozijnen</t>
  </si>
  <si>
    <t>D gebouw, exclusief opslagruimte begane grond, lokaal D1 onderste ramen,</t>
  </si>
  <si>
    <t>D gebouw: Wassen separatieglas beide zijden inclusief kozijnen</t>
  </si>
  <si>
    <t>Laaghuissingel     2</t>
  </si>
  <si>
    <t>5913 EK</t>
  </si>
  <si>
    <t>Laaghuissingel     4</t>
  </si>
  <si>
    <t>5913 ES</t>
  </si>
  <si>
    <t>6042 JZ</t>
  </si>
  <si>
    <t>U dient de grijze kolommen in te vullen.</t>
  </si>
  <si>
    <t>Naam</t>
  </si>
  <si>
    <t>Gilde Opleidingen locatie Bredeweg</t>
  </si>
  <si>
    <t>Gilde Opleidingen locatie Dr. H. v.d. Hoffplein</t>
  </si>
  <si>
    <t>Gilde Opleidingen locatie Drakesteyn</t>
  </si>
  <si>
    <t>Gilde Opleidingen locatie Groenveldsingel</t>
  </si>
  <si>
    <t>Gilde Opleidingen locatie Hagerhofweg B05</t>
  </si>
  <si>
    <t>Gilde Opleidingen locatie Hagerhofweg Gebouw A</t>
  </si>
  <si>
    <t>Gilde Opleidingen locatie Henri Dunantstraat</t>
  </si>
  <si>
    <t>Gilde Opleidingen locatie Kasteel Hillenraedtstraat</t>
  </si>
  <si>
    <t>Gilde Opleidingen locatie Kerkeveldlaan</t>
  </si>
  <si>
    <t>Gilde Opleidingen locatie Laaghuissingel 2</t>
  </si>
  <si>
    <t>Gilde Opleidingen locatie Laaghuissingel 4</t>
  </si>
  <si>
    <t>Gilde Opleidingen locatie Olympialaan</t>
  </si>
  <si>
    <t>Sibemaweg  20</t>
  </si>
  <si>
    <t>6224 DC</t>
  </si>
  <si>
    <t>Maastricht</t>
  </si>
  <si>
    <t>Wassen separatieglas beide zijden binnenzijde inclusief kozijnen (BG, verd. 1, 2, 3)</t>
  </si>
  <si>
    <t>Europese Aanbesteding Glasbewassing EA.2018.BD-fac.05</t>
  </si>
  <si>
    <t>Wassen gevelramen buitenzijde 3e verdieping en glas dakopbouw atrium inclusief bovenzijde dak atrium en kozijnen</t>
  </si>
  <si>
    <t>Wassen gevelramen buitenzijde inclusief kozijnen (BG, verd. 1 en 2)</t>
  </si>
  <si>
    <t>Wassen separatieglas beide zijden inclusief kozijnen (BG, verd. 1, 2 en 3)</t>
  </si>
  <si>
    <t>Wassen gevelramen binnenzijde inclusief kozijnen (BG, verd. 1, 2 en 3)</t>
  </si>
  <si>
    <r>
      <t xml:space="preserve">ROC Leeuwenborgh </t>
    </r>
    <r>
      <rPr>
        <b/>
        <sz val="9"/>
        <rFont val="Verdana"/>
        <family val="2"/>
      </rPr>
      <t>gebouw Centraal</t>
    </r>
  </si>
  <si>
    <t>Inzet hoogwerker  volgens huidig plan</t>
  </si>
  <si>
    <t>Wassen separatieglas zijde "vides" enkelzijdig (verd. 1, 2)</t>
  </si>
  <si>
    <t>Wassen gevelglas verbindingsbruggen buitenzijde inclusief kozijnen (3 stuks)</t>
  </si>
  <si>
    <t>Wassen gevelglas verbindingsbruggen binnenzijde inclusief kozijnen (3 stuks)</t>
  </si>
  <si>
    <t>Wassen gevelglas puien bij entree en westbrug</t>
  </si>
  <si>
    <t>Wassen glas lichtstraten bij entree, westbrug en 2e verdieping buitenzijde</t>
  </si>
  <si>
    <t>Wassen glas lichtstraten bij entree, westbrug en 2e verdieping binnenzijde</t>
  </si>
  <si>
    <t>Geheel rondom afwassen van de aluminium beplating, stijlen, regels,  boeiboorden en overstekken met osmose water</t>
  </si>
  <si>
    <r>
      <t xml:space="preserve">ROC Leeuwenborgh </t>
    </r>
    <r>
      <rPr>
        <b/>
        <sz val="9"/>
        <rFont val="Verdana"/>
        <family val="2"/>
      </rPr>
      <t>gebouw West</t>
    </r>
  </si>
  <si>
    <r>
      <t xml:space="preserve">ROC Leeuwenborgh </t>
    </r>
    <r>
      <rPr>
        <b/>
        <sz val="9"/>
        <rFont val="Verdana"/>
        <family val="2"/>
      </rPr>
      <t>gebouw Noord</t>
    </r>
  </si>
  <si>
    <r>
      <t xml:space="preserve">ROC Leeuwenborgh </t>
    </r>
    <r>
      <rPr>
        <b/>
        <sz val="9"/>
        <rFont val="Verdana"/>
        <family val="2"/>
      </rPr>
      <t>Arendstraat</t>
    </r>
  </si>
  <si>
    <t>Arendstraat 12</t>
  </si>
  <si>
    <t>6135KT</t>
  </si>
  <si>
    <t>Inzet bereikbaarheidsmiddelen</t>
  </si>
  <si>
    <t>Inzet bereikbaarheidsmiddelen (volgens huidig plan hoogwerker plus rijplaten)</t>
  </si>
  <si>
    <t>Prijs per m2 of prijs gereedschappen middelen op basis van planningen en jaaragenda</t>
  </si>
  <si>
    <t>Beurtprijs</t>
  </si>
  <si>
    <t>Arcus College Valkenburgerweg</t>
  </si>
  <si>
    <t>Arcus College Schandermolenweg</t>
  </si>
  <si>
    <t>Arcus College Honigmannstraat</t>
  </si>
  <si>
    <t>Valkenburgerweg 148</t>
  </si>
  <si>
    <t>Schandermolenweg 21</t>
  </si>
  <si>
    <t>6419 AW</t>
  </si>
  <si>
    <t>Heerlen</t>
  </si>
  <si>
    <t>6415 GG</t>
  </si>
  <si>
    <t>Honigmannstraat 4</t>
  </si>
  <si>
    <t>6411 LL</t>
  </si>
  <si>
    <t>Totaal prijzenblad:</t>
  </si>
  <si>
    <t>Totaal locatie Valkenburgerwerg:</t>
  </si>
  <si>
    <t>Totaal locatie Schandermolenweg:</t>
  </si>
  <si>
    <t>Totaal locatie Honigmannstraat:</t>
  </si>
  <si>
    <t>Totaal locatie Bredeweg:</t>
  </si>
  <si>
    <t>Totaal locatie Drakesteyn:</t>
  </si>
  <si>
    <t>Totaal locatie Groenveldsingel:</t>
  </si>
  <si>
    <t>Totaal locatie Hagerhofweg B05:</t>
  </si>
  <si>
    <t>Totaal locatie Hagerhofweg Gebouw A:</t>
  </si>
  <si>
    <t>Totaal locatie Henri Dunantstraat:</t>
  </si>
  <si>
    <t>Totaal locatie Kasteel Hillenraedtstraat:</t>
  </si>
  <si>
    <t>Totaal locatie Kerkeveldlaan:</t>
  </si>
  <si>
    <t>Totaal locatie Laaghuissingel 2:</t>
  </si>
  <si>
    <t>Totaal locatie Laaghuissingel 4:</t>
  </si>
  <si>
    <t>Totaal locatie Olympialaan:</t>
  </si>
  <si>
    <t>Totaal Prijzenblad</t>
  </si>
  <si>
    <t>Totaal locatie Dr. H. v.d. Hoffplein:</t>
  </si>
  <si>
    <t>Wijzigingen / Aanvullende werkzaamheden</t>
  </si>
  <si>
    <t>Totaaloverzicht perceel 1'!A1</t>
  </si>
  <si>
    <t>Totaaloverzicht Perceel 1</t>
  </si>
  <si>
    <t>Totaaloverzicht Perceel 2</t>
  </si>
  <si>
    <t>Totaaloverzicht perceel 2'!A1</t>
  </si>
  <si>
    <t>Aanvullende werkzaamheden</t>
  </si>
  <si>
    <t>Wijzigingen-Aanv werkzaamheden'!A1</t>
  </si>
  <si>
    <t>Hoogwerker op aanhanger</t>
  </si>
  <si>
    <t>Autohoogwerker</t>
  </si>
  <si>
    <t>Spinhoogwerker (zelfrijdend)</t>
  </si>
  <si>
    <t>Telescoop hoogwerker (zelfrijdend) met knikarm</t>
  </si>
  <si>
    <t>Telescoop hoogwerker (zelfrijdend) zonder knikarm</t>
  </si>
  <si>
    <t>Rijplaten</t>
  </si>
  <si>
    <t>Hoogwerker LEO 36 GT</t>
  </si>
  <si>
    <t>17 meter</t>
  </si>
  <si>
    <t>25 meter</t>
  </si>
  <si>
    <t>22 meter</t>
  </si>
  <si>
    <t>15 meter</t>
  </si>
  <si>
    <t>19 meter</t>
  </si>
  <si>
    <t>20 meter</t>
  </si>
  <si>
    <t>28 meter</t>
  </si>
  <si>
    <t>inbegrepen</t>
  </si>
  <si>
    <t>36 meter</t>
  </si>
  <si>
    <t>Totaal SW Centraal</t>
  </si>
  <si>
    <t>Totaal SW West</t>
  </si>
  <si>
    <t>Totaal SW Noord</t>
  </si>
  <si>
    <t>Totaal Arendstraat</t>
  </si>
  <si>
    <t>Totaal Valkenburgerwerg</t>
  </si>
  <si>
    <t>Totaal Schandermolenweg</t>
  </si>
  <si>
    <t>Totaal Honigmannstraat</t>
  </si>
  <si>
    <t>Totaal Bredeweg</t>
  </si>
  <si>
    <t>Totaal Dr. V.d. Hoffplein</t>
  </si>
  <si>
    <t>Totaal Drakesteyn</t>
  </si>
  <si>
    <t>Totaal Groeneveldsingel</t>
  </si>
  <si>
    <t>Totaal Hagerhofweg B05</t>
  </si>
  <si>
    <t>Totaal Hagerhofweg Gebouw A</t>
  </si>
  <si>
    <t>Totaal Henri Dunantstraat</t>
  </si>
  <si>
    <t>Totaal Hillenraedstraat</t>
  </si>
  <si>
    <t>Totaal Kerkeveldlaan</t>
  </si>
  <si>
    <t>Totaal Laaghuissingel 2</t>
  </si>
  <si>
    <t>Totaal Laaghuissingel 4</t>
  </si>
  <si>
    <t>Totaal Olympialaan</t>
  </si>
  <si>
    <t>Prijs M2 incl. BTW:</t>
  </si>
  <si>
    <t>Tuckerpolesysteem</t>
  </si>
  <si>
    <t>Ladder</t>
  </si>
  <si>
    <t>Jaarprijs</t>
  </si>
  <si>
    <t>aluminium stijlen en regels gevelglas beg.gr, 1e, 2e, en 3e</t>
  </si>
  <si>
    <t>Eenmalige kosten inmeten gebouw Noord, Sibemaweg 20 te Maastricht</t>
  </si>
  <si>
    <t>Tevens kunt u de tekst van de geel gearceerde cellen overschrijven met uw type hoogwerker of andere in te zetten middelen. Hiervoor een totaalprijs in kolom H</t>
  </si>
  <si>
    <t>Olympialaan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</si>
</sst>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quot;€&quot;\ #,##0.00"/>
    <numFmt numFmtId="165" formatCode="\€\ 0.00"/>
    <numFmt numFmtId="166" formatCode="0.0"/>
    <numFmt numFmtId="167" formatCode="\€\ 0.00;[Red]\€\ 0.00"/>
  </numFmts>
  <fonts count="33" x14ac:knownFonts="1">
    <font>
      <sz val="11"/>
      <color theme="1"/>
      <name val="Calibri"/>
      <family val="2"/>
      <scheme val="minor"/>
    </font>
    <font>
      <u/>
      <sz val="11"/>
      <color theme="10"/>
      <name val="Calibri"/>
      <family val="2"/>
    </font>
    <font>
      <b/>
      <sz val="11"/>
      <color theme="1"/>
      <name val="Calibri"/>
      <family val="2"/>
      <scheme val="minor"/>
    </font>
    <font>
      <b/>
      <sz val="11"/>
      <color theme="9"/>
      <name val="Calibri"/>
      <family val="2"/>
      <scheme val="minor"/>
    </font>
    <font>
      <sz val="28"/>
      <color theme="9"/>
      <name val="Calibri"/>
      <family val="2"/>
      <scheme val="minor"/>
    </font>
    <font>
      <sz val="11"/>
      <color theme="10"/>
      <name val="Calibri"/>
      <family val="2"/>
    </font>
    <font>
      <sz val="11"/>
      <color theme="8"/>
      <name val="Calibri"/>
      <family val="2"/>
    </font>
    <font>
      <b/>
      <sz val="11"/>
      <color theme="8"/>
      <name val="Calibri"/>
      <family val="2"/>
    </font>
    <font>
      <u/>
      <sz val="11"/>
      <color rgb="FF92D050"/>
      <name val="Calibri"/>
      <family val="2"/>
    </font>
    <font>
      <b/>
      <sz val="11"/>
      <color rgb="FF92D050"/>
      <name val="Calibri"/>
      <family val="2"/>
    </font>
    <font>
      <b/>
      <sz val="12"/>
      <color theme="1"/>
      <name val="Calibri"/>
      <family val="2"/>
      <scheme val="minor"/>
    </font>
    <font>
      <b/>
      <sz val="11"/>
      <color rgb="FFC00000"/>
      <name val="Calibri"/>
      <family val="2"/>
    </font>
    <font>
      <u/>
      <sz val="11"/>
      <color rgb="FF7030A0"/>
      <name val="Calibri"/>
      <family val="2"/>
    </font>
    <font>
      <b/>
      <sz val="11"/>
      <color rgb="FF7030A0"/>
      <name val="Calibri"/>
      <family val="2"/>
    </font>
    <font>
      <b/>
      <sz val="20"/>
      <color theme="1"/>
      <name val="Calibri"/>
      <family val="2"/>
      <scheme val="minor"/>
    </font>
    <font>
      <u/>
      <sz val="11"/>
      <color rgb="FFC00000"/>
      <name val="Calibri"/>
      <family val="2"/>
    </font>
    <font>
      <b/>
      <sz val="9"/>
      <name val="Verdana"/>
      <family val="2"/>
    </font>
    <font>
      <sz val="9"/>
      <color rgb="FF000000"/>
      <name val="Times New Roman"/>
      <family val="1"/>
    </font>
    <font>
      <sz val="9"/>
      <name val="Verdana"/>
      <family val="2"/>
    </font>
    <font>
      <sz val="9"/>
      <color rgb="FF000000"/>
      <name val="Verdana"/>
      <family val="2"/>
    </font>
    <font>
      <sz val="11"/>
      <color theme="7" tint="-0.249977111117893"/>
      <name val="Calibri"/>
      <family val="2"/>
      <scheme val="minor"/>
    </font>
    <font>
      <u/>
      <sz val="11"/>
      <color theme="9"/>
      <name val="Calibri"/>
      <family val="2"/>
    </font>
    <font>
      <b/>
      <sz val="11"/>
      <color theme="9"/>
      <name val="Calibri"/>
      <family val="2"/>
    </font>
    <font>
      <u/>
      <sz val="11"/>
      <color rgb="FFCC0066"/>
      <name val="Calibri"/>
      <family val="2"/>
    </font>
    <font>
      <b/>
      <sz val="11"/>
      <color rgb="FFCC0066"/>
      <name val="Calibri"/>
      <family val="2"/>
      <scheme val="minor"/>
    </font>
    <font>
      <sz val="11"/>
      <color rgb="FF000000"/>
      <name val="Verdana"/>
      <family val="2"/>
    </font>
    <font>
      <b/>
      <sz val="18"/>
      <color rgb="FFFFFFFF"/>
      <name val="Calibri"/>
      <family val="2"/>
      <scheme val="minor"/>
    </font>
    <font>
      <u/>
      <sz val="11"/>
      <color rgb="FF00B0F0"/>
      <name val="Calibri"/>
      <family val="2"/>
    </font>
    <font>
      <b/>
      <sz val="11"/>
      <color rgb="FF00B0F0"/>
      <name val="Calibri"/>
      <family val="2"/>
    </font>
    <font>
      <sz val="11"/>
      <color theme="1"/>
      <name val="Calibri"/>
      <family val="2"/>
      <scheme val="minor"/>
    </font>
    <font>
      <b/>
      <sz val="9"/>
      <color rgb="FF000000"/>
      <name val="Times New Roman"/>
      <family val="1"/>
    </font>
    <font>
      <b/>
      <sz val="9"/>
      <color rgb="FF000000"/>
      <name val="Verdana"/>
      <family val="2"/>
    </font>
    <font>
      <b/>
      <sz val="9"/>
      <color theme="1"/>
      <name val="Verdana"/>
      <family val="2"/>
    </font>
  </fonts>
  <fills count="14">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0"/>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rgb="FFB7DEE8"/>
      </patternFill>
    </fill>
    <fill>
      <patternFill patternType="solid">
        <fgColor rgb="FFBEBEBE"/>
      </patternFill>
    </fill>
    <fill>
      <patternFill patternType="solid">
        <fgColor rgb="FFFFFF00"/>
      </patternFill>
    </fill>
    <fill>
      <patternFill patternType="solid">
        <fgColor rgb="FFCC0066"/>
        <bgColor indexed="64"/>
      </patternFill>
    </fill>
    <fill>
      <patternFill patternType="solid">
        <fgColor rgb="FF00B0F0"/>
        <bgColor indexed="64"/>
      </patternFill>
    </fill>
    <fill>
      <patternFill patternType="solid">
        <fgColor rgb="FFBEBEBE"/>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29" fillId="0" borderId="0"/>
  </cellStyleXfs>
  <cellXfs count="178">
    <xf numFmtId="0" fontId="0" fillId="0" borderId="0" xfId="0"/>
    <xf numFmtId="0" fontId="0" fillId="2" borderId="0" xfId="0" applyFill="1"/>
    <xf numFmtId="0" fontId="0" fillId="3" borderId="0" xfId="0" applyFill="1"/>
    <xf numFmtId="0" fontId="0" fillId="4" borderId="0" xfId="0" applyFill="1"/>
    <xf numFmtId="0" fontId="3" fillId="4" borderId="0" xfId="0" applyFont="1" applyFill="1"/>
    <xf numFmtId="0" fontId="4" fillId="4" borderId="0" xfId="0" applyFont="1" applyFill="1" applyAlignment="1">
      <alignment vertical="center"/>
    </xf>
    <xf numFmtId="0" fontId="1" fillId="4" borderId="0" xfId="1" applyFill="1" applyAlignment="1" applyProtection="1"/>
    <xf numFmtId="0" fontId="5" fillId="2" borderId="0" xfId="1" applyFont="1" applyFill="1" applyAlignment="1" applyProtection="1"/>
    <xf numFmtId="0" fontId="5" fillId="4" borderId="0" xfId="1" applyFont="1" applyFill="1" applyAlignment="1" applyProtection="1"/>
    <xf numFmtId="0" fontId="6" fillId="2" borderId="0" xfId="1" quotePrefix="1" applyFont="1" applyFill="1" applyAlignment="1" applyProtection="1"/>
    <xf numFmtId="0" fontId="7" fillId="4" borderId="0" xfId="1" applyFont="1" applyFill="1" applyAlignment="1" applyProtection="1"/>
    <xf numFmtId="0" fontId="9" fillId="4" borderId="0" xfId="1" applyFont="1" applyFill="1" applyAlignment="1" applyProtection="1"/>
    <xf numFmtId="0" fontId="0" fillId="4" borderId="0" xfId="0" applyFill="1" applyBorder="1"/>
    <xf numFmtId="0" fontId="2" fillId="4" borderId="0" xfId="0" applyFont="1" applyFill="1" applyBorder="1"/>
    <xf numFmtId="0" fontId="0" fillId="4" borderId="0" xfId="0" applyFill="1" applyBorder="1" applyAlignment="1">
      <alignment horizontal="center"/>
    </xf>
    <xf numFmtId="0" fontId="0" fillId="4" borderId="0" xfId="0" applyFill="1" applyBorder="1" applyAlignment="1"/>
    <xf numFmtId="0" fontId="12" fillId="7" borderId="0" xfId="1" applyFont="1" applyFill="1" applyAlignment="1" applyProtection="1"/>
    <xf numFmtId="0" fontId="12" fillId="4" borderId="0" xfId="1" applyFont="1" applyFill="1" applyAlignment="1" applyProtection="1"/>
    <xf numFmtId="0" fontId="13" fillId="4" borderId="0" xfId="1" applyFont="1" applyFill="1" applyAlignment="1" applyProtection="1"/>
    <xf numFmtId="0" fontId="0" fillId="3" borderId="0" xfId="0" applyFill="1" applyBorder="1"/>
    <xf numFmtId="0" fontId="14" fillId="4" borderId="0" xfId="0" applyFont="1" applyFill="1" applyAlignment="1">
      <alignment vertical="center"/>
    </xf>
    <xf numFmtId="49" fontId="1" fillId="4" borderId="0" xfId="1" applyNumberFormat="1" applyFill="1" applyAlignment="1" applyProtection="1"/>
    <xf numFmtId="0" fontId="11" fillId="0" borderId="0" xfId="1" applyFont="1" applyAlignment="1" applyProtection="1"/>
    <xf numFmtId="0" fontId="0" fillId="7" borderId="0" xfId="0" applyFill="1"/>
    <xf numFmtId="0" fontId="16" fillId="0" borderId="10" xfId="0" applyFont="1" applyFill="1" applyBorder="1" applyAlignment="1">
      <alignment horizontal="left" wrapText="1"/>
    </xf>
    <xf numFmtId="0" fontId="16" fillId="0" borderId="11" xfId="0" applyFont="1" applyFill="1" applyBorder="1" applyAlignment="1">
      <alignment horizontal="left" wrapText="1"/>
    </xf>
    <xf numFmtId="0" fontId="16" fillId="0" borderId="10" xfId="0" applyFont="1" applyFill="1" applyBorder="1" applyAlignment="1">
      <alignment horizontal="center" wrapText="1"/>
    </xf>
    <xf numFmtId="0" fontId="16" fillId="8" borderId="11" xfId="0" applyFont="1" applyFill="1" applyBorder="1" applyAlignment="1">
      <alignment wrapText="1"/>
    </xf>
    <xf numFmtId="0" fontId="18" fillId="0" borderId="10" xfId="0" applyFont="1" applyFill="1" applyBorder="1" applyAlignment="1">
      <alignment horizontal="left" vertical="top" wrapText="1"/>
    </xf>
    <xf numFmtId="1" fontId="19" fillId="0" borderId="11" xfId="0" applyNumberFormat="1" applyFont="1" applyFill="1" applyBorder="1" applyAlignment="1">
      <alignment horizontal="right" vertical="top" shrinkToFit="1"/>
    </xf>
    <xf numFmtId="1" fontId="19" fillId="0" borderId="10" xfId="0" applyNumberFormat="1" applyFont="1" applyFill="1" applyBorder="1" applyAlignment="1">
      <alignment horizontal="center" vertical="top" shrinkToFit="1"/>
    </xf>
    <xf numFmtId="165" fontId="19" fillId="9" borderId="10" xfId="0" applyNumberFormat="1" applyFont="1" applyFill="1" applyBorder="1" applyAlignment="1">
      <alignment horizontal="center" vertical="top" shrinkToFit="1"/>
    </xf>
    <xf numFmtId="0" fontId="18" fillId="0" borderId="11" xfId="0" applyFont="1" applyFill="1" applyBorder="1" applyAlignment="1">
      <alignment horizontal="left" vertical="top" wrapText="1"/>
    </xf>
    <xf numFmtId="0" fontId="18" fillId="10" borderId="10" xfId="0" applyFont="1" applyFill="1" applyBorder="1" applyAlignment="1">
      <alignment horizontal="left" vertical="top" wrapText="1"/>
    </xf>
    <xf numFmtId="2" fontId="19" fillId="0" borderId="10" xfId="0" applyNumberFormat="1" applyFont="1" applyFill="1" applyBorder="1" applyAlignment="1">
      <alignment horizontal="center" vertical="top" shrinkToFit="1"/>
    </xf>
    <xf numFmtId="0" fontId="18" fillId="0" borderId="11" xfId="0" applyFont="1" applyFill="1" applyBorder="1" applyAlignment="1">
      <alignment horizontal="right" vertical="top" wrapText="1"/>
    </xf>
    <xf numFmtId="1" fontId="19" fillId="0" borderId="10" xfId="0" applyNumberFormat="1" applyFont="1" applyFill="1" applyBorder="1" applyAlignment="1">
      <alignment horizontal="center" vertical="center" shrinkToFit="1"/>
    </xf>
    <xf numFmtId="166" fontId="19" fillId="0" borderId="10" xfId="0" applyNumberFormat="1" applyFont="1" applyFill="1" applyBorder="1" applyAlignment="1">
      <alignment horizontal="center" vertical="top" shrinkToFit="1"/>
    </xf>
    <xf numFmtId="0" fontId="17" fillId="0" borderId="12" xfId="0" applyFont="1" applyFill="1" applyBorder="1" applyAlignment="1">
      <alignment horizontal="left"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0" fillId="11" borderId="0" xfId="0" applyFont="1" applyFill="1"/>
    <xf numFmtId="0" fontId="21" fillId="3" borderId="0" xfId="1" quotePrefix="1" applyFont="1" applyFill="1" applyAlignment="1" applyProtection="1"/>
    <xf numFmtId="0" fontId="21" fillId="3" borderId="0" xfId="1" applyFont="1" applyFill="1" applyAlignment="1" applyProtection="1"/>
    <xf numFmtId="0" fontId="22" fillId="4" borderId="0" xfId="1" applyFont="1" applyFill="1" applyAlignment="1" applyProtection="1"/>
    <xf numFmtId="0" fontId="12" fillId="7" borderId="0" xfId="1" quotePrefix="1" applyFont="1" applyFill="1" applyAlignment="1" applyProtection="1"/>
    <xf numFmtId="0" fontId="23" fillId="11" borderId="0" xfId="1" quotePrefix="1" applyFont="1" applyFill="1" applyAlignment="1" applyProtection="1"/>
    <xf numFmtId="0" fontId="23" fillId="11" borderId="0" xfId="1" applyFont="1" applyFill="1" applyAlignment="1" applyProtection="1"/>
    <xf numFmtId="0" fontId="24" fillId="0" borderId="0" xfId="0" applyFont="1"/>
    <xf numFmtId="0" fontId="25" fillId="0" borderId="0" xfId="0" applyFont="1"/>
    <xf numFmtId="0" fontId="0" fillId="4" borderId="0" xfId="0" applyFill="1" applyBorder="1" applyAlignment="1">
      <alignment horizontal="center"/>
    </xf>
    <xf numFmtId="164" fontId="0" fillId="4" borderId="0" xfId="0" applyNumberFormat="1" applyFill="1" applyBorder="1" applyAlignment="1">
      <alignment horizontal="center"/>
    </xf>
    <xf numFmtId="0" fontId="0" fillId="7" borderId="0" xfId="0" applyFill="1" applyBorder="1"/>
    <xf numFmtId="0" fontId="0" fillId="11" borderId="0" xfId="0" applyFill="1"/>
    <xf numFmtId="0" fontId="26" fillId="0" borderId="0" xfId="0" applyFont="1" applyAlignment="1">
      <alignment horizontal="center" vertical="center"/>
    </xf>
    <xf numFmtId="164" fontId="0" fillId="4" borderId="0" xfId="0" applyNumberFormat="1" applyFill="1" applyBorder="1" applyAlignment="1"/>
    <xf numFmtId="0" fontId="2" fillId="4" borderId="0" xfId="0" applyFont="1" applyFill="1" applyBorder="1" applyAlignment="1"/>
    <xf numFmtId="0" fontId="14" fillId="4" borderId="0" xfId="0" applyFont="1" applyFill="1" applyAlignment="1">
      <alignment horizontal="left" vertical="center"/>
    </xf>
    <xf numFmtId="0" fontId="0" fillId="6" borderId="0" xfId="0" applyFill="1"/>
    <xf numFmtId="0" fontId="28" fillId="4" borderId="0" xfId="1" applyFont="1" applyFill="1" applyAlignment="1" applyProtection="1"/>
    <xf numFmtId="0" fontId="16" fillId="8" borderId="11" xfId="0" applyFont="1" applyFill="1" applyBorder="1" applyAlignment="1">
      <alignment horizontal="center" wrapText="1"/>
    </xf>
    <xf numFmtId="0" fontId="17" fillId="3" borderId="11" xfId="0" applyFont="1" applyFill="1" applyBorder="1" applyAlignment="1">
      <alignment wrapText="1"/>
    </xf>
    <xf numFmtId="0" fontId="17" fillId="3" borderId="13" xfId="0" applyFont="1" applyFill="1" applyBorder="1" applyAlignment="1">
      <alignment wrapText="1"/>
    </xf>
    <xf numFmtId="0" fontId="17" fillId="7" borderId="11" xfId="0" applyFont="1" applyFill="1" applyBorder="1" applyAlignment="1">
      <alignment wrapText="1"/>
    </xf>
    <xf numFmtId="0" fontId="17" fillId="7" borderId="13" xfId="0" applyFont="1" applyFill="1" applyBorder="1" applyAlignment="1">
      <alignment wrapText="1"/>
    </xf>
    <xf numFmtId="0" fontId="17" fillId="11" borderId="11" xfId="0" applyFont="1" applyFill="1" applyBorder="1" applyAlignment="1">
      <alignment wrapText="1"/>
    </xf>
    <xf numFmtId="0" fontId="17" fillId="11" borderId="13" xfId="0" applyFont="1" applyFill="1" applyBorder="1" applyAlignment="1">
      <alignment wrapText="1"/>
    </xf>
    <xf numFmtId="44" fontId="18" fillId="0" borderId="10" xfId="0" applyNumberFormat="1" applyFont="1" applyFill="1" applyBorder="1" applyAlignment="1">
      <alignment horizontal="left" vertical="top" wrapText="1"/>
    </xf>
    <xf numFmtId="44" fontId="18" fillId="0" borderId="11" xfId="0" applyNumberFormat="1" applyFont="1" applyFill="1" applyBorder="1" applyAlignment="1">
      <alignment horizontal="left" vertical="top" wrapText="1"/>
    </xf>
    <xf numFmtId="44" fontId="0" fillId="4" borderId="0" xfId="0" applyNumberFormat="1" applyFill="1" applyAlignment="1">
      <alignment horizontal="left" vertical="top" wrapText="1"/>
    </xf>
    <xf numFmtId="0" fontId="31" fillId="3" borderId="13" xfId="0" applyFont="1" applyFill="1" applyBorder="1" applyAlignment="1">
      <alignment wrapText="1"/>
    </xf>
    <xf numFmtId="44" fontId="30" fillId="3" borderId="13" xfId="0" applyNumberFormat="1" applyFont="1" applyFill="1" applyBorder="1" applyAlignment="1">
      <alignment wrapText="1"/>
    </xf>
    <xf numFmtId="0" fontId="31" fillId="7" borderId="13" xfId="0" applyFont="1" applyFill="1" applyBorder="1" applyAlignment="1"/>
    <xf numFmtId="44" fontId="31" fillId="7" borderId="13" xfId="0" applyNumberFormat="1" applyFont="1" applyFill="1" applyBorder="1" applyAlignment="1">
      <alignment wrapText="1"/>
    </xf>
    <xf numFmtId="0" fontId="18" fillId="0" borderId="10" xfId="0" applyFont="1" applyFill="1" applyBorder="1" applyAlignment="1">
      <alignment horizontal="left" vertical="top"/>
    </xf>
    <xf numFmtId="0" fontId="31" fillId="11" borderId="13" xfId="0" applyFont="1" applyFill="1" applyBorder="1" applyAlignment="1"/>
    <xf numFmtId="44" fontId="31" fillId="11" borderId="13" xfId="0" applyNumberFormat="1" applyFont="1" applyFill="1" applyBorder="1" applyAlignment="1">
      <alignment wrapText="1"/>
    </xf>
    <xf numFmtId="0" fontId="31" fillId="11" borderId="13" xfId="0" applyFont="1" applyFill="1" applyBorder="1" applyAlignment="1">
      <alignment wrapText="1"/>
    </xf>
    <xf numFmtId="0" fontId="16" fillId="0" borderId="0" xfId="0" applyFont="1" applyFill="1" applyBorder="1" applyAlignment="1">
      <alignment horizontal="left" vertical="top" wrapText="1"/>
    </xf>
    <xf numFmtId="165" fontId="19" fillId="0" borderId="0" xfId="0" applyNumberFormat="1" applyFont="1" applyFill="1" applyBorder="1" applyAlignment="1">
      <alignment vertical="top" shrinkToFit="1"/>
    </xf>
    <xf numFmtId="167" fontId="18" fillId="0" borderId="0" xfId="0" applyNumberFormat="1" applyFont="1" applyFill="1" applyBorder="1" applyAlignment="1">
      <alignment shrinkToFit="1"/>
    </xf>
    <xf numFmtId="0" fontId="2" fillId="4" borderId="2" xfId="0" applyFont="1" applyFill="1" applyBorder="1" applyAlignment="1">
      <alignment horizontal="center"/>
    </xf>
    <xf numFmtId="0" fontId="2" fillId="4" borderId="3" xfId="0" applyFont="1" applyFill="1" applyBorder="1" applyAlignment="1">
      <alignment horizontal="center"/>
    </xf>
    <xf numFmtId="164" fontId="2" fillId="4" borderId="1" xfId="0" applyNumberFormat="1" applyFont="1" applyFill="1" applyBorder="1" applyAlignment="1">
      <alignment horizontal="center"/>
    </xf>
    <xf numFmtId="164" fontId="2" fillId="4" borderId="2" xfId="0" applyNumberFormat="1" applyFont="1" applyFill="1" applyBorder="1" applyAlignment="1">
      <alignment horizontal="center"/>
    </xf>
    <xf numFmtId="164" fontId="2" fillId="4" borderId="3" xfId="0" applyNumberFormat="1" applyFont="1" applyFill="1" applyBorder="1" applyAlignment="1">
      <alignment horizontal="center"/>
    </xf>
    <xf numFmtId="0" fontId="0" fillId="4" borderId="1" xfId="0" applyFont="1" applyFill="1" applyBorder="1" applyAlignment="1">
      <alignment horizontal="left"/>
    </xf>
    <xf numFmtId="0" fontId="16" fillId="0" borderId="0" xfId="0" applyFont="1" applyFill="1" applyBorder="1" applyAlignment="1">
      <alignment horizontal="center" wrapText="1"/>
    </xf>
    <xf numFmtId="0" fontId="17" fillId="3" borderId="9" xfId="0" applyFont="1" applyFill="1" applyBorder="1" applyAlignment="1">
      <alignment wrapText="1"/>
    </xf>
    <xf numFmtId="0" fontId="18" fillId="0" borderId="14" xfId="0" applyFont="1" applyFill="1" applyBorder="1" applyAlignment="1">
      <alignment horizontal="right" vertical="top" wrapText="1"/>
    </xf>
    <xf numFmtId="2" fontId="19" fillId="0" borderId="0" xfId="0" applyNumberFormat="1" applyFont="1" applyFill="1" applyBorder="1" applyAlignment="1">
      <alignment horizontal="left" vertical="top" shrinkToFit="1"/>
    </xf>
    <xf numFmtId="165" fontId="19" fillId="0" borderId="0" xfId="0" applyNumberFormat="1" applyFont="1" applyFill="1" applyBorder="1" applyAlignment="1">
      <alignment horizontal="center" vertical="top" shrinkToFit="1"/>
    </xf>
    <xf numFmtId="0" fontId="17" fillId="3" borderId="0" xfId="0" applyFont="1" applyFill="1" applyBorder="1" applyAlignment="1">
      <alignment wrapText="1"/>
    </xf>
    <xf numFmtId="0" fontId="18" fillId="4" borderId="0" xfId="0" applyFont="1" applyFill="1" applyBorder="1" applyAlignment="1">
      <alignment horizontal="right" vertical="top" wrapText="1"/>
    </xf>
    <xf numFmtId="2" fontId="19" fillId="4" borderId="0" xfId="0" applyNumberFormat="1" applyFont="1" applyFill="1" applyBorder="1" applyAlignment="1">
      <alignment horizontal="left" vertical="top" shrinkToFit="1"/>
    </xf>
    <xf numFmtId="165" fontId="19" fillId="4" borderId="0" xfId="0" applyNumberFormat="1" applyFont="1" applyFill="1" applyBorder="1" applyAlignment="1">
      <alignment horizontal="center" vertical="top" shrinkToFit="1"/>
    </xf>
    <xf numFmtId="0" fontId="18" fillId="4" borderId="14" xfId="0" applyFont="1" applyFill="1" applyBorder="1" applyAlignment="1">
      <alignment horizontal="right" vertical="top" wrapText="1"/>
    </xf>
    <xf numFmtId="0" fontId="17" fillId="7" borderId="9" xfId="0" applyFont="1" applyFill="1" applyBorder="1" applyAlignment="1">
      <alignment wrapText="1"/>
    </xf>
    <xf numFmtId="0" fontId="17" fillId="7" borderId="0" xfId="0" applyFont="1" applyFill="1" applyBorder="1" applyAlignment="1">
      <alignment wrapText="1"/>
    </xf>
    <xf numFmtId="165" fontId="19" fillId="4" borderId="0" xfId="0" applyNumberFormat="1" applyFont="1" applyFill="1" applyBorder="1" applyAlignment="1">
      <alignment vertical="top" shrinkToFit="1"/>
    </xf>
    <xf numFmtId="0" fontId="17" fillId="4" borderId="0" xfId="0" applyFont="1" applyFill="1" applyBorder="1" applyAlignment="1">
      <alignment horizontal="left" wrapText="1"/>
    </xf>
    <xf numFmtId="0" fontId="17" fillId="11" borderId="9" xfId="0" applyFont="1" applyFill="1" applyBorder="1" applyAlignment="1">
      <alignment wrapText="1"/>
    </xf>
    <xf numFmtId="0" fontId="17" fillId="11" borderId="0" xfId="0" applyFont="1" applyFill="1" applyBorder="1" applyAlignment="1">
      <alignment wrapText="1"/>
    </xf>
    <xf numFmtId="0" fontId="18" fillId="0" borderId="7" xfId="0" applyFont="1" applyBorder="1" applyAlignment="1">
      <alignment wrapText="1"/>
    </xf>
    <xf numFmtId="1" fontId="18" fillId="0" borderId="10" xfId="0" applyNumberFormat="1" applyFont="1" applyFill="1" applyBorder="1" applyAlignment="1">
      <alignment horizontal="center" vertical="top" wrapText="1" shrinkToFit="1"/>
    </xf>
    <xf numFmtId="0" fontId="0" fillId="4" borderId="12" xfId="0" applyFill="1" applyBorder="1" applyAlignment="1"/>
    <xf numFmtId="165" fontId="19" fillId="13" borderId="10" xfId="0" applyNumberFormat="1" applyFont="1" applyFill="1" applyBorder="1" applyAlignment="1">
      <alignment horizontal="center" vertical="top" shrinkToFit="1"/>
    </xf>
    <xf numFmtId="0" fontId="32" fillId="4" borderId="12" xfId="0" applyFont="1" applyFill="1" applyBorder="1" applyAlignment="1"/>
    <xf numFmtId="0" fontId="17" fillId="0" borderId="0" xfId="0" applyFont="1" applyFill="1" applyBorder="1" applyAlignment="1">
      <alignment wrapText="1"/>
    </xf>
    <xf numFmtId="0" fontId="4" fillId="4" borderId="0" xfId="0" applyFont="1" applyFill="1" applyAlignment="1">
      <alignment horizontal="center" vertical="center"/>
    </xf>
    <xf numFmtId="0" fontId="14" fillId="4" borderId="0" xfId="0" applyFont="1" applyFill="1" applyAlignment="1">
      <alignment horizontal="center" vertical="center" wrapText="1"/>
    </xf>
    <xf numFmtId="0" fontId="8" fillId="5" borderId="0" xfId="1" quotePrefix="1" applyFont="1" applyFill="1" applyAlignment="1" applyProtection="1">
      <alignment horizontal="center"/>
    </xf>
    <xf numFmtId="0" fontId="27" fillId="12" borderId="0" xfId="1" quotePrefix="1" applyFont="1" applyFill="1" applyAlignment="1" applyProtection="1">
      <alignment horizontal="center"/>
    </xf>
    <xf numFmtId="0" fontId="15" fillId="6" borderId="0" xfId="1" quotePrefix="1" applyFont="1" applyFill="1" applyAlignment="1" applyProtection="1">
      <alignment horizontal="center"/>
    </xf>
    <xf numFmtId="0" fontId="14" fillId="4" borderId="0" xfId="0" applyFont="1" applyFill="1" applyAlignment="1">
      <alignment horizontal="center" vertical="center"/>
    </xf>
    <xf numFmtId="0" fontId="0" fillId="2" borderId="0" xfId="0" applyFill="1" applyAlignment="1">
      <alignment horizontal="center"/>
    </xf>
    <xf numFmtId="0" fontId="16" fillId="0" borderId="9"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14" xfId="0" applyFont="1" applyFill="1" applyBorder="1" applyAlignment="1">
      <alignment horizontal="center" wrapText="1"/>
    </xf>
    <xf numFmtId="0" fontId="16" fillId="0" borderId="0" xfId="0" applyFont="1" applyFill="1" applyBorder="1" applyAlignment="1">
      <alignment horizontal="center" wrapText="1"/>
    </xf>
    <xf numFmtId="0" fontId="17" fillId="3" borderId="11" xfId="0" applyFont="1" applyFill="1" applyBorder="1" applyAlignment="1">
      <alignment horizontal="center" wrapText="1"/>
    </xf>
    <xf numFmtId="0" fontId="17" fillId="3" borderId="13" xfId="0" applyFont="1" applyFill="1" applyBorder="1" applyAlignment="1">
      <alignment horizontal="center" wrapText="1"/>
    </xf>
    <xf numFmtId="0" fontId="17" fillId="3" borderId="0" xfId="0" applyFont="1" applyFill="1" applyBorder="1" applyAlignment="1">
      <alignment horizontal="center" wrapText="1"/>
    </xf>
    <xf numFmtId="0" fontId="17" fillId="7" borderId="11" xfId="0" applyFont="1" applyFill="1" applyBorder="1" applyAlignment="1">
      <alignment horizontal="center" wrapText="1"/>
    </xf>
    <xf numFmtId="0" fontId="17" fillId="7" borderId="13" xfId="0" applyFont="1" applyFill="1" applyBorder="1" applyAlignment="1">
      <alignment horizontal="center" wrapText="1"/>
    </xf>
    <xf numFmtId="0" fontId="17" fillId="7" borderId="0" xfId="0" applyFont="1" applyFill="1" applyBorder="1" applyAlignment="1">
      <alignment horizontal="center" wrapText="1"/>
    </xf>
    <xf numFmtId="0" fontId="17" fillId="11" borderId="11" xfId="0" applyFont="1" applyFill="1" applyBorder="1" applyAlignment="1">
      <alignment horizontal="center" wrapText="1"/>
    </xf>
    <xf numFmtId="0" fontId="17" fillId="11" borderId="13" xfId="0" applyFont="1" applyFill="1" applyBorder="1" applyAlignment="1">
      <alignment horizontal="center" wrapText="1"/>
    </xf>
    <xf numFmtId="0" fontId="17" fillId="11" borderId="0" xfId="0" applyFont="1" applyFill="1" applyBorder="1" applyAlignment="1">
      <alignment horizontal="center" wrapText="1"/>
    </xf>
    <xf numFmtId="0" fontId="0" fillId="4" borderId="0" xfId="0" applyFill="1" applyBorder="1" applyAlignment="1">
      <alignment horizontal="center"/>
    </xf>
    <xf numFmtId="0" fontId="0" fillId="4" borderId="7" xfId="0" applyFill="1" applyBorder="1" applyAlignment="1">
      <alignment horizontal="center" vertical="top" wrapText="1"/>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vertical="top"/>
    </xf>
    <xf numFmtId="0" fontId="0" fillId="4" borderId="3" xfId="0" applyFill="1" applyBorder="1" applyAlignment="1">
      <alignment horizontal="center" vertical="top"/>
    </xf>
    <xf numFmtId="0" fontId="0" fillId="4" borderId="7" xfId="0" applyFill="1" applyBorder="1" applyAlignment="1">
      <alignment horizontal="center"/>
    </xf>
    <xf numFmtId="0" fontId="0" fillId="4" borderId="7" xfId="0" applyFill="1" applyBorder="1" applyAlignment="1">
      <alignment horizontal="left" vertical="top"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1" xfId="0" applyFill="1" applyBorder="1" applyAlignment="1">
      <alignment horizontal="left" vertical="top"/>
    </xf>
    <xf numFmtId="0" fontId="0" fillId="4" borderId="2" xfId="0" applyFill="1" applyBorder="1" applyAlignment="1">
      <alignment horizontal="left" vertical="top"/>
    </xf>
    <xf numFmtId="0" fontId="2" fillId="4" borderId="0"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164" fontId="2" fillId="4" borderId="7" xfId="0" applyNumberFormat="1" applyFont="1" applyFill="1" applyBorder="1" applyAlignment="1">
      <alignment horizontal="center"/>
    </xf>
    <xf numFmtId="0" fontId="2" fillId="4" borderId="7" xfId="0" applyFont="1" applyFill="1" applyBorder="1" applyAlignment="1">
      <alignment horizontal="center"/>
    </xf>
    <xf numFmtId="0" fontId="0" fillId="4" borderId="7" xfId="0" applyFont="1" applyFill="1" applyBorder="1" applyAlignment="1">
      <alignment horizontal="left"/>
    </xf>
    <xf numFmtId="0" fontId="2" fillId="4" borderId="7" xfId="0" applyFont="1" applyFill="1" applyBorder="1" applyAlignment="1">
      <alignment horizontal="left"/>
    </xf>
    <xf numFmtId="0" fontId="0" fillId="4" borderId="0" xfId="0" applyFill="1" applyBorder="1" applyAlignment="1">
      <alignment horizontal="center" vertical="top" wrapText="1"/>
    </xf>
    <xf numFmtId="0" fontId="10" fillId="4" borderId="0" xfId="0" applyFont="1" applyFill="1" applyBorder="1" applyAlignment="1">
      <alignment horizontal="center"/>
    </xf>
    <xf numFmtId="0" fontId="10" fillId="4" borderId="8" xfId="0" applyFont="1" applyFill="1" applyBorder="1" applyAlignment="1">
      <alignment horizontal="center"/>
    </xf>
    <xf numFmtId="164" fontId="2" fillId="4" borderId="4" xfId="0" applyNumberFormat="1" applyFont="1" applyFill="1" applyBorder="1" applyAlignment="1">
      <alignment horizontal="center"/>
    </xf>
    <xf numFmtId="0" fontId="2" fillId="4" borderId="6" xfId="0" applyFont="1" applyFill="1" applyBorder="1" applyAlignment="1">
      <alignment horizontal="center"/>
    </xf>
    <xf numFmtId="0" fontId="2" fillId="4" borderId="0" xfId="0" applyFont="1" applyFill="1" applyBorder="1" applyAlignment="1">
      <alignment horizontal="center"/>
    </xf>
    <xf numFmtId="164" fontId="0" fillId="4" borderId="0" xfId="0" applyNumberFormat="1" applyFill="1" applyBorder="1" applyAlignment="1">
      <alignment horizontal="center"/>
    </xf>
    <xf numFmtId="0" fontId="0" fillId="4" borderId="5" xfId="0" quotePrefix="1" applyFill="1" applyBorder="1" applyAlignment="1">
      <alignment horizontal="center"/>
    </xf>
    <xf numFmtId="0" fontId="0" fillId="4" borderId="5" xfId="0" applyFill="1" applyBorder="1" applyAlignment="1">
      <alignment horizontal="center"/>
    </xf>
    <xf numFmtId="164" fontId="0" fillId="4" borderId="4" xfId="0" applyNumberFormat="1" applyFill="1" applyBorder="1" applyAlignment="1">
      <alignment horizontal="center"/>
    </xf>
    <xf numFmtId="164" fontId="0" fillId="4" borderId="6" xfId="0" applyNumberFormat="1" applyFill="1" applyBorder="1" applyAlignment="1">
      <alignment horizontal="center"/>
    </xf>
    <xf numFmtId="0" fontId="0" fillId="4" borderId="0" xfId="0" applyFill="1" applyAlignment="1">
      <alignment horizontal="center"/>
    </xf>
    <xf numFmtId="164" fontId="0" fillId="4" borderId="4" xfId="0" applyNumberFormat="1" applyFont="1" applyFill="1" applyBorder="1" applyAlignment="1">
      <alignment horizontal="center"/>
    </xf>
    <xf numFmtId="0" fontId="0" fillId="4" borderId="6" xfId="0" applyFont="1" applyFill="1" applyBorder="1" applyAlignment="1">
      <alignment horizontal="center"/>
    </xf>
    <xf numFmtId="0" fontId="1" fillId="0" borderId="0" xfId="1" applyFill="1" applyAlignment="1" applyProtection="1">
      <alignment horizontal="center" vertical="center"/>
    </xf>
    <xf numFmtId="164" fontId="2" fillId="4" borderId="6" xfId="0" applyNumberFormat="1" applyFont="1" applyFill="1" applyBorder="1" applyAlignment="1">
      <alignment horizontal="center"/>
    </xf>
    <xf numFmtId="165" fontId="19" fillId="9" borderId="10" xfId="0" applyNumberFormat="1" applyFont="1" applyFill="1" applyBorder="1" applyAlignment="1" applyProtection="1">
      <alignment horizontal="center" vertical="top" shrinkToFit="1"/>
      <protection locked="0"/>
    </xf>
    <xf numFmtId="0" fontId="18" fillId="10" borderId="10" xfId="0" applyFont="1" applyFill="1" applyBorder="1" applyAlignment="1" applyProtection="1">
      <alignment horizontal="left" vertical="top" wrapText="1"/>
      <protection locked="0"/>
    </xf>
    <xf numFmtId="165" fontId="19" fillId="9" borderId="10" xfId="0" applyNumberFormat="1" applyFont="1" applyFill="1" applyBorder="1" applyAlignment="1" applyProtection="1">
      <alignment horizontal="center" vertical="center" shrinkToFit="1"/>
      <protection locked="0"/>
    </xf>
  </cellXfs>
  <cellStyles count="3">
    <cellStyle name="Hyperlink" xfId="1" builtinId="8"/>
    <cellStyle name="Standaard" xfId="0" builtinId="0"/>
    <cellStyle name="Standaard 3" xfId="2"/>
  </cellStyles>
  <dxfs count="0"/>
  <tableStyles count="0" defaultTableStyle="TableStyleMedium9" defaultPivotStyle="PivotStyleLight16"/>
  <colors>
    <mruColors>
      <color rgb="FFBEBEBE"/>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hyperlink" Target="#sibemaweg!A1"/></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voorblad!A1"/><Relationship Id="rId1" Type="http://schemas.openxmlformats.org/officeDocument/2006/relationships/image" Target="../media/image1.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voorblad!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voorblad!A1"/></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voorblad!A1"/></Relationships>
</file>

<file path=xl/drawings/_rels/drawing6.xml.rels><?xml version="1.0" encoding="UTF-8" standalone="yes"?>
<Relationships xmlns="http://schemas.openxmlformats.org/package/2006/relationships"><Relationship Id="rId1" Type="http://schemas.openxmlformats.org/officeDocument/2006/relationships/hyperlink" Target="#voorblad!A1"/></Relationships>
</file>

<file path=xl/drawings/_rels/drawing7.xml.rels><?xml version="1.0" encoding="UTF-8" standalone="yes"?>
<Relationships xmlns="http://schemas.openxmlformats.org/package/2006/relationships"><Relationship Id="rId3" Type="http://schemas.openxmlformats.org/officeDocument/2006/relationships/hyperlink" Target="#voorblad!A1"/><Relationship Id="rId2" Type="http://schemas.openxmlformats.org/officeDocument/2006/relationships/image" Target="../media/image8.jpeg"/><Relationship Id="rId1" Type="http://schemas.openxmlformats.org/officeDocument/2006/relationships/image" Target="../media/image1.jpeg"/><Relationship Id="rId5" Type="http://schemas.openxmlformats.org/officeDocument/2006/relationships/image" Target="../media/image9.png"/><Relationship Id="rId4"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hyperlink" Target="#voorblad!A1"/><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3</xdr:col>
      <xdr:colOff>542925</xdr:colOff>
      <xdr:row>4</xdr:row>
      <xdr:rowOff>57150</xdr:rowOff>
    </xdr:to>
    <xdr:pic>
      <xdr:nvPicPr>
        <xdr:cNvPr id="1125"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180975" y="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29</xdr:row>
      <xdr:rowOff>47625</xdr:rowOff>
    </xdr:from>
    <xdr:to>
      <xdr:col>11</xdr:col>
      <xdr:colOff>66675</xdr:colOff>
      <xdr:row>34</xdr:row>
      <xdr:rowOff>19050</xdr:rowOff>
    </xdr:to>
    <xdr:sp macro="" textlink="">
      <xdr:nvSpPr>
        <xdr:cNvPr id="5" name="Tekstvak 4">
          <a:extLst>
            <a:ext uri="{FF2B5EF4-FFF2-40B4-BE49-F238E27FC236}">
              <a16:creationId xmlns:a16="http://schemas.microsoft.com/office/drawing/2014/main" id="{0C15AF93-D99B-42E4-A8BC-6544E1DD76F6}"/>
            </a:ext>
          </a:extLst>
        </xdr:cNvPr>
        <xdr:cNvSpPr txBox="1"/>
      </xdr:nvSpPr>
      <xdr:spPr>
        <a:xfrm>
          <a:off x="1085850" y="5000625"/>
          <a:ext cx="5686425"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2400" b="1">
              <a:solidFill>
                <a:schemeClr val="bg1"/>
              </a:solidFill>
            </a:rPr>
            <a:t>Leeuwenborgh maakt het verschil!</a:t>
          </a:r>
        </a:p>
      </xdr:txBody>
    </xdr:sp>
    <xdr:clientData/>
  </xdr:twoCellAnchor>
  <xdr:twoCellAnchor>
    <xdr:from>
      <xdr:col>2</xdr:col>
      <xdr:colOff>28575</xdr:colOff>
      <xdr:row>17</xdr:row>
      <xdr:rowOff>9526</xdr:rowOff>
    </xdr:from>
    <xdr:to>
      <xdr:col>10</xdr:col>
      <xdr:colOff>476250</xdr:colOff>
      <xdr:row>20</xdr:row>
      <xdr:rowOff>104776</xdr:rowOff>
    </xdr:to>
    <xdr:sp macro="" textlink="">
      <xdr:nvSpPr>
        <xdr:cNvPr id="6" name="Tekstvak 5">
          <a:extLst>
            <a:ext uri="{FF2B5EF4-FFF2-40B4-BE49-F238E27FC236}">
              <a16:creationId xmlns:a16="http://schemas.microsoft.com/office/drawing/2014/main" id="{BCB78243-5F54-47ED-A9E6-94D2F0CC6C12}"/>
            </a:ext>
          </a:extLst>
        </xdr:cNvPr>
        <xdr:cNvSpPr txBox="1"/>
      </xdr:nvSpPr>
      <xdr:spPr>
        <a:xfrm>
          <a:off x="1247775" y="2676526"/>
          <a:ext cx="53244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nl-NL" sz="1100" b="0" i="0" u="none" strike="noStrike">
              <a:solidFill>
                <a:schemeClr val="dk1"/>
              </a:solidFill>
              <a:latin typeface="+mn-lt"/>
              <a:ea typeface="+mn-ea"/>
              <a:cs typeface="+mn-cs"/>
            </a:rPr>
            <a:t> </a:t>
          </a:r>
          <a:r>
            <a:rPr lang="nl-NL"/>
            <a:t> </a:t>
          </a:r>
          <a:r>
            <a:rPr lang="nl-NL" sz="1100">
              <a:solidFill>
                <a:schemeClr val="dk1"/>
              </a:solidFill>
              <a:latin typeface="+mn-lt"/>
              <a:ea typeface="+mn-ea"/>
              <a:cs typeface="+mn-cs"/>
            </a:rPr>
            <a:t>Dit is het prijzenblad ten behoeve van de</a:t>
          </a:r>
          <a:r>
            <a:rPr lang="nl-NL" sz="1100" baseline="0">
              <a:solidFill>
                <a:schemeClr val="dk1"/>
              </a:solidFill>
              <a:latin typeface="+mn-lt"/>
              <a:ea typeface="+mn-ea"/>
              <a:cs typeface="+mn-cs"/>
            </a:rPr>
            <a:t> Europese openbare aanbesteding Glasbewassing. Voor de eisen die verbonden zijn aan de producten/diensten wordt verwezen naar het aanbestedingsdocument. </a:t>
          </a:r>
          <a:endParaRPr lang="nl-NL" sz="1100">
            <a:solidFill>
              <a:schemeClr val="dk1"/>
            </a:solidFill>
            <a:latin typeface="+mn-lt"/>
            <a:ea typeface="+mn-ea"/>
            <a:cs typeface="+mn-cs"/>
          </a:endParaRPr>
        </a:p>
        <a:p>
          <a:endParaRPr lang="nl-NL" sz="1100"/>
        </a:p>
      </xdr:txBody>
    </xdr:sp>
    <xdr:clientData/>
  </xdr:twoCellAnchor>
  <xdr:twoCellAnchor>
    <xdr:from>
      <xdr:col>4</xdr:col>
      <xdr:colOff>247650</xdr:colOff>
      <xdr:row>0</xdr:row>
      <xdr:rowOff>28575</xdr:rowOff>
    </xdr:from>
    <xdr:to>
      <xdr:col>9</xdr:col>
      <xdr:colOff>186951</xdr:colOff>
      <xdr:row>4</xdr:row>
      <xdr:rowOff>32684</xdr:rowOff>
    </xdr:to>
    <xdr:pic>
      <xdr:nvPicPr>
        <xdr:cNvPr id="7" name="Afbeelding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6050" y="28575"/>
          <a:ext cx="2987301" cy="76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152400</xdr:colOff>
      <xdr:row>0</xdr:row>
      <xdr:rowOff>104775</xdr:rowOff>
    </xdr:from>
    <xdr:to>
      <xdr:col>14</xdr:col>
      <xdr:colOff>476250</xdr:colOff>
      <xdr:row>3</xdr:row>
      <xdr:rowOff>180975</xdr:rowOff>
    </xdr:to>
    <xdr:pic>
      <xdr:nvPicPr>
        <xdr:cNvPr id="8" name="image2.jpe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8400" y="104775"/>
          <a:ext cx="2762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5</xdr:col>
      <xdr:colOff>66675</xdr:colOff>
      <xdr:row>33</xdr:row>
      <xdr:rowOff>47625</xdr:rowOff>
    </xdr:to>
    <xdr:pic>
      <xdr:nvPicPr>
        <xdr:cNvPr id="9" name="Afbeelding 17" descr="leeuwenborgh_maastricht.jpg">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6932" b="9480"/>
        <a:stretch>
          <a:fillRect/>
        </a:stretch>
      </xdr:blipFill>
      <xdr:spPr bwMode="auto">
        <a:xfrm>
          <a:off x="0" y="4381500"/>
          <a:ext cx="31146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23</xdr:row>
      <xdr:rowOff>0</xdr:rowOff>
    </xdr:from>
    <xdr:to>
      <xdr:col>10</xdr:col>
      <xdr:colOff>228600</xdr:colOff>
      <xdr:row>33</xdr:row>
      <xdr:rowOff>50038</xdr:rowOff>
    </xdr:to>
    <xdr:pic>
      <xdr:nvPicPr>
        <xdr:cNvPr id="10" name="Afbeelding 3" descr="Afbeeldingsresultaat voor arcus college"/>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81500"/>
          <a:ext cx="3276600" cy="1955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219075</xdr:colOff>
      <xdr:row>22</xdr:row>
      <xdr:rowOff>161925</xdr:rowOff>
    </xdr:from>
    <xdr:to>
      <xdr:col>15</xdr:col>
      <xdr:colOff>209550</xdr:colOff>
      <xdr:row>33</xdr:row>
      <xdr:rowOff>40447</xdr:rowOff>
    </xdr:to>
    <xdr:pic>
      <xdr:nvPicPr>
        <xdr:cNvPr id="11" name="Afbeelding 10" descr="Gilde Opleidingen"/>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15075" y="4352925"/>
          <a:ext cx="3038475" cy="1974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581025</xdr:colOff>
      <xdr:row>3</xdr:row>
      <xdr:rowOff>171450</xdr:rowOff>
    </xdr:from>
    <xdr:to>
      <xdr:col>14</xdr:col>
      <xdr:colOff>333375</xdr:colOff>
      <xdr:row>8</xdr:row>
      <xdr:rowOff>38100</xdr:rowOff>
    </xdr:to>
    <xdr:pic>
      <xdr:nvPicPr>
        <xdr:cNvPr id="2117"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6677025" y="74295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590551</xdr:colOff>
      <xdr:row>0</xdr:row>
      <xdr:rowOff>76200</xdr:rowOff>
    </xdr:from>
    <xdr:to>
      <xdr:col>13</xdr:col>
      <xdr:colOff>561975</xdr:colOff>
      <xdr:row>3</xdr:row>
      <xdr:rowOff>66675</xdr:rowOff>
    </xdr:to>
    <xdr:sp macro="" textlink="">
      <xdr:nvSpPr>
        <xdr:cNvPr id="5" name="Tekstvak 4">
          <a:hlinkClick xmlns:r="http://schemas.openxmlformats.org/officeDocument/2006/relationships" r:id="rId2"/>
          <a:extLst>
            <a:ext uri="{FF2B5EF4-FFF2-40B4-BE49-F238E27FC236}">
              <a16:creationId xmlns:a16="http://schemas.microsoft.com/office/drawing/2014/main" id="{AFFDAEDD-14CF-4F84-938C-D8453375F3EB}"/>
            </a:ext>
          </a:extLst>
        </xdr:cNvPr>
        <xdr:cNvSpPr txBox="1"/>
      </xdr:nvSpPr>
      <xdr:spPr>
        <a:xfrm>
          <a:off x="6076951" y="76200"/>
          <a:ext cx="2409824" cy="561975"/>
        </a:xfrm>
        <a:prstGeom prst="rect">
          <a:avLst/>
        </a:prstGeom>
        <a:solidFill>
          <a:schemeClr val="accent5"/>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9525</xdr:colOff>
      <xdr:row>6</xdr:row>
      <xdr:rowOff>1</xdr:rowOff>
    </xdr:from>
    <xdr:to>
      <xdr:col>10</xdr:col>
      <xdr:colOff>476250</xdr:colOff>
      <xdr:row>29</xdr:row>
      <xdr:rowOff>180975</xdr:rowOff>
    </xdr:to>
    <xdr:sp macro="" textlink="">
      <xdr:nvSpPr>
        <xdr:cNvPr id="3" name="Tekstvak 2"/>
        <xdr:cNvSpPr txBox="1"/>
      </xdr:nvSpPr>
      <xdr:spPr>
        <a:xfrm>
          <a:off x="9525" y="1143001"/>
          <a:ext cx="6562725" cy="4562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dk1"/>
              </a:solidFill>
              <a:effectLst/>
              <a:latin typeface="+mn-lt"/>
              <a:ea typeface="+mn-ea"/>
              <a:cs typeface="+mn-cs"/>
            </a:rPr>
            <a:t>Dit is het invulblad ten behoeve van de meervoudige</a:t>
          </a:r>
          <a:r>
            <a:rPr lang="nl-NL" sz="1100" baseline="0">
              <a:solidFill>
                <a:schemeClr val="dk1"/>
              </a:solidFill>
              <a:effectLst/>
              <a:latin typeface="+mn-lt"/>
              <a:ea typeface="+mn-ea"/>
              <a:cs typeface="+mn-cs"/>
            </a:rPr>
            <a:t> onderhandse aanbesteding Glasbewassing. Voor de eisen die verbonden zijn aan de producten/diensten wordt verwezen naar het aanbestedingsdocument.     </a:t>
          </a:r>
        </a:p>
        <a:p>
          <a:endParaRPr lang="nl-NL" sz="1100" b="0" baseline="0">
            <a:solidFill>
              <a:schemeClr val="dk1"/>
            </a:solidFill>
            <a:effectLst/>
            <a:latin typeface="+mn-lt"/>
            <a:ea typeface="+mn-ea"/>
            <a:cs typeface="+mn-cs"/>
          </a:endParaRPr>
        </a:p>
        <a:p>
          <a:r>
            <a:rPr lang="nl-NL" sz="1100" b="0">
              <a:solidFill>
                <a:schemeClr val="dk1"/>
              </a:solidFill>
              <a:effectLst/>
              <a:latin typeface="+mn-lt"/>
              <a:ea typeface="+mn-ea"/>
              <a:cs typeface="+mn-cs"/>
            </a:rPr>
            <a:t>In elke prijs per object, waarbij rekening dient te worden gehouden met de moeilijkheidsgraad van het betreffende object, dienen alle (arbeids)kosten ten behoeve van, en/of samenhangend met, het verrichten van glasbewassing te zijn inbegrepen zoals:</a:t>
          </a:r>
          <a:endParaRPr lang="nl-NL">
            <a:effectLst/>
          </a:endParaRPr>
        </a:p>
        <a:p>
          <a:r>
            <a:rPr lang="nl-NL" sz="1100" b="0">
              <a:solidFill>
                <a:schemeClr val="dk1"/>
              </a:solidFill>
              <a:effectLst/>
              <a:latin typeface="+mn-lt"/>
              <a:ea typeface="+mn-ea"/>
              <a:cs typeface="+mn-cs"/>
            </a:rPr>
            <a:t>	Personeelskosten (loonkosten e.d.).</a:t>
          </a:r>
          <a:endParaRPr lang="nl-NL">
            <a:effectLst/>
          </a:endParaRPr>
        </a:p>
        <a:p>
          <a:r>
            <a:rPr lang="nl-NL" sz="1100" b="0">
              <a:solidFill>
                <a:schemeClr val="dk1"/>
              </a:solidFill>
              <a:effectLst/>
              <a:latin typeface="+mn-lt"/>
              <a:ea typeface="+mn-ea"/>
              <a:cs typeface="+mn-cs"/>
            </a:rPr>
            <a:t>	Het verbruik en gebruik van hulp- en reinigingsmiddelen.</a:t>
          </a:r>
          <a:endParaRPr lang="nl-NL">
            <a:effectLst/>
          </a:endParaRPr>
        </a:p>
        <a:p>
          <a:r>
            <a:rPr lang="nl-NL" sz="1100" b="0">
              <a:solidFill>
                <a:schemeClr val="dk1"/>
              </a:solidFill>
              <a:effectLst/>
              <a:latin typeface="+mn-lt"/>
              <a:ea typeface="+mn-ea"/>
              <a:cs typeface="+mn-cs"/>
            </a:rPr>
            <a:t>	Gebruik van gangbaar materiaal.</a:t>
          </a:r>
          <a:endParaRPr lang="nl-NL">
            <a:effectLst/>
          </a:endParaRPr>
        </a:p>
        <a:p>
          <a:r>
            <a:rPr lang="nl-NL" sz="1100" b="0">
              <a:solidFill>
                <a:schemeClr val="dk1"/>
              </a:solidFill>
              <a:effectLst/>
              <a:latin typeface="+mn-lt"/>
              <a:ea typeface="+mn-ea"/>
              <a:cs typeface="+mn-cs"/>
            </a:rPr>
            <a:t>	Afhankelijk van het object: De inzet van hoogwerkers en/of telescoop systeem en/of ander 	systeem om op hoogte werkzaamheden te kunnen uitvoeren.</a:t>
          </a:r>
          <a:endParaRPr lang="nl-NL">
            <a:effectLst/>
          </a:endParaRPr>
        </a:p>
        <a:p>
          <a:r>
            <a:rPr lang="nl-NL" sz="1100" b="0">
              <a:solidFill>
                <a:schemeClr val="dk1"/>
              </a:solidFill>
              <a:effectLst/>
              <a:latin typeface="+mn-lt"/>
              <a:ea typeface="+mn-ea"/>
              <a:cs typeface="+mn-cs"/>
            </a:rPr>
            <a:t>	Reistijd en kilometers van en naar de werkplek (voorrijkosten).</a:t>
          </a:r>
          <a:endParaRPr lang="nl-NL">
            <a:effectLst/>
          </a:endParaRPr>
        </a:p>
        <a:p>
          <a:r>
            <a:rPr lang="nl-NL" sz="1100" b="0">
              <a:solidFill>
                <a:schemeClr val="dk1"/>
              </a:solidFill>
              <a:effectLst/>
              <a:latin typeface="+mn-lt"/>
              <a:ea typeface="+mn-ea"/>
              <a:cs typeface="+mn-cs"/>
            </a:rPr>
            <a:t>	Overheadkosten.</a:t>
          </a:r>
          <a:endParaRPr lang="nl-NL">
            <a:effectLst/>
          </a:endParaRPr>
        </a:p>
        <a:p>
          <a:r>
            <a:rPr lang="nl-NL" sz="1100" b="0">
              <a:solidFill>
                <a:schemeClr val="dk1"/>
              </a:solidFill>
              <a:effectLst/>
              <a:latin typeface="+mn-lt"/>
              <a:ea typeface="+mn-ea"/>
              <a:cs typeface="+mn-cs"/>
            </a:rPr>
            <a:t>	Parkeergelden.</a:t>
          </a:r>
          <a:endParaRPr lang="nl-NL">
            <a:effectLst/>
          </a:endParaRPr>
        </a:p>
        <a:p>
          <a:r>
            <a:rPr lang="nl-NL" sz="1100" b="0">
              <a:solidFill>
                <a:schemeClr val="dk1"/>
              </a:solidFill>
              <a:effectLst/>
              <a:latin typeface="+mn-lt"/>
              <a:ea typeface="+mn-ea"/>
              <a:cs typeface="+mn-cs"/>
            </a:rPr>
            <a:t>	Winst en risico.</a:t>
          </a:r>
          <a:endParaRPr lang="nl-NL">
            <a:effectLst/>
          </a:endParaRPr>
        </a:p>
        <a:p>
          <a:pPr eaLnBrk="1" fontAlgn="auto" latinLnBrk="0" hangingPunct="1"/>
          <a:r>
            <a:rPr lang="nl-NL" sz="1100" b="0">
              <a:solidFill>
                <a:schemeClr val="dk1"/>
              </a:solidFill>
              <a:effectLst/>
              <a:latin typeface="+mn-lt"/>
              <a:ea typeface="+mn-ea"/>
              <a:cs typeface="+mn-cs"/>
            </a:rPr>
            <a:t>	Risico Inventarisatie</a:t>
          </a:r>
          <a:endParaRPr lang="nl-NL">
            <a:effectLst/>
          </a:endParaRPr>
        </a:p>
        <a:p>
          <a:pPr eaLnBrk="1" fontAlgn="auto" latinLnBrk="0" hangingPunct="1"/>
          <a:r>
            <a:rPr lang="nl-NL" sz="1100" b="0">
              <a:solidFill>
                <a:schemeClr val="dk1"/>
              </a:solidFill>
              <a:effectLst/>
              <a:latin typeface="+mn-lt"/>
              <a:ea typeface="+mn-ea"/>
              <a:cs typeface="+mn-cs"/>
            </a:rPr>
            <a:t>	Etc.</a:t>
          </a:r>
          <a:endParaRPr lang="nl-NL">
            <a:effectLst/>
          </a:endParaRPr>
        </a:p>
        <a:p>
          <a:endParaRPr lang="nl-NL" sz="1100" b="0">
            <a:solidFill>
              <a:schemeClr val="dk1"/>
            </a:solidFill>
            <a:effectLst/>
            <a:latin typeface="+mn-lt"/>
            <a:ea typeface="+mn-ea"/>
            <a:cs typeface="+mn-cs"/>
          </a:endParaRPr>
        </a:p>
        <a:p>
          <a:r>
            <a:rPr lang="nl-NL" sz="1100" b="0">
              <a:solidFill>
                <a:schemeClr val="dk1"/>
              </a:solidFill>
              <a:effectLst/>
              <a:latin typeface="+mn-lt"/>
              <a:ea typeface="+mn-ea"/>
              <a:cs typeface="+mn-cs"/>
            </a:rPr>
            <a:t>Indien in een prijs per object de inzet van een hoogwerker en/of telescoop systeem en/of ander systeem om op hoogte werkzaamheden te kunnen uitvoeren is verwerkt, dient dit inclusief alle voor de uitvoering noodzakelijke kosten, waaronder bijvoorbeeld transport van de hoogwerker naar de betreffende locatie(s), te zijn, ongeacht werkhoogte, reikwijdte, gewicht e.d. te zijn.</a:t>
          </a:r>
          <a:endParaRPr lang="nl-NL">
            <a:effectLst/>
          </a:endParaRPr>
        </a:p>
        <a:p>
          <a:endParaRPr lang="nl-NL" sz="1100" b="0">
            <a:solidFill>
              <a:schemeClr val="dk1"/>
            </a:solidFill>
            <a:effectLst/>
            <a:latin typeface="+mn-lt"/>
            <a:ea typeface="+mn-ea"/>
            <a:cs typeface="+mn-cs"/>
          </a:endParaRPr>
        </a:p>
        <a:p>
          <a:r>
            <a:rPr lang="nl-NL" sz="1100" b="0">
              <a:solidFill>
                <a:schemeClr val="dk1"/>
              </a:solidFill>
              <a:effectLst/>
              <a:latin typeface="+mn-lt"/>
              <a:ea typeface="+mn-ea"/>
              <a:cs typeface="+mn-cs"/>
            </a:rPr>
            <a:t>De prijzen welke u opgeeft zijn dus all-in</a:t>
          </a:r>
          <a:r>
            <a:rPr lang="nl-NL" sz="1100" b="0" baseline="0">
              <a:solidFill>
                <a:schemeClr val="dk1"/>
              </a:solidFill>
              <a:effectLst/>
              <a:latin typeface="+mn-lt"/>
              <a:ea typeface="+mn-ea"/>
              <a:cs typeface="+mn-cs"/>
            </a:rPr>
            <a:t> prijzen inclusief BTW. De Aanbestedende Dienst wenst niet geconfronteerd te worden met onvoorziene extra investeringen c.q.  meerkosten als gevolg van hetgeen dat aangeboden wordt door de leverancier. De leverancier dient t.a.t. een totaalconcept aan te bieden.</a:t>
          </a:r>
          <a:endParaRPr lang="nl-NL">
            <a:effectLst/>
          </a:endParaRPr>
        </a:p>
      </xdr:txBody>
    </xdr:sp>
    <xdr:clientData/>
  </xdr:twoCellAnchor>
  <xdr:twoCellAnchor editAs="oneCell">
    <xdr:from>
      <xdr:col>10</xdr:col>
      <xdr:colOff>581026</xdr:colOff>
      <xdr:row>8</xdr:row>
      <xdr:rowOff>123825</xdr:rowOff>
    </xdr:from>
    <xdr:to>
      <xdr:col>14</xdr:col>
      <xdr:colOff>382906</xdr:colOff>
      <xdr:row>11</xdr:row>
      <xdr:rowOff>123825</xdr:rowOff>
    </xdr:to>
    <xdr:pic>
      <xdr:nvPicPr>
        <xdr:cNvPr id="12" name="Afbeelding 11"/>
        <xdr:cNvPicPr>
          <a:picLocks noChangeAspect="1"/>
        </xdr:cNvPicPr>
      </xdr:nvPicPr>
      <xdr:blipFill>
        <a:blip xmlns:r="http://schemas.openxmlformats.org/officeDocument/2006/relationships" r:embed="rId3"/>
        <a:stretch>
          <a:fillRect/>
        </a:stretch>
      </xdr:blipFill>
      <xdr:spPr>
        <a:xfrm>
          <a:off x="6677026" y="1647825"/>
          <a:ext cx="2240280" cy="571500"/>
        </a:xfrm>
        <a:prstGeom prst="rect">
          <a:avLst/>
        </a:prstGeom>
      </xdr:spPr>
    </xdr:pic>
    <xdr:clientData/>
  </xdr:twoCellAnchor>
  <xdr:twoCellAnchor>
    <xdr:from>
      <xdr:col>11</xdr:col>
      <xdr:colOff>0</xdr:colOff>
      <xdr:row>13</xdr:row>
      <xdr:rowOff>0</xdr:rowOff>
    </xdr:from>
    <xdr:to>
      <xdr:col>14</xdr:col>
      <xdr:colOff>295275</xdr:colOff>
      <xdr:row>15</xdr:row>
      <xdr:rowOff>117059</xdr:rowOff>
    </xdr:to>
    <xdr:pic>
      <xdr:nvPicPr>
        <xdr:cNvPr id="18" name="image2.jpe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05600" y="2476500"/>
          <a:ext cx="2124075" cy="498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123825</xdr:colOff>
      <xdr:row>4</xdr:row>
      <xdr:rowOff>57150</xdr:rowOff>
    </xdr:to>
    <xdr:pic>
      <xdr:nvPicPr>
        <xdr:cNvPr id="3378"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0" y="0"/>
          <a:ext cx="21907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31</xdr:row>
      <xdr:rowOff>114300</xdr:rowOff>
    </xdr:from>
    <xdr:to>
      <xdr:col>2</xdr:col>
      <xdr:colOff>0</xdr:colOff>
      <xdr:row>33</xdr:row>
      <xdr:rowOff>114300</xdr:rowOff>
    </xdr:to>
    <xdr:sp macro="" textlink="">
      <xdr:nvSpPr>
        <xdr:cNvPr id="12"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771525" y="4114800"/>
          <a:ext cx="447675" cy="381000"/>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10</xdr:col>
      <xdr:colOff>0</xdr:colOff>
      <xdr:row>1</xdr:row>
      <xdr:rowOff>19050</xdr:rowOff>
    </xdr:from>
    <xdr:to>
      <xdr:col>13</xdr:col>
      <xdr:colOff>581024</xdr:colOff>
      <xdr:row>4</xdr:row>
      <xdr:rowOff>9525</xdr:rowOff>
    </xdr:to>
    <xdr:sp macro="" textlink="">
      <xdr:nvSpPr>
        <xdr:cNvPr id="18" name="Tekstvak 17">
          <a:hlinkClick xmlns:r="http://schemas.openxmlformats.org/officeDocument/2006/relationships" r:id="rId2"/>
          <a:extLst>
            <a:ext uri="{FF2B5EF4-FFF2-40B4-BE49-F238E27FC236}">
              <a16:creationId xmlns:a16="http://schemas.microsoft.com/office/drawing/2014/main" id="{D78C11C4-81D1-469D-9A55-3D15222F6CE1}"/>
            </a:ext>
          </a:extLst>
        </xdr:cNvPr>
        <xdr:cNvSpPr txBox="1"/>
      </xdr:nvSpPr>
      <xdr:spPr>
        <a:xfrm>
          <a:off x="6096000" y="209550"/>
          <a:ext cx="2409824" cy="561975"/>
        </a:xfrm>
        <a:prstGeom prst="rect">
          <a:avLst/>
        </a:prstGeom>
        <a:solidFill>
          <a:srgbClr val="FA95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1</xdr:col>
      <xdr:colOff>171450</xdr:colOff>
      <xdr:row>31</xdr:row>
      <xdr:rowOff>180975</xdr:rowOff>
    </xdr:from>
    <xdr:to>
      <xdr:col>2</xdr:col>
      <xdr:colOff>9525</xdr:colOff>
      <xdr:row>33</xdr:row>
      <xdr:rowOff>180975</xdr:rowOff>
    </xdr:to>
    <xdr:sp macro="" textlink="">
      <xdr:nvSpPr>
        <xdr:cNvPr id="19"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2030075"/>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161925</xdr:colOff>
      <xdr:row>38</xdr:row>
      <xdr:rowOff>114300</xdr:rowOff>
    </xdr:from>
    <xdr:to>
      <xdr:col>2</xdr:col>
      <xdr:colOff>0</xdr:colOff>
      <xdr:row>40</xdr:row>
      <xdr:rowOff>114300</xdr:rowOff>
    </xdr:to>
    <xdr:sp macro="" textlink="">
      <xdr:nvSpPr>
        <xdr:cNvPr id="20"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1419225" y="14011275"/>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171450</xdr:colOff>
      <xdr:row>38</xdr:row>
      <xdr:rowOff>180975</xdr:rowOff>
    </xdr:from>
    <xdr:to>
      <xdr:col>2</xdr:col>
      <xdr:colOff>9525</xdr:colOff>
      <xdr:row>40</xdr:row>
      <xdr:rowOff>180975</xdr:rowOff>
    </xdr:to>
    <xdr:sp macro="" textlink="">
      <xdr:nvSpPr>
        <xdr:cNvPr id="22"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4077950"/>
          <a:ext cx="581025"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0</xdr:row>
      <xdr:rowOff>142875</xdr:rowOff>
    </xdr:from>
    <xdr:to>
      <xdr:col>13</xdr:col>
      <xdr:colOff>571499</xdr:colOff>
      <xdr:row>3</xdr:row>
      <xdr:rowOff>133350</xdr:rowOff>
    </xdr:to>
    <xdr:sp macro="" textlink="">
      <xdr:nvSpPr>
        <xdr:cNvPr id="6" name="Tekstvak 5">
          <a:hlinkClick xmlns:r="http://schemas.openxmlformats.org/officeDocument/2006/relationships" r:id="rId1"/>
          <a:extLst>
            <a:ext uri="{FF2B5EF4-FFF2-40B4-BE49-F238E27FC236}">
              <a16:creationId xmlns:a16="http://schemas.microsoft.com/office/drawing/2014/main" id="{89389535-C1AD-48EB-8C39-FE26459ECBED}"/>
            </a:ext>
          </a:extLst>
        </xdr:cNvPr>
        <xdr:cNvSpPr txBox="1"/>
      </xdr:nvSpPr>
      <xdr:spPr>
        <a:xfrm>
          <a:off x="6086475" y="142875"/>
          <a:ext cx="2409824" cy="561975"/>
        </a:xfrm>
        <a:prstGeom prst="rect">
          <a:avLst/>
        </a:prstGeom>
        <a:solidFill>
          <a:srgbClr val="7030A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161925</xdr:colOff>
      <xdr:row>0</xdr:row>
      <xdr:rowOff>57150</xdr:rowOff>
    </xdr:from>
    <xdr:to>
      <xdr:col>5</xdr:col>
      <xdr:colOff>101226</xdr:colOff>
      <xdr:row>4</xdr:row>
      <xdr:rowOff>61259</xdr:rowOff>
    </xdr:to>
    <xdr:pic>
      <xdr:nvPicPr>
        <xdr:cNvPr id="8" name="Afbeelding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57150"/>
          <a:ext cx="2987301" cy="766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12</xdr:row>
      <xdr:rowOff>180975</xdr:rowOff>
    </xdr:from>
    <xdr:to>
      <xdr:col>2</xdr:col>
      <xdr:colOff>9525</xdr:colOff>
      <xdr:row>14</xdr:row>
      <xdr:rowOff>180975</xdr:rowOff>
    </xdr:to>
    <xdr:sp macro="" textlink="">
      <xdr:nvSpPr>
        <xdr:cNvPr id="16"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2030075"/>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161925</xdr:colOff>
      <xdr:row>22</xdr:row>
      <xdr:rowOff>114300</xdr:rowOff>
    </xdr:from>
    <xdr:to>
      <xdr:col>2</xdr:col>
      <xdr:colOff>0</xdr:colOff>
      <xdr:row>24</xdr:row>
      <xdr:rowOff>114300</xdr:rowOff>
    </xdr:to>
    <xdr:sp macro="" textlink="">
      <xdr:nvSpPr>
        <xdr:cNvPr id="19" name="Text Box 9">
          <a:extLst>
            <a:ext uri="{FF2B5EF4-FFF2-40B4-BE49-F238E27FC236}">
              <a16:creationId xmlns:a16="http://schemas.microsoft.com/office/drawing/2014/main" id="{4DB6ADE0-5D78-4140-B6A8-7574C5EA9E9F}"/>
            </a:ext>
          </a:extLst>
        </xdr:cNvPr>
        <xdr:cNvSpPr txBox="1">
          <a:spLocks noChangeArrowheads="1"/>
        </xdr:cNvSpPr>
      </xdr:nvSpPr>
      <xdr:spPr bwMode="auto">
        <a:xfrm>
          <a:off x="1419225" y="16059150"/>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3</a:t>
          </a:r>
        </a:p>
        <a:p>
          <a:pPr algn="l" rtl="0">
            <a:lnSpc>
              <a:spcPts val="1100"/>
            </a:lnSpc>
            <a:defRPr sz="1000"/>
          </a:pPr>
          <a:endParaRPr lang="nl-NL" sz="1100" b="0" i="0" u="none" strike="noStrike" baseline="0">
            <a:solidFill>
              <a:srgbClr val="FFFFFF"/>
            </a:solidFill>
            <a:latin typeface="Calibri"/>
          </a:endParaRPr>
        </a:p>
      </xdr:txBody>
    </xdr:sp>
    <xdr:clientData/>
  </xdr:twoCellAnchor>
  <xdr:twoCellAnchor>
    <xdr:from>
      <xdr:col>1</xdr:col>
      <xdr:colOff>171450</xdr:colOff>
      <xdr:row>22</xdr:row>
      <xdr:rowOff>180975</xdr:rowOff>
    </xdr:from>
    <xdr:to>
      <xdr:col>2</xdr:col>
      <xdr:colOff>9525</xdr:colOff>
      <xdr:row>24</xdr:row>
      <xdr:rowOff>180975</xdr:rowOff>
    </xdr:to>
    <xdr:sp macro="" textlink="">
      <xdr:nvSpPr>
        <xdr:cNvPr id="20" name="Text Box 9">
          <a:extLst>
            <a:ext uri="{FF2B5EF4-FFF2-40B4-BE49-F238E27FC236}">
              <a16:creationId xmlns:a16="http://schemas.microsoft.com/office/drawing/2014/main" id="{67B6B10C-E26B-4318-BE43-E96020E2012A}"/>
            </a:ext>
          </a:extLst>
        </xdr:cNvPr>
        <xdr:cNvSpPr txBox="1">
          <a:spLocks noChangeArrowheads="1"/>
        </xdr:cNvSpPr>
      </xdr:nvSpPr>
      <xdr:spPr bwMode="auto">
        <a:xfrm>
          <a:off x="1428750" y="16125825"/>
          <a:ext cx="647700" cy="1000125"/>
        </a:xfrm>
        <a:prstGeom prst="rect">
          <a:avLst/>
        </a:prstGeom>
        <a:noFill/>
        <a:ln>
          <a:noFill/>
        </a:ln>
        <a:extLst/>
      </xdr:spPr>
      <xdr:txBody>
        <a:bodyPr vertOverflow="clip" wrap="square" lIns="91440" tIns="45720" rIns="91440" bIns="45720" anchor="t" upright="1"/>
        <a:lstStyle/>
        <a:p>
          <a:pPr algn="l" rtl="0">
            <a:lnSpc>
              <a:spcPts val="1100"/>
            </a:lnSpc>
            <a:defRPr sz="1000"/>
          </a:pPr>
          <a:r>
            <a:rPr lang="nl-NL" sz="1600" b="1" i="0" u="none" strike="noStrike" baseline="0">
              <a:solidFill>
                <a:srgbClr val="FFFFFF"/>
              </a:solidFill>
              <a:latin typeface="Calibri"/>
            </a:rPr>
            <a:t>2</a:t>
          </a:r>
        </a:p>
        <a:p>
          <a:pPr algn="l" rtl="0">
            <a:lnSpc>
              <a:spcPts val="1100"/>
            </a:lnSpc>
            <a:defRPr sz="1000"/>
          </a:pPr>
          <a:endParaRPr lang="nl-NL" sz="1100" b="0" i="0" u="none" strike="noStrike" baseline="0">
            <a:solidFill>
              <a:srgbClr val="FFFFFF"/>
            </a:solidFill>
            <a:latin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600075</xdr:colOff>
      <xdr:row>0</xdr:row>
      <xdr:rowOff>180975</xdr:rowOff>
    </xdr:from>
    <xdr:to>
      <xdr:col>13</xdr:col>
      <xdr:colOff>571499</xdr:colOff>
      <xdr:row>3</xdr:row>
      <xdr:rowOff>171450</xdr:rowOff>
    </xdr:to>
    <xdr:sp macro="" textlink="">
      <xdr:nvSpPr>
        <xdr:cNvPr id="7" name="Tekstvak 6">
          <a:hlinkClick xmlns:r="http://schemas.openxmlformats.org/officeDocument/2006/relationships" r:id="rId1"/>
          <a:extLst>
            <a:ext uri="{FF2B5EF4-FFF2-40B4-BE49-F238E27FC236}">
              <a16:creationId xmlns:a16="http://schemas.microsoft.com/office/drawing/2014/main" id="{CFE12883-FAA1-4E5B-B03B-34B050C8FF76}"/>
            </a:ext>
          </a:extLst>
        </xdr:cNvPr>
        <xdr:cNvSpPr txBox="1"/>
      </xdr:nvSpPr>
      <xdr:spPr>
        <a:xfrm>
          <a:off x="6086475" y="180975"/>
          <a:ext cx="2409824" cy="561975"/>
        </a:xfrm>
        <a:prstGeom prst="rect">
          <a:avLst/>
        </a:prstGeom>
        <a:solidFill>
          <a:srgbClr val="CC0066"/>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133350</xdr:colOff>
      <xdr:row>0</xdr:row>
      <xdr:rowOff>95250</xdr:rowOff>
    </xdr:from>
    <xdr:to>
      <xdr:col>4</xdr:col>
      <xdr:colOff>457200</xdr:colOff>
      <xdr:row>3</xdr:row>
      <xdr:rowOff>171450</xdr:rowOff>
    </xdr:to>
    <xdr:pic>
      <xdr:nvPicPr>
        <xdr:cNvPr id="8" name="image2.jpe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95250"/>
          <a:ext cx="2762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504825</xdr:colOff>
      <xdr:row>6</xdr:row>
      <xdr:rowOff>161925</xdr:rowOff>
    </xdr:from>
    <xdr:to>
      <xdr:col>11</xdr:col>
      <xdr:colOff>123825</xdr:colOff>
      <xdr:row>12</xdr:row>
      <xdr:rowOff>0</xdr:rowOff>
    </xdr:to>
    <xdr:sp macro="" textlink="">
      <xdr:nvSpPr>
        <xdr:cNvPr id="5" name="Tekstvak 4">
          <a:extLst>
            <a:ext uri="{FF2B5EF4-FFF2-40B4-BE49-F238E27FC236}">
              <a16:creationId xmlns:a16="http://schemas.microsoft.com/office/drawing/2014/main" id="{AED2B78B-4365-47E7-A7B8-C9E479B7F74D}"/>
            </a:ext>
          </a:extLst>
        </xdr:cNvPr>
        <xdr:cNvSpPr txBox="1"/>
      </xdr:nvSpPr>
      <xdr:spPr>
        <a:xfrm>
          <a:off x="504825" y="1304925"/>
          <a:ext cx="6324600" cy="98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latin typeface="+mn-lt"/>
              <a:ea typeface="+mn-ea"/>
              <a:cs typeface="+mn-cs"/>
            </a:rPr>
            <a:t>In</a:t>
          </a:r>
          <a:r>
            <a:rPr lang="nl-NL" sz="1100" baseline="0">
              <a:solidFill>
                <a:schemeClr val="dk1"/>
              </a:solidFill>
              <a:latin typeface="+mn-lt"/>
              <a:ea typeface="+mn-ea"/>
              <a:cs typeface="+mn-cs"/>
            </a:rPr>
            <a:t> onderstaand schema dient de inschrijver de prijzen incl. BTW op te geven voor additionele werkzaamheden. De diensten opgesomd in de menukaart </a:t>
          </a:r>
          <a:r>
            <a:rPr lang="nl-NL" sz="1100" b="1" baseline="0">
              <a:solidFill>
                <a:schemeClr val="dk1"/>
              </a:solidFill>
              <a:latin typeface="+mn-lt"/>
              <a:ea typeface="+mn-ea"/>
              <a:cs typeface="+mn-cs"/>
            </a:rPr>
            <a:t>kan</a:t>
          </a:r>
          <a:r>
            <a:rPr lang="nl-NL" sz="1100" b="0" baseline="0">
              <a:solidFill>
                <a:schemeClr val="dk1"/>
              </a:solidFill>
              <a:latin typeface="+mn-lt"/>
              <a:ea typeface="+mn-ea"/>
              <a:cs typeface="+mn-cs"/>
            </a:rPr>
            <a:t> de aanbestedende dienst afnemen. De producten zijn ter oriëntatie en geven de mogelijkheid om te gaan "winkelen" indien nodig. De aanbestedende dienst heeft geen enkele verplichting tot afname van deze diensten. Gegadigde kan diensten naar eigen wil toevoegen. </a:t>
          </a:r>
          <a:endParaRPr lang="nl-NL" sz="1100">
            <a:solidFill>
              <a:schemeClr val="dk1"/>
            </a:solidFill>
            <a:latin typeface="+mn-lt"/>
            <a:ea typeface="+mn-ea"/>
            <a:cs typeface="+mn-cs"/>
          </a:endParaRPr>
        </a:p>
        <a:p>
          <a:endParaRPr lang="nl-NL" sz="1100"/>
        </a:p>
      </xdr:txBody>
    </xdr:sp>
    <xdr:clientData/>
  </xdr:twoCellAnchor>
  <xdr:twoCellAnchor>
    <xdr:from>
      <xdr:col>9</xdr:col>
      <xdr:colOff>600075</xdr:colOff>
      <xdr:row>0</xdr:row>
      <xdr:rowOff>171450</xdr:rowOff>
    </xdr:from>
    <xdr:to>
      <xdr:col>13</xdr:col>
      <xdr:colOff>571499</xdr:colOff>
      <xdr:row>3</xdr:row>
      <xdr:rowOff>161925</xdr:rowOff>
    </xdr:to>
    <xdr:sp macro="" textlink="">
      <xdr:nvSpPr>
        <xdr:cNvPr id="6" name="Tekstvak 5">
          <a:hlinkClick xmlns:r="http://schemas.openxmlformats.org/officeDocument/2006/relationships" r:id="rId1"/>
          <a:extLst>
            <a:ext uri="{FF2B5EF4-FFF2-40B4-BE49-F238E27FC236}">
              <a16:creationId xmlns:a16="http://schemas.microsoft.com/office/drawing/2014/main" id="{4D84C3A5-7160-4CAB-A75A-72E4F9388750}"/>
            </a:ext>
          </a:extLst>
        </xdr:cNvPr>
        <xdr:cNvSpPr txBox="1"/>
      </xdr:nvSpPr>
      <xdr:spPr>
        <a:xfrm>
          <a:off x="6086475" y="171450"/>
          <a:ext cx="2409824" cy="561975"/>
        </a:xfrm>
        <a:prstGeom prst="rect">
          <a:avLst/>
        </a:prstGeom>
        <a:solidFill>
          <a:srgbClr val="C000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3</xdr:col>
      <xdr:colOff>399828</xdr:colOff>
      <xdr:row>4</xdr:row>
      <xdr:rowOff>85724</xdr:rowOff>
    </xdr:to>
    <xdr:pic>
      <xdr:nvPicPr>
        <xdr:cNvPr id="9260" name="Afbeelding 1" descr="leeuwenborgh-opleiding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7169" t="23666" r="18959" b="37738"/>
        <a:stretch>
          <a:fillRect/>
        </a:stretch>
      </xdr:blipFill>
      <xdr:spPr bwMode="auto">
        <a:xfrm>
          <a:off x="114300" y="57150"/>
          <a:ext cx="2114328"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19051</xdr:colOff>
      <xdr:row>4</xdr:row>
      <xdr:rowOff>9526</xdr:rowOff>
    </xdr:from>
    <xdr:to>
      <xdr:col>12</xdr:col>
      <xdr:colOff>571501</xdr:colOff>
      <xdr:row>14</xdr:row>
      <xdr:rowOff>189734</xdr:rowOff>
    </xdr:to>
    <xdr:pic>
      <xdr:nvPicPr>
        <xdr:cNvPr id="9261" name="Afbeelding 2" descr="kleurenpallet.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34251" y="771526"/>
          <a:ext cx="552450" cy="215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600075</xdr:colOff>
      <xdr:row>0</xdr:row>
      <xdr:rowOff>171450</xdr:rowOff>
    </xdr:from>
    <xdr:to>
      <xdr:col>13</xdr:col>
      <xdr:colOff>571499</xdr:colOff>
      <xdr:row>3</xdr:row>
      <xdr:rowOff>161925</xdr:rowOff>
    </xdr:to>
    <xdr:sp macro="" textlink="">
      <xdr:nvSpPr>
        <xdr:cNvPr id="7" name="Tekstvak 6">
          <a:hlinkClick xmlns:r="http://schemas.openxmlformats.org/officeDocument/2006/relationships" r:id="rId3"/>
          <a:extLst>
            <a:ext uri="{FF2B5EF4-FFF2-40B4-BE49-F238E27FC236}">
              <a16:creationId xmlns:a16="http://schemas.microsoft.com/office/drawing/2014/main" id="{1AB810C7-E968-49CE-8958-469D94D57880}"/>
            </a:ext>
          </a:extLst>
        </xdr:cNvPr>
        <xdr:cNvSpPr txBox="1"/>
      </xdr:nvSpPr>
      <xdr:spPr>
        <a:xfrm>
          <a:off x="6086475" y="171450"/>
          <a:ext cx="2409824" cy="561975"/>
        </a:xfrm>
        <a:prstGeom prst="rect">
          <a:avLst/>
        </a:prstGeom>
        <a:solidFill>
          <a:srgbClr val="FA9500"/>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nl-NL" sz="1800" b="1">
              <a:solidFill>
                <a:schemeClr val="bg1"/>
              </a:solidFill>
            </a:rPr>
            <a:t>Terug naar voorblad</a:t>
          </a:r>
        </a:p>
      </xdr:txBody>
    </xdr:sp>
    <xdr:clientData/>
  </xdr:twoCellAnchor>
  <xdr:twoCellAnchor>
    <xdr:from>
      <xdr:col>0</xdr:col>
      <xdr:colOff>0</xdr:colOff>
      <xdr:row>15</xdr:row>
      <xdr:rowOff>114301</xdr:rowOff>
    </xdr:from>
    <xdr:to>
      <xdr:col>4</xdr:col>
      <xdr:colOff>504825</xdr:colOff>
      <xdr:row>18</xdr:row>
      <xdr:rowOff>34318</xdr:rowOff>
    </xdr:to>
    <xdr:pic>
      <xdr:nvPicPr>
        <xdr:cNvPr id="5" name="Afbeelding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38476"/>
          <a:ext cx="2943225" cy="49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142875</xdr:rowOff>
    </xdr:from>
    <xdr:to>
      <xdr:col>12</xdr:col>
      <xdr:colOff>9524</xdr:colOff>
      <xdr:row>31</xdr:row>
      <xdr:rowOff>38100</xdr:rowOff>
    </xdr:to>
    <xdr:pic>
      <xdr:nvPicPr>
        <xdr:cNvPr id="6" name="Afbeelding 5" descr="bg-balk.gif"/>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35210"/>
        <a:stretch>
          <a:fillRect/>
        </a:stretch>
      </xdr:blipFill>
      <xdr:spPr bwMode="auto">
        <a:xfrm>
          <a:off x="0" y="5410200"/>
          <a:ext cx="7324724"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0</xdr:rowOff>
    </xdr:from>
    <xdr:to>
      <xdr:col>5</xdr:col>
      <xdr:colOff>323851</xdr:colOff>
      <xdr:row>3</xdr:row>
      <xdr:rowOff>148528</xdr:rowOff>
    </xdr:to>
    <xdr:pic>
      <xdr:nvPicPr>
        <xdr:cNvPr id="2" name="image2.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6248400"/>
          <a:ext cx="3371850" cy="52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38100</xdr:colOff>
      <xdr:row>2</xdr:row>
      <xdr:rowOff>0</xdr:rowOff>
    </xdr:from>
    <xdr:to>
      <xdr:col>13</xdr:col>
      <xdr:colOff>600075</xdr:colOff>
      <xdr:row>5</xdr:row>
      <xdr:rowOff>47625</xdr:rowOff>
    </xdr:to>
    <xdr:sp macro="" textlink="">
      <xdr:nvSpPr>
        <xdr:cNvPr id="3" name="Rechthoek 2">
          <a:hlinkClick xmlns:r="http://schemas.openxmlformats.org/officeDocument/2006/relationships" r:id="rId2"/>
        </xdr:cNvPr>
        <xdr:cNvSpPr/>
      </xdr:nvSpPr>
      <xdr:spPr>
        <a:xfrm>
          <a:off x="6134100" y="381000"/>
          <a:ext cx="2390775" cy="619125"/>
        </a:xfrm>
        <a:prstGeom prst="rect">
          <a:avLst/>
        </a:prstGeom>
        <a:solidFill>
          <a:srgbClr val="CC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800" b="1"/>
            <a:t>Terug naar voorblad</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36"/>
  <sheetViews>
    <sheetView showGridLines="0" tabSelected="1" workbookViewId="0">
      <selection activeCell="B14" sqref="B14"/>
    </sheetView>
  </sheetViews>
  <sheetFormatPr defaultRowHeight="15" x14ac:dyDescent="0.25"/>
  <cols>
    <col min="1" max="16384" width="9.140625" style="3"/>
  </cols>
  <sheetData>
    <row r="5" spans="1:13" ht="15" customHeight="1" x14ac:dyDescent="0.25">
      <c r="E5" s="113" t="s">
        <v>86</v>
      </c>
      <c r="F5" s="113"/>
      <c r="G5" s="113"/>
      <c r="H5" s="113"/>
      <c r="I5" s="113"/>
      <c r="J5" s="113"/>
      <c r="K5" s="113"/>
    </row>
    <row r="6" spans="1:13" ht="15" customHeight="1" x14ac:dyDescent="0.25">
      <c r="E6" s="113"/>
      <c r="F6" s="113"/>
      <c r="G6" s="113"/>
      <c r="H6" s="113"/>
      <c r="I6" s="113"/>
      <c r="J6" s="113"/>
      <c r="K6" s="113"/>
    </row>
    <row r="7" spans="1:13" ht="15" customHeight="1" x14ac:dyDescent="0.25">
      <c r="E7" s="113"/>
      <c r="F7" s="113"/>
      <c r="G7" s="113"/>
      <c r="H7" s="113"/>
      <c r="I7" s="113"/>
      <c r="J7" s="113"/>
      <c r="K7" s="113"/>
      <c r="M7" s="4"/>
    </row>
    <row r="8" spans="1:13" x14ac:dyDescent="0.25">
      <c r="E8" s="113"/>
      <c r="F8" s="113"/>
      <c r="G8" s="113"/>
      <c r="H8" s="113"/>
      <c r="I8" s="113"/>
      <c r="J8" s="113"/>
      <c r="K8" s="113"/>
      <c r="M8" s="4"/>
    </row>
    <row r="9" spans="1:13" x14ac:dyDescent="0.25">
      <c r="M9" s="4"/>
    </row>
    <row r="11" spans="1:13" x14ac:dyDescent="0.25">
      <c r="A11" s="9" t="s">
        <v>3</v>
      </c>
      <c r="B11" s="7"/>
      <c r="D11" s="45" t="s">
        <v>4</v>
      </c>
      <c r="E11" s="46"/>
      <c r="G11" s="48" t="s">
        <v>16</v>
      </c>
      <c r="H11" s="16"/>
      <c r="J11" s="49" t="s">
        <v>15</v>
      </c>
      <c r="K11" s="50"/>
    </row>
    <row r="12" spans="1:13" x14ac:dyDescent="0.25">
      <c r="A12" s="10" t="s">
        <v>0</v>
      </c>
      <c r="B12" s="8"/>
      <c r="D12" s="47" t="s">
        <v>11</v>
      </c>
      <c r="E12" s="47"/>
      <c r="G12" s="18" t="s">
        <v>12</v>
      </c>
      <c r="H12" s="18"/>
      <c r="J12" s="51" t="s">
        <v>13</v>
      </c>
      <c r="K12" s="51"/>
    </row>
    <row r="13" spans="1:13" x14ac:dyDescent="0.25">
      <c r="A13" s="8"/>
      <c r="B13" s="8"/>
      <c r="D13" s="6"/>
      <c r="E13" s="6"/>
      <c r="G13" s="6"/>
      <c r="H13" s="6"/>
      <c r="J13"/>
      <c r="K13"/>
    </row>
    <row r="14" spans="1:13" x14ac:dyDescent="0.25">
      <c r="J14" s="6"/>
    </row>
    <row r="15" spans="1:13" x14ac:dyDescent="0.25">
      <c r="A15" s="116" t="s">
        <v>142</v>
      </c>
      <c r="B15" s="116"/>
      <c r="D15" s="114" t="s">
        <v>137</v>
      </c>
      <c r="E15" s="114"/>
      <c r="G15" s="115" t="s">
        <v>140</v>
      </c>
      <c r="H15" s="115"/>
      <c r="J15" s="21"/>
      <c r="K15" s="21"/>
    </row>
    <row r="16" spans="1:13" x14ac:dyDescent="0.25">
      <c r="A16" s="22" t="s">
        <v>14</v>
      </c>
      <c r="B16" s="22"/>
      <c r="D16" s="11" t="s">
        <v>138</v>
      </c>
      <c r="E16" s="11"/>
      <c r="G16" s="62" t="s">
        <v>139</v>
      </c>
      <c r="H16" s="6"/>
      <c r="J16" s="6"/>
      <c r="K16" s="6"/>
    </row>
    <row r="17" spans="1:12" x14ac:dyDescent="0.25">
      <c r="A17"/>
      <c r="B17"/>
      <c r="D17" s="17"/>
      <c r="E17" s="17"/>
    </row>
    <row r="25" spans="1:12" x14ac:dyDescent="0.25">
      <c r="L25" s="52"/>
    </row>
    <row r="34" spans="1:14" ht="15" customHeight="1" x14ac:dyDescent="0.25">
      <c r="A34" s="112"/>
      <c r="B34" s="112"/>
      <c r="C34" s="112"/>
      <c r="D34" s="112"/>
      <c r="E34" s="112"/>
      <c r="F34" s="112"/>
      <c r="G34" s="112"/>
      <c r="H34" s="112"/>
      <c r="I34" s="112"/>
      <c r="J34" s="112"/>
      <c r="K34" s="112"/>
      <c r="L34" s="112"/>
      <c r="M34" s="5"/>
      <c r="N34" s="5"/>
    </row>
    <row r="35" spans="1:14" ht="15" customHeight="1" x14ac:dyDescent="0.25">
      <c r="A35" s="112"/>
      <c r="B35" s="112"/>
      <c r="C35" s="112"/>
      <c r="D35" s="112"/>
      <c r="E35" s="112"/>
      <c r="F35" s="112"/>
      <c r="G35" s="112"/>
      <c r="H35" s="112"/>
      <c r="I35" s="112"/>
      <c r="J35" s="112"/>
      <c r="K35" s="112"/>
      <c r="L35" s="112"/>
      <c r="M35" s="5"/>
      <c r="N35" s="5"/>
    </row>
    <row r="36" spans="1:14" ht="15" customHeight="1" x14ac:dyDescent="0.25">
      <c r="A36" s="112"/>
      <c r="B36" s="112"/>
      <c r="C36" s="112"/>
      <c r="D36" s="112"/>
      <c r="E36" s="112"/>
      <c r="F36" s="112"/>
      <c r="G36" s="112"/>
      <c r="H36" s="112"/>
      <c r="I36" s="112"/>
      <c r="J36" s="112"/>
      <c r="K36" s="112"/>
      <c r="L36" s="112"/>
      <c r="M36" s="5"/>
      <c r="N36" s="5"/>
    </row>
  </sheetData>
  <sheetProtection algorithmName="SHA-512" hashValue="4+GS/xasJHf4JJVunh/OEBCwnEjQE7yc7ralY0x+fyq9UjZpDPoXOPDMxt2UQSftRiLiTUZBTd7bZOuRmyI2Mg==" saltValue="Tyn5maAQXRJdZ47YHhQFGQ==" spinCount="100000" sheet="1" objects="1" scenarios="1"/>
  <mergeCells count="5">
    <mergeCell ref="A34:L36"/>
    <mergeCell ref="E5:K8"/>
    <mergeCell ref="D15:E15"/>
    <mergeCell ref="G15:H15"/>
    <mergeCell ref="A15:B15"/>
  </mergeCells>
  <hyperlinks>
    <hyperlink ref="A11:B13" location="'uitleg invulblad'!A1" display="'uitleg invulblad'!A1"/>
    <hyperlink ref="G11:H13" location="locaties!A1" display="locaties!A1"/>
    <hyperlink ref="D12" location="'Locaties Leeuwenborgh'!A1" display="Locaties Leeuwenborgh"/>
    <hyperlink ref="J11:K12" location="'Locaties Gilde'!A1" display="'Locaties Gilde'!A1"/>
    <hyperlink ref="D11:E12" location="'Locaties Leeuwenborgh'!A1" display="uitleg blokken'!A1"/>
    <hyperlink ref="G11:H12" location="'Locaties Arcus'!A1" display="'Locaties Arcus'!A1"/>
    <hyperlink ref="D15" location="'Totaaloverzicht perceel 1'!A1" display="'Totaaloverzicht perceel 1'!A1"/>
    <hyperlink ref="D16:E16" location="'Totaaloverzicht perceel 1'!A1" display="Totaaloverzicht Perceel 1"/>
    <hyperlink ref="G15:H16" location="'Totaaloverzicht perceel 2'!A1" display="Totaaloverzicht perceel 2'!A1"/>
    <hyperlink ref="A16:B16" location="'Wijzigingen-Aanv werkzaamheden'!A1" display="Wijzigingen"/>
    <hyperlink ref="A15:B15" location="'Wijzigingen-Aanv werkzaamheden'!A1" display="Wijzigingen-Aanv werkzaamheden'!A1"/>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1"/>
  <sheetViews>
    <sheetView workbookViewId="0">
      <selection activeCell="C5" sqref="C5"/>
    </sheetView>
  </sheetViews>
  <sheetFormatPr defaultRowHeight="15" x14ac:dyDescent="0.25"/>
  <cols>
    <col min="1" max="16384" width="9.140625" style="3"/>
  </cols>
  <sheetData>
    <row r="2" spans="1:11" ht="15" customHeight="1" x14ac:dyDescent="0.25">
      <c r="D2" s="117" t="s">
        <v>0</v>
      </c>
      <c r="E2" s="117"/>
      <c r="F2" s="117"/>
      <c r="G2" s="117"/>
      <c r="H2" s="20"/>
      <c r="I2" s="20"/>
      <c r="J2" s="20"/>
      <c r="K2" s="20"/>
    </row>
    <row r="3" spans="1:11" ht="15" customHeight="1" x14ac:dyDescent="0.25">
      <c r="D3" s="117"/>
      <c r="E3" s="117"/>
      <c r="F3" s="117"/>
      <c r="G3" s="117"/>
      <c r="H3" s="20"/>
      <c r="I3" s="20"/>
      <c r="J3" s="20"/>
      <c r="K3" s="20"/>
    </row>
    <row r="4" spans="1:11" ht="15" customHeight="1" x14ac:dyDescent="0.25">
      <c r="D4" s="20"/>
      <c r="E4" s="20"/>
      <c r="F4" s="20"/>
      <c r="G4" s="20"/>
      <c r="H4" s="20"/>
      <c r="I4" s="20"/>
      <c r="J4" s="20"/>
      <c r="K4" s="20"/>
    </row>
    <row r="6" spans="1:11" x14ac:dyDescent="0.25">
      <c r="A6" s="118"/>
      <c r="B6" s="118"/>
      <c r="C6" s="118"/>
      <c r="D6" s="118"/>
      <c r="E6" s="118"/>
      <c r="F6" s="118"/>
      <c r="G6" s="118"/>
      <c r="H6" s="118"/>
      <c r="I6" s="118"/>
      <c r="J6" s="118"/>
      <c r="K6" s="118"/>
    </row>
    <row r="31" spans="1:12" x14ac:dyDescent="0.25">
      <c r="A31" s="1"/>
      <c r="B31" s="1"/>
      <c r="C31" s="1"/>
      <c r="D31" s="1"/>
      <c r="E31" s="1"/>
      <c r="F31" s="1"/>
      <c r="G31" s="1"/>
      <c r="H31" s="1"/>
      <c r="I31" s="1"/>
      <c r="J31" s="1"/>
      <c r="K31" s="1"/>
      <c r="L31" s="1"/>
    </row>
  </sheetData>
  <sheetProtection algorithmName="SHA-512" hashValue="aUhyk/qXD3Gh++DDGe6Dhq7HV3oR+v7acDoBB4/DjbIBI8BUIUChlm18BHm45N4t5JZDddHS2byF0+Nb6aA3nA==" saltValue="4Gx88Shje2eVaM4HxQo7JQ==" spinCount="100000" sheet="1" objects="1" scenarios="1"/>
  <mergeCells count="2">
    <mergeCell ref="D2:G3"/>
    <mergeCell ref="A6:K6"/>
  </mergeCells>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showGridLines="0" topLeftCell="A32" workbookViewId="0">
      <selection activeCell="F41" sqref="F41"/>
    </sheetView>
  </sheetViews>
  <sheetFormatPr defaultRowHeight="15" x14ac:dyDescent="0.25"/>
  <cols>
    <col min="1" max="1" width="18.85546875" style="3" customWidth="1"/>
    <col min="2" max="2" width="12.140625" style="3" customWidth="1"/>
    <col min="3" max="3" width="10" style="3" customWidth="1"/>
    <col min="4" max="4" width="12.140625" style="3" customWidth="1"/>
    <col min="5" max="5" width="9.140625" style="3"/>
    <col min="6" max="6" width="19.42578125" style="3" customWidth="1"/>
    <col min="7" max="7" width="9.28515625" style="3" customWidth="1"/>
    <col min="8" max="8" width="16.7109375" style="3" customWidth="1"/>
    <col min="9" max="9" width="11" style="3" customWidth="1"/>
    <col min="10" max="10" width="9.140625" style="3"/>
    <col min="11" max="11" width="12.28515625" style="3" customWidth="1"/>
    <col min="12" max="12" width="9.140625" style="3"/>
    <col min="13" max="13" width="10.7109375" style="3" customWidth="1"/>
    <col min="14" max="14" width="12.28515625" style="3" customWidth="1"/>
    <col min="15" max="16384" width="9.140625" style="3"/>
  </cols>
  <sheetData>
    <row r="2" spans="1:14" x14ac:dyDescent="0.25">
      <c r="E2" s="117" t="s">
        <v>1</v>
      </c>
      <c r="F2" s="117"/>
      <c r="G2" s="117"/>
      <c r="H2" s="117"/>
      <c r="I2" s="117"/>
      <c r="J2" s="117"/>
      <c r="K2" s="117"/>
    </row>
    <row r="3" spans="1:14" x14ac:dyDescent="0.25">
      <c r="E3" s="117"/>
      <c r="F3" s="117"/>
      <c r="G3" s="117"/>
      <c r="H3" s="117"/>
      <c r="I3" s="117"/>
      <c r="J3" s="117"/>
      <c r="K3" s="117"/>
    </row>
    <row r="4" spans="1:14" x14ac:dyDescent="0.25">
      <c r="E4" s="117"/>
      <c r="F4" s="117"/>
      <c r="G4" s="117"/>
      <c r="H4" s="117"/>
      <c r="I4" s="117"/>
      <c r="J4" s="117"/>
      <c r="K4" s="117"/>
    </row>
    <row r="6" spans="1:14" x14ac:dyDescent="0.25">
      <c r="A6" s="2"/>
      <c r="B6" s="2"/>
      <c r="C6" s="2"/>
      <c r="D6" s="2"/>
      <c r="E6" s="2"/>
      <c r="F6" s="2"/>
    </row>
    <row r="8" spans="1:14" ht="30" customHeight="1" x14ac:dyDescent="0.25">
      <c r="A8" s="119" t="s">
        <v>68</v>
      </c>
      <c r="B8" s="119"/>
      <c r="C8" s="119"/>
      <c r="D8" s="119" t="s">
        <v>184</v>
      </c>
      <c r="E8" s="119"/>
      <c r="F8" s="119"/>
      <c r="G8" s="119"/>
      <c r="H8" s="119"/>
      <c r="I8" s="119"/>
      <c r="J8" s="119"/>
      <c r="K8" s="119"/>
      <c r="L8" s="120"/>
      <c r="M8" s="120"/>
      <c r="N8" s="120"/>
    </row>
    <row r="9" spans="1:14" ht="81.75" customHeight="1" x14ac:dyDescent="0.25">
      <c r="A9" s="25" t="s">
        <v>69</v>
      </c>
      <c r="B9" s="24" t="s">
        <v>17</v>
      </c>
      <c r="C9" s="25" t="s">
        <v>18</v>
      </c>
      <c r="D9" s="24" t="s">
        <v>19</v>
      </c>
      <c r="E9" s="26" t="s">
        <v>20</v>
      </c>
      <c r="F9" s="24" t="s">
        <v>21</v>
      </c>
      <c r="G9" s="26" t="s">
        <v>22</v>
      </c>
      <c r="H9" s="26" t="s">
        <v>107</v>
      </c>
      <c r="I9" s="24" t="s">
        <v>108</v>
      </c>
      <c r="J9" s="26" t="s">
        <v>23</v>
      </c>
      <c r="K9" s="63" t="s">
        <v>181</v>
      </c>
      <c r="L9" s="121"/>
      <c r="M9" s="122"/>
      <c r="N9" s="90"/>
    </row>
    <row r="10" spans="1:14" x14ac:dyDescent="0.25">
      <c r="A10" s="123"/>
      <c r="B10" s="124"/>
      <c r="C10" s="124"/>
      <c r="D10" s="124"/>
      <c r="E10" s="124"/>
      <c r="F10" s="124"/>
      <c r="G10" s="124"/>
      <c r="H10" s="124"/>
      <c r="I10" s="124"/>
      <c r="J10" s="124"/>
      <c r="K10" s="124"/>
      <c r="L10" s="125"/>
      <c r="M10" s="125"/>
      <c r="N10" s="125"/>
    </row>
    <row r="11" spans="1:14" ht="56.25" x14ac:dyDescent="0.25">
      <c r="A11" s="32" t="s">
        <v>91</v>
      </c>
      <c r="B11" s="28" t="s">
        <v>82</v>
      </c>
      <c r="C11" s="29" t="s">
        <v>83</v>
      </c>
      <c r="D11" s="28" t="s">
        <v>84</v>
      </c>
      <c r="E11" s="30">
        <v>1</v>
      </c>
      <c r="F11" s="28" t="s">
        <v>88</v>
      </c>
      <c r="G11" s="30">
        <v>1829</v>
      </c>
      <c r="H11" s="31">
        <v>0</v>
      </c>
      <c r="I11" s="70">
        <f>H11*G11</f>
        <v>0</v>
      </c>
      <c r="J11" s="30">
        <v>2</v>
      </c>
      <c r="K11" s="71">
        <f>J11*I11</f>
        <v>0</v>
      </c>
      <c r="L11" s="92"/>
      <c r="M11" s="93"/>
      <c r="N11" s="94"/>
    </row>
    <row r="12" spans="1:14" ht="90" x14ac:dyDescent="0.25">
      <c r="A12" s="32" t="s">
        <v>91</v>
      </c>
      <c r="B12" s="28" t="s">
        <v>82</v>
      </c>
      <c r="C12" s="29" t="s">
        <v>83</v>
      </c>
      <c r="D12" s="28" t="s">
        <v>84</v>
      </c>
      <c r="E12" s="30">
        <v>2</v>
      </c>
      <c r="F12" s="28" t="s">
        <v>87</v>
      </c>
      <c r="G12" s="30">
        <v>470</v>
      </c>
      <c r="H12" s="31">
        <v>0</v>
      </c>
      <c r="I12" s="70">
        <f t="shared" ref="I12:I23" si="0">H12*G12</f>
        <v>0</v>
      </c>
      <c r="J12" s="30">
        <v>2</v>
      </c>
      <c r="K12" s="71">
        <f t="shared" ref="K12:K23" si="1">J12*I12</f>
        <v>0</v>
      </c>
      <c r="L12" s="92"/>
      <c r="M12" s="93"/>
      <c r="N12" s="94"/>
    </row>
    <row r="13" spans="1:14" ht="56.25" x14ac:dyDescent="0.25">
      <c r="A13" s="32" t="s">
        <v>91</v>
      </c>
      <c r="B13" s="28" t="s">
        <v>82</v>
      </c>
      <c r="C13" s="29" t="s">
        <v>83</v>
      </c>
      <c r="D13" s="28" t="s">
        <v>84</v>
      </c>
      <c r="E13" s="30">
        <v>3</v>
      </c>
      <c r="F13" s="28" t="s">
        <v>90</v>
      </c>
      <c r="G13" s="30">
        <v>1869</v>
      </c>
      <c r="H13" s="31">
        <v>0</v>
      </c>
      <c r="I13" s="70">
        <f t="shared" si="0"/>
        <v>0</v>
      </c>
      <c r="J13" s="30">
        <v>2</v>
      </c>
      <c r="K13" s="71">
        <f t="shared" si="1"/>
        <v>0</v>
      </c>
      <c r="L13" s="92"/>
      <c r="M13" s="93"/>
      <c r="N13" s="94"/>
    </row>
    <row r="14" spans="1:14" ht="45" x14ac:dyDescent="0.25">
      <c r="A14" s="32" t="s">
        <v>91</v>
      </c>
      <c r="B14" s="28" t="s">
        <v>82</v>
      </c>
      <c r="C14" s="29" t="s">
        <v>83</v>
      </c>
      <c r="D14" s="28" t="s">
        <v>84</v>
      </c>
      <c r="E14" s="30">
        <v>4</v>
      </c>
      <c r="F14" s="28" t="s">
        <v>93</v>
      </c>
      <c r="G14" s="30">
        <v>193</v>
      </c>
      <c r="H14" s="31">
        <v>0</v>
      </c>
      <c r="I14" s="70">
        <f t="shared" si="0"/>
        <v>0</v>
      </c>
      <c r="J14" s="30">
        <v>2</v>
      </c>
      <c r="K14" s="71">
        <f t="shared" si="1"/>
        <v>0</v>
      </c>
      <c r="L14" s="92"/>
      <c r="M14" s="93"/>
      <c r="N14" s="94"/>
    </row>
    <row r="15" spans="1:14" ht="56.25" x14ac:dyDescent="0.25">
      <c r="A15" s="32" t="s">
        <v>91</v>
      </c>
      <c r="B15" s="28" t="s">
        <v>82</v>
      </c>
      <c r="C15" s="29" t="s">
        <v>83</v>
      </c>
      <c r="D15" s="28" t="s">
        <v>84</v>
      </c>
      <c r="E15" s="30">
        <v>5</v>
      </c>
      <c r="F15" s="28" t="s">
        <v>89</v>
      </c>
      <c r="G15" s="30">
        <v>3578</v>
      </c>
      <c r="H15" s="31">
        <v>0</v>
      </c>
      <c r="I15" s="70">
        <f t="shared" si="0"/>
        <v>0</v>
      </c>
      <c r="J15" s="30">
        <v>2</v>
      </c>
      <c r="K15" s="71">
        <f t="shared" si="1"/>
        <v>0</v>
      </c>
      <c r="L15" s="92"/>
      <c r="M15" s="93"/>
      <c r="N15" s="94"/>
    </row>
    <row r="16" spans="1:14" ht="45" x14ac:dyDescent="0.25">
      <c r="A16" s="32" t="s">
        <v>91</v>
      </c>
      <c r="B16" s="28" t="s">
        <v>82</v>
      </c>
      <c r="C16" s="29" t="s">
        <v>83</v>
      </c>
      <c r="D16" s="28" t="s">
        <v>84</v>
      </c>
      <c r="E16" s="30">
        <v>6</v>
      </c>
      <c r="F16" s="28" t="s">
        <v>94</v>
      </c>
      <c r="G16" s="30">
        <v>570</v>
      </c>
      <c r="H16" s="31">
        <v>0</v>
      </c>
      <c r="I16" s="70">
        <f t="shared" si="0"/>
        <v>0</v>
      </c>
      <c r="J16" s="30">
        <v>2</v>
      </c>
      <c r="K16" s="71">
        <f t="shared" si="1"/>
        <v>0</v>
      </c>
      <c r="L16" s="92"/>
      <c r="M16" s="93"/>
      <c r="N16" s="94"/>
    </row>
    <row r="17" spans="1:14" ht="45" x14ac:dyDescent="0.25">
      <c r="A17" s="32" t="s">
        <v>91</v>
      </c>
      <c r="B17" s="28" t="s">
        <v>82</v>
      </c>
      <c r="C17" s="29" t="s">
        <v>83</v>
      </c>
      <c r="D17" s="28" t="s">
        <v>84</v>
      </c>
      <c r="E17" s="30">
        <v>7</v>
      </c>
      <c r="F17" s="28" t="s">
        <v>95</v>
      </c>
      <c r="G17" s="30">
        <v>570</v>
      </c>
      <c r="H17" s="31">
        <v>0</v>
      </c>
      <c r="I17" s="70">
        <f t="shared" si="0"/>
        <v>0</v>
      </c>
      <c r="J17" s="30">
        <v>2</v>
      </c>
      <c r="K17" s="71">
        <f t="shared" si="1"/>
        <v>0</v>
      </c>
      <c r="L17" s="92"/>
      <c r="M17" s="93"/>
      <c r="N17" s="94"/>
    </row>
    <row r="18" spans="1:14" ht="33.75" x14ac:dyDescent="0.25">
      <c r="A18" s="32" t="s">
        <v>91</v>
      </c>
      <c r="B18" s="28" t="s">
        <v>82</v>
      </c>
      <c r="C18" s="29" t="s">
        <v>83</v>
      </c>
      <c r="D18" s="28" t="s">
        <v>84</v>
      </c>
      <c r="E18" s="30">
        <v>8</v>
      </c>
      <c r="F18" s="28" t="s">
        <v>96</v>
      </c>
      <c r="G18" s="30">
        <v>250</v>
      </c>
      <c r="H18" s="31">
        <v>0</v>
      </c>
      <c r="I18" s="70">
        <f t="shared" si="0"/>
        <v>0</v>
      </c>
      <c r="J18" s="30">
        <v>2</v>
      </c>
      <c r="K18" s="71">
        <f t="shared" si="1"/>
        <v>0</v>
      </c>
      <c r="L18" s="92"/>
      <c r="M18" s="93"/>
      <c r="N18" s="94"/>
    </row>
    <row r="19" spans="1:14" ht="56.25" x14ac:dyDescent="0.25">
      <c r="A19" s="32" t="s">
        <v>91</v>
      </c>
      <c r="B19" s="28" t="s">
        <v>82</v>
      </c>
      <c r="C19" s="29" t="s">
        <v>83</v>
      </c>
      <c r="D19" s="28" t="s">
        <v>84</v>
      </c>
      <c r="E19" s="30">
        <v>9</v>
      </c>
      <c r="F19" s="28" t="s">
        <v>97</v>
      </c>
      <c r="G19" s="30">
        <v>292</v>
      </c>
      <c r="H19" s="31">
        <v>0</v>
      </c>
      <c r="I19" s="70">
        <f t="shared" si="0"/>
        <v>0</v>
      </c>
      <c r="J19" s="30">
        <v>2</v>
      </c>
      <c r="K19" s="71">
        <f t="shared" si="1"/>
        <v>0</v>
      </c>
      <c r="L19" s="92"/>
      <c r="M19" s="93"/>
      <c r="N19" s="94"/>
    </row>
    <row r="20" spans="1:14" ht="56.25" x14ac:dyDescent="0.25">
      <c r="A20" s="32" t="s">
        <v>91</v>
      </c>
      <c r="B20" s="28" t="s">
        <v>82</v>
      </c>
      <c r="C20" s="29" t="s">
        <v>83</v>
      </c>
      <c r="D20" s="28" t="s">
        <v>84</v>
      </c>
      <c r="E20" s="30">
        <v>10</v>
      </c>
      <c r="F20" s="28" t="s">
        <v>98</v>
      </c>
      <c r="G20" s="30">
        <v>292</v>
      </c>
      <c r="H20" s="31">
        <v>0</v>
      </c>
      <c r="I20" s="70">
        <f t="shared" si="0"/>
        <v>0</v>
      </c>
      <c r="J20" s="30">
        <v>2</v>
      </c>
      <c r="K20" s="71">
        <f t="shared" si="1"/>
        <v>0</v>
      </c>
      <c r="L20" s="92"/>
      <c r="M20" s="93"/>
      <c r="N20" s="94"/>
    </row>
    <row r="21" spans="1:14" ht="46.5" x14ac:dyDescent="0.25">
      <c r="A21" s="32" t="s">
        <v>91</v>
      </c>
      <c r="B21" s="28" t="s">
        <v>82</v>
      </c>
      <c r="C21" s="29" t="s">
        <v>83</v>
      </c>
      <c r="D21" s="28" t="s">
        <v>84</v>
      </c>
      <c r="E21" s="30">
        <v>11</v>
      </c>
      <c r="F21" s="106" t="s">
        <v>182</v>
      </c>
      <c r="G21" s="107">
        <v>3209</v>
      </c>
      <c r="H21" s="31">
        <v>0</v>
      </c>
      <c r="I21" s="70">
        <f t="shared" ref="I21" si="2">H21*G21</f>
        <v>0</v>
      </c>
      <c r="J21" s="30">
        <v>2</v>
      </c>
      <c r="K21" s="71">
        <f t="shared" ref="K21" si="3">J21*I21</f>
        <v>0</v>
      </c>
      <c r="L21" s="92"/>
      <c r="M21" s="93"/>
      <c r="N21" s="94"/>
    </row>
    <row r="22" spans="1:14" ht="90" x14ac:dyDescent="0.25">
      <c r="A22" s="32" t="s">
        <v>91</v>
      </c>
      <c r="B22" s="28" t="s">
        <v>82</v>
      </c>
      <c r="C22" s="29" t="s">
        <v>83</v>
      </c>
      <c r="D22" s="28" t="s">
        <v>84</v>
      </c>
      <c r="E22" s="30">
        <v>12</v>
      </c>
      <c r="F22" s="28" t="s">
        <v>99</v>
      </c>
      <c r="G22" s="107">
        <v>693</v>
      </c>
      <c r="H22" s="31">
        <v>0</v>
      </c>
      <c r="I22" s="70">
        <f t="shared" si="0"/>
        <v>0</v>
      </c>
      <c r="J22" s="30">
        <v>2</v>
      </c>
      <c r="K22" s="71">
        <f t="shared" si="1"/>
        <v>0</v>
      </c>
      <c r="L22" s="92"/>
      <c r="M22" s="93"/>
      <c r="N22" s="94"/>
    </row>
    <row r="23" spans="1:14" ht="33.75" x14ac:dyDescent="0.25">
      <c r="A23" s="32" t="s">
        <v>91</v>
      </c>
      <c r="B23" s="28" t="s">
        <v>82</v>
      </c>
      <c r="C23" s="29" t="s">
        <v>83</v>
      </c>
      <c r="D23" s="28" t="s">
        <v>84</v>
      </c>
      <c r="E23" s="30">
        <v>13</v>
      </c>
      <c r="F23" s="33" t="s">
        <v>92</v>
      </c>
      <c r="G23" s="30">
        <v>1</v>
      </c>
      <c r="H23" s="31">
        <v>0</v>
      </c>
      <c r="I23" s="70">
        <f t="shared" si="0"/>
        <v>0</v>
      </c>
      <c r="J23" s="30">
        <v>2</v>
      </c>
      <c r="K23" s="71">
        <f t="shared" si="1"/>
        <v>0</v>
      </c>
      <c r="L23" s="92"/>
      <c r="M23" s="93"/>
      <c r="N23" s="94"/>
    </row>
    <row r="24" spans="1:14" ht="15" customHeight="1" x14ac:dyDescent="0.25">
      <c r="A24" s="64"/>
      <c r="B24" s="65"/>
      <c r="C24" s="65"/>
      <c r="D24" s="65"/>
      <c r="E24" s="65"/>
      <c r="F24" s="73" t="s">
        <v>159</v>
      </c>
      <c r="G24" s="65"/>
      <c r="H24" s="65"/>
      <c r="I24" s="74">
        <f>SUM(I11:I23)</f>
        <v>0</v>
      </c>
      <c r="J24" s="65"/>
      <c r="K24" s="74">
        <f>SUM(K11:K23)</f>
        <v>0</v>
      </c>
      <c r="L24" s="95"/>
      <c r="M24" s="95"/>
      <c r="N24" s="95"/>
    </row>
    <row r="25" spans="1:14" ht="45" x14ac:dyDescent="0.25">
      <c r="A25" s="32" t="s">
        <v>100</v>
      </c>
      <c r="B25" s="28" t="s">
        <v>82</v>
      </c>
      <c r="C25" s="29" t="s">
        <v>83</v>
      </c>
      <c r="D25" s="28" t="s">
        <v>84</v>
      </c>
      <c r="E25" s="30">
        <v>1</v>
      </c>
      <c r="F25" s="28" t="s">
        <v>27</v>
      </c>
      <c r="G25" s="30">
        <v>2667</v>
      </c>
      <c r="H25" s="31">
        <v>0</v>
      </c>
      <c r="I25" s="70">
        <f>H25*G25</f>
        <v>0</v>
      </c>
      <c r="J25" s="30">
        <v>2</v>
      </c>
      <c r="K25" s="70">
        <f>J25*I25</f>
        <v>0</v>
      </c>
      <c r="L25" s="96"/>
      <c r="M25" s="97"/>
      <c r="N25" s="98"/>
    </row>
    <row r="26" spans="1:14" ht="45" x14ac:dyDescent="0.25">
      <c r="A26" s="32" t="s">
        <v>100</v>
      </c>
      <c r="B26" s="28" t="s">
        <v>82</v>
      </c>
      <c r="C26" s="29" t="s">
        <v>83</v>
      </c>
      <c r="D26" s="28" t="s">
        <v>84</v>
      </c>
      <c r="E26" s="30">
        <v>2</v>
      </c>
      <c r="F26" s="28" t="s">
        <v>28</v>
      </c>
      <c r="G26" s="30">
        <v>2667</v>
      </c>
      <c r="H26" s="31">
        <v>0</v>
      </c>
      <c r="I26" s="70">
        <f t="shared" ref="I26:I28" si="4">H26*G26</f>
        <v>0</v>
      </c>
      <c r="J26" s="30">
        <v>2</v>
      </c>
      <c r="K26" s="70">
        <f t="shared" ref="K26:K28" si="5">J26*I26</f>
        <v>0</v>
      </c>
      <c r="L26" s="96"/>
      <c r="M26" s="97"/>
      <c r="N26" s="98"/>
    </row>
    <row r="27" spans="1:14" ht="45" x14ac:dyDescent="0.25">
      <c r="A27" s="32" t="s">
        <v>100</v>
      </c>
      <c r="B27" s="28" t="s">
        <v>82</v>
      </c>
      <c r="C27" s="29" t="s">
        <v>83</v>
      </c>
      <c r="D27" s="28" t="s">
        <v>84</v>
      </c>
      <c r="E27" s="30">
        <v>3</v>
      </c>
      <c r="F27" s="28" t="s">
        <v>29</v>
      </c>
      <c r="G27" s="30">
        <v>1164</v>
      </c>
      <c r="H27" s="31">
        <v>0</v>
      </c>
      <c r="I27" s="70">
        <f t="shared" si="4"/>
        <v>0</v>
      </c>
      <c r="J27" s="30">
        <v>2</v>
      </c>
      <c r="K27" s="70">
        <f t="shared" si="5"/>
        <v>0</v>
      </c>
      <c r="L27" s="96"/>
      <c r="M27" s="97"/>
      <c r="N27" s="98"/>
    </row>
    <row r="28" spans="1:14" ht="33.75" x14ac:dyDescent="0.25">
      <c r="A28" s="32" t="s">
        <v>100</v>
      </c>
      <c r="B28" s="28" t="s">
        <v>82</v>
      </c>
      <c r="C28" s="29" t="s">
        <v>83</v>
      </c>
      <c r="D28" s="28" t="s">
        <v>84</v>
      </c>
      <c r="E28" s="30">
        <v>4</v>
      </c>
      <c r="F28" s="33" t="s">
        <v>105</v>
      </c>
      <c r="G28" s="30">
        <v>1</v>
      </c>
      <c r="H28" s="31">
        <v>0</v>
      </c>
      <c r="I28" s="70">
        <f t="shared" si="4"/>
        <v>0</v>
      </c>
      <c r="J28" s="30">
        <v>2</v>
      </c>
      <c r="K28" s="70">
        <f t="shared" si="5"/>
        <v>0</v>
      </c>
      <c r="L28" s="96"/>
      <c r="M28" s="97"/>
      <c r="N28" s="98"/>
    </row>
    <row r="29" spans="1:14" x14ac:dyDescent="0.25">
      <c r="A29" s="64"/>
      <c r="B29" s="65"/>
      <c r="C29" s="65"/>
      <c r="D29" s="65"/>
      <c r="E29" s="65"/>
      <c r="F29" s="73" t="s">
        <v>160</v>
      </c>
      <c r="G29" s="65"/>
      <c r="H29" s="65"/>
      <c r="I29" s="74">
        <f>SUM(I25:I28)</f>
        <v>0</v>
      </c>
      <c r="J29" s="65"/>
      <c r="K29" s="74">
        <f>SUM(K25:K28)</f>
        <v>0</v>
      </c>
      <c r="L29" s="95"/>
      <c r="M29" s="95"/>
      <c r="N29" s="95"/>
    </row>
    <row r="30" spans="1:14" ht="45" x14ac:dyDescent="0.25">
      <c r="A30" s="32" t="s">
        <v>101</v>
      </c>
      <c r="B30" s="28" t="s">
        <v>82</v>
      </c>
      <c r="C30" s="29" t="s">
        <v>83</v>
      </c>
      <c r="D30" s="28" t="s">
        <v>84</v>
      </c>
      <c r="E30" s="30">
        <v>1</v>
      </c>
      <c r="F30" s="28" t="s">
        <v>27</v>
      </c>
      <c r="G30" s="30">
        <v>300</v>
      </c>
      <c r="H30" s="31">
        <v>0</v>
      </c>
      <c r="I30" s="70">
        <f>H30*G30</f>
        <v>0</v>
      </c>
      <c r="J30" s="30">
        <v>2</v>
      </c>
      <c r="K30" s="72">
        <f>J30*I30</f>
        <v>0</v>
      </c>
      <c r="L30" s="99"/>
      <c r="M30" s="97"/>
      <c r="N30" s="97"/>
    </row>
    <row r="31" spans="1:14" ht="45" x14ac:dyDescent="0.25">
      <c r="A31" s="32" t="s">
        <v>101</v>
      </c>
      <c r="B31" s="28" t="s">
        <v>82</v>
      </c>
      <c r="C31" s="29" t="s">
        <v>83</v>
      </c>
      <c r="D31" s="28" t="s">
        <v>84</v>
      </c>
      <c r="E31" s="30">
        <v>2</v>
      </c>
      <c r="F31" s="28" t="s">
        <v>28</v>
      </c>
      <c r="G31" s="30">
        <v>300</v>
      </c>
      <c r="H31" s="31">
        <v>0</v>
      </c>
      <c r="I31" s="70">
        <f t="shared" ref="I31:I33" si="6">H31*G31</f>
        <v>0</v>
      </c>
      <c r="J31" s="30">
        <v>2</v>
      </c>
      <c r="K31" s="71">
        <f>J31*I31</f>
        <v>0</v>
      </c>
      <c r="L31" s="99"/>
      <c r="M31" s="97"/>
      <c r="N31" s="97"/>
    </row>
    <row r="32" spans="1:14" ht="45" x14ac:dyDescent="0.25">
      <c r="A32" s="32" t="s">
        <v>101</v>
      </c>
      <c r="B32" s="28" t="s">
        <v>82</v>
      </c>
      <c r="C32" s="29" t="s">
        <v>83</v>
      </c>
      <c r="D32" s="28" t="s">
        <v>84</v>
      </c>
      <c r="E32" s="30">
        <v>3</v>
      </c>
      <c r="F32" s="28" t="s">
        <v>29</v>
      </c>
      <c r="G32" s="30">
        <v>100</v>
      </c>
      <c r="H32" s="31">
        <v>0</v>
      </c>
      <c r="I32" s="70">
        <f t="shared" si="6"/>
        <v>0</v>
      </c>
      <c r="J32" s="30">
        <v>2</v>
      </c>
      <c r="K32" s="71">
        <f t="shared" ref="K32:K33" si="7">J32*I32</f>
        <v>0</v>
      </c>
      <c r="L32" s="99"/>
      <c r="M32" s="97"/>
      <c r="N32" s="97"/>
    </row>
    <row r="33" spans="1:14" ht="33.75" x14ac:dyDescent="0.25">
      <c r="A33" s="32" t="s">
        <v>101</v>
      </c>
      <c r="B33" s="28" t="s">
        <v>82</v>
      </c>
      <c r="C33" s="29" t="s">
        <v>83</v>
      </c>
      <c r="D33" s="28" t="s">
        <v>84</v>
      </c>
      <c r="E33" s="30">
        <v>4</v>
      </c>
      <c r="F33" s="33" t="s">
        <v>105</v>
      </c>
      <c r="G33" s="30">
        <v>1</v>
      </c>
      <c r="H33" s="31">
        <v>0</v>
      </c>
      <c r="I33" s="70">
        <f t="shared" si="6"/>
        <v>0</v>
      </c>
      <c r="J33" s="30">
        <v>2</v>
      </c>
      <c r="K33" s="71">
        <f t="shared" si="7"/>
        <v>0</v>
      </c>
      <c r="L33" s="99"/>
      <c r="M33" s="97"/>
      <c r="N33" s="97"/>
    </row>
    <row r="34" spans="1:14" x14ac:dyDescent="0.25">
      <c r="A34" s="64"/>
      <c r="B34" s="65"/>
      <c r="C34" s="65"/>
      <c r="D34" s="65"/>
      <c r="E34" s="65"/>
      <c r="F34" s="73" t="s">
        <v>161</v>
      </c>
      <c r="G34" s="65"/>
      <c r="H34" s="65"/>
      <c r="I34" s="74">
        <f>SUM(I30:I33)</f>
        <v>0</v>
      </c>
      <c r="J34" s="65"/>
      <c r="K34" s="74">
        <f>SUM(K30:K33)</f>
        <v>0</v>
      </c>
      <c r="L34" s="95"/>
      <c r="M34" s="95"/>
      <c r="N34" s="95"/>
    </row>
    <row r="35" spans="1:14" x14ac:dyDescent="0.25">
      <c r="A35" s="110" t="s">
        <v>183</v>
      </c>
      <c r="B35" s="108"/>
      <c r="C35" s="108"/>
      <c r="D35" s="108"/>
      <c r="E35" s="108"/>
      <c r="F35" s="108"/>
      <c r="G35" s="108"/>
      <c r="H35" s="109">
        <v>0</v>
      </c>
      <c r="I35" s="108"/>
      <c r="J35" s="108"/>
      <c r="L35" s="111"/>
      <c r="M35" s="111"/>
      <c r="N35" s="111"/>
    </row>
    <row r="36" spans="1:14" x14ac:dyDescent="0.25">
      <c r="A36" s="64"/>
      <c r="B36" s="65"/>
      <c r="C36" s="65"/>
      <c r="D36" s="65"/>
      <c r="E36" s="65"/>
      <c r="F36" s="73"/>
      <c r="G36" s="65"/>
      <c r="H36" s="65"/>
      <c r="I36" s="74"/>
      <c r="J36" s="65"/>
      <c r="K36" s="74"/>
      <c r="L36" s="95"/>
      <c r="M36" s="95"/>
      <c r="N36" s="95"/>
    </row>
    <row r="37" spans="1:14" ht="45" x14ac:dyDescent="0.25">
      <c r="A37" s="32" t="s">
        <v>102</v>
      </c>
      <c r="B37" s="28" t="s">
        <v>103</v>
      </c>
      <c r="C37" s="29" t="s">
        <v>104</v>
      </c>
      <c r="D37" s="28" t="s">
        <v>35</v>
      </c>
      <c r="E37" s="30">
        <v>1</v>
      </c>
      <c r="F37" s="28" t="s">
        <v>27</v>
      </c>
      <c r="G37" s="30">
        <v>5648</v>
      </c>
      <c r="H37" s="31">
        <v>0</v>
      </c>
      <c r="I37" s="70">
        <f>H37*G37</f>
        <v>0</v>
      </c>
      <c r="J37" s="30">
        <v>2</v>
      </c>
      <c r="K37" s="71">
        <f>J37*I37</f>
        <v>0</v>
      </c>
      <c r="L37" s="99"/>
      <c r="M37" s="97"/>
      <c r="N37" s="98"/>
    </row>
    <row r="38" spans="1:14" ht="45" x14ac:dyDescent="0.25">
      <c r="A38" s="32" t="s">
        <v>102</v>
      </c>
      <c r="B38" s="28" t="s">
        <v>103</v>
      </c>
      <c r="C38" s="29" t="s">
        <v>104</v>
      </c>
      <c r="D38" s="28" t="s">
        <v>35</v>
      </c>
      <c r="E38" s="30">
        <v>2</v>
      </c>
      <c r="F38" s="28" t="s">
        <v>28</v>
      </c>
      <c r="G38" s="30">
        <v>5073</v>
      </c>
      <c r="H38" s="31">
        <v>0</v>
      </c>
      <c r="I38" s="70">
        <f t="shared" ref="I38:I40" si="8">H38*G38</f>
        <v>0</v>
      </c>
      <c r="J38" s="30">
        <v>2</v>
      </c>
      <c r="K38" s="71">
        <f t="shared" ref="K38:K40" si="9">J38*I38</f>
        <v>0</v>
      </c>
      <c r="L38" s="99"/>
      <c r="M38" s="97"/>
      <c r="N38" s="98"/>
    </row>
    <row r="39" spans="1:14" ht="45" x14ac:dyDescent="0.25">
      <c r="A39" s="32" t="s">
        <v>102</v>
      </c>
      <c r="B39" s="28" t="s">
        <v>103</v>
      </c>
      <c r="C39" s="29" t="s">
        <v>104</v>
      </c>
      <c r="D39" s="28" t="s">
        <v>35</v>
      </c>
      <c r="E39" s="30">
        <v>3</v>
      </c>
      <c r="F39" s="28" t="s">
        <v>29</v>
      </c>
      <c r="G39" s="30">
        <v>2227</v>
      </c>
      <c r="H39" s="31">
        <v>0</v>
      </c>
      <c r="I39" s="70">
        <f t="shared" si="8"/>
        <v>0</v>
      </c>
      <c r="J39" s="30">
        <v>2</v>
      </c>
      <c r="K39" s="71">
        <f t="shared" si="9"/>
        <v>0</v>
      </c>
      <c r="L39" s="99"/>
      <c r="M39" s="97"/>
      <c r="N39" s="98"/>
    </row>
    <row r="40" spans="1:14" ht="33.75" x14ac:dyDescent="0.25">
      <c r="A40" s="32" t="s">
        <v>102</v>
      </c>
      <c r="B40" s="28" t="s">
        <v>103</v>
      </c>
      <c r="C40" s="29" t="s">
        <v>104</v>
      </c>
      <c r="D40" s="28" t="s">
        <v>35</v>
      </c>
      <c r="E40" s="30">
        <v>4</v>
      </c>
      <c r="F40" s="33" t="s">
        <v>105</v>
      </c>
      <c r="G40" s="30">
        <v>1</v>
      </c>
      <c r="H40" s="109">
        <v>0</v>
      </c>
      <c r="I40" s="70">
        <f t="shared" si="8"/>
        <v>0</v>
      </c>
      <c r="J40" s="30">
        <v>2</v>
      </c>
      <c r="K40" s="71">
        <f t="shared" si="9"/>
        <v>0</v>
      </c>
      <c r="L40" s="99"/>
      <c r="M40" s="97"/>
      <c r="N40" s="98"/>
    </row>
    <row r="41" spans="1:14" x14ac:dyDescent="0.25">
      <c r="A41" s="64"/>
      <c r="B41" s="65"/>
      <c r="C41" s="65"/>
      <c r="D41" s="65"/>
      <c r="E41" s="65"/>
      <c r="F41" s="73" t="s">
        <v>162</v>
      </c>
      <c r="G41" s="65"/>
      <c r="H41" s="65"/>
      <c r="I41" s="74">
        <f>SUM(I37:I40)</f>
        <v>0</v>
      </c>
      <c r="J41" s="65"/>
      <c r="K41" s="74">
        <f>SUM(K37:K40)</f>
        <v>0</v>
      </c>
      <c r="L41" s="91"/>
      <c r="M41" s="91"/>
      <c r="N41" s="91"/>
    </row>
  </sheetData>
  <sheetProtection algorithmName="SHA-512" hashValue="1GWq5SUO4PeOahX9b6B69jZf2ue42/JrX+khc9gQo07tbqXNkA7XiwHiXpVaNuzHiHZXQ+Xmd5CwTGXjHMMubg==" saltValue="SbPAAECedpetzqG+OiTqVA==" spinCount="100000" sheet="1" objects="1" scenarios="1"/>
  <protectedRanges>
    <protectedRange sqref="H11:H23 F23 H25:H28 F28 H30:H33 F33 H35 H37:H40 F40" name="Bereik1"/>
  </protectedRanges>
  <mergeCells count="5">
    <mergeCell ref="E2:K4"/>
    <mergeCell ref="A8:C8"/>
    <mergeCell ref="D8:N8"/>
    <mergeCell ref="L9:M9"/>
    <mergeCell ref="A10:N10"/>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5"/>
  <sheetViews>
    <sheetView showGridLines="0" topLeftCell="A16" workbookViewId="0">
      <selection activeCell="G19" sqref="G19"/>
    </sheetView>
  </sheetViews>
  <sheetFormatPr defaultRowHeight="15" x14ac:dyDescent="0.25"/>
  <cols>
    <col min="1" max="1" width="18.42578125" style="3" customWidth="1"/>
    <col min="2" max="2" width="18.7109375" style="3" customWidth="1"/>
    <col min="3" max="3" width="10.140625" style="3" customWidth="1"/>
    <col min="4" max="4" width="13.28515625" style="3" customWidth="1"/>
    <col min="5" max="5" width="9.140625" style="3"/>
    <col min="6" max="6" width="18.85546875" style="3" customWidth="1"/>
    <col min="7" max="7" width="9.140625" style="3"/>
    <col min="8" max="8" width="14.5703125" style="3" customWidth="1"/>
    <col min="9" max="9" width="11.42578125" style="3" customWidth="1"/>
    <col min="10" max="10" width="9.140625" style="3"/>
    <col min="11" max="11" width="12.42578125" style="3" customWidth="1"/>
    <col min="12" max="12" width="9.140625" style="3"/>
    <col min="13" max="13" width="10.5703125" style="3" customWidth="1"/>
    <col min="14" max="14" width="13.28515625" style="3" customWidth="1"/>
    <col min="15" max="16384" width="9.140625" style="3"/>
  </cols>
  <sheetData>
    <row r="2" spans="1:15" x14ac:dyDescent="0.25">
      <c r="E2" s="117" t="s">
        <v>1</v>
      </c>
      <c r="F2" s="117"/>
      <c r="G2" s="117"/>
      <c r="H2" s="117"/>
      <c r="I2" s="117"/>
      <c r="J2" s="117"/>
      <c r="K2" s="117"/>
    </row>
    <row r="3" spans="1:15" x14ac:dyDescent="0.25">
      <c r="E3" s="117"/>
      <c r="F3" s="117"/>
      <c r="G3" s="117"/>
      <c r="H3" s="117"/>
      <c r="I3" s="117"/>
      <c r="J3" s="117"/>
      <c r="K3" s="117"/>
    </row>
    <row r="4" spans="1:15" x14ac:dyDescent="0.25">
      <c r="E4" s="117"/>
      <c r="F4" s="117"/>
      <c r="G4" s="117"/>
      <c r="H4" s="117"/>
      <c r="I4" s="117"/>
      <c r="J4" s="117"/>
      <c r="K4" s="117"/>
    </row>
    <row r="6" spans="1:15" x14ac:dyDescent="0.25">
      <c r="A6" s="23"/>
      <c r="B6" s="23"/>
      <c r="C6" s="23"/>
      <c r="D6" s="23"/>
      <c r="E6" s="23"/>
      <c r="F6" s="23"/>
    </row>
    <row r="8" spans="1:15" ht="25.5" customHeight="1" x14ac:dyDescent="0.25">
      <c r="A8" s="119" t="s">
        <v>68</v>
      </c>
      <c r="B8" s="119"/>
      <c r="C8" s="119"/>
      <c r="D8" s="119" t="s">
        <v>184</v>
      </c>
      <c r="E8" s="119"/>
      <c r="F8" s="119"/>
      <c r="G8" s="119"/>
      <c r="H8" s="119"/>
      <c r="I8" s="119"/>
      <c r="J8" s="119"/>
      <c r="K8" s="119"/>
      <c r="L8" s="120"/>
      <c r="M8" s="120"/>
      <c r="N8" s="120"/>
    </row>
    <row r="9" spans="1:15" ht="85.5" customHeight="1" x14ac:dyDescent="0.25">
      <c r="A9" s="25" t="s">
        <v>69</v>
      </c>
      <c r="B9" s="24" t="s">
        <v>17</v>
      </c>
      <c r="C9" s="25" t="s">
        <v>18</v>
      </c>
      <c r="D9" s="24" t="s">
        <v>19</v>
      </c>
      <c r="E9" s="26" t="s">
        <v>20</v>
      </c>
      <c r="F9" s="24" t="s">
        <v>21</v>
      </c>
      <c r="G9" s="26" t="s">
        <v>22</v>
      </c>
      <c r="H9" s="26" t="s">
        <v>107</v>
      </c>
      <c r="I9" s="24" t="s">
        <v>108</v>
      </c>
      <c r="J9" s="26" t="s">
        <v>23</v>
      </c>
      <c r="K9" s="27" t="s">
        <v>181</v>
      </c>
      <c r="L9" s="121"/>
      <c r="M9" s="122"/>
      <c r="N9" s="122"/>
      <c r="O9" s="122"/>
    </row>
    <row r="10" spans="1:15" x14ac:dyDescent="0.25">
      <c r="A10" s="126"/>
      <c r="B10" s="127"/>
      <c r="C10" s="127"/>
      <c r="D10" s="127"/>
      <c r="E10" s="127"/>
      <c r="F10" s="127"/>
      <c r="G10" s="127"/>
      <c r="H10" s="127"/>
      <c r="I10" s="127"/>
      <c r="J10" s="127"/>
      <c r="K10" s="127"/>
      <c r="L10" s="128"/>
      <c r="M10" s="128"/>
      <c r="N10" s="128"/>
    </row>
    <row r="11" spans="1:15" ht="45" x14ac:dyDescent="0.25">
      <c r="A11" s="32" t="s">
        <v>109</v>
      </c>
      <c r="B11" s="28" t="s">
        <v>112</v>
      </c>
      <c r="C11" s="29" t="s">
        <v>114</v>
      </c>
      <c r="D11" s="28" t="s">
        <v>115</v>
      </c>
      <c r="E11" s="30">
        <v>1</v>
      </c>
      <c r="F11" s="28" t="s">
        <v>27</v>
      </c>
      <c r="G11" s="30">
        <v>4023</v>
      </c>
      <c r="H11" s="31">
        <v>0</v>
      </c>
      <c r="I11" s="70">
        <f>H11*G11</f>
        <v>0</v>
      </c>
      <c r="J11" s="30">
        <v>2</v>
      </c>
      <c r="K11" s="71">
        <f>J11*I11</f>
        <v>0</v>
      </c>
      <c r="L11" s="121"/>
      <c r="M11" s="122"/>
      <c r="N11" s="94"/>
    </row>
    <row r="12" spans="1:15" ht="45" x14ac:dyDescent="0.25">
      <c r="A12" s="32" t="s">
        <v>109</v>
      </c>
      <c r="B12" s="28" t="s">
        <v>112</v>
      </c>
      <c r="C12" s="29" t="s">
        <v>114</v>
      </c>
      <c r="D12" s="28" t="s">
        <v>115</v>
      </c>
      <c r="E12" s="30">
        <v>2</v>
      </c>
      <c r="F12" s="28" t="s">
        <v>28</v>
      </c>
      <c r="G12" s="30">
        <v>4023</v>
      </c>
      <c r="H12" s="31">
        <v>0</v>
      </c>
      <c r="I12" s="70">
        <f t="shared" ref="I12:I14" si="0">H12*G12</f>
        <v>0</v>
      </c>
      <c r="J12" s="30">
        <v>2</v>
      </c>
      <c r="K12" s="71">
        <f t="shared" ref="K12:K14" si="1">J12*I12</f>
        <v>0</v>
      </c>
      <c r="L12" s="121"/>
      <c r="M12" s="122"/>
      <c r="N12" s="94"/>
    </row>
    <row r="13" spans="1:15" ht="45" x14ac:dyDescent="0.25">
      <c r="A13" s="32" t="s">
        <v>109</v>
      </c>
      <c r="B13" s="28" t="s">
        <v>112</v>
      </c>
      <c r="C13" s="29" t="s">
        <v>114</v>
      </c>
      <c r="D13" s="28" t="s">
        <v>115</v>
      </c>
      <c r="E13" s="30">
        <v>3</v>
      </c>
      <c r="F13" s="28" t="s">
        <v>29</v>
      </c>
      <c r="G13" s="30">
        <v>4065.2</v>
      </c>
      <c r="H13" s="31">
        <v>0</v>
      </c>
      <c r="I13" s="70">
        <f t="shared" si="0"/>
        <v>0</v>
      </c>
      <c r="J13" s="30">
        <v>2</v>
      </c>
      <c r="K13" s="71">
        <f t="shared" si="1"/>
        <v>0</v>
      </c>
      <c r="L13" s="121"/>
      <c r="M13" s="122"/>
      <c r="N13" s="94"/>
    </row>
    <row r="14" spans="1:15" ht="33.75" x14ac:dyDescent="0.25">
      <c r="A14" s="32" t="s">
        <v>109</v>
      </c>
      <c r="B14" s="28" t="s">
        <v>112</v>
      </c>
      <c r="C14" s="29" t="s">
        <v>114</v>
      </c>
      <c r="D14" s="28" t="s">
        <v>115</v>
      </c>
      <c r="E14" s="30">
        <v>4</v>
      </c>
      <c r="F14" s="33" t="s">
        <v>105</v>
      </c>
      <c r="G14" s="30">
        <v>1</v>
      </c>
      <c r="H14" s="31">
        <v>0</v>
      </c>
      <c r="I14" s="70">
        <f t="shared" si="0"/>
        <v>0</v>
      </c>
      <c r="J14" s="30">
        <v>2</v>
      </c>
      <c r="K14" s="71">
        <f t="shared" si="1"/>
        <v>0</v>
      </c>
      <c r="L14" s="121"/>
      <c r="M14" s="122"/>
      <c r="N14" s="94"/>
    </row>
    <row r="15" spans="1:15" x14ac:dyDescent="0.25">
      <c r="A15" s="66"/>
      <c r="B15" s="67"/>
      <c r="C15" s="67"/>
      <c r="D15" s="67"/>
      <c r="E15" s="67"/>
      <c r="F15" s="75" t="s">
        <v>163</v>
      </c>
      <c r="G15" s="67"/>
      <c r="H15" s="67"/>
      <c r="I15" s="76">
        <f>SUM(I11:I14)</f>
        <v>0</v>
      </c>
      <c r="J15" s="67"/>
      <c r="K15" s="76">
        <f>SUM(K11:K14)</f>
        <v>0</v>
      </c>
      <c r="L15" s="100"/>
      <c r="M15" s="100"/>
      <c r="N15" s="101"/>
    </row>
    <row r="16" spans="1:15" ht="45" x14ac:dyDescent="0.25">
      <c r="A16" s="32" t="s">
        <v>110</v>
      </c>
      <c r="B16" s="28" t="s">
        <v>113</v>
      </c>
      <c r="C16" s="29" t="s">
        <v>116</v>
      </c>
      <c r="D16" s="28" t="s">
        <v>115</v>
      </c>
      <c r="E16" s="30">
        <v>1</v>
      </c>
      <c r="F16" s="28" t="s">
        <v>27</v>
      </c>
      <c r="G16" s="30">
        <v>2948</v>
      </c>
      <c r="H16" s="31">
        <v>0</v>
      </c>
      <c r="I16" s="70">
        <f>H16*G16</f>
        <v>0</v>
      </c>
      <c r="J16" s="30">
        <v>2</v>
      </c>
      <c r="K16" s="70">
        <f>J16*I16</f>
        <v>0</v>
      </c>
      <c r="L16" s="122"/>
      <c r="M16" s="122"/>
      <c r="N16" s="94"/>
    </row>
    <row r="17" spans="1:14" ht="45" x14ac:dyDescent="0.25">
      <c r="A17" s="32" t="s">
        <v>110</v>
      </c>
      <c r="B17" s="28" t="s">
        <v>113</v>
      </c>
      <c r="C17" s="29" t="s">
        <v>116</v>
      </c>
      <c r="D17" s="28" t="s">
        <v>115</v>
      </c>
      <c r="E17" s="30">
        <v>2</v>
      </c>
      <c r="F17" s="28" t="s">
        <v>28</v>
      </c>
      <c r="G17" s="30">
        <v>2948</v>
      </c>
      <c r="H17" s="31">
        <v>0</v>
      </c>
      <c r="I17" s="70">
        <f t="shared" ref="I17:I19" si="2">H17*G17</f>
        <v>0</v>
      </c>
      <c r="J17" s="30">
        <v>2</v>
      </c>
      <c r="K17" s="70">
        <f t="shared" ref="K17:K19" si="3">J17*I17</f>
        <v>0</v>
      </c>
      <c r="L17" s="122"/>
      <c r="M17" s="122"/>
      <c r="N17" s="94"/>
    </row>
    <row r="18" spans="1:14" ht="45" x14ac:dyDescent="0.25">
      <c r="A18" s="32" t="s">
        <v>110</v>
      </c>
      <c r="B18" s="28" t="s">
        <v>113</v>
      </c>
      <c r="C18" s="29" t="s">
        <v>116</v>
      </c>
      <c r="D18" s="28" t="s">
        <v>115</v>
      </c>
      <c r="E18" s="30">
        <v>3</v>
      </c>
      <c r="F18" s="28" t="s">
        <v>29</v>
      </c>
      <c r="G18" s="30">
        <v>1372</v>
      </c>
      <c r="H18" s="31">
        <v>0</v>
      </c>
      <c r="I18" s="70">
        <f t="shared" si="2"/>
        <v>0</v>
      </c>
      <c r="J18" s="30">
        <v>2</v>
      </c>
      <c r="K18" s="70">
        <f t="shared" si="3"/>
        <v>0</v>
      </c>
      <c r="L18" s="122"/>
      <c r="M18" s="122"/>
      <c r="N18" s="94"/>
    </row>
    <row r="19" spans="1:14" ht="33.75" x14ac:dyDescent="0.25">
      <c r="A19" s="32" t="s">
        <v>110</v>
      </c>
      <c r="B19" s="28" t="s">
        <v>113</v>
      </c>
      <c r="C19" s="29" t="s">
        <v>116</v>
      </c>
      <c r="D19" s="28" t="s">
        <v>115</v>
      </c>
      <c r="E19" s="30">
        <v>4</v>
      </c>
      <c r="F19" s="33" t="s">
        <v>105</v>
      </c>
      <c r="G19" s="30">
        <v>1</v>
      </c>
      <c r="H19" s="31">
        <v>0</v>
      </c>
      <c r="I19" s="70">
        <f t="shared" si="2"/>
        <v>0</v>
      </c>
      <c r="J19" s="30">
        <v>2</v>
      </c>
      <c r="K19" s="70">
        <f t="shared" si="3"/>
        <v>0</v>
      </c>
      <c r="L19" s="122"/>
      <c r="M19" s="122"/>
      <c r="N19" s="94"/>
    </row>
    <row r="20" spans="1:14" x14ac:dyDescent="0.25">
      <c r="A20" s="66"/>
      <c r="B20" s="67"/>
      <c r="C20" s="67"/>
      <c r="D20" s="67"/>
      <c r="E20" s="67"/>
      <c r="F20" s="75" t="s">
        <v>164</v>
      </c>
      <c r="G20" s="67"/>
      <c r="H20" s="67"/>
      <c r="I20" s="76">
        <f>SUM(I16:I19)</f>
        <v>0</v>
      </c>
      <c r="J20" s="67"/>
      <c r="K20" s="76">
        <f>SUM(K16:K19)</f>
        <v>0</v>
      </c>
      <c r="L20" s="67"/>
      <c r="M20" s="67"/>
      <c r="N20" s="101"/>
    </row>
    <row r="21" spans="1:14" ht="22.5" x14ac:dyDescent="0.25">
      <c r="A21" s="32" t="s">
        <v>111</v>
      </c>
      <c r="B21" s="28" t="s">
        <v>117</v>
      </c>
      <c r="C21" s="29" t="s">
        <v>118</v>
      </c>
      <c r="D21" s="28" t="s">
        <v>115</v>
      </c>
      <c r="E21" s="30">
        <v>1</v>
      </c>
      <c r="F21" s="77" t="s">
        <v>27</v>
      </c>
      <c r="G21" s="30">
        <v>99.71</v>
      </c>
      <c r="H21" s="31">
        <v>0</v>
      </c>
      <c r="I21" s="70">
        <f>H21*G21</f>
        <v>0</v>
      </c>
      <c r="J21" s="30">
        <v>2</v>
      </c>
      <c r="K21" s="70">
        <f>J21*I21</f>
        <v>0</v>
      </c>
      <c r="L21" s="122"/>
      <c r="M21" s="122"/>
      <c r="N21" s="94"/>
    </row>
    <row r="22" spans="1:14" ht="45" x14ac:dyDescent="0.25">
      <c r="A22" s="32" t="s">
        <v>111</v>
      </c>
      <c r="B22" s="28" t="s">
        <v>117</v>
      </c>
      <c r="C22" s="29" t="s">
        <v>118</v>
      </c>
      <c r="D22" s="28" t="s">
        <v>115</v>
      </c>
      <c r="E22" s="30">
        <v>2</v>
      </c>
      <c r="F22" s="28" t="s">
        <v>28</v>
      </c>
      <c r="G22" s="30">
        <v>104.59</v>
      </c>
      <c r="H22" s="31">
        <v>0</v>
      </c>
      <c r="I22" s="70">
        <f t="shared" ref="I22:I24" si="4">H22*G22</f>
        <v>0</v>
      </c>
      <c r="J22" s="30">
        <v>2</v>
      </c>
      <c r="K22" s="70">
        <f t="shared" ref="K22:K24" si="5">J22*I22</f>
        <v>0</v>
      </c>
      <c r="L22" s="122"/>
      <c r="M22" s="122"/>
      <c r="N22" s="94"/>
    </row>
    <row r="23" spans="1:14" ht="45" x14ac:dyDescent="0.25">
      <c r="A23" s="32" t="s">
        <v>111</v>
      </c>
      <c r="B23" s="28" t="s">
        <v>117</v>
      </c>
      <c r="C23" s="29" t="s">
        <v>118</v>
      </c>
      <c r="D23" s="28" t="s">
        <v>115</v>
      </c>
      <c r="E23" s="30">
        <v>3</v>
      </c>
      <c r="F23" s="28" t="s">
        <v>29</v>
      </c>
      <c r="G23" s="30">
        <v>8.11</v>
      </c>
      <c r="H23" s="31">
        <v>0</v>
      </c>
      <c r="I23" s="70">
        <f t="shared" si="4"/>
        <v>0</v>
      </c>
      <c r="J23" s="30">
        <v>2</v>
      </c>
      <c r="K23" s="70">
        <f t="shared" si="5"/>
        <v>0</v>
      </c>
      <c r="L23" s="122"/>
      <c r="M23" s="122"/>
      <c r="N23" s="94"/>
    </row>
    <row r="24" spans="1:14" ht="33.75" x14ac:dyDescent="0.25">
      <c r="A24" s="32" t="s">
        <v>111</v>
      </c>
      <c r="B24" s="28" t="s">
        <v>117</v>
      </c>
      <c r="C24" s="29" t="s">
        <v>118</v>
      </c>
      <c r="D24" s="28" t="s">
        <v>115</v>
      </c>
      <c r="E24" s="30">
        <v>4</v>
      </c>
      <c r="F24" s="33" t="s">
        <v>105</v>
      </c>
      <c r="G24" s="30">
        <v>1</v>
      </c>
      <c r="H24" s="31">
        <v>0</v>
      </c>
      <c r="I24" s="70">
        <f t="shared" si="4"/>
        <v>0</v>
      </c>
      <c r="J24" s="30">
        <v>2</v>
      </c>
      <c r="K24" s="70">
        <f t="shared" si="5"/>
        <v>0</v>
      </c>
      <c r="L24" s="122"/>
      <c r="M24" s="122"/>
      <c r="N24" s="94"/>
    </row>
    <row r="25" spans="1:14" x14ac:dyDescent="0.25">
      <c r="A25" s="66"/>
      <c r="B25" s="67"/>
      <c r="C25" s="67"/>
      <c r="D25" s="67"/>
      <c r="E25" s="67"/>
      <c r="F25" s="75" t="s">
        <v>165</v>
      </c>
      <c r="G25" s="67"/>
      <c r="H25" s="67"/>
      <c r="I25" s="76">
        <f>SUM(I21:I24)</f>
        <v>0</v>
      </c>
      <c r="J25" s="67"/>
      <c r="K25" s="76">
        <f>SUM(K21:K24)</f>
        <v>0</v>
      </c>
      <c r="L25" s="67"/>
      <c r="M25" s="67"/>
      <c r="N25" s="100"/>
    </row>
  </sheetData>
  <sheetProtection algorithmName="SHA-512" hashValue="R+xayZw/xz8ddwyEwa0I+LfYmf8k8hYDnM7FSYv6ZvC+xF8l2HAimFUzhA6NK+xE1B18OgIAWQpG0uZl6GZZ5w==" saltValue="5uUXLvDpleaYVM29nQW2lg==" spinCount="100000" sheet="1" objects="1" scenarios="1"/>
  <protectedRanges>
    <protectedRange sqref="H11:H14 F14 H16:H19 F19 H21:H24 F24" name="Bereik1"/>
  </protectedRanges>
  <mergeCells count="18">
    <mergeCell ref="L23:M23"/>
    <mergeCell ref="L24:M24"/>
    <mergeCell ref="L17:M17"/>
    <mergeCell ref="L18:M18"/>
    <mergeCell ref="L19:M19"/>
    <mergeCell ref="L21:M21"/>
    <mergeCell ref="L22:M22"/>
    <mergeCell ref="L11:M11"/>
    <mergeCell ref="L12:M12"/>
    <mergeCell ref="L13:M13"/>
    <mergeCell ref="L14:M14"/>
    <mergeCell ref="L16:M16"/>
    <mergeCell ref="E2:K4"/>
    <mergeCell ref="A8:C8"/>
    <mergeCell ref="D8:N8"/>
    <mergeCell ref="L9:M9"/>
    <mergeCell ref="A10:N10"/>
    <mergeCell ref="N9:O9"/>
  </mergeCells>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4"/>
  <sheetViews>
    <sheetView showGridLines="0" topLeftCell="A75" workbookViewId="0">
      <selection activeCell="H88" sqref="H88"/>
    </sheetView>
  </sheetViews>
  <sheetFormatPr defaultRowHeight="15" x14ac:dyDescent="0.25"/>
  <cols>
    <col min="1" max="1" width="19.7109375" style="3" customWidth="1"/>
    <col min="2" max="2" width="14.5703125" style="3" customWidth="1"/>
    <col min="3" max="3" width="10.85546875" style="3" customWidth="1"/>
    <col min="4" max="4" width="13.140625" style="3" customWidth="1"/>
    <col min="5" max="5" width="5.5703125" style="3" customWidth="1"/>
    <col min="6" max="6" width="18.5703125" style="3" customWidth="1"/>
    <col min="7" max="7" width="6.7109375" style="3" customWidth="1"/>
    <col min="8" max="8" width="16.7109375" style="3" customWidth="1"/>
    <col min="9" max="9" width="11.140625" style="3" customWidth="1"/>
    <col min="10" max="10" width="9.140625" style="3"/>
    <col min="11" max="11" width="13.5703125" style="3" customWidth="1"/>
    <col min="12" max="12" width="11.140625" style="3" customWidth="1"/>
    <col min="13" max="13" width="9.140625" style="3"/>
    <col min="14" max="14" width="12.28515625" style="3" customWidth="1"/>
    <col min="15" max="16384" width="9.140625" style="3"/>
  </cols>
  <sheetData>
    <row r="2" spans="1:15" x14ac:dyDescent="0.25">
      <c r="E2" s="117" t="s">
        <v>1</v>
      </c>
      <c r="F2" s="117"/>
      <c r="G2" s="117"/>
      <c r="H2" s="117"/>
      <c r="I2" s="117"/>
      <c r="J2" s="117"/>
      <c r="K2" s="117"/>
    </row>
    <row r="3" spans="1:15" x14ac:dyDescent="0.25">
      <c r="E3" s="117"/>
      <c r="F3" s="117"/>
      <c r="G3" s="117"/>
      <c r="H3" s="117"/>
      <c r="I3" s="117"/>
      <c r="J3" s="117"/>
      <c r="K3" s="117"/>
    </row>
    <row r="4" spans="1:15" x14ac:dyDescent="0.25">
      <c r="E4" s="117"/>
      <c r="F4" s="117"/>
      <c r="G4" s="117"/>
      <c r="H4" s="117"/>
      <c r="I4" s="117"/>
      <c r="J4" s="117"/>
      <c r="K4" s="117"/>
    </row>
    <row r="6" spans="1:15" x14ac:dyDescent="0.25">
      <c r="A6" s="44"/>
      <c r="B6" s="44"/>
      <c r="C6" s="44"/>
      <c r="D6" s="44"/>
      <c r="E6" s="44"/>
      <c r="F6" s="44"/>
    </row>
    <row r="7" spans="1:15" x14ac:dyDescent="0.25">
      <c r="B7" s="12"/>
      <c r="C7" s="12"/>
      <c r="D7" s="12"/>
      <c r="E7" s="12"/>
      <c r="F7" s="12"/>
      <c r="G7" s="12"/>
      <c r="H7" s="12"/>
      <c r="I7" s="132"/>
      <c r="J7" s="132"/>
      <c r="K7" s="132"/>
    </row>
    <row r="8" spans="1:15" ht="35.25" customHeight="1" x14ac:dyDescent="0.25">
      <c r="A8" s="119" t="s">
        <v>68</v>
      </c>
      <c r="B8" s="119"/>
      <c r="C8" s="119"/>
      <c r="D8" s="119" t="s">
        <v>184</v>
      </c>
      <c r="E8" s="119"/>
      <c r="F8" s="119"/>
      <c r="G8" s="119"/>
      <c r="H8" s="119"/>
      <c r="I8" s="119"/>
      <c r="J8" s="119"/>
      <c r="K8" s="119"/>
      <c r="L8" s="120"/>
      <c r="M8" s="120"/>
      <c r="N8" s="120"/>
    </row>
    <row r="9" spans="1:15" ht="95.25" customHeight="1" x14ac:dyDescent="0.25">
      <c r="A9" s="25" t="s">
        <v>69</v>
      </c>
      <c r="B9" s="24" t="s">
        <v>17</v>
      </c>
      <c r="C9" s="25" t="s">
        <v>18</v>
      </c>
      <c r="D9" s="24" t="s">
        <v>19</v>
      </c>
      <c r="E9" s="26" t="s">
        <v>20</v>
      </c>
      <c r="F9" s="24" t="s">
        <v>21</v>
      </c>
      <c r="G9" s="26" t="s">
        <v>22</v>
      </c>
      <c r="H9" s="26" t="s">
        <v>107</v>
      </c>
      <c r="I9" s="24" t="s">
        <v>108</v>
      </c>
      <c r="J9" s="26" t="s">
        <v>23</v>
      </c>
      <c r="K9" s="27" t="s">
        <v>181</v>
      </c>
      <c r="L9" s="121"/>
      <c r="M9" s="122"/>
      <c r="N9" s="122"/>
      <c r="O9" s="122"/>
    </row>
    <row r="10" spans="1:15" x14ac:dyDescent="0.25">
      <c r="A10" s="129"/>
      <c r="B10" s="130"/>
      <c r="C10" s="130"/>
      <c r="D10" s="130"/>
      <c r="E10" s="130"/>
      <c r="F10" s="130"/>
      <c r="G10" s="130"/>
      <c r="H10" s="130"/>
      <c r="I10" s="130"/>
      <c r="J10" s="130"/>
      <c r="K10" s="130"/>
      <c r="L10" s="131"/>
      <c r="M10" s="131"/>
      <c r="N10" s="131"/>
    </row>
    <row r="11" spans="1:15" ht="45" x14ac:dyDescent="0.25">
      <c r="A11" s="32" t="s">
        <v>70</v>
      </c>
      <c r="B11" s="28" t="s">
        <v>24</v>
      </c>
      <c r="C11" s="29" t="s">
        <v>25</v>
      </c>
      <c r="D11" s="28" t="s">
        <v>26</v>
      </c>
      <c r="E11" s="30">
        <v>1</v>
      </c>
      <c r="F11" s="28" t="s">
        <v>27</v>
      </c>
      <c r="G11" s="30">
        <v>1300</v>
      </c>
      <c r="H11" s="175">
        <v>0</v>
      </c>
      <c r="I11" s="70">
        <f>H11*G11</f>
        <v>0</v>
      </c>
      <c r="J11" s="30">
        <v>2</v>
      </c>
      <c r="K11" s="71">
        <f>J11*I11</f>
        <v>0</v>
      </c>
      <c r="L11" s="121"/>
      <c r="M11" s="122"/>
      <c r="N11" s="94"/>
    </row>
    <row r="12" spans="1:15" ht="45" x14ac:dyDescent="0.25">
      <c r="A12" s="32" t="s">
        <v>70</v>
      </c>
      <c r="B12" s="28" t="s">
        <v>24</v>
      </c>
      <c r="C12" s="29" t="s">
        <v>25</v>
      </c>
      <c r="D12" s="28" t="s">
        <v>26</v>
      </c>
      <c r="E12" s="30">
        <v>2</v>
      </c>
      <c r="F12" s="28" t="s">
        <v>28</v>
      </c>
      <c r="G12" s="30">
        <v>1300</v>
      </c>
      <c r="H12" s="175">
        <v>0</v>
      </c>
      <c r="I12" s="70">
        <f t="shared" ref="I12:I17" si="0">H12*G12</f>
        <v>0</v>
      </c>
      <c r="J12" s="30">
        <v>2</v>
      </c>
      <c r="K12" s="71">
        <f t="shared" ref="K12:K17" si="1">J12*I12</f>
        <v>0</v>
      </c>
      <c r="L12" s="121"/>
      <c r="M12" s="122"/>
      <c r="N12" s="94"/>
    </row>
    <row r="13" spans="1:15" ht="45" x14ac:dyDescent="0.25">
      <c r="A13" s="32" t="s">
        <v>70</v>
      </c>
      <c r="B13" s="28" t="s">
        <v>24</v>
      </c>
      <c r="C13" s="29" t="s">
        <v>25</v>
      </c>
      <c r="D13" s="28" t="s">
        <v>26</v>
      </c>
      <c r="E13" s="30">
        <v>3</v>
      </c>
      <c r="F13" s="28" t="s">
        <v>29</v>
      </c>
      <c r="G13" s="30">
        <v>1016</v>
      </c>
      <c r="H13" s="175">
        <v>0</v>
      </c>
      <c r="I13" s="70">
        <f t="shared" si="0"/>
        <v>0</v>
      </c>
      <c r="J13" s="30">
        <v>2</v>
      </c>
      <c r="K13" s="71">
        <f t="shared" si="1"/>
        <v>0</v>
      </c>
      <c r="L13" s="121"/>
      <c r="M13" s="122"/>
      <c r="N13" s="94"/>
    </row>
    <row r="14" spans="1:15" ht="67.5" x14ac:dyDescent="0.25">
      <c r="A14" s="32" t="s">
        <v>70</v>
      </c>
      <c r="B14" s="28" t="s">
        <v>24</v>
      </c>
      <c r="C14" s="29" t="s">
        <v>25</v>
      </c>
      <c r="D14" s="28" t="s">
        <v>26</v>
      </c>
      <c r="E14" s="30">
        <v>5</v>
      </c>
      <c r="F14" s="28" t="s">
        <v>30</v>
      </c>
      <c r="G14" s="34">
        <v>404.18</v>
      </c>
      <c r="H14" s="175">
        <v>0</v>
      </c>
      <c r="I14" s="70">
        <f t="shared" si="0"/>
        <v>0</v>
      </c>
      <c r="J14" s="30">
        <v>2</v>
      </c>
      <c r="K14" s="71">
        <f t="shared" si="1"/>
        <v>0</v>
      </c>
      <c r="L14" s="121"/>
      <c r="M14" s="122"/>
      <c r="N14" s="94"/>
    </row>
    <row r="15" spans="1:15" ht="67.5" x14ac:dyDescent="0.25">
      <c r="A15" s="32" t="s">
        <v>70</v>
      </c>
      <c r="B15" s="28" t="s">
        <v>24</v>
      </c>
      <c r="C15" s="29" t="s">
        <v>25</v>
      </c>
      <c r="D15" s="28" t="s">
        <v>26</v>
      </c>
      <c r="E15" s="30">
        <v>7</v>
      </c>
      <c r="F15" s="28" t="s">
        <v>31</v>
      </c>
      <c r="G15" s="34">
        <v>404.18</v>
      </c>
      <c r="H15" s="175">
        <v>0</v>
      </c>
      <c r="I15" s="70">
        <f t="shared" si="0"/>
        <v>0</v>
      </c>
      <c r="J15" s="30">
        <v>2</v>
      </c>
      <c r="K15" s="71">
        <f t="shared" si="1"/>
        <v>0</v>
      </c>
      <c r="L15" s="121"/>
      <c r="M15" s="122"/>
      <c r="N15" s="94"/>
    </row>
    <row r="16" spans="1:15" ht="67.5" x14ac:dyDescent="0.25">
      <c r="A16" s="32" t="s">
        <v>70</v>
      </c>
      <c r="B16" s="28" t="s">
        <v>24</v>
      </c>
      <c r="C16" s="29" t="s">
        <v>25</v>
      </c>
      <c r="D16" s="28" t="s">
        <v>26</v>
      </c>
      <c r="E16" s="30">
        <v>8</v>
      </c>
      <c r="F16" s="28" t="s">
        <v>32</v>
      </c>
      <c r="G16" s="34">
        <v>164.05</v>
      </c>
      <c r="H16" s="175">
        <v>0</v>
      </c>
      <c r="I16" s="70">
        <f t="shared" si="0"/>
        <v>0</v>
      </c>
      <c r="J16" s="30">
        <v>2</v>
      </c>
      <c r="K16" s="71">
        <f t="shared" si="1"/>
        <v>0</v>
      </c>
      <c r="L16" s="121"/>
      <c r="M16" s="122"/>
      <c r="N16" s="94"/>
    </row>
    <row r="17" spans="1:14" ht="33.75" x14ac:dyDescent="0.25">
      <c r="A17" s="32" t="s">
        <v>70</v>
      </c>
      <c r="B17" s="28" t="s">
        <v>24</v>
      </c>
      <c r="C17" s="29" t="s">
        <v>25</v>
      </c>
      <c r="D17" s="28" t="s">
        <v>26</v>
      </c>
      <c r="E17" s="30">
        <v>4</v>
      </c>
      <c r="F17" s="176" t="s">
        <v>105</v>
      </c>
      <c r="G17" s="30">
        <v>1</v>
      </c>
      <c r="H17" s="175">
        <v>0</v>
      </c>
      <c r="I17" s="70">
        <f t="shared" si="0"/>
        <v>0</v>
      </c>
      <c r="J17" s="30">
        <v>2</v>
      </c>
      <c r="K17" s="71">
        <f t="shared" si="1"/>
        <v>0</v>
      </c>
      <c r="L17" s="121"/>
      <c r="M17" s="122"/>
      <c r="N17" s="94"/>
    </row>
    <row r="18" spans="1:14" x14ac:dyDescent="0.25">
      <c r="A18" s="68"/>
      <c r="B18" s="69"/>
      <c r="C18" s="69"/>
      <c r="D18" s="69"/>
      <c r="E18" s="69"/>
      <c r="F18" s="78" t="s">
        <v>166</v>
      </c>
      <c r="G18" s="69"/>
      <c r="H18" s="69"/>
      <c r="I18" s="79">
        <f>SUM(I11:I17)</f>
        <v>0</v>
      </c>
      <c r="J18" s="69"/>
      <c r="K18" s="79">
        <f>SUM(K11:K17)</f>
        <v>0</v>
      </c>
      <c r="L18" s="105"/>
      <c r="M18" s="105"/>
      <c r="N18" s="105"/>
    </row>
    <row r="19" spans="1:14" ht="56.25" x14ac:dyDescent="0.25">
      <c r="A19" s="32" t="s">
        <v>71</v>
      </c>
      <c r="B19" s="28" t="s">
        <v>33</v>
      </c>
      <c r="C19" s="35" t="s">
        <v>34</v>
      </c>
      <c r="D19" s="28" t="s">
        <v>35</v>
      </c>
      <c r="E19" s="30">
        <v>1</v>
      </c>
      <c r="F19" s="28" t="s">
        <v>36</v>
      </c>
      <c r="G19" s="30">
        <v>683</v>
      </c>
      <c r="H19" s="175">
        <v>0</v>
      </c>
      <c r="I19" s="70">
        <f>H19*G19</f>
        <v>0</v>
      </c>
      <c r="J19" s="30">
        <v>2</v>
      </c>
      <c r="K19" s="71">
        <f>J19*I19</f>
        <v>0</v>
      </c>
      <c r="L19" s="121"/>
      <c r="M19" s="122"/>
      <c r="N19" s="94"/>
    </row>
    <row r="20" spans="1:14" ht="67.5" x14ac:dyDescent="0.25">
      <c r="A20" s="32" t="s">
        <v>71</v>
      </c>
      <c r="B20" s="28" t="s">
        <v>33</v>
      </c>
      <c r="C20" s="35" t="s">
        <v>34</v>
      </c>
      <c r="D20" s="28" t="s">
        <v>35</v>
      </c>
      <c r="E20" s="36">
        <v>2</v>
      </c>
      <c r="F20" s="28" t="s">
        <v>85</v>
      </c>
      <c r="G20" s="36">
        <v>1054</v>
      </c>
      <c r="H20" s="177">
        <v>0</v>
      </c>
      <c r="I20" s="70">
        <f>H20*G20</f>
        <v>0</v>
      </c>
      <c r="J20" s="36">
        <v>2</v>
      </c>
      <c r="K20" s="71">
        <f>J20*I20</f>
        <v>0</v>
      </c>
      <c r="L20" s="121"/>
      <c r="M20" s="122"/>
      <c r="N20" s="94"/>
    </row>
    <row r="21" spans="1:14" ht="33.75" x14ac:dyDescent="0.25">
      <c r="A21" s="32" t="s">
        <v>71</v>
      </c>
      <c r="B21" s="28" t="s">
        <v>33</v>
      </c>
      <c r="C21" s="35" t="s">
        <v>34</v>
      </c>
      <c r="D21" s="28" t="s">
        <v>35</v>
      </c>
      <c r="E21" s="30">
        <v>3</v>
      </c>
      <c r="F21" s="176" t="s">
        <v>105</v>
      </c>
      <c r="G21" s="30">
        <v>1</v>
      </c>
      <c r="H21" s="175">
        <v>0</v>
      </c>
      <c r="I21" s="70">
        <f t="shared" ref="I21" si="2">H21*G21</f>
        <v>0</v>
      </c>
      <c r="J21" s="30">
        <v>2</v>
      </c>
      <c r="K21" s="71">
        <f t="shared" ref="K21" si="3">J21*I21</f>
        <v>0</v>
      </c>
      <c r="L21" s="121"/>
      <c r="M21" s="122"/>
      <c r="N21" s="94"/>
    </row>
    <row r="22" spans="1:14" x14ac:dyDescent="0.25">
      <c r="A22" s="68"/>
      <c r="B22" s="69"/>
      <c r="C22" s="69"/>
      <c r="D22" s="69"/>
      <c r="E22" s="69"/>
      <c r="F22" s="78" t="s">
        <v>167</v>
      </c>
      <c r="G22" s="69"/>
      <c r="H22" s="69"/>
      <c r="I22" s="79">
        <f>SUM(I19:I21)</f>
        <v>0</v>
      </c>
      <c r="J22" s="69"/>
      <c r="K22" s="79">
        <f>SUM(K19:K21)</f>
        <v>0</v>
      </c>
      <c r="L22" s="105"/>
      <c r="M22" s="105"/>
      <c r="N22" s="105"/>
    </row>
    <row r="23" spans="1:14" ht="45" x14ac:dyDescent="0.25">
      <c r="A23" s="32" t="s">
        <v>72</v>
      </c>
      <c r="B23" s="28" t="s">
        <v>37</v>
      </c>
      <c r="C23" s="29" t="s">
        <v>38</v>
      </c>
      <c r="D23" s="28" t="s">
        <v>39</v>
      </c>
      <c r="E23" s="30">
        <v>1</v>
      </c>
      <c r="F23" s="28" t="s">
        <v>27</v>
      </c>
      <c r="G23" s="30">
        <v>1166</v>
      </c>
      <c r="H23" s="175">
        <v>0</v>
      </c>
      <c r="I23" s="70">
        <f>H23*G23</f>
        <v>0</v>
      </c>
      <c r="J23" s="30">
        <v>2</v>
      </c>
      <c r="K23" s="71">
        <f>J23*I23</f>
        <v>0</v>
      </c>
      <c r="L23" s="121"/>
      <c r="M23" s="122"/>
      <c r="N23" s="94"/>
    </row>
    <row r="24" spans="1:14" ht="45" x14ac:dyDescent="0.25">
      <c r="A24" s="32" t="s">
        <v>72</v>
      </c>
      <c r="B24" s="28" t="s">
        <v>37</v>
      </c>
      <c r="C24" s="29" t="s">
        <v>38</v>
      </c>
      <c r="D24" s="28" t="s">
        <v>39</v>
      </c>
      <c r="E24" s="30">
        <v>2</v>
      </c>
      <c r="F24" s="28" t="s">
        <v>28</v>
      </c>
      <c r="G24" s="30">
        <v>1166</v>
      </c>
      <c r="H24" s="175">
        <v>0</v>
      </c>
      <c r="I24" s="70">
        <f t="shared" ref="I24:I27" si="4">H24*G24</f>
        <v>0</v>
      </c>
      <c r="J24" s="30">
        <v>2</v>
      </c>
      <c r="K24" s="71">
        <f t="shared" ref="K24:K27" si="5">J24*I24</f>
        <v>0</v>
      </c>
      <c r="L24" s="121"/>
      <c r="M24" s="122"/>
      <c r="N24" s="94"/>
    </row>
    <row r="25" spans="1:14" ht="45" x14ac:dyDescent="0.25">
      <c r="A25" s="32" t="s">
        <v>72</v>
      </c>
      <c r="B25" s="28" t="s">
        <v>37</v>
      </c>
      <c r="C25" s="29" t="s">
        <v>38</v>
      </c>
      <c r="D25" s="28" t="s">
        <v>39</v>
      </c>
      <c r="E25" s="30">
        <v>3</v>
      </c>
      <c r="F25" s="28" t="s">
        <v>29</v>
      </c>
      <c r="G25" s="30">
        <v>935</v>
      </c>
      <c r="H25" s="175">
        <v>0</v>
      </c>
      <c r="I25" s="70">
        <f t="shared" si="4"/>
        <v>0</v>
      </c>
      <c r="J25" s="30">
        <v>2</v>
      </c>
      <c r="K25" s="71">
        <f t="shared" si="5"/>
        <v>0</v>
      </c>
      <c r="L25" s="121"/>
      <c r="M25" s="122"/>
      <c r="N25" s="94"/>
    </row>
    <row r="26" spans="1:14" ht="22.5" x14ac:dyDescent="0.25">
      <c r="A26" s="32" t="s">
        <v>72</v>
      </c>
      <c r="B26" s="28" t="s">
        <v>37</v>
      </c>
      <c r="C26" s="29" t="s">
        <v>38</v>
      </c>
      <c r="D26" s="28" t="s">
        <v>39</v>
      </c>
      <c r="E26" s="30">
        <v>4</v>
      </c>
      <c r="F26" s="28" t="s">
        <v>40</v>
      </c>
      <c r="G26" s="30">
        <v>942</v>
      </c>
      <c r="H26" s="175">
        <v>0</v>
      </c>
      <c r="I26" s="70">
        <f t="shared" si="4"/>
        <v>0</v>
      </c>
      <c r="J26" s="30">
        <v>2</v>
      </c>
      <c r="K26" s="71">
        <f t="shared" si="5"/>
        <v>0</v>
      </c>
      <c r="L26" s="121"/>
      <c r="M26" s="122"/>
      <c r="N26" s="94"/>
    </row>
    <row r="27" spans="1:14" ht="67.5" x14ac:dyDescent="0.25">
      <c r="A27" s="32" t="s">
        <v>72</v>
      </c>
      <c r="B27" s="28" t="s">
        <v>37</v>
      </c>
      <c r="C27" s="29" t="s">
        <v>38</v>
      </c>
      <c r="D27" s="28" t="s">
        <v>39</v>
      </c>
      <c r="E27" s="30">
        <v>5</v>
      </c>
      <c r="F27" s="176" t="s">
        <v>106</v>
      </c>
      <c r="G27" s="30">
        <v>1</v>
      </c>
      <c r="H27" s="175">
        <v>0</v>
      </c>
      <c r="I27" s="70">
        <f t="shared" si="4"/>
        <v>0</v>
      </c>
      <c r="J27" s="30">
        <v>2</v>
      </c>
      <c r="K27" s="71">
        <f t="shared" si="5"/>
        <v>0</v>
      </c>
      <c r="L27" s="121"/>
      <c r="M27" s="122"/>
      <c r="N27" s="94"/>
    </row>
    <row r="28" spans="1:14" ht="15" customHeight="1" x14ac:dyDescent="0.25">
      <c r="A28" s="68"/>
      <c r="B28" s="69"/>
      <c r="C28" s="69"/>
      <c r="D28" s="69"/>
      <c r="E28" s="69"/>
      <c r="F28" s="78" t="s">
        <v>168</v>
      </c>
      <c r="G28" s="69"/>
      <c r="H28" s="69"/>
      <c r="I28" s="79">
        <f>SUM(I23:I27)</f>
        <v>0</v>
      </c>
      <c r="J28" s="69"/>
      <c r="K28" s="79">
        <f>SUM(K23:K27)</f>
        <v>0</v>
      </c>
      <c r="L28" s="105"/>
      <c r="M28" s="105"/>
      <c r="N28" s="105"/>
    </row>
    <row r="29" spans="1:14" ht="45" x14ac:dyDescent="0.25">
      <c r="A29" s="32" t="s">
        <v>73</v>
      </c>
      <c r="B29" s="28" t="s">
        <v>41</v>
      </c>
      <c r="C29" s="29" t="s">
        <v>42</v>
      </c>
      <c r="D29" s="28" t="s">
        <v>43</v>
      </c>
      <c r="E29" s="30">
        <v>1</v>
      </c>
      <c r="F29" s="28" t="s">
        <v>27</v>
      </c>
      <c r="G29" s="30">
        <v>1629</v>
      </c>
      <c r="H29" s="175">
        <v>0</v>
      </c>
      <c r="I29" s="70">
        <f>H29*G29</f>
        <v>0</v>
      </c>
      <c r="J29" s="30">
        <v>2</v>
      </c>
      <c r="K29" s="71">
        <f>J29*I29</f>
        <v>0</v>
      </c>
      <c r="L29" s="121"/>
      <c r="M29" s="122"/>
      <c r="N29" s="94"/>
    </row>
    <row r="30" spans="1:14" ht="45" x14ac:dyDescent="0.25">
      <c r="A30" s="32" t="s">
        <v>73</v>
      </c>
      <c r="B30" s="28" t="s">
        <v>41</v>
      </c>
      <c r="C30" s="29" t="s">
        <v>42</v>
      </c>
      <c r="D30" s="28" t="s">
        <v>43</v>
      </c>
      <c r="E30" s="30">
        <v>2</v>
      </c>
      <c r="F30" s="28" t="s">
        <v>28</v>
      </c>
      <c r="G30" s="30">
        <v>1629</v>
      </c>
      <c r="H30" s="175">
        <v>0</v>
      </c>
      <c r="I30" s="70">
        <f t="shared" ref="I30:I32" si="6">H30*G30</f>
        <v>0</v>
      </c>
      <c r="J30" s="30">
        <v>2</v>
      </c>
      <c r="K30" s="71">
        <f t="shared" ref="K30:K32" si="7">J30*I30</f>
        <v>0</v>
      </c>
      <c r="L30" s="121"/>
      <c r="M30" s="122"/>
      <c r="N30" s="94"/>
    </row>
    <row r="31" spans="1:14" ht="45" x14ac:dyDescent="0.25">
      <c r="A31" s="32" t="s">
        <v>73</v>
      </c>
      <c r="B31" s="28" t="s">
        <v>41</v>
      </c>
      <c r="C31" s="29" t="s">
        <v>42</v>
      </c>
      <c r="D31" s="28" t="s">
        <v>43</v>
      </c>
      <c r="E31" s="30">
        <v>3</v>
      </c>
      <c r="F31" s="28" t="s">
        <v>29</v>
      </c>
      <c r="G31" s="30">
        <v>1125</v>
      </c>
      <c r="H31" s="175">
        <v>0</v>
      </c>
      <c r="I31" s="70">
        <f t="shared" si="6"/>
        <v>0</v>
      </c>
      <c r="J31" s="30">
        <v>2</v>
      </c>
      <c r="K31" s="71">
        <f t="shared" si="7"/>
        <v>0</v>
      </c>
      <c r="L31" s="121"/>
      <c r="M31" s="122"/>
      <c r="N31" s="94"/>
    </row>
    <row r="32" spans="1:14" ht="37.5" customHeight="1" x14ac:dyDescent="0.25">
      <c r="A32" s="32" t="s">
        <v>73</v>
      </c>
      <c r="B32" s="28" t="s">
        <v>41</v>
      </c>
      <c r="C32" s="29" t="s">
        <v>42</v>
      </c>
      <c r="D32" s="28" t="s">
        <v>43</v>
      </c>
      <c r="E32" s="30">
        <v>4</v>
      </c>
      <c r="F32" s="176" t="s">
        <v>105</v>
      </c>
      <c r="G32" s="30">
        <v>1</v>
      </c>
      <c r="H32" s="175">
        <v>0</v>
      </c>
      <c r="I32" s="70">
        <f t="shared" si="6"/>
        <v>0</v>
      </c>
      <c r="J32" s="30">
        <v>2</v>
      </c>
      <c r="K32" s="71">
        <f t="shared" si="7"/>
        <v>0</v>
      </c>
      <c r="L32" s="121"/>
      <c r="M32" s="122"/>
      <c r="N32" s="94"/>
    </row>
    <row r="33" spans="1:14" ht="15" customHeight="1" x14ac:dyDescent="0.25">
      <c r="A33" s="68"/>
      <c r="B33" s="69"/>
      <c r="C33" s="69"/>
      <c r="D33" s="69"/>
      <c r="E33" s="69"/>
      <c r="F33" s="78" t="s">
        <v>169</v>
      </c>
      <c r="G33" s="69"/>
      <c r="H33" s="69"/>
      <c r="I33" s="79">
        <f>SUM(I29:I32)</f>
        <v>0</v>
      </c>
      <c r="J33" s="69"/>
      <c r="K33" s="79">
        <f>SUM(K29:K32)</f>
        <v>0</v>
      </c>
      <c r="L33" s="105"/>
      <c r="M33" s="105"/>
      <c r="N33" s="105"/>
    </row>
    <row r="34" spans="1:14" ht="45" x14ac:dyDescent="0.25">
      <c r="A34" s="32" t="s">
        <v>74</v>
      </c>
      <c r="B34" s="28" t="s">
        <v>44</v>
      </c>
      <c r="C34" s="29" t="s">
        <v>45</v>
      </c>
      <c r="D34" s="28" t="s">
        <v>43</v>
      </c>
      <c r="E34" s="30">
        <v>1</v>
      </c>
      <c r="F34" s="28" t="s">
        <v>27</v>
      </c>
      <c r="G34" s="30">
        <v>1137</v>
      </c>
      <c r="H34" s="175">
        <v>0</v>
      </c>
      <c r="I34" s="70">
        <f>H34*G34</f>
        <v>0</v>
      </c>
      <c r="J34" s="30">
        <v>2</v>
      </c>
      <c r="K34" s="71">
        <f>J34*I34</f>
        <v>0</v>
      </c>
      <c r="L34" s="121"/>
      <c r="M34" s="122"/>
      <c r="N34" s="94"/>
    </row>
    <row r="35" spans="1:14" ht="45" x14ac:dyDescent="0.25">
      <c r="A35" s="32" t="s">
        <v>74</v>
      </c>
      <c r="B35" s="28" t="s">
        <v>44</v>
      </c>
      <c r="C35" s="29" t="s">
        <v>45</v>
      </c>
      <c r="D35" s="28" t="s">
        <v>43</v>
      </c>
      <c r="E35" s="30">
        <v>2</v>
      </c>
      <c r="F35" s="28" t="s">
        <v>28</v>
      </c>
      <c r="G35" s="30">
        <v>1137</v>
      </c>
      <c r="H35" s="175">
        <v>0</v>
      </c>
      <c r="I35" s="70">
        <f t="shared" ref="I35:I40" si="8">H35*G35</f>
        <v>0</v>
      </c>
      <c r="J35" s="30">
        <v>2</v>
      </c>
      <c r="K35" s="71">
        <f t="shared" ref="K35:K40" si="9">J35*I35</f>
        <v>0</v>
      </c>
      <c r="L35" s="121"/>
      <c r="M35" s="122"/>
      <c r="N35" s="94"/>
    </row>
    <row r="36" spans="1:14" ht="45" x14ac:dyDescent="0.25">
      <c r="A36" s="32" t="s">
        <v>74</v>
      </c>
      <c r="B36" s="28" t="s">
        <v>44</v>
      </c>
      <c r="C36" s="29" t="s">
        <v>45</v>
      </c>
      <c r="D36" s="28" t="s">
        <v>43</v>
      </c>
      <c r="E36" s="30">
        <v>3</v>
      </c>
      <c r="F36" s="28" t="s">
        <v>29</v>
      </c>
      <c r="G36" s="30">
        <v>3018</v>
      </c>
      <c r="H36" s="175">
        <v>0</v>
      </c>
      <c r="I36" s="70">
        <f t="shared" si="8"/>
        <v>0</v>
      </c>
      <c r="J36" s="30">
        <v>2</v>
      </c>
      <c r="K36" s="71">
        <f t="shared" si="9"/>
        <v>0</v>
      </c>
      <c r="L36" s="121"/>
      <c r="M36" s="122"/>
      <c r="N36" s="94"/>
    </row>
    <row r="37" spans="1:14" ht="33.75" x14ac:dyDescent="0.25">
      <c r="A37" s="32" t="s">
        <v>74</v>
      </c>
      <c r="B37" s="28" t="s">
        <v>44</v>
      </c>
      <c r="C37" s="29" t="s">
        <v>45</v>
      </c>
      <c r="D37" s="28" t="s">
        <v>43</v>
      </c>
      <c r="E37" s="30">
        <v>4</v>
      </c>
      <c r="F37" s="28" t="s">
        <v>40</v>
      </c>
      <c r="G37" s="30">
        <v>200</v>
      </c>
      <c r="H37" s="175">
        <v>0</v>
      </c>
      <c r="I37" s="70">
        <f t="shared" si="8"/>
        <v>0</v>
      </c>
      <c r="J37" s="30">
        <v>2</v>
      </c>
      <c r="K37" s="71">
        <f t="shared" si="9"/>
        <v>0</v>
      </c>
      <c r="L37" s="121"/>
      <c r="M37" s="122"/>
      <c r="N37" s="94"/>
    </row>
    <row r="38" spans="1:14" ht="33.75" x14ac:dyDescent="0.25">
      <c r="A38" s="32" t="s">
        <v>74</v>
      </c>
      <c r="B38" s="28" t="s">
        <v>44</v>
      </c>
      <c r="C38" s="29" t="s">
        <v>45</v>
      </c>
      <c r="D38" s="28" t="s">
        <v>43</v>
      </c>
      <c r="E38" s="30">
        <v>5</v>
      </c>
      <c r="F38" s="28" t="s">
        <v>46</v>
      </c>
      <c r="G38" s="30">
        <v>851</v>
      </c>
      <c r="H38" s="175">
        <v>0</v>
      </c>
      <c r="I38" s="70">
        <f t="shared" si="8"/>
        <v>0</v>
      </c>
      <c r="J38" s="30">
        <v>2</v>
      </c>
      <c r="K38" s="71">
        <f t="shared" si="9"/>
        <v>0</v>
      </c>
      <c r="L38" s="121"/>
      <c r="M38" s="122"/>
      <c r="N38" s="94"/>
    </row>
    <row r="39" spans="1:14" ht="33.75" x14ac:dyDescent="0.25">
      <c r="A39" s="32" t="s">
        <v>74</v>
      </c>
      <c r="B39" s="28" t="s">
        <v>44</v>
      </c>
      <c r="C39" s="29" t="s">
        <v>45</v>
      </c>
      <c r="D39" s="28" t="s">
        <v>43</v>
      </c>
      <c r="E39" s="30">
        <v>6</v>
      </c>
      <c r="F39" s="28" t="s">
        <v>47</v>
      </c>
      <c r="G39" s="30">
        <v>440</v>
      </c>
      <c r="H39" s="175">
        <v>0</v>
      </c>
      <c r="I39" s="70">
        <f t="shared" si="8"/>
        <v>0</v>
      </c>
      <c r="J39" s="30">
        <v>2</v>
      </c>
      <c r="K39" s="71">
        <f t="shared" si="9"/>
        <v>0</v>
      </c>
      <c r="L39" s="121"/>
      <c r="M39" s="122"/>
      <c r="N39" s="94"/>
    </row>
    <row r="40" spans="1:14" ht="37.5" customHeight="1" x14ac:dyDescent="0.25">
      <c r="A40" s="32" t="s">
        <v>74</v>
      </c>
      <c r="B40" s="28" t="s">
        <v>44</v>
      </c>
      <c r="C40" s="29" t="s">
        <v>45</v>
      </c>
      <c r="D40" s="28" t="s">
        <v>43</v>
      </c>
      <c r="E40" s="30">
        <v>7</v>
      </c>
      <c r="F40" s="176" t="s">
        <v>105</v>
      </c>
      <c r="G40" s="30">
        <v>1</v>
      </c>
      <c r="H40" s="175">
        <v>0</v>
      </c>
      <c r="I40" s="70">
        <f t="shared" si="8"/>
        <v>0</v>
      </c>
      <c r="J40" s="30">
        <v>2</v>
      </c>
      <c r="K40" s="71">
        <f t="shared" si="9"/>
        <v>0</v>
      </c>
      <c r="L40" s="121"/>
      <c r="M40" s="122"/>
      <c r="N40" s="94"/>
    </row>
    <row r="41" spans="1:14" ht="15" customHeight="1" x14ac:dyDescent="0.25">
      <c r="A41" s="68"/>
      <c r="B41" s="69"/>
      <c r="C41" s="69"/>
      <c r="D41" s="69"/>
      <c r="E41" s="69"/>
      <c r="F41" s="78" t="s">
        <v>170</v>
      </c>
      <c r="G41" s="69"/>
      <c r="H41" s="69"/>
      <c r="I41" s="79">
        <f>SUM(I34:I40)</f>
        <v>0</v>
      </c>
      <c r="J41" s="69"/>
      <c r="K41" s="79">
        <f>SUM(K34:K40)</f>
        <v>0</v>
      </c>
      <c r="L41" s="105"/>
      <c r="M41" s="105"/>
      <c r="N41" s="105"/>
    </row>
    <row r="42" spans="1:14" ht="45" x14ac:dyDescent="0.25">
      <c r="A42" s="32" t="s">
        <v>75</v>
      </c>
      <c r="B42" s="28" t="s">
        <v>44</v>
      </c>
      <c r="C42" s="29" t="s">
        <v>45</v>
      </c>
      <c r="D42" s="28" t="s">
        <v>43</v>
      </c>
      <c r="E42" s="30">
        <v>1</v>
      </c>
      <c r="F42" s="28" t="s">
        <v>27</v>
      </c>
      <c r="G42" s="30">
        <v>926</v>
      </c>
      <c r="H42" s="175">
        <v>0</v>
      </c>
      <c r="I42" s="70">
        <f>H42*G42</f>
        <v>0</v>
      </c>
      <c r="J42" s="30">
        <v>2</v>
      </c>
      <c r="K42" s="71">
        <f>J42*I42</f>
        <v>0</v>
      </c>
      <c r="L42" s="121"/>
      <c r="M42" s="122"/>
      <c r="N42" s="94"/>
    </row>
    <row r="43" spans="1:14" ht="45" x14ac:dyDescent="0.25">
      <c r="A43" s="32" t="s">
        <v>75</v>
      </c>
      <c r="B43" s="28" t="s">
        <v>44</v>
      </c>
      <c r="C43" s="29" t="s">
        <v>45</v>
      </c>
      <c r="D43" s="28" t="s">
        <v>43</v>
      </c>
      <c r="E43" s="30">
        <v>2</v>
      </c>
      <c r="F43" s="28" t="s">
        <v>28</v>
      </c>
      <c r="G43" s="30">
        <v>926</v>
      </c>
      <c r="H43" s="175">
        <v>0</v>
      </c>
      <c r="I43" s="70">
        <f t="shared" ref="I43:I50" si="10">H43*G43</f>
        <v>0</v>
      </c>
      <c r="J43" s="30">
        <v>2</v>
      </c>
      <c r="K43" s="71">
        <f t="shared" ref="K43:K50" si="11">J43*I43</f>
        <v>0</v>
      </c>
      <c r="L43" s="121"/>
      <c r="M43" s="122"/>
      <c r="N43" s="94"/>
    </row>
    <row r="44" spans="1:14" ht="45" x14ac:dyDescent="0.25">
      <c r="A44" s="32" t="s">
        <v>75</v>
      </c>
      <c r="B44" s="28" t="s">
        <v>44</v>
      </c>
      <c r="C44" s="29" t="s">
        <v>45</v>
      </c>
      <c r="D44" s="28" t="s">
        <v>43</v>
      </c>
      <c r="E44" s="30">
        <v>3</v>
      </c>
      <c r="F44" s="28" t="s">
        <v>29</v>
      </c>
      <c r="G44" s="30">
        <v>810</v>
      </c>
      <c r="H44" s="175">
        <v>0</v>
      </c>
      <c r="I44" s="70">
        <f t="shared" si="10"/>
        <v>0</v>
      </c>
      <c r="J44" s="30">
        <v>2</v>
      </c>
      <c r="K44" s="71">
        <f t="shared" si="11"/>
        <v>0</v>
      </c>
      <c r="L44" s="121"/>
      <c r="M44" s="122"/>
      <c r="N44" s="94"/>
    </row>
    <row r="45" spans="1:14" ht="24.75" customHeight="1" x14ac:dyDescent="0.25">
      <c r="A45" s="32" t="s">
        <v>75</v>
      </c>
      <c r="B45" s="28" t="s">
        <v>44</v>
      </c>
      <c r="C45" s="29" t="s">
        <v>45</v>
      </c>
      <c r="D45" s="28" t="s">
        <v>43</v>
      </c>
      <c r="E45" s="30">
        <v>4</v>
      </c>
      <c r="F45" s="28" t="s">
        <v>48</v>
      </c>
      <c r="G45" s="30">
        <v>86</v>
      </c>
      <c r="H45" s="175">
        <v>0</v>
      </c>
      <c r="I45" s="70">
        <f t="shared" si="10"/>
        <v>0</v>
      </c>
      <c r="J45" s="30">
        <v>2</v>
      </c>
      <c r="K45" s="71">
        <f t="shared" si="11"/>
        <v>0</v>
      </c>
      <c r="L45" s="121"/>
      <c r="M45" s="122"/>
      <c r="N45" s="94"/>
    </row>
    <row r="46" spans="1:14" ht="37.5" customHeight="1" x14ac:dyDescent="0.25">
      <c r="A46" s="32" t="s">
        <v>75</v>
      </c>
      <c r="B46" s="28" t="s">
        <v>44</v>
      </c>
      <c r="C46" s="29" t="s">
        <v>45</v>
      </c>
      <c r="D46" s="28" t="s">
        <v>43</v>
      </c>
      <c r="E46" s="30">
        <v>5</v>
      </c>
      <c r="F46" s="28" t="s">
        <v>49</v>
      </c>
      <c r="G46" s="30">
        <v>630</v>
      </c>
      <c r="H46" s="175">
        <v>0</v>
      </c>
      <c r="I46" s="70">
        <f t="shared" si="10"/>
        <v>0</v>
      </c>
      <c r="J46" s="30">
        <v>2</v>
      </c>
      <c r="K46" s="71">
        <f t="shared" si="11"/>
        <v>0</v>
      </c>
      <c r="L46" s="121"/>
      <c r="M46" s="122"/>
      <c r="N46" s="94"/>
    </row>
    <row r="47" spans="1:14" ht="33" customHeight="1" x14ac:dyDescent="0.25">
      <c r="A47" s="32" t="s">
        <v>75</v>
      </c>
      <c r="B47" s="28" t="s">
        <v>44</v>
      </c>
      <c r="C47" s="29" t="s">
        <v>45</v>
      </c>
      <c r="D47" s="28" t="s">
        <v>43</v>
      </c>
      <c r="E47" s="30">
        <v>6</v>
      </c>
      <c r="F47" s="28" t="s">
        <v>50</v>
      </c>
      <c r="G47" s="30">
        <v>8</v>
      </c>
      <c r="H47" s="175">
        <v>0</v>
      </c>
      <c r="I47" s="70">
        <f t="shared" si="10"/>
        <v>0</v>
      </c>
      <c r="J47" s="30">
        <v>2</v>
      </c>
      <c r="K47" s="71">
        <f t="shared" si="11"/>
        <v>0</v>
      </c>
      <c r="L47" s="121"/>
      <c r="M47" s="122"/>
      <c r="N47" s="94"/>
    </row>
    <row r="48" spans="1:14" ht="36" customHeight="1" x14ac:dyDescent="0.25">
      <c r="A48" s="32" t="s">
        <v>75</v>
      </c>
      <c r="B48" s="28" t="s">
        <v>44</v>
      </c>
      <c r="C48" s="29" t="s">
        <v>45</v>
      </c>
      <c r="D48" s="28" t="s">
        <v>43</v>
      </c>
      <c r="E48" s="30">
        <v>7</v>
      </c>
      <c r="F48" s="28" t="s">
        <v>47</v>
      </c>
      <c r="G48" s="30">
        <v>100</v>
      </c>
      <c r="H48" s="175">
        <v>0</v>
      </c>
      <c r="I48" s="70">
        <f t="shared" si="10"/>
        <v>0</v>
      </c>
      <c r="J48" s="30">
        <v>2</v>
      </c>
      <c r="K48" s="71">
        <f t="shared" si="11"/>
        <v>0</v>
      </c>
      <c r="L48" s="121"/>
      <c r="M48" s="122"/>
      <c r="N48" s="94"/>
    </row>
    <row r="49" spans="1:14" ht="36" customHeight="1" x14ac:dyDescent="0.25">
      <c r="A49" s="32" t="s">
        <v>75</v>
      </c>
      <c r="B49" s="28" t="s">
        <v>44</v>
      </c>
      <c r="C49" s="29" t="s">
        <v>45</v>
      </c>
      <c r="D49" s="28" t="s">
        <v>43</v>
      </c>
      <c r="E49" s="30">
        <v>8</v>
      </c>
      <c r="F49" s="28" t="s">
        <v>51</v>
      </c>
      <c r="G49" s="30">
        <v>220</v>
      </c>
      <c r="H49" s="175">
        <v>0</v>
      </c>
      <c r="I49" s="70">
        <f t="shared" si="10"/>
        <v>0</v>
      </c>
      <c r="J49" s="30">
        <v>2</v>
      </c>
      <c r="K49" s="71">
        <f t="shared" si="11"/>
        <v>0</v>
      </c>
      <c r="L49" s="121"/>
      <c r="M49" s="122"/>
      <c r="N49" s="94"/>
    </row>
    <row r="50" spans="1:14" ht="36" customHeight="1" x14ac:dyDescent="0.25">
      <c r="A50" s="32" t="s">
        <v>75</v>
      </c>
      <c r="B50" s="28" t="s">
        <v>44</v>
      </c>
      <c r="C50" s="29" t="s">
        <v>45</v>
      </c>
      <c r="D50" s="28" t="s">
        <v>43</v>
      </c>
      <c r="E50" s="30">
        <v>9</v>
      </c>
      <c r="F50" s="176" t="s">
        <v>105</v>
      </c>
      <c r="G50" s="30">
        <v>1</v>
      </c>
      <c r="H50" s="175">
        <v>0</v>
      </c>
      <c r="I50" s="70">
        <f t="shared" si="10"/>
        <v>0</v>
      </c>
      <c r="J50" s="30">
        <v>2</v>
      </c>
      <c r="K50" s="71">
        <f t="shared" si="11"/>
        <v>0</v>
      </c>
      <c r="L50" s="121"/>
      <c r="M50" s="122"/>
      <c r="N50" s="94"/>
    </row>
    <row r="51" spans="1:14" ht="15" customHeight="1" x14ac:dyDescent="0.25">
      <c r="A51" s="68"/>
      <c r="B51" s="69"/>
      <c r="C51" s="69"/>
      <c r="D51" s="69"/>
      <c r="E51" s="69"/>
      <c r="F51" s="78" t="s">
        <v>171</v>
      </c>
      <c r="G51" s="69"/>
      <c r="H51" s="69"/>
      <c r="I51" s="79">
        <f>SUM(I42:I50)</f>
        <v>0</v>
      </c>
      <c r="J51" s="69"/>
      <c r="K51" s="79">
        <f>SUM(K42:K50)</f>
        <v>0</v>
      </c>
      <c r="L51" s="105"/>
      <c r="M51" s="105"/>
      <c r="N51" s="105"/>
    </row>
    <row r="52" spans="1:14" ht="45" x14ac:dyDescent="0.25">
      <c r="A52" s="32" t="s">
        <v>76</v>
      </c>
      <c r="B52" s="28" t="s">
        <v>52</v>
      </c>
      <c r="C52" s="29" t="s">
        <v>53</v>
      </c>
      <c r="D52" s="28" t="s">
        <v>54</v>
      </c>
      <c r="E52" s="30">
        <v>1</v>
      </c>
      <c r="F52" s="28" t="s">
        <v>27</v>
      </c>
      <c r="G52" s="34">
        <v>991.44</v>
      </c>
      <c r="H52" s="175">
        <v>0</v>
      </c>
      <c r="I52" s="70">
        <f>H52*G52</f>
        <v>0</v>
      </c>
      <c r="J52" s="30">
        <v>2</v>
      </c>
      <c r="K52" s="71">
        <f>J52*I52</f>
        <v>0</v>
      </c>
      <c r="L52" s="121"/>
      <c r="M52" s="122"/>
      <c r="N52" s="94"/>
    </row>
    <row r="53" spans="1:14" ht="45" x14ac:dyDescent="0.25">
      <c r="A53" s="32" t="s">
        <v>76</v>
      </c>
      <c r="B53" s="28" t="s">
        <v>52</v>
      </c>
      <c r="C53" s="29" t="s">
        <v>53</v>
      </c>
      <c r="D53" s="28" t="s">
        <v>54</v>
      </c>
      <c r="E53" s="30">
        <v>2</v>
      </c>
      <c r="F53" s="28" t="s">
        <v>28</v>
      </c>
      <c r="G53" s="37">
        <v>991.4</v>
      </c>
      <c r="H53" s="175">
        <v>0</v>
      </c>
      <c r="I53" s="70">
        <f t="shared" ref="I53:I56" si="12">H53*G53</f>
        <v>0</v>
      </c>
      <c r="J53" s="30">
        <v>2</v>
      </c>
      <c r="K53" s="71">
        <f t="shared" ref="K53:K56" si="13">J53*I53</f>
        <v>0</v>
      </c>
      <c r="L53" s="121"/>
      <c r="M53" s="122"/>
      <c r="N53" s="94"/>
    </row>
    <row r="54" spans="1:14" ht="45" x14ac:dyDescent="0.25">
      <c r="A54" s="32" t="s">
        <v>76</v>
      </c>
      <c r="B54" s="28" t="s">
        <v>52</v>
      </c>
      <c r="C54" s="29" t="s">
        <v>53</v>
      </c>
      <c r="D54" s="28" t="s">
        <v>54</v>
      </c>
      <c r="E54" s="30">
        <v>3</v>
      </c>
      <c r="F54" s="28" t="s">
        <v>29</v>
      </c>
      <c r="G54" s="34">
        <v>606.72</v>
      </c>
      <c r="H54" s="175">
        <v>0</v>
      </c>
      <c r="I54" s="70">
        <f t="shared" si="12"/>
        <v>0</v>
      </c>
      <c r="J54" s="30">
        <v>2</v>
      </c>
      <c r="K54" s="71">
        <f t="shared" si="13"/>
        <v>0</v>
      </c>
      <c r="L54" s="121"/>
      <c r="M54" s="122"/>
      <c r="N54" s="94"/>
    </row>
    <row r="55" spans="1:14" ht="33.75" x14ac:dyDescent="0.25">
      <c r="A55" s="32" t="s">
        <v>76</v>
      </c>
      <c r="B55" s="28" t="s">
        <v>52</v>
      </c>
      <c r="C55" s="29" t="s">
        <v>53</v>
      </c>
      <c r="D55" s="28" t="s">
        <v>54</v>
      </c>
      <c r="E55" s="30">
        <v>4</v>
      </c>
      <c r="F55" s="28" t="s">
        <v>55</v>
      </c>
      <c r="G55" s="30">
        <v>393</v>
      </c>
      <c r="H55" s="175">
        <v>0</v>
      </c>
      <c r="I55" s="70">
        <f t="shared" si="12"/>
        <v>0</v>
      </c>
      <c r="J55" s="30">
        <v>2</v>
      </c>
      <c r="K55" s="71">
        <f t="shared" si="13"/>
        <v>0</v>
      </c>
      <c r="L55" s="121"/>
      <c r="M55" s="122"/>
      <c r="N55" s="94"/>
    </row>
    <row r="56" spans="1:14" ht="37.5" customHeight="1" x14ac:dyDescent="0.25">
      <c r="A56" s="32" t="s">
        <v>76</v>
      </c>
      <c r="B56" s="28" t="s">
        <v>52</v>
      </c>
      <c r="C56" s="29" t="s">
        <v>53</v>
      </c>
      <c r="D56" s="28" t="s">
        <v>54</v>
      </c>
      <c r="E56" s="30">
        <v>5</v>
      </c>
      <c r="F56" s="176" t="s">
        <v>105</v>
      </c>
      <c r="G56" s="30">
        <v>1</v>
      </c>
      <c r="H56" s="175">
        <v>0</v>
      </c>
      <c r="I56" s="70">
        <f t="shared" si="12"/>
        <v>0</v>
      </c>
      <c r="J56" s="30">
        <v>2</v>
      </c>
      <c r="K56" s="71">
        <f t="shared" si="13"/>
        <v>0</v>
      </c>
      <c r="L56" s="121"/>
      <c r="M56" s="122"/>
      <c r="N56" s="94"/>
    </row>
    <row r="57" spans="1:14" ht="15" customHeight="1" x14ac:dyDescent="0.25">
      <c r="A57" s="68"/>
      <c r="B57" s="69"/>
      <c r="C57" s="69"/>
      <c r="D57" s="69"/>
      <c r="E57" s="69"/>
      <c r="F57" s="78" t="s">
        <v>172</v>
      </c>
      <c r="G57" s="69"/>
      <c r="H57" s="69"/>
      <c r="I57" s="79">
        <f>SUM(I52:I56)</f>
        <v>0</v>
      </c>
      <c r="J57" s="69"/>
      <c r="K57" s="79">
        <f>SUM(K52:K56)</f>
        <v>0</v>
      </c>
      <c r="L57" s="105"/>
      <c r="M57" s="105"/>
      <c r="N57" s="105"/>
    </row>
    <row r="58" spans="1:14" ht="45" x14ac:dyDescent="0.25">
      <c r="A58" s="32" t="s">
        <v>77</v>
      </c>
      <c r="B58" s="28" t="s">
        <v>56</v>
      </c>
      <c r="C58" s="29" t="s">
        <v>57</v>
      </c>
      <c r="D58" s="28" t="s">
        <v>26</v>
      </c>
      <c r="E58" s="30">
        <v>1</v>
      </c>
      <c r="F58" s="28" t="s">
        <v>27</v>
      </c>
      <c r="G58" s="30">
        <v>3947</v>
      </c>
      <c r="H58" s="175">
        <v>0</v>
      </c>
      <c r="I58" s="70">
        <f>H58*G58</f>
        <v>0</v>
      </c>
      <c r="J58" s="30">
        <v>2</v>
      </c>
      <c r="K58" s="71">
        <f>J58*I58</f>
        <v>0</v>
      </c>
      <c r="L58" s="121"/>
      <c r="M58" s="122"/>
      <c r="N58" s="94"/>
    </row>
    <row r="59" spans="1:14" ht="45" x14ac:dyDescent="0.25">
      <c r="A59" s="32" t="s">
        <v>77</v>
      </c>
      <c r="B59" s="28" t="s">
        <v>56</v>
      </c>
      <c r="C59" s="29" t="s">
        <v>57</v>
      </c>
      <c r="D59" s="28" t="s">
        <v>26</v>
      </c>
      <c r="E59" s="30">
        <v>2</v>
      </c>
      <c r="F59" s="28" t="s">
        <v>28</v>
      </c>
      <c r="G59" s="30">
        <v>3947</v>
      </c>
      <c r="H59" s="175">
        <v>0</v>
      </c>
      <c r="I59" s="70">
        <f t="shared" ref="I59:I62" si="14">H59*G59</f>
        <v>0</v>
      </c>
      <c r="J59" s="30">
        <v>2</v>
      </c>
      <c r="K59" s="71">
        <f t="shared" ref="K59:K62" si="15">J59*I59</f>
        <v>0</v>
      </c>
      <c r="L59" s="121"/>
      <c r="M59" s="122"/>
      <c r="N59" s="94"/>
    </row>
    <row r="60" spans="1:14" ht="45" x14ac:dyDescent="0.25">
      <c r="A60" s="32" t="s">
        <v>77</v>
      </c>
      <c r="B60" s="28" t="s">
        <v>56</v>
      </c>
      <c r="C60" s="29" t="s">
        <v>57</v>
      </c>
      <c r="D60" s="28" t="s">
        <v>26</v>
      </c>
      <c r="E60" s="30">
        <v>3</v>
      </c>
      <c r="F60" s="28" t="s">
        <v>29</v>
      </c>
      <c r="G60" s="30">
        <v>4086</v>
      </c>
      <c r="H60" s="175">
        <v>0</v>
      </c>
      <c r="I60" s="70">
        <f t="shared" si="14"/>
        <v>0</v>
      </c>
      <c r="J60" s="30">
        <v>2</v>
      </c>
      <c r="K60" s="71">
        <f t="shared" si="15"/>
        <v>0</v>
      </c>
      <c r="L60" s="121"/>
      <c r="M60" s="122"/>
      <c r="N60" s="94"/>
    </row>
    <row r="61" spans="1:14" ht="33.75" x14ac:dyDescent="0.25">
      <c r="A61" s="32" t="s">
        <v>77</v>
      </c>
      <c r="B61" s="28" t="s">
        <v>56</v>
      </c>
      <c r="C61" s="29" t="s">
        <v>57</v>
      </c>
      <c r="D61" s="28" t="s">
        <v>26</v>
      </c>
      <c r="E61" s="30">
        <v>4</v>
      </c>
      <c r="F61" s="28" t="s">
        <v>55</v>
      </c>
      <c r="G61" s="30">
        <v>393</v>
      </c>
      <c r="H61" s="175">
        <v>0</v>
      </c>
      <c r="I61" s="70">
        <f t="shared" si="14"/>
        <v>0</v>
      </c>
      <c r="J61" s="30">
        <v>2</v>
      </c>
      <c r="K61" s="71">
        <f t="shared" si="15"/>
        <v>0</v>
      </c>
      <c r="L61" s="121"/>
      <c r="M61" s="122"/>
      <c r="N61" s="94"/>
    </row>
    <row r="62" spans="1:14" ht="37.5" customHeight="1" x14ac:dyDescent="0.25">
      <c r="A62" s="32" t="s">
        <v>77</v>
      </c>
      <c r="B62" s="28" t="s">
        <v>56</v>
      </c>
      <c r="C62" s="29" t="s">
        <v>57</v>
      </c>
      <c r="D62" s="28" t="s">
        <v>26</v>
      </c>
      <c r="E62" s="30">
        <v>5</v>
      </c>
      <c r="F62" s="176" t="s">
        <v>105</v>
      </c>
      <c r="G62" s="30">
        <v>1</v>
      </c>
      <c r="H62" s="175">
        <v>0</v>
      </c>
      <c r="I62" s="70">
        <f t="shared" si="14"/>
        <v>0</v>
      </c>
      <c r="J62" s="30">
        <v>2</v>
      </c>
      <c r="K62" s="71">
        <f t="shared" si="15"/>
        <v>0</v>
      </c>
      <c r="L62" s="121"/>
      <c r="M62" s="122"/>
      <c r="N62" s="94"/>
    </row>
    <row r="63" spans="1:14" ht="15" customHeight="1" x14ac:dyDescent="0.25">
      <c r="A63" s="68"/>
      <c r="B63" s="69"/>
      <c r="C63" s="69"/>
      <c r="D63" s="69"/>
      <c r="E63" s="69"/>
      <c r="F63" s="78" t="s">
        <v>173</v>
      </c>
      <c r="G63" s="69"/>
      <c r="H63" s="69"/>
      <c r="I63" s="79">
        <f>SUM(I58:I62)</f>
        <v>0</v>
      </c>
      <c r="J63" s="69"/>
      <c r="K63" s="79">
        <f>SUM(K58:K62)</f>
        <v>0</v>
      </c>
      <c r="L63" s="105"/>
      <c r="M63" s="105"/>
      <c r="N63" s="105"/>
    </row>
    <row r="64" spans="1:14" ht="45" x14ac:dyDescent="0.25">
      <c r="A64" s="32" t="s">
        <v>78</v>
      </c>
      <c r="B64" s="28" t="s">
        <v>58</v>
      </c>
      <c r="C64" s="29" t="s">
        <v>59</v>
      </c>
      <c r="D64" s="28" t="s">
        <v>26</v>
      </c>
      <c r="E64" s="30">
        <v>1</v>
      </c>
      <c r="F64" s="28" t="s">
        <v>27</v>
      </c>
      <c r="G64" s="30">
        <v>783</v>
      </c>
      <c r="H64" s="175">
        <v>0</v>
      </c>
      <c r="I64" s="70">
        <f>H64*G64</f>
        <v>0</v>
      </c>
      <c r="J64" s="30">
        <v>2</v>
      </c>
      <c r="K64" s="71">
        <f>J64*I64</f>
        <v>0</v>
      </c>
      <c r="L64" s="121"/>
      <c r="M64" s="122"/>
      <c r="N64" s="94"/>
    </row>
    <row r="65" spans="1:14" ht="45" x14ac:dyDescent="0.25">
      <c r="A65" s="32" t="s">
        <v>78</v>
      </c>
      <c r="B65" s="28" t="s">
        <v>58</v>
      </c>
      <c r="C65" s="29" t="s">
        <v>59</v>
      </c>
      <c r="D65" s="28" t="s">
        <v>26</v>
      </c>
      <c r="E65" s="30">
        <v>2</v>
      </c>
      <c r="F65" s="28" t="s">
        <v>28</v>
      </c>
      <c r="G65" s="30">
        <v>783</v>
      </c>
      <c r="H65" s="175">
        <v>0</v>
      </c>
      <c r="I65" s="70">
        <f t="shared" ref="I65:I71" si="16">H65*G65</f>
        <v>0</v>
      </c>
      <c r="J65" s="30">
        <v>2</v>
      </c>
      <c r="K65" s="71">
        <f t="shared" ref="K65:K71" si="17">J65*I65</f>
        <v>0</v>
      </c>
      <c r="L65" s="121"/>
      <c r="M65" s="122"/>
      <c r="N65" s="94"/>
    </row>
    <row r="66" spans="1:14" ht="45" x14ac:dyDescent="0.25">
      <c r="A66" s="32" t="s">
        <v>78</v>
      </c>
      <c r="B66" s="28" t="s">
        <v>58</v>
      </c>
      <c r="C66" s="29" t="s">
        <v>59</v>
      </c>
      <c r="D66" s="28" t="s">
        <v>26</v>
      </c>
      <c r="E66" s="30">
        <v>3</v>
      </c>
      <c r="F66" s="28" t="s">
        <v>29</v>
      </c>
      <c r="G66" s="37">
        <v>547.79999999999995</v>
      </c>
      <c r="H66" s="175">
        <v>0</v>
      </c>
      <c r="I66" s="70">
        <f t="shared" si="16"/>
        <v>0</v>
      </c>
      <c r="J66" s="30">
        <v>2</v>
      </c>
      <c r="K66" s="71">
        <f t="shared" si="17"/>
        <v>0</v>
      </c>
      <c r="L66" s="121"/>
      <c r="M66" s="122"/>
      <c r="N66" s="94"/>
    </row>
    <row r="67" spans="1:14" ht="33.75" x14ac:dyDescent="0.25">
      <c r="A67" s="32" t="s">
        <v>78</v>
      </c>
      <c r="B67" s="28" t="s">
        <v>58</v>
      </c>
      <c r="C67" s="29" t="s">
        <v>59</v>
      </c>
      <c r="D67" s="28" t="s">
        <v>26</v>
      </c>
      <c r="E67" s="30">
        <v>4</v>
      </c>
      <c r="F67" s="28" t="s">
        <v>55</v>
      </c>
      <c r="G67" s="37">
        <v>553.20000000000005</v>
      </c>
      <c r="H67" s="175">
        <v>0</v>
      </c>
      <c r="I67" s="70">
        <f t="shared" si="16"/>
        <v>0</v>
      </c>
      <c r="J67" s="30">
        <v>2</v>
      </c>
      <c r="K67" s="71">
        <f t="shared" si="17"/>
        <v>0</v>
      </c>
      <c r="L67" s="121"/>
      <c r="M67" s="122"/>
      <c r="N67" s="94"/>
    </row>
    <row r="68" spans="1:14" ht="56.25" x14ac:dyDescent="0.25">
      <c r="A68" s="32" t="s">
        <v>78</v>
      </c>
      <c r="B68" s="28" t="s">
        <v>58</v>
      </c>
      <c r="C68" s="29" t="s">
        <v>59</v>
      </c>
      <c r="D68" s="28" t="s">
        <v>26</v>
      </c>
      <c r="E68" s="30">
        <v>5</v>
      </c>
      <c r="F68" s="28" t="s">
        <v>60</v>
      </c>
      <c r="G68" s="34">
        <v>146.63999999999999</v>
      </c>
      <c r="H68" s="175">
        <v>0</v>
      </c>
      <c r="I68" s="70">
        <f t="shared" si="16"/>
        <v>0</v>
      </c>
      <c r="J68" s="30">
        <v>2</v>
      </c>
      <c r="K68" s="71">
        <f t="shared" si="17"/>
        <v>0</v>
      </c>
      <c r="L68" s="121"/>
      <c r="M68" s="122"/>
      <c r="N68" s="94"/>
    </row>
    <row r="69" spans="1:14" ht="67.5" x14ac:dyDescent="0.25">
      <c r="A69" s="32" t="s">
        <v>78</v>
      </c>
      <c r="B69" s="28" t="s">
        <v>58</v>
      </c>
      <c r="C69" s="29" t="s">
        <v>59</v>
      </c>
      <c r="D69" s="28" t="s">
        <v>26</v>
      </c>
      <c r="E69" s="30">
        <v>6</v>
      </c>
      <c r="F69" s="28" t="s">
        <v>61</v>
      </c>
      <c r="G69" s="34">
        <v>101.49</v>
      </c>
      <c r="H69" s="175">
        <v>0</v>
      </c>
      <c r="I69" s="70">
        <f t="shared" si="16"/>
        <v>0</v>
      </c>
      <c r="J69" s="30">
        <v>2</v>
      </c>
      <c r="K69" s="71">
        <f t="shared" si="17"/>
        <v>0</v>
      </c>
      <c r="L69" s="121"/>
      <c r="M69" s="122"/>
      <c r="N69" s="94"/>
    </row>
    <row r="70" spans="1:14" ht="56.25" x14ac:dyDescent="0.25">
      <c r="A70" s="32" t="s">
        <v>78</v>
      </c>
      <c r="B70" s="28" t="s">
        <v>58</v>
      </c>
      <c r="C70" s="29" t="s">
        <v>59</v>
      </c>
      <c r="D70" s="28" t="s">
        <v>26</v>
      </c>
      <c r="E70" s="30">
        <v>7</v>
      </c>
      <c r="F70" s="28" t="s">
        <v>62</v>
      </c>
      <c r="G70" s="34">
        <v>30.38</v>
      </c>
      <c r="H70" s="175">
        <v>0</v>
      </c>
      <c r="I70" s="70">
        <f t="shared" si="16"/>
        <v>0</v>
      </c>
      <c r="J70" s="30">
        <v>2</v>
      </c>
      <c r="K70" s="71">
        <f t="shared" si="17"/>
        <v>0</v>
      </c>
      <c r="L70" s="121"/>
      <c r="M70" s="122"/>
      <c r="N70" s="94"/>
    </row>
    <row r="71" spans="1:14" ht="37.5" customHeight="1" x14ac:dyDescent="0.25">
      <c r="A71" s="32" t="s">
        <v>78</v>
      </c>
      <c r="B71" s="28" t="s">
        <v>58</v>
      </c>
      <c r="C71" s="29" t="s">
        <v>59</v>
      </c>
      <c r="D71" s="28" t="s">
        <v>26</v>
      </c>
      <c r="E71" s="30">
        <v>8</v>
      </c>
      <c r="F71" s="176" t="s">
        <v>105</v>
      </c>
      <c r="G71" s="30">
        <v>1</v>
      </c>
      <c r="H71" s="175">
        <v>0</v>
      </c>
      <c r="I71" s="70">
        <f t="shared" si="16"/>
        <v>0</v>
      </c>
      <c r="J71" s="30">
        <v>2</v>
      </c>
      <c r="K71" s="71">
        <f t="shared" si="17"/>
        <v>0</v>
      </c>
      <c r="L71" s="121"/>
      <c r="M71" s="122"/>
      <c r="N71" s="94"/>
    </row>
    <row r="72" spans="1:14" ht="15" customHeight="1" x14ac:dyDescent="0.25">
      <c r="A72" s="68"/>
      <c r="B72" s="69"/>
      <c r="C72" s="69"/>
      <c r="D72" s="69"/>
      <c r="E72" s="69"/>
      <c r="F72" s="78" t="s">
        <v>174</v>
      </c>
      <c r="G72" s="69"/>
      <c r="H72" s="69"/>
      <c r="I72" s="79">
        <f>SUM(I64:I71)</f>
        <v>0</v>
      </c>
      <c r="J72" s="69"/>
      <c r="K72" s="79">
        <f>SUM(K64:K71)</f>
        <v>0</v>
      </c>
      <c r="L72" s="105"/>
      <c r="M72" s="105"/>
      <c r="N72" s="105"/>
    </row>
    <row r="73" spans="1:14" ht="45" x14ac:dyDescent="0.25">
      <c r="A73" s="32" t="s">
        <v>79</v>
      </c>
      <c r="B73" s="28" t="s">
        <v>63</v>
      </c>
      <c r="C73" s="29" t="s">
        <v>64</v>
      </c>
      <c r="D73" s="28" t="s">
        <v>43</v>
      </c>
      <c r="E73" s="30">
        <v>1</v>
      </c>
      <c r="F73" s="28" t="s">
        <v>27</v>
      </c>
      <c r="G73" s="34">
        <v>35.229999999999997</v>
      </c>
      <c r="H73" s="175">
        <v>0</v>
      </c>
      <c r="I73" s="70">
        <f>H73*G73</f>
        <v>0</v>
      </c>
      <c r="J73" s="30">
        <v>2</v>
      </c>
      <c r="K73" s="71">
        <f>J73*I73</f>
        <v>0</v>
      </c>
      <c r="L73" s="121"/>
      <c r="M73" s="122"/>
      <c r="N73" s="94"/>
    </row>
    <row r="74" spans="1:14" ht="45" x14ac:dyDescent="0.25">
      <c r="A74" s="32" t="s">
        <v>79</v>
      </c>
      <c r="B74" s="28" t="s">
        <v>63</v>
      </c>
      <c r="C74" s="29" t="s">
        <v>64</v>
      </c>
      <c r="D74" s="28" t="s">
        <v>43</v>
      </c>
      <c r="E74" s="30">
        <v>2</v>
      </c>
      <c r="F74" s="28" t="s">
        <v>28</v>
      </c>
      <c r="G74" s="34">
        <v>35.229999999999997</v>
      </c>
      <c r="H74" s="175">
        <v>0</v>
      </c>
      <c r="I74" s="70">
        <f t="shared" ref="I74:I75" si="18">H74*G74</f>
        <v>0</v>
      </c>
      <c r="J74" s="30">
        <v>2</v>
      </c>
      <c r="K74" s="71">
        <f t="shared" ref="K74:K75" si="19">J74*I74</f>
        <v>0</v>
      </c>
      <c r="L74" s="121"/>
      <c r="M74" s="122"/>
      <c r="N74" s="94"/>
    </row>
    <row r="75" spans="1:14" ht="37.5" customHeight="1" x14ac:dyDescent="0.25">
      <c r="A75" s="32" t="s">
        <v>79</v>
      </c>
      <c r="B75" s="28" t="s">
        <v>63</v>
      </c>
      <c r="C75" s="29" t="s">
        <v>64</v>
      </c>
      <c r="D75" s="28" t="s">
        <v>43</v>
      </c>
      <c r="E75" s="30">
        <v>3</v>
      </c>
      <c r="F75" s="176" t="s">
        <v>105</v>
      </c>
      <c r="G75" s="30">
        <v>1</v>
      </c>
      <c r="H75" s="175">
        <v>0</v>
      </c>
      <c r="I75" s="70">
        <f t="shared" si="18"/>
        <v>0</v>
      </c>
      <c r="J75" s="30">
        <v>2</v>
      </c>
      <c r="K75" s="71">
        <f t="shared" si="19"/>
        <v>0</v>
      </c>
      <c r="L75" s="121"/>
      <c r="M75" s="122"/>
      <c r="N75" s="94"/>
    </row>
    <row r="76" spans="1:14" ht="15" customHeight="1" x14ac:dyDescent="0.25">
      <c r="A76" s="68"/>
      <c r="B76" s="69"/>
      <c r="C76" s="69"/>
      <c r="D76" s="69"/>
      <c r="E76" s="69"/>
      <c r="F76" s="78" t="s">
        <v>175</v>
      </c>
      <c r="G76" s="69"/>
      <c r="H76" s="69"/>
      <c r="I76" s="79">
        <f>SUM(I73:I75)</f>
        <v>0</v>
      </c>
      <c r="J76" s="69"/>
      <c r="K76" s="79">
        <f>SUM(K73:K75)</f>
        <v>0</v>
      </c>
      <c r="L76" s="105"/>
      <c r="M76" s="105"/>
      <c r="N76" s="105"/>
    </row>
    <row r="77" spans="1:14" ht="45" x14ac:dyDescent="0.25">
      <c r="A77" s="32" t="s">
        <v>80</v>
      </c>
      <c r="B77" s="28" t="s">
        <v>65</v>
      </c>
      <c r="C77" s="29" t="s">
        <v>66</v>
      </c>
      <c r="D77" s="28" t="s">
        <v>43</v>
      </c>
      <c r="E77" s="30">
        <v>1</v>
      </c>
      <c r="F77" s="28" t="s">
        <v>27</v>
      </c>
      <c r="G77" s="30">
        <v>1334</v>
      </c>
      <c r="H77" s="175">
        <v>0</v>
      </c>
      <c r="I77" s="70">
        <f>H77*G77</f>
        <v>0</v>
      </c>
      <c r="J77" s="30">
        <v>2</v>
      </c>
      <c r="K77" s="71">
        <f>J77*I77</f>
        <v>0</v>
      </c>
      <c r="L77" s="121"/>
      <c r="M77" s="122"/>
      <c r="N77" s="94"/>
    </row>
    <row r="78" spans="1:14" ht="45" x14ac:dyDescent="0.25">
      <c r="A78" s="32" t="s">
        <v>80</v>
      </c>
      <c r="B78" s="28" t="s">
        <v>65</v>
      </c>
      <c r="C78" s="29" t="s">
        <v>66</v>
      </c>
      <c r="D78" s="28" t="s">
        <v>43</v>
      </c>
      <c r="E78" s="30">
        <v>2</v>
      </c>
      <c r="F78" s="28" t="s">
        <v>28</v>
      </c>
      <c r="G78" s="30">
        <v>1334</v>
      </c>
      <c r="H78" s="175">
        <v>0</v>
      </c>
      <c r="I78" s="70">
        <f t="shared" ref="I78:I80" si="20">H78*G78</f>
        <v>0</v>
      </c>
      <c r="J78" s="30">
        <v>2</v>
      </c>
      <c r="K78" s="71">
        <f t="shared" ref="K78:K80" si="21">J78*I78</f>
        <v>0</v>
      </c>
      <c r="L78" s="121"/>
      <c r="M78" s="122"/>
      <c r="N78" s="94"/>
    </row>
    <row r="79" spans="1:14" ht="45" x14ac:dyDescent="0.25">
      <c r="A79" s="32" t="s">
        <v>80</v>
      </c>
      <c r="B79" s="28" t="s">
        <v>65</v>
      </c>
      <c r="C79" s="29" t="s">
        <v>66</v>
      </c>
      <c r="D79" s="28" t="s">
        <v>43</v>
      </c>
      <c r="E79" s="30">
        <v>3</v>
      </c>
      <c r="F79" s="28" t="s">
        <v>29</v>
      </c>
      <c r="G79" s="30">
        <v>936</v>
      </c>
      <c r="H79" s="175">
        <v>0</v>
      </c>
      <c r="I79" s="70">
        <f t="shared" si="20"/>
        <v>0</v>
      </c>
      <c r="J79" s="30">
        <v>2</v>
      </c>
      <c r="K79" s="71">
        <f t="shared" si="21"/>
        <v>0</v>
      </c>
      <c r="L79" s="121"/>
      <c r="M79" s="122"/>
      <c r="N79" s="94"/>
    </row>
    <row r="80" spans="1:14" ht="37.5" customHeight="1" x14ac:dyDescent="0.25">
      <c r="A80" s="32" t="s">
        <v>80</v>
      </c>
      <c r="B80" s="28" t="s">
        <v>65</v>
      </c>
      <c r="C80" s="29" t="s">
        <v>66</v>
      </c>
      <c r="D80" s="28" t="s">
        <v>43</v>
      </c>
      <c r="E80" s="30">
        <v>4</v>
      </c>
      <c r="F80" s="176" t="s">
        <v>105</v>
      </c>
      <c r="G80" s="30">
        <v>1</v>
      </c>
      <c r="H80" s="175">
        <v>0</v>
      </c>
      <c r="I80" s="70">
        <f t="shared" si="20"/>
        <v>0</v>
      </c>
      <c r="J80" s="30">
        <v>2</v>
      </c>
      <c r="K80" s="71">
        <f t="shared" si="21"/>
        <v>0</v>
      </c>
      <c r="L80" s="121"/>
      <c r="M80" s="122"/>
      <c r="N80" s="94"/>
    </row>
    <row r="81" spans="1:14" ht="15" customHeight="1" x14ac:dyDescent="0.25">
      <c r="A81" s="68"/>
      <c r="B81" s="69"/>
      <c r="C81" s="69"/>
      <c r="D81" s="69"/>
      <c r="E81" s="69"/>
      <c r="F81" s="80" t="s">
        <v>176</v>
      </c>
      <c r="G81" s="69"/>
      <c r="H81" s="69"/>
      <c r="I81" s="79">
        <f>SUM(I77:I80)</f>
        <v>0</v>
      </c>
      <c r="J81" s="69"/>
      <c r="K81" s="79">
        <f>SUM(K77:K80)</f>
        <v>0</v>
      </c>
      <c r="L81" s="105"/>
      <c r="M81" s="105"/>
      <c r="N81" s="105"/>
    </row>
    <row r="82" spans="1:14" ht="45" x14ac:dyDescent="0.25">
      <c r="A82" s="32" t="s">
        <v>81</v>
      </c>
      <c r="B82" s="28" t="s">
        <v>185</v>
      </c>
      <c r="C82" s="29" t="s">
        <v>67</v>
      </c>
      <c r="D82" s="28" t="s">
        <v>26</v>
      </c>
      <c r="E82" s="30">
        <v>1</v>
      </c>
      <c r="F82" s="28" t="s">
        <v>27</v>
      </c>
      <c r="G82" s="34">
        <v>92.91</v>
      </c>
      <c r="H82" s="175">
        <v>0</v>
      </c>
      <c r="I82" s="70">
        <f>H82*G82</f>
        <v>0</v>
      </c>
      <c r="J82" s="30">
        <v>2</v>
      </c>
      <c r="K82" s="71">
        <f>J82*I82</f>
        <v>0</v>
      </c>
      <c r="L82" s="121"/>
      <c r="M82" s="122"/>
      <c r="N82" s="94"/>
    </row>
    <row r="83" spans="1:14" ht="45" x14ac:dyDescent="0.25">
      <c r="A83" s="32" t="s">
        <v>81</v>
      </c>
      <c r="B83" s="28" t="s">
        <v>185</v>
      </c>
      <c r="C83" s="29" t="s">
        <v>67</v>
      </c>
      <c r="D83" s="28" t="s">
        <v>26</v>
      </c>
      <c r="E83" s="30">
        <v>2</v>
      </c>
      <c r="F83" s="28" t="s">
        <v>28</v>
      </c>
      <c r="G83" s="34">
        <v>92.91</v>
      </c>
      <c r="H83" s="175">
        <v>0</v>
      </c>
      <c r="I83" s="70">
        <f t="shared" ref="I83:I86" si="22">H83*G83</f>
        <v>0</v>
      </c>
      <c r="J83" s="30">
        <v>2</v>
      </c>
      <c r="K83" s="71">
        <f t="shared" ref="K83:K86" si="23">J83*I83</f>
        <v>0</v>
      </c>
      <c r="L83" s="121"/>
      <c r="M83" s="122"/>
      <c r="N83" s="94"/>
    </row>
    <row r="84" spans="1:14" ht="45" x14ac:dyDescent="0.25">
      <c r="A84" s="32" t="s">
        <v>81</v>
      </c>
      <c r="B84" s="28" t="s">
        <v>185</v>
      </c>
      <c r="C84" s="29" t="s">
        <v>67</v>
      </c>
      <c r="D84" s="28" t="s">
        <v>26</v>
      </c>
      <c r="E84" s="30">
        <v>3</v>
      </c>
      <c r="F84" s="28" t="s">
        <v>29</v>
      </c>
      <c r="G84" s="37">
        <v>52.7</v>
      </c>
      <c r="H84" s="175">
        <v>0</v>
      </c>
      <c r="I84" s="70">
        <f t="shared" si="22"/>
        <v>0</v>
      </c>
      <c r="J84" s="30">
        <v>2</v>
      </c>
      <c r="K84" s="71">
        <f t="shared" si="23"/>
        <v>0</v>
      </c>
      <c r="L84" s="121"/>
      <c r="M84" s="122"/>
      <c r="N84" s="94"/>
    </row>
    <row r="85" spans="1:14" ht="22.5" x14ac:dyDescent="0.25">
      <c r="A85" s="32" t="s">
        <v>81</v>
      </c>
      <c r="B85" s="28" t="s">
        <v>185</v>
      </c>
      <c r="C85" s="29" t="s">
        <v>67</v>
      </c>
      <c r="D85" s="28" t="s">
        <v>26</v>
      </c>
      <c r="E85" s="30">
        <v>4</v>
      </c>
      <c r="F85" s="28" t="s">
        <v>55</v>
      </c>
      <c r="G85" s="34">
        <v>75.81</v>
      </c>
      <c r="H85" s="175">
        <v>0</v>
      </c>
      <c r="I85" s="70">
        <f t="shared" si="22"/>
        <v>0</v>
      </c>
      <c r="J85" s="30">
        <v>2</v>
      </c>
      <c r="K85" s="71">
        <f t="shared" si="23"/>
        <v>0</v>
      </c>
      <c r="L85" s="121"/>
      <c r="M85" s="122"/>
      <c r="N85" s="94"/>
    </row>
    <row r="86" spans="1:14" ht="33.75" x14ac:dyDescent="0.25">
      <c r="A86" s="32" t="s">
        <v>81</v>
      </c>
      <c r="B86" s="28" t="s">
        <v>185</v>
      </c>
      <c r="C86" s="29" t="s">
        <v>67</v>
      </c>
      <c r="D86" s="28" t="s">
        <v>26</v>
      </c>
      <c r="E86" s="30">
        <v>5</v>
      </c>
      <c r="F86" s="176" t="s">
        <v>105</v>
      </c>
      <c r="G86" s="30">
        <v>1</v>
      </c>
      <c r="H86" s="175">
        <v>0</v>
      </c>
      <c r="I86" s="70">
        <f t="shared" si="22"/>
        <v>0</v>
      </c>
      <c r="J86" s="30">
        <v>2</v>
      </c>
      <c r="K86" s="71">
        <f t="shared" si="23"/>
        <v>0</v>
      </c>
      <c r="L86" s="121"/>
      <c r="M86" s="122"/>
      <c r="N86" s="94"/>
    </row>
    <row r="87" spans="1:14" ht="15" customHeight="1" x14ac:dyDescent="0.25">
      <c r="A87" s="68"/>
      <c r="B87" s="69"/>
      <c r="C87" s="69"/>
      <c r="D87" s="69"/>
      <c r="E87" s="69"/>
      <c r="F87" s="78" t="s">
        <v>177</v>
      </c>
      <c r="G87" s="69"/>
      <c r="H87" s="69"/>
      <c r="I87" s="79">
        <f>SUM(I82:I86)</f>
        <v>0</v>
      </c>
      <c r="J87" s="69"/>
      <c r="K87" s="79">
        <f>SUM(K82:K86)</f>
        <v>0</v>
      </c>
      <c r="L87" s="104"/>
      <c r="M87" s="104"/>
      <c r="N87" s="104"/>
    </row>
    <row r="88" spans="1:14" x14ac:dyDescent="0.25">
      <c r="A88" s="38"/>
      <c r="B88" s="38"/>
      <c r="C88" s="38"/>
      <c r="D88" s="38"/>
      <c r="E88" s="38"/>
      <c r="F88" s="38"/>
      <c r="G88" s="38"/>
      <c r="H88" s="38"/>
      <c r="I88" s="38"/>
      <c r="J88" s="38"/>
      <c r="K88" s="38"/>
      <c r="L88" s="38"/>
      <c r="M88" s="38"/>
      <c r="N88" s="38"/>
    </row>
    <row r="89" spans="1:14" ht="27" customHeight="1" x14ac:dyDescent="0.25">
      <c r="A89" s="39"/>
      <c r="B89" s="39"/>
      <c r="C89" s="39"/>
      <c r="D89" s="39"/>
      <c r="E89" s="39"/>
      <c r="F89" s="81"/>
      <c r="G89" s="40"/>
      <c r="H89" s="40"/>
      <c r="I89" s="40"/>
      <c r="J89" s="40"/>
      <c r="K89" s="102"/>
      <c r="L89" s="103"/>
      <c r="M89" s="103"/>
      <c r="N89" s="98"/>
    </row>
    <row r="90" spans="1:14" ht="153" customHeight="1" x14ac:dyDescent="0.25">
      <c r="A90" s="39"/>
      <c r="B90" s="39"/>
      <c r="C90" s="39"/>
      <c r="D90" s="39"/>
      <c r="E90" s="39"/>
      <c r="F90" s="41"/>
      <c r="G90" s="40"/>
      <c r="H90" s="40"/>
      <c r="I90" s="41"/>
      <c r="J90" s="40"/>
      <c r="K90" s="102"/>
      <c r="L90" s="103"/>
      <c r="M90" s="103"/>
      <c r="N90" s="103"/>
    </row>
    <row r="91" spans="1:14" x14ac:dyDescent="0.25">
      <c r="A91" s="39"/>
      <c r="B91" s="39"/>
      <c r="C91" s="39"/>
      <c r="D91" s="39"/>
      <c r="E91" s="39"/>
      <c r="F91" s="41"/>
      <c r="G91" s="40"/>
      <c r="H91" s="40"/>
      <c r="I91" s="41"/>
      <c r="J91" s="40"/>
      <c r="K91" s="102"/>
      <c r="L91" s="103"/>
      <c r="M91" s="103"/>
      <c r="N91" s="103"/>
    </row>
    <row r="92" spans="1:14" x14ac:dyDescent="0.25">
      <c r="A92" s="39"/>
      <c r="B92" s="39"/>
      <c r="C92" s="39"/>
      <c r="D92" s="39"/>
      <c r="E92" s="39"/>
      <c r="F92" s="41"/>
      <c r="G92" s="42"/>
      <c r="H92" s="42"/>
      <c r="I92" s="41"/>
      <c r="J92" s="42"/>
      <c r="K92" s="82"/>
      <c r="L92" s="42"/>
      <c r="M92" s="42"/>
      <c r="N92" s="42"/>
    </row>
    <row r="93" spans="1:14" x14ac:dyDescent="0.25">
      <c r="A93" s="39"/>
      <c r="B93" s="39"/>
      <c r="C93" s="39"/>
      <c r="D93" s="39"/>
      <c r="E93" s="39"/>
      <c r="F93" s="42"/>
      <c r="G93" s="42"/>
      <c r="H93" s="42"/>
      <c r="I93" s="41"/>
      <c r="J93" s="42"/>
      <c r="K93" s="42"/>
      <c r="L93" s="42"/>
      <c r="M93" s="42"/>
      <c r="N93" s="42"/>
    </row>
    <row r="94" spans="1:14" x14ac:dyDescent="0.25">
      <c r="A94" s="39"/>
      <c r="B94" s="39"/>
      <c r="C94" s="39"/>
      <c r="D94" s="39"/>
      <c r="E94" s="39"/>
      <c r="F94" s="39"/>
      <c r="G94" s="39"/>
      <c r="H94" s="39"/>
      <c r="I94" s="43"/>
      <c r="J94" s="39"/>
      <c r="K94" s="83"/>
      <c r="L94" s="39"/>
      <c r="M94" s="39"/>
      <c r="N94" s="39"/>
    </row>
  </sheetData>
  <sheetProtection algorithmName="SHA-512" hashValue="xEzpfhHqYzkOYgPjDXbm4aB8vHOOtjHqx6LLNsMYGGEh5oiKGyY029GPL2J7JyNeKuTHRzdDou4s+8eyK8xLcg==" saltValue="biImr3Nose4PKi2Po9YPDw==" spinCount="100000" sheet="1" objects="1" scenarios="1"/>
  <protectedRanges>
    <protectedRange sqref="H11:H17 F17 H19:H21 F21 H23:H27 F27 H29:H32 F32 H34:H40 F40 H42:H50 F50 H52:H56 F56 H58:H62 F62 H64:H71 F71 H73:H75 F75 H77:H80 F80 H82:H86 F86" name="Bereik1"/>
  </protectedRanges>
  <mergeCells count="72">
    <mergeCell ref="L82:M82"/>
    <mergeCell ref="L83:M83"/>
    <mergeCell ref="L84:M84"/>
    <mergeCell ref="L85:M85"/>
    <mergeCell ref="L86:M86"/>
    <mergeCell ref="L75:M75"/>
    <mergeCell ref="L77:M77"/>
    <mergeCell ref="L78:M78"/>
    <mergeCell ref="L79:M79"/>
    <mergeCell ref="L80:M80"/>
    <mergeCell ref="L69:M69"/>
    <mergeCell ref="L70:M70"/>
    <mergeCell ref="L71:M71"/>
    <mergeCell ref="L73:M73"/>
    <mergeCell ref="L74:M74"/>
    <mergeCell ref="L64:M64"/>
    <mergeCell ref="L65:M65"/>
    <mergeCell ref="L66:M66"/>
    <mergeCell ref="L67:M67"/>
    <mergeCell ref="L68:M68"/>
    <mergeCell ref="L58:M58"/>
    <mergeCell ref="L59:M59"/>
    <mergeCell ref="L60:M60"/>
    <mergeCell ref="L61:M61"/>
    <mergeCell ref="L62:M62"/>
    <mergeCell ref="L52:M52"/>
    <mergeCell ref="L53:M53"/>
    <mergeCell ref="L54:M54"/>
    <mergeCell ref="L55:M55"/>
    <mergeCell ref="L56:M56"/>
    <mergeCell ref="L46:M46"/>
    <mergeCell ref="L47:M47"/>
    <mergeCell ref="L48:M48"/>
    <mergeCell ref="L49:M49"/>
    <mergeCell ref="L50:M50"/>
    <mergeCell ref="L40:M40"/>
    <mergeCell ref="L42:M42"/>
    <mergeCell ref="L43:M43"/>
    <mergeCell ref="L44:M44"/>
    <mergeCell ref="L45:M45"/>
    <mergeCell ref="L35:M35"/>
    <mergeCell ref="L36:M36"/>
    <mergeCell ref="L37:M37"/>
    <mergeCell ref="L38:M38"/>
    <mergeCell ref="L39:M39"/>
    <mergeCell ref="L29:M29"/>
    <mergeCell ref="L30:M30"/>
    <mergeCell ref="L31:M31"/>
    <mergeCell ref="L32:M32"/>
    <mergeCell ref="L34:M34"/>
    <mergeCell ref="L23:M23"/>
    <mergeCell ref="L24:M24"/>
    <mergeCell ref="L25:M25"/>
    <mergeCell ref="L26:M26"/>
    <mergeCell ref="L27:M27"/>
    <mergeCell ref="L16:M16"/>
    <mergeCell ref="L17:M17"/>
    <mergeCell ref="L19:M19"/>
    <mergeCell ref="L20:M20"/>
    <mergeCell ref="L21:M21"/>
    <mergeCell ref="L11:M11"/>
    <mergeCell ref="L12:M12"/>
    <mergeCell ref="L13:M13"/>
    <mergeCell ref="L14:M14"/>
    <mergeCell ref="L15:M15"/>
    <mergeCell ref="A10:N10"/>
    <mergeCell ref="E2:K4"/>
    <mergeCell ref="I7:K7"/>
    <mergeCell ref="L9:M9"/>
    <mergeCell ref="D8:N8"/>
    <mergeCell ref="A8:C8"/>
    <mergeCell ref="N9:O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showGridLines="0" topLeftCell="A4" workbookViewId="0"/>
  </sheetViews>
  <sheetFormatPr defaultRowHeight="15" x14ac:dyDescent="0.25"/>
  <cols>
    <col min="1" max="16384" width="9.140625" style="3"/>
  </cols>
  <sheetData>
    <row r="2" spans="1:13" ht="15" customHeight="1" x14ac:dyDescent="0.25">
      <c r="A2" s="60"/>
      <c r="B2" s="117" t="s">
        <v>136</v>
      </c>
      <c r="C2" s="117"/>
      <c r="D2" s="117"/>
      <c r="E2" s="117"/>
      <c r="F2" s="117"/>
      <c r="G2" s="117"/>
      <c r="H2" s="117"/>
      <c r="I2" s="117"/>
      <c r="J2" s="117"/>
      <c r="K2" s="60"/>
      <c r="L2" s="60"/>
      <c r="M2" s="60"/>
    </row>
    <row r="3" spans="1:13" ht="15" customHeight="1" x14ac:dyDescent="0.25">
      <c r="A3" s="60"/>
      <c r="B3" s="117"/>
      <c r="C3" s="117"/>
      <c r="D3" s="117"/>
      <c r="E3" s="117"/>
      <c r="F3" s="117"/>
      <c r="G3" s="117"/>
      <c r="H3" s="117"/>
      <c r="I3" s="117"/>
      <c r="J3" s="117"/>
      <c r="K3" s="60"/>
      <c r="L3" s="60"/>
      <c r="M3" s="60"/>
    </row>
    <row r="4" spans="1:13" ht="15" customHeight="1" x14ac:dyDescent="0.25">
      <c r="A4" s="60"/>
      <c r="B4" s="117"/>
      <c r="C4" s="117"/>
      <c r="D4" s="117"/>
      <c r="E4" s="117"/>
      <c r="F4" s="117"/>
      <c r="G4" s="117"/>
      <c r="H4" s="117"/>
      <c r="I4" s="117"/>
      <c r="J4" s="117"/>
      <c r="K4" s="60"/>
      <c r="L4" s="60"/>
      <c r="M4" s="60"/>
    </row>
    <row r="6" spans="1:13" x14ac:dyDescent="0.25">
      <c r="A6" s="61"/>
      <c r="B6" s="61"/>
      <c r="C6" s="61"/>
      <c r="D6" s="61"/>
      <c r="E6" s="61"/>
      <c r="F6" s="61"/>
    </row>
    <row r="7" spans="1:13" x14ac:dyDescent="0.25">
      <c r="B7" s="12"/>
      <c r="C7" s="12"/>
      <c r="D7" s="12"/>
      <c r="E7" s="12"/>
      <c r="F7" s="12"/>
      <c r="G7" s="12"/>
      <c r="H7" s="12"/>
      <c r="I7" s="132"/>
      <c r="J7" s="132"/>
      <c r="K7" s="132"/>
    </row>
    <row r="8" spans="1:13" x14ac:dyDescent="0.25">
      <c r="B8" s="149"/>
      <c r="C8" s="149"/>
      <c r="D8" s="149"/>
      <c r="E8" s="149"/>
      <c r="F8" s="12"/>
      <c r="G8" s="12"/>
      <c r="H8" s="149"/>
      <c r="I8" s="149"/>
      <c r="J8" s="149"/>
      <c r="K8" s="149"/>
    </row>
    <row r="9" spans="1:13" x14ac:dyDescent="0.25">
      <c r="B9" s="13"/>
      <c r="C9" s="12"/>
      <c r="D9" s="12"/>
      <c r="E9" s="12"/>
      <c r="F9" s="12"/>
      <c r="G9" s="12"/>
      <c r="H9" s="12"/>
      <c r="I9" s="132"/>
      <c r="J9" s="132"/>
      <c r="K9" s="132"/>
    </row>
    <row r="10" spans="1:13" x14ac:dyDescent="0.25">
      <c r="B10" s="12"/>
      <c r="C10" s="12"/>
      <c r="D10" s="12"/>
      <c r="E10" s="12"/>
      <c r="F10" s="12"/>
      <c r="G10" s="12"/>
      <c r="H10" s="12"/>
      <c r="I10" s="12"/>
      <c r="J10" s="12"/>
      <c r="K10" s="12"/>
    </row>
    <row r="11" spans="1:13" x14ac:dyDescent="0.25">
      <c r="B11" s="13"/>
      <c r="C11" s="13"/>
      <c r="D11" s="12"/>
      <c r="E11" s="12"/>
      <c r="F11" s="12"/>
      <c r="G11" s="12"/>
      <c r="H11" s="12"/>
      <c r="I11" s="132"/>
      <c r="J11" s="132"/>
      <c r="K11" s="132"/>
    </row>
    <row r="12" spans="1:13" x14ac:dyDescent="0.25">
      <c r="B12" s="12"/>
      <c r="C12" s="12"/>
      <c r="D12" s="12"/>
      <c r="E12" s="12"/>
      <c r="F12" s="12"/>
      <c r="G12" s="12"/>
      <c r="H12" s="12"/>
      <c r="I12" s="12"/>
      <c r="J12" s="12"/>
      <c r="K12" s="12"/>
    </row>
    <row r="13" spans="1:13" x14ac:dyDescent="0.25">
      <c r="B13" s="150" t="s">
        <v>14</v>
      </c>
      <c r="C13" s="151"/>
      <c r="D13" s="151"/>
      <c r="E13" s="151"/>
      <c r="F13" s="151"/>
      <c r="G13" s="151"/>
      <c r="H13" s="151"/>
      <c r="I13" s="151" t="s">
        <v>7</v>
      </c>
      <c r="J13" s="151"/>
      <c r="K13" s="152"/>
    </row>
    <row r="14" spans="1:13" x14ac:dyDescent="0.25">
      <c r="B14" s="156"/>
      <c r="C14" s="156"/>
      <c r="D14" s="156"/>
      <c r="E14" s="156"/>
      <c r="F14" s="156"/>
      <c r="G14" s="156"/>
      <c r="H14" s="156"/>
      <c r="I14" s="155"/>
      <c r="J14" s="155"/>
      <c r="K14" s="155"/>
    </row>
    <row r="15" spans="1:13" x14ac:dyDescent="0.25">
      <c r="B15" s="134"/>
      <c r="C15" s="135"/>
      <c r="D15" s="135"/>
      <c r="E15" s="135"/>
      <c r="F15" s="135"/>
      <c r="G15" s="135"/>
      <c r="H15" s="136"/>
      <c r="I15" s="137"/>
      <c r="J15" s="138"/>
      <c r="K15" s="139"/>
    </row>
    <row r="16" spans="1:13" x14ac:dyDescent="0.25">
      <c r="B16" s="134"/>
      <c r="C16" s="135"/>
      <c r="D16" s="135"/>
      <c r="E16" s="135"/>
      <c r="F16" s="135"/>
      <c r="G16" s="135"/>
      <c r="H16" s="136"/>
      <c r="I16" s="137"/>
      <c r="J16" s="138"/>
      <c r="K16" s="139"/>
    </row>
    <row r="17" spans="2:11" ht="15" customHeight="1" x14ac:dyDescent="0.25">
      <c r="B17" s="134"/>
      <c r="C17" s="135"/>
      <c r="D17" s="135"/>
      <c r="E17" s="135"/>
      <c r="F17" s="135"/>
      <c r="G17" s="135"/>
      <c r="H17" s="136"/>
      <c r="I17" s="133"/>
      <c r="J17" s="133"/>
      <c r="K17" s="133"/>
    </row>
    <row r="18" spans="2:11" x14ac:dyDescent="0.25">
      <c r="B18" s="143"/>
      <c r="C18" s="143"/>
      <c r="D18" s="143"/>
      <c r="E18" s="143"/>
      <c r="F18" s="143"/>
      <c r="G18" s="143"/>
      <c r="H18" s="143"/>
      <c r="I18" s="133"/>
      <c r="J18" s="133"/>
      <c r="K18" s="133"/>
    </row>
    <row r="19" spans="2:11" x14ac:dyDescent="0.25">
      <c r="B19" s="143"/>
      <c r="C19" s="143"/>
      <c r="D19" s="143"/>
      <c r="E19" s="143"/>
      <c r="F19" s="143"/>
      <c r="G19" s="143"/>
      <c r="H19" s="143"/>
      <c r="I19" s="133"/>
      <c r="J19" s="133"/>
      <c r="K19" s="133"/>
    </row>
    <row r="20" spans="2:11" x14ac:dyDescent="0.25">
      <c r="B20" s="144"/>
      <c r="C20" s="145"/>
      <c r="D20" s="145"/>
      <c r="E20" s="145"/>
      <c r="F20" s="145"/>
      <c r="G20" s="145"/>
      <c r="H20" s="146"/>
      <c r="I20" s="133"/>
      <c r="J20" s="133"/>
      <c r="K20" s="133"/>
    </row>
    <row r="21" spans="2:11" x14ac:dyDescent="0.25">
      <c r="B21" s="134"/>
      <c r="C21" s="135"/>
      <c r="D21" s="135"/>
      <c r="E21" s="135"/>
      <c r="F21" s="135"/>
      <c r="G21" s="135"/>
      <c r="H21" s="136"/>
      <c r="I21" s="142"/>
      <c r="J21" s="142"/>
      <c r="K21" s="142"/>
    </row>
    <row r="22" spans="2:11" x14ac:dyDescent="0.25">
      <c r="B22" s="134"/>
      <c r="C22" s="135"/>
      <c r="D22" s="135"/>
      <c r="E22" s="135"/>
      <c r="F22" s="135"/>
      <c r="G22" s="135"/>
      <c r="H22" s="136"/>
      <c r="I22" s="142"/>
      <c r="J22" s="142"/>
      <c r="K22" s="142"/>
    </row>
    <row r="23" spans="2:11" x14ac:dyDescent="0.25">
      <c r="B23" s="12"/>
      <c r="C23" s="12"/>
      <c r="D23" s="132"/>
      <c r="E23" s="132"/>
      <c r="F23" s="12"/>
      <c r="G23" s="132"/>
      <c r="H23" s="132"/>
      <c r="I23" s="12"/>
      <c r="J23" s="12"/>
      <c r="K23" s="12"/>
    </row>
    <row r="24" spans="2:11" x14ac:dyDescent="0.25">
      <c r="B24" s="150" t="s">
        <v>141</v>
      </c>
      <c r="C24" s="151"/>
      <c r="D24" s="151"/>
      <c r="E24" s="151"/>
      <c r="F24" s="151"/>
      <c r="G24" s="151"/>
      <c r="H24" s="151"/>
      <c r="I24" s="151" t="s">
        <v>178</v>
      </c>
      <c r="J24" s="151"/>
      <c r="K24" s="152"/>
    </row>
    <row r="25" spans="2:11" x14ac:dyDescent="0.25">
      <c r="B25" s="157" t="s">
        <v>179</v>
      </c>
      <c r="C25" s="158"/>
      <c r="D25" s="158"/>
      <c r="E25" s="158"/>
      <c r="F25" s="158"/>
      <c r="G25" s="158"/>
      <c r="H25" s="158"/>
      <c r="I25" s="155"/>
      <c r="J25" s="155"/>
      <c r="K25" s="155"/>
    </row>
    <row r="26" spans="2:11" x14ac:dyDescent="0.25">
      <c r="B26" s="89" t="s">
        <v>180</v>
      </c>
      <c r="C26" s="84"/>
      <c r="D26" s="84"/>
      <c r="E26" s="84"/>
      <c r="F26" s="84"/>
      <c r="G26" s="84"/>
      <c r="H26" s="85"/>
      <c r="I26" s="86"/>
      <c r="J26" s="87"/>
      <c r="K26" s="88"/>
    </row>
    <row r="27" spans="2:11" x14ac:dyDescent="0.25">
      <c r="B27" s="89"/>
      <c r="C27" s="84"/>
      <c r="D27" s="84"/>
      <c r="E27" s="84"/>
      <c r="F27" s="84"/>
      <c r="G27" s="84"/>
      <c r="H27" s="85"/>
      <c r="I27" s="86"/>
      <c r="J27" s="87"/>
      <c r="K27" s="88"/>
    </row>
    <row r="28" spans="2:11" x14ac:dyDescent="0.25">
      <c r="B28" s="134" t="s">
        <v>143</v>
      </c>
      <c r="C28" s="135" t="s">
        <v>143</v>
      </c>
      <c r="D28" s="135" t="s">
        <v>143</v>
      </c>
      <c r="E28" s="135" t="s">
        <v>143</v>
      </c>
      <c r="F28" s="135" t="s">
        <v>143</v>
      </c>
      <c r="G28" s="138" t="s">
        <v>150</v>
      </c>
      <c r="H28" s="139" t="s">
        <v>150</v>
      </c>
      <c r="I28" s="137"/>
      <c r="J28" s="138"/>
      <c r="K28" s="139"/>
    </row>
    <row r="29" spans="2:11" x14ac:dyDescent="0.25">
      <c r="B29" s="134" t="s">
        <v>143</v>
      </c>
      <c r="C29" s="135" t="s">
        <v>143</v>
      </c>
      <c r="D29" s="135" t="s">
        <v>143</v>
      </c>
      <c r="E29" s="135" t="s">
        <v>143</v>
      </c>
      <c r="F29" s="135" t="s">
        <v>143</v>
      </c>
      <c r="G29" s="138" t="s">
        <v>151</v>
      </c>
      <c r="H29" s="139" t="s">
        <v>151</v>
      </c>
      <c r="I29" s="137"/>
      <c r="J29" s="138"/>
      <c r="K29" s="139"/>
    </row>
    <row r="30" spans="2:11" x14ac:dyDescent="0.25">
      <c r="B30" s="134" t="s">
        <v>144</v>
      </c>
      <c r="C30" s="135" t="s">
        <v>144</v>
      </c>
      <c r="D30" s="135" t="s">
        <v>144</v>
      </c>
      <c r="E30" s="135" t="s">
        <v>144</v>
      </c>
      <c r="F30" s="135" t="s">
        <v>144</v>
      </c>
      <c r="G30" s="138" t="s">
        <v>152</v>
      </c>
      <c r="H30" s="139" t="s">
        <v>152</v>
      </c>
      <c r="I30" s="133"/>
      <c r="J30" s="133"/>
      <c r="K30" s="133"/>
    </row>
    <row r="31" spans="2:11" x14ac:dyDescent="0.25">
      <c r="B31" s="144" t="s">
        <v>145</v>
      </c>
      <c r="C31" s="145" t="s">
        <v>145</v>
      </c>
      <c r="D31" s="145" t="s">
        <v>145</v>
      </c>
      <c r="E31" s="145" t="s">
        <v>145</v>
      </c>
      <c r="F31" s="145" t="s">
        <v>145</v>
      </c>
      <c r="G31" s="153" t="s">
        <v>153</v>
      </c>
      <c r="H31" s="154" t="s">
        <v>153</v>
      </c>
      <c r="I31" s="133"/>
      <c r="J31" s="133"/>
      <c r="K31" s="133"/>
    </row>
    <row r="32" spans="2:11" x14ac:dyDescent="0.25">
      <c r="B32" s="144" t="s">
        <v>145</v>
      </c>
      <c r="C32" s="145" t="s">
        <v>145</v>
      </c>
      <c r="D32" s="145" t="s">
        <v>145</v>
      </c>
      <c r="E32" s="145" t="s">
        <v>145</v>
      </c>
      <c r="F32" s="145" t="s">
        <v>145</v>
      </c>
      <c r="G32" s="153" t="s">
        <v>154</v>
      </c>
      <c r="H32" s="154" t="s">
        <v>154</v>
      </c>
      <c r="I32" s="133"/>
      <c r="J32" s="133"/>
      <c r="K32" s="133"/>
    </row>
    <row r="33" spans="2:11" x14ac:dyDescent="0.25">
      <c r="B33" s="144" t="s">
        <v>145</v>
      </c>
      <c r="C33" s="145" t="s">
        <v>145</v>
      </c>
      <c r="D33" s="145" t="s">
        <v>145</v>
      </c>
      <c r="E33" s="145" t="s">
        <v>145</v>
      </c>
      <c r="F33" s="145" t="s">
        <v>145</v>
      </c>
      <c r="G33" s="153" t="s">
        <v>151</v>
      </c>
      <c r="H33" s="154" t="s">
        <v>151</v>
      </c>
      <c r="I33" s="133"/>
      <c r="J33" s="133"/>
      <c r="K33" s="133"/>
    </row>
    <row r="34" spans="2:11" x14ac:dyDescent="0.25">
      <c r="B34" s="147" t="s">
        <v>146</v>
      </c>
      <c r="C34" s="148" t="s">
        <v>146</v>
      </c>
      <c r="D34" s="148" t="s">
        <v>146</v>
      </c>
      <c r="E34" s="148" t="s">
        <v>146</v>
      </c>
      <c r="F34" s="148" t="s">
        <v>146</v>
      </c>
      <c r="G34" s="140" t="s">
        <v>155</v>
      </c>
      <c r="H34" s="141" t="s">
        <v>155</v>
      </c>
      <c r="I34" s="142"/>
      <c r="J34" s="142"/>
      <c r="K34" s="142"/>
    </row>
    <row r="35" spans="2:11" x14ac:dyDescent="0.25">
      <c r="B35" s="147" t="s">
        <v>147</v>
      </c>
      <c r="C35" s="148" t="s">
        <v>147</v>
      </c>
      <c r="D35" s="148" t="s">
        <v>147</v>
      </c>
      <c r="E35" s="148" t="s">
        <v>147</v>
      </c>
      <c r="F35" s="148" t="s">
        <v>147</v>
      </c>
      <c r="G35" s="140" t="s">
        <v>155</v>
      </c>
      <c r="H35" s="141" t="s">
        <v>155</v>
      </c>
      <c r="I35" s="142"/>
      <c r="J35" s="142"/>
      <c r="K35" s="142"/>
    </row>
    <row r="36" spans="2:11" x14ac:dyDescent="0.25">
      <c r="B36" s="134" t="s">
        <v>146</v>
      </c>
      <c r="C36" s="135" t="s">
        <v>146</v>
      </c>
      <c r="D36" s="135" t="s">
        <v>146</v>
      </c>
      <c r="E36" s="135" t="s">
        <v>146</v>
      </c>
      <c r="F36" s="135" t="s">
        <v>146</v>
      </c>
      <c r="G36" s="138" t="s">
        <v>156</v>
      </c>
      <c r="H36" s="139" t="s">
        <v>156</v>
      </c>
      <c r="I36" s="142"/>
      <c r="J36" s="142"/>
      <c r="K36" s="142"/>
    </row>
    <row r="37" spans="2:11" x14ac:dyDescent="0.25">
      <c r="B37" s="134" t="s">
        <v>147</v>
      </c>
      <c r="C37" s="135" t="s">
        <v>147</v>
      </c>
      <c r="D37" s="135" t="s">
        <v>147</v>
      </c>
      <c r="E37" s="135" t="s">
        <v>147</v>
      </c>
      <c r="F37" s="135" t="s">
        <v>147</v>
      </c>
      <c r="G37" s="138" t="s">
        <v>156</v>
      </c>
      <c r="H37" s="139" t="s">
        <v>156</v>
      </c>
      <c r="I37" s="142"/>
      <c r="J37" s="142"/>
      <c r="K37" s="142"/>
    </row>
    <row r="38" spans="2:11" x14ac:dyDescent="0.25">
      <c r="B38" s="134" t="s">
        <v>148</v>
      </c>
      <c r="C38" s="135" t="s">
        <v>148</v>
      </c>
      <c r="D38" s="135" t="s">
        <v>148</v>
      </c>
      <c r="E38" s="135" t="s">
        <v>148</v>
      </c>
      <c r="F38" s="135" t="s">
        <v>148</v>
      </c>
      <c r="G38" s="138" t="s">
        <v>157</v>
      </c>
      <c r="H38" s="139" t="s">
        <v>157</v>
      </c>
      <c r="I38" s="142"/>
      <c r="J38" s="142"/>
      <c r="K38" s="142"/>
    </row>
    <row r="39" spans="2:11" x14ac:dyDescent="0.25">
      <c r="B39" s="134" t="s">
        <v>149</v>
      </c>
      <c r="C39" s="135" t="s">
        <v>149</v>
      </c>
      <c r="D39" s="135" t="s">
        <v>149</v>
      </c>
      <c r="E39" s="135" t="s">
        <v>149</v>
      </c>
      <c r="F39" s="135" t="s">
        <v>149</v>
      </c>
      <c r="G39" s="138" t="s">
        <v>158</v>
      </c>
      <c r="H39" s="139" t="s">
        <v>158</v>
      </c>
      <c r="I39" s="142"/>
      <c r="J39" s="142"/>
      <c r="K39" s="142"/>
    </row>
  </sheetData>
  <mergeCells count="68">
    <mergeCell ref="I36:K36"/>
    <mergeCell ref="I37:K37"/>
    <mergeCell ref="I38:K38"/>
    <mergeCell ref="I39:K39"/>
    <mergeCell ref="G38:H38"/>
    <mergeCell ref="G39:H39"/>
    <mergeCell ref="B2:J4"/>
    <mergeCell ref="I11:K11"/>
    <mergeCell ref="I25:K25"/>
    <mergeCell ref="I33:K33"/>
    <mergeCell ref="I28:K28"/>
    <mergeCell ref="I29:K29"/>
    <mergeCell ref="I14:K14"/>
    <mergeCell ref="I15:K15"/>
    <mergeCell ref="I17:K17"/>
    <mergeCell ref="B30:F30"/>
    <mergeCell ref="B31:F31"/>
    <mergeCell ref="B32:F32"/>
    <mergeCell ref="B33:F33"/>
    <mergeCell ref="B14:H14"/>
    <mergeCell ref="B25:H25"/>
    <mergeCell ref="I31:K31"/>
    <mergeCell ref="I34:K34"/>
    <mergeCell ref="B21:H21"/>
    <mergeCell ref="B34:F34"/>
    <mergeCell ref="I7:K7"/>
    <mergeCell ref="B8:E8"/>
    <mergeCell ref="H8:K8"/>
    <mergeCell ref="I9:K9"/>
    <mergeCell ref="B29:F29"/>
    <mergeCell ref="B24:H24"/>
    <mergeCell ref="I24:K24"/>
    <mergeCell ref="G30:H30"/>
    <mergeCell ref="G31:H31"/>
    <mergeCell ref="G32:H32"/>
    <mergeCell ref="B13:H13"/>
    <mergeCell ref="I13:K13"/>
    <mergeCell ref="G33:H33"/>
    <mergeCell ref="I35:K35"/>
    <mergeCell ref="B17:H17"/>
    <mergeCell ref="B18:H18"/>
    <mergeCell ref="I18:K18"/>
    <mergeCell ref="B19:H19"/>
    <mergeCell ref="D23:E23"/>
    <mergeCell ref="G23:H23"/>
    <mergeCell ref="I21:K21"/>
    <mergeCell ref="I19:K19"/>
    <mergeCell ref="B20:H20"/>
    <mergeCell ref="I20:K20"/>
    <mergeCell ref="B22:H22"/>
    <mergeCell ref="I22:K22"/>
    <mergeCell ref="B35:F35"/>
    <mergeCell ref="G28:H28"/>
    <mergeCell ref="G29:H29"/>
    <mergeCell ref="B36:F36"/>
    <mergeCell ref="B37:F37"/>
    <mergeCell ref="B38:F38"/>
    <mergeCell ref="B39:F39"/>
    <mergeCell ref="G34:H34"/>
    <mergeCell ref="G35:H35"/>
    <mergeCell ref="G36:H36"/>
    <mergeCell ref="G37:H37"/>
    <mergeCell ref="I32:K32"/>
    <mergeCell ref="I30:K30"/>
    <mergeCell ref="B15:H15"/>
    <mergeCell ref="B16:H16"/>
    <mergeCell ref="I16:K16"/>
    <mergeCell ref="B28:F28"/>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workbookViewId="0">
      <selection activeCell="H12" sqref="H12:I12"/>
    </sheetView>
  </sheetViews>
  <sheetFormatPr defaultRowHeight="15" x14ac:dyDescent="0.25"/>
  <cols>
    <col min="1" max="16384" width="9.140625" style="3"/>
  </cols>
  <sheetData>
    <row r="2" spans="1:12" x14ac:dyDescent="0.25">
      <c r="E2" s="117" t="s">
        <v>2</v>
      </c>
      <c r="F2" s="117"/>
      <c r="G2" s="117"/>
      <c r="H2" s="117"/>
      <c r="I2" s="117"/>
      <c r="J2" s="117"/>
      <c r="K2" s="117"/>
    </row>
    <row r="3" spans="1:12" x14ac:dyDescent="0.25">
      <c r="E3" s="117"/>
      <c r="F3" s="117"/>
      <c r="G3" s="117"/>
      <c r="H3" s="117"/>
      <c r="I3" s="117"/>
      <c r="J3" s="117"/>
      <c r="K3" s="117"/>
    </row>
    <row r="4" spans="1:12" x14ac:dyDescent="0.25">
      <c r="E4" s="117"/>
      <c r="F4" s="117"/>
      <c r="G4" s="117"/>
      <c r="H4" s="117"/>
      <c r="I4" s="117"/>
      <c r="J4" s="117"/>
      <c r="K4" s="117"/>
    </row>
    <row r="6" spans="1:12" x14ac:dyDescent="0.25">
      <c r="A6" s="2"/>
      <c r="B6" s="2"/>
      <c r="C6" s="2"/>
      <c r="D6" s="2"/>
      <c r="E6" s="2"/>
      <c r="F6" s="2"/>
    </row>
    <row r="7" spans="1:12" x14ac:dyDescent="0.25">
      <c r="B7" s="12"/>
      <c r="C7" s="12"/>
      <c r="D7" s="12"/>
      <c r="E7" s="12"/>
      <c r="F7" s="12"/>
      <c r="G7" s="12"/>
      <c r="H7" s="12"/>
      <c r="I7" s="132"/>
      <c r="J7" s="132"/>
      <c r="K7" s="132"/>
    </row>
    <row r="8" spans="1:12" ht="15.75" thickBot="1" x14ac:dyDescent="0.3">
      <c r="B8" s="13"/>
      <c r="C8" s="13"/>
      <c r="D8" s="12"/>
      <c r="E8" s="12"/>
      <c r="F8" s="12"/>
      <c r="G8" s="12"/>
      <c r="H8" s="12"/>
      <c r="I8" s="132"/>
      <c r="J8" s="132"/>
      <c r="K8" s="132"/>
    </row>
    <row r="9" spans="1:12" ht="15.75" thickBot="1" x14ac:dyDescent="0.3">
      <c r="B9" s="132" t="s">
        <v>9</v>
      </c>
      <c r="C9" s="132"/>
      <c r="D9" s="132"/>
      <c r="E9" s="132"/>
      <c r="F9" s="132"/>
      <c r="G9" s="132"/>
      <c r="H9" s="168">
        <f>'Locaties Leeuwenborgh'!K41</f>
        <v>0</v>
      </c>
      <c r="I9" s="169"/>
      <c r="J9" s="15"/>
      <c r="K9" s="12" t="s">
        <v>6</v>
      </c>
    </row>
    <row r="10" spans="1:12" ht="15.75" thickBot="1" x14ac:dyDescent="0.3">
      <c r="B10" s="13"/>
      <c r="C10" s="12"/>
      <c r="D10" s="12"/>
      <c r="E10" s="12"/>
      <c r="F10" s="12"/>
      <c r="G10" s="12"/>
      <c r="H10" s="12"/>
      <c r="I10" s="132"/>
      <c r="J10" s="132"/>
      <c r="K10" s="132"/>
    </row>
    <row r="11" spans="1:12" ht="15.75" thickBot="1" x14ac:dyDescent="0.3">
      <c r="B11" s="132" t="s">
        <v>10</v>
      </c>
      <c r="C11" s="132"/>
      <c r="D11" s="132"/>
      <c r="E11" s="132"/>
      <c r="F11" s="132"/>
      <c r="G11" s="132"/>
      <c r="H11" s="168">
        <f>'Locaties Leeuwenborgh'!K24+'Locaties Leeuwenborgh'!K29+'Locaties Leeuwenborgh'!K34+'Locaties Leeuwenborgh'!H35</f>
        <v>0</v>
      </c>
      <c r="I11" s="169"/>
      <c r="J11" s="14" t="s">
        <v>5</v>
      </c>
      <c r="K11" s="12" t="s">
        <v>6</v>
      </c>
    </row>
    <row r="12" spans="1:12" ht="15.75" thickBot="1" x14ac:dyDescent="0.3">
      <c r="B12" s="13"/>
      <c r="C12" s="12"/>
      <c r="D12" s="12"/>
      <c r="E12" s="12"/>
      <c r="F12" s="12"/>
      <c r="G12" s="12"/>
      <c r="H12" s="166" t="s">
        <v>8</v>
      </c>
      <c r="I12" s="167"/>
      <c r="J12" s="15"/>
      <c r="K12" s="15"/>
    </row>
    <row r="13" spans="1:12" ht="16.5" thickBot="1" x14ac:dyDescent="0.3">
      <c r="B13" s="160" t="s">
        <v>119</v>
      </c>
      <c r="C13" s="160"/>
      <c r="D13" s="160"/>
      <c r="E13" s="160"/>
      <c r="F13" s="160"/>
      <c r="G13" s="161"/>
      <c r="H13" s="162">
        <f>H9+H11</f>
        <v>0</v>
      </c>
      <c r="I13" s="163"/>
      <c r="J13" s="15"/>
      <c r="K13" s="15" t="s">
        <v>6</v>
      </c>
    </row>
    <row r="14" spans="1:12" x14ac:dyDescent="0.25">
      <c r="B14" s="12"/>
      <c r="C14" s="12"/>
      <c r="D14" s="12"/>
      <c r="E14" s="12"/>
      <c r="F14" s="164"/>
      <c r="G14" s="164"/>
      <c r="H14" s="164"/>
      <c r="I14" s="165"/>
      <c r="J14" s="165"/>
      <c r="K14" s="165"/>
    </row>
    <row r="15" spans="1:12" x14ac:dyDescent="0.25">
      <c r="A15" s="2"/>
      <c r="B15" s="19"/>
      <c r="C15" s="19"/>
      <c r="D15" s="19"/>
      <c r="E15" s="19"/>
      <c r="F15" s="19"/>
      <c r="G15" s="19"/>
      <c r="H15" s="19"/>
      <c r="I15" s="19"/>
      <c r="J15" s="19"/>
      <c r="K15" s="19"/>
      <c r="L15" s="2"/>
    </row>
    <row r="16" spans="1:12" x14ac:dyDescent="0.25">
      <c r="B16" s="12"/>
      <c r="C16" s="12"/>
      <c r="D16" s="12"/>
      <c r="E16" s="12"/>
      <c r="F16" s="12"/>
      <c r="G16" s="12"/>
      <c r="H16" s="12"/>
      <c r="I16" s="12"/>
      <c r="J16" s="12"/>
      <c r="K16" s="12"/>
    </row>
    <row r="17" spans="1:11" x14ac:dyDescent="0.25">
      <c r="B17" s="159"/>
      <c r="C17" s="159"/>
      <c r="D17" s="159"/>
      <c r="E17" s="159"/>
      <c r="F17" s="12"/>
      <c r="G17" s="12"/>
      <c r="H17" s="159"/>
      <c r="I17" s="159"/>
      <c r="J17" s="159"/>
      <c r="K17" s="159"/>
    </row>
    <row r="18" spans="1:11" x14ac:dyDescent="0.25">
      <c r="B18" s="159"/>
      <c r="C18" s="159"/>
      <c r="D18" s="159"/>
      <c r="E18" s="159"/>
      <c r="F18" s="12"/>
      <c r="G18" s="12"/>
      <c r="H18" s="159"/>
      <c r="I18" s="159"/>
      <c r="J18" s="159"/>
      <c r="K18" s="159"/>
    </row>
    <row r="19" spans="1:11" x14ac:dyDescent="0.25">
      <c r="B19" s="159"/>
      <c r="C19" s="159"/>
      <c r="D19" s="159"/>
      <c r="E19" s="159"/>
      <c r="F19" s="12"/>
      <c r="G19" s="12"/>
      <c r="H19" s="159"/>
      <c r="I19" s="159"/>
      <c r="J19" s="159"/>
      <c r="K19" s="159"/>
    </row>
    <row r="20" spans="1:11" x14ac:dyDescent="0.25">
      <c r="A20" s="23"/>
      <c r="B20" s="55"/>
      <c r="C20" s="55"/>
      <c r="D20" s="55"/>
      <c r="E20" s="55"/>
      <c r="F20" s="55"/>
      <c r="G20" s="12"/>
      <c r="H20" s="12"/>
      <c r="I20" s="12"/>
      <c r="J20" s="12"/>
      <c r="K20" s="12"/>
    </row>
    <row r="22" spans="1:11" ht="15.75" thickBot="1" x14ac:dyDescent="0.3">
      <c r="B22" s="12"/>
      <c r="C22" s="13"/>
      <c r="D22" s="12"/>
      <c r="E22" s="12"/>
      <c r="F22" s="12"/>
      <c r="G22" s="12"/>
      <c r="H22" s="12"/>
      <c r="I22" s="12"/>
      <c r="J22" s="12"/>
      <c r="K22" s="12"/>
    </row>
    <row r="23" spans="1:11" ht="15.75" thickBot="1" x14ac:dyDescent="0.3">
      <c r="B23" s="132" t="s">
        <v>120</v>
      </c>
      <c r="C23" s="132"/>
      <c r="D23" s="132"/>
      <c r="E23" s="132"/>
      <c r="F23" s="132"/>
      <c r="G23" s="132"/>
      <c r="H23" s="168">
        <f>'Locaties Arcus'!K15</f>
        <v>0</v>
      </c>
      <c r="I23" s="169"/>
      <c r="J23" s="15"/>
      <c r="K23" s="12" t="s">
        <v>6</v>
      </c>
    </row>
    <row r="24" spans="1:11" ht="15.75" thickBot="1" x14ac:dyDescent="0.3">
      <c r="B24" s="12"/>
      <c r="C24" s="12"/>
      <c r="D24" s="12"/>
      <c r="E24" s="12"/>
      <c r="F24" s="12"/>
      <c r="G24" s="12"/>
      <c r="H24" s="12"/>
      <c r="I24" s="132"/>
      <c r="J24" s="132"/>
      <c r="K24" s="132"/>
    </row>
    <row r="25" spans="1:11" ht="15.75" thickBot="1" x14ac:dyDescent="0.3">
      <c r="B25" s="170" t="s">
        <v>121</v>
      </c>
      <c r="C25" s="170"/>
      <c r="D25" s="170"/>
      <c r="E25" s="170"/>
      <c r="F25" s="170"/>
      <c r="G25" s="170"/>
      <c r="H25" s="168">
        <f>'Locaties Arcus'!K20</f>
        <v>0</v>
      </c>
      <c r="I25" s="169"/>
      <c r="J25" s="53" t="s">
        <v>5</v>
      </c>
      <c r="K25" s="12" t="s">
        <v>6</v>
      </c>
    </row>
    <row r="26" spans="1:11" ht="15.75" thickBot="1" x14ac:dyDescent="0.3">
      <c r="B26" s="12"/>
      <c r="C26" s="12"/>
      <c r="D26" s="12"/>
      <c r="E26" s="12"/>
      <c r="F26" s="12"/>
      <c r="G26" s="12"/>
      <c r="J26" s="15"/>
      <c r="K26" s="15"/>
    </row>
    <row r="27" spans="1:11" ht="15.75" thickBot="1" x14ac:dyDescent="0.3">
      <c r="B27" s="132" t="s">
        <v>122</v>
      </c>
      <c r="C27" s="132"/>
      <c r="D27" s="132"/>
      <c r="E27" s="132"/>
      <c r="F27" s="132"/>
      <c r="G27" s="132"/>
      <c r="H27" s="171">
        <f>'Locaties Arcus'!K25</f>
        <v>0</v>
      </c>
      <c r="I27" s="172"/>
      <c r="J27" s="53" t="s">
        <v>5</v>
      </c>
      <c r="K27" s="15" t="s">
        <v>6</v>
      </c>
    </row>
    <row r="28" spans="1:11" ht="15.75" thickBot="1" x14ac:dyDescent="0.3">
      <c r="B28" s="53"/>
      <c r="C28" s="53"/>
      <c r="D28" s="53"/>
      <c r="E28" s="53"/>
      <c r="F28" s="53"/>
      <c r="G28" s="53"/>
      <c r="H28" s="166" t="s">
        <v>8</v>
      </c>
      <c r="I28" s="167"/>
      <c r="J28" s="15"/>
      <c r="K28" s="15"/>
    </row>
    <row r="29" spans="1:11" ht="16.5" thickBot="1" x14ac:dyDescent="0.3">
      <c r="B29" s="160" t="s">
        <v>119</v>
      </c>
      <c r="C29" s="160"/>
      <c r="D29" s="160"/>
      <c r="E29" s="160"/>
      <c r="F29" s="160"/>
      <c r="G29" s="161"/>
      <c r="H29" s="162">
        <f>H23+H25+H27</f>
        <v>0</v>
      </c>
      <c r="I29" s="163"/>
      <c r="J29" s="15"/>
      <c r="K29" s="15" t="s">
        <v>6</v>
      </c>
    </row>
  </sheetData>
  <sheetProtection algorithmName="SHA-512" hashValue="khJnfQoXHHTP+fm6ZCZkKyfI6fyto+j/sPnpeUQCBP4sNG1Fad26eFZ3Ov2s0gHHrTUkKFzUi78EKOjwTy28SQ==" saltValue="Qen54EmbMltE14DQtwPHBw==" spinCount="100000" sheet="1" objects="1" scenarios="1"/>
  <mergeCells count="29">
    <mergeCell ref="H9:I9"/>
    <mergeCell ref="H11:I11"/>
    <mergeCell ref="I10:K10"/>
    <mergeCell ref="B29:G29"/>
    <mergeCell ref="H29:I29"/>
    <mergeCell ref="B23:G23"/>
    <mergeCell ref="B25:G25"/>
    <mergeCell ref="B27:G27"/>
    <mergeCell ref="H23:I23"/>
    <mergeCell ref="I24:K24"/>
    <mergeCell ref="H25:I25"/>
    <mergeCell ref="H28:I28"/>
    <mergeCell ref="H27:I27"/>
    <mergeCell ref="E2:K4"/>
    <mergeCell ref="I7:K7"/>
    <mergeCell ref="B19:E19"/>
    <mergeCell ref="H19:K19"/>
    <mergeCell ref="B17:E17"/>
    <mergeCell ref="H17:K17"/>
    <mergeCell ref="B13:G13"/>
    <mergeCell ref="H13:I13"/>
    <mergeCell ref="B18:E18"/>
    <mergeCell ref="H18:K18"/>
    <mergeCell ref="F14:H14"/>
    <mergeCell ref="I14:K14"/>
    <mergeCell ref="I8:K8"/>
    <mergeCell ref="H12:I12"/>
    <mergeCell ref="B9:G9"/>
    <mergeCell ref="B11:G11"/>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2"/>
  <sheetViews>
    <sheetView showGridLines="0" topLeftCell="A4" workbookViewId="0">
      <selection activeCell="H31" sqref="H31:I31"/>
    </sheetView>
  </sheetViews>
  <sheetFormatPr defaultRowHeight="15" x14ac:dyDescent="0.25"/>
  <sheetData>
    <row r="2" spans="1:14" x14ac:dyDescent="0.25">
      <c r="A2" s="3"/>
      <c r="B2" s="3"/>
      <c r="C2" s="3"/>
      <c r="D2" s="3"/>
      <c r="E2" s="3"/>
      <c r="F2" s="3"/>
    </row>
    <row r="3" spans="1:14" x14ac:dyDescent="0.25">
      <c r="A3" s="3"/>
      <c r="B3" s="3"/>
      <c r="C3" s="3"/>
      <c r="D3" s="3"/>
      <c r="E3" s="3"/>
      <c r="F3" s="3"/>
      <c r="K3" s="173"/>
      <c r="L3" s="173"/>
      <c r="M3" s="173"/>
      <c r="N3" s="173"/>
    </row>
    <row r="4" spans="1:14" x14ac:dyDescent="0.25">
      <c r="A4" s="3"/>
      <c r="B4" s="3"/>
      <c r="C4" s="3"/>
      <c r="D4" s="3"/>
      <c r="E4" s="3"/>
      <c r="F4" s="3"/>
      <c r="K4" s="173"/>
      <c r="L4" s="173"/>
      <c r="M4" s="173"/>
      <c r="N4" s="173"/>
    </row>
    <row r="5" spans="1:14" x14ac:dyDescent="0.25">
      <c r="A5" s="56"/>
      <c r="B5" s="56"/>
      <c r="C5" s="56"/>
      <c r="D5" s="56"/>
      <c r="E5" s="56"/>
      <c r="F5" s="56"/>
      <c r="K5" s="173"/>
      <c r="L5" s="173"/>
      <c r="M5" s="173"/>
      <c r="N5" s="173"/>
    </row>
    <row r="6" spans="1:14" ht="15.75" thickBot="1" x14ac:dyDescent="0.3">
      <c r="A6" s="3"/>
      <c r="B6" s="3"/>
      <c r="C6" s="3"/>
      <c r="D6" s="3"/>
      <c r="E6" s="3"/>
      <c r="F6" s="3"/>
    </row>
    <row r="7" spans="1:14" ht="14.25" customHeight="1" thickBot="1" x14ac:dyDescent="0.3">
      <c r="B7" s="132" t="s">
        <v>123</v>
      </c>
      <c r="C7" s="132"/>
      <c r="D7" s="132"/>
      <c r="E7" s="132"/>
      <c r="F7" s="132"/>
      <c r="G7" s="132"/>
      <c r="H7" s="168">
        <f>'Locaties Gilde'!K18</f>
        <v>0</v>
      </c>
      <c r="I7" s="169"/>
      <c r="J7" s="15"/>
      <c r="K7" s="12" t="s">
        <v>6</v>
      </c>
      <c r="L7" s="57"/>
    </row>
    <row r="8" spans="1:14" ht="14.25" customHeight="1" thickBot="1" x14ac:dyDescent="0.3">
      <c r="B8" s="53"/>
      <c r="C8" s="53"/>
      <c r="D8" s="53"/>
      <c r="E8" s="53"/>
      <c r="F8" s="53"/>
      <c r="G8" s="53"/>
      <c r="H8" s="54"/>
      <c r="I8" s="54"/>
      <c r="J8" s="15"/>
      <c r="K8" s="12"/>
      <c r="L8" s="57"/>
    </row>
    <row r="9" spans="1:14" ht="14.25" customHeight="1" thickBot="1" x14ac:dyDescent="0.3">
      <c r="B9" s="132" t="s">
        <v>135</v>
      </c>
      <c r="C9" s="132"/>
      <c r="D9" s="132"/>
      <c r="E9" s="132"/>
      <c r="F9" s="132"/>
      <c r="G9" s="132"/>
      <c r="H9" s="171">
        <f>'Locaties Gilde'!K22</f>
        <v>0</v>
      </c>
      <c r="I9" s="172"/>
      <c r="J9" s="53" t="s">
        <v>5</v>
      </c>
      <c r="K9" s="15" t="s">
        <v>6</v>
      </c>
      <c r="L9" s="57"/>
    </row>
    <row r="10" spans="1:14" ht="15.75" thickBot="1" x14ac:dyDescent="0.3">
      <c r="B10" s="12"/>
      <c r="C10" s="12"/>
      <c r="D10" s="12"/>
      <c r="E10" s="12"/>
      <c r="F10" s="12"/>
      <c r="G10" s="12"/>
      <c r="H10" s="12"/>
      <c r="I10" s="132"/>
      <c r="J10" s="132"/>
      <c r="K10" s="132"/>
    </row>
    <row r="11" spans="1:14" ht="15.75" thickBot="1" x14ac:dyDescent="0.3">
      <c r="B11" s="170" t="s">
        <v>124</v>
      </c>
      <c r="C11" s="170"/>
      <c r="D11" s="170"/>
      <c r="E11" s="170"/>
      <c r="F11" s="170"/>
      <c r="G11" s="170"/>
      <c r="H11" s="168">
        <f>'Locaties Gilde'!K28</f>
        <v>0</v>
      </c>
      <c r="I11" s="169"/>
      <c r="J11" s="53" t="s">
        <v>5</v>
      </c>
      <c r="K11" s="12" t="s">
        <v>6</v>
      </c>
    </row>
    <row r="12" spans="1:14" ht="15.75" thickBot="1" x14ac:dyDescent="0.3">
      <c r="B12" s="12"/>
      <c r="C12" s="12"/>
      <c r="D12" s="12"/>
      <c r="E12" s="12"/>
      <c r="F12" s="12"/>
      <c r="G12" s="12"/>
      <c r="H12" s="3"/>
      <c r="I12" s="3"/>
      <c r="J12" s="15"/>
      <c r="K12" s="15"/>
    </row>
    <row r="13" spans="1:14" ht="15.75" thickBot="1" x14ac:dyDescent="0.3">
      <c r="B13" s="132" t="s">
        <v>125</v>
      </c>
      <c r="C13" s="132"/>
      <c r="D13" s="132"/>
      <c r="E13" s="132"/>
      <c r="F13" s="132"/>
      <c r="G13" s="132"/>
      <c r="H13" s="171">
        <f>'Locaties Gilde'!K33</f>
        <v>0</v>
      </c>
      <c r="I13" s="172"/>
      <c r="J13" s="53" t="s">
        <v>5</v>
      </c>
      <c r="K13" s="15" t="s">
        <v>6</v>
      </c>
    </row>
    <row r="14" spans="1:14" ht="15.75" thickBot="1" x14ac:dyDescent="0.3">
      <c r="B14" s="53"/>
      <c r="C14" s="53"/>
      <c r="D14" s="53"/>
      <c r="E14" s="53"/>
      <c r="F14" s="53"/>
      <c r="G14" s="53"/>
      <c r="H14" s="166"/>
      <c r="I14" s="167"/>
      <c r="J14" s="15"/>
      <c r="K14" s="15"/>
    </row>
    <row r="15" spans="1:14" ht="15.75" thickBot="1" x14ac:dyDescent="0.3">
      <c r="B15" s="132" t="s">
        <v>126</v>
      </c>
      <c r="C15" s="132"/>
      <c r="D15" s="132"/>
      <c r="E15" s="132"/>
      <c r="F15" s="132"/>
      <c r="G15" s="132"/>
      <c r="H15" s="168">
        <f>'Locaties Gilde'!K41</f>
        <v>0</v>
      </c>
      <c r="I15" s="169"/>
      <c r="J15" s="53" t="s">
        <v>5</v>
      </c>
      <c r="K15" s="12" t="s">
        <v>6</v>
      </c>
    </row>
    <row r="16" spans="1:14" ht="15.75" thickBot="1" x14ac:dyDescent="0.3">
      <c r="B16" s="12"/>
      <c r="C16" s="12"/>
      <c r="D16" s="12"/>
      <c r="E16" s="12"/>
      <c r="F16" s="12"/>
      <c r="G16" s="12"/>
      <c r="H16" s="12"/>
      <c r="I16" s="132"/>
      <c r="J16" s="132"/>
      <c r="K16" s="132"/>
    </row>
    <row r="17" spans="2:14" ht="15.75" thickBot="1" x14ac:dyDescent="0.3">
      <c r="B17" s="132" t="s">
        <v>127</v>
      </c>
      <c r="C17" s="132"/>
      <c r="D17" s="132"/>
      <c r="E17" s="132"/>
      <c r="F17" s="132"/>
      <c r="G17" s="132"/>
      <c r="H17" s="168">
        <f>'Locaties Gilde'!K51</f>
        <v>0</v>
      </c>
      <c r="I17" s="169"/>
      <c r="J17" s="53" t="s">
        <v>5</v>
      </c>
      <c r="K17" s="12" t="s">
        <v>6</v>
      </c>
    </row>
    <row r="18" spans="2:14" ht="15.75" thickBot="1" x14ac:dyDescent="0.3">
      <c r="B18" s="12"/>
      <c r="C18" s="12"/>
      <c r="D18" s="12"/>
      <c r="E18" s="12"/>
      <c r="F18" s="12"/>
      <c r="G18" s="12"/>
      <c r="H18" s="3"/>
      <c r="I18" s="3"/>
      <c r="J18" s="15"/>
      <c r="K18" s="15"/>
    </row>
    <row r="19" spans="2:14" ht="15.75" thickBot="1" x14ac:dyDescent="0.3">
      <c r="B19" s="132" t="s">
        <v>128</v>
      </c>
      <c r="C19" s="132"/>
      <c r="D19" s="132"/>
      <c r="E19" s="132"/>
      <c r="F19" s="132"/>
      <c r="G19" s="132"/>
      <c r="H19" s="171">
        <f>'Locaties Gilde'!K57</f>
        <v>0</v>
      </c>
      <c r="I19" s="172"/>
      <c r="J19" s="53" t="s">
        <v>5</v>
      </c>
      <c r="K19" s="15" t="s">
        <v>6</v>
      </c>
    </row>
    <row r="20" spans="2:14" ht="15.75" thickBot="1" x14ac:dyDescent="0.3"/>
    <row r="21" spans="2:14" ht="15.75" thickBot="1" x14ac:dyDescent="0.3">
      <c r="B21" s="132" t="s">
        <v>129</v>
      </c>
      <c r="C21" s="132"/>
      <c r="D21" s="132"/>
      <c r="E21" s="132"/>
      <c r="F21" s="132"/>
      <c r="G21" s="132"/>
      <c r="H21" s="168">
        <f>'Locaties Gilde'!K63</f>
        <v>0</v>
      </c>
      <c r="I21" s="169"/>
      <c r="J21" s="53" t="s">
        <v>5</v>
      </c>
      <c r="K21" s="12" t="s">
        <v>6</v>
      </c>
    </row>
    <row r="22" spans="2:14" ht="15.75" thickBot="1" x14ac:dyDescent="0.3">
      <c r="B22" s="12"/>
      <c r="C22" s="12"/>
      <c r="D22" s="12"/>
      <c r="E22" s="12"/>
      <c r="F22" s="12"/>
      <c r="G22" s="12"/>
      <c r="H22" s="12"/>
      <c r="I22" s="132"/>
      <c r="J22" s="132"/>
      <c r="K22" s="132"/>
    </row>
    <row r="23" spans="2:14" ht="15.75" thickBot="1" x14ac:dyDescent="0.3">
      <c r="B23" s="132" t="s">
        <v>130</v>
      </c>
      <c r="C23" s="132"/>
      <c r="D23" s="132"/>
      <c r="E23" s="132"/>
      <c r="F23" s="132"/>
      <c r="G23" s="132"/>
      <c r="H23" s="168">
        <f>'Locaties Gilde'!K72</f>
        <v>0</v>
      </c>
      <c r="I23" s="169"/>
      <c r="J23" s="53" t="s">
        <v>5</v>
      </c>
      <c r="K23" s="12" t="s">
        <v>6</v>
      </c>
    </row>
    <row r="24" spans="2:14" ht="15.75" thickBot="1" x14ac:dyDescent="0.3">
      <c r="B24" s="12"/>
      <c r="C24" s="12"/>
      <c r="D24" s="12"/>
      <c r="E24" s="12"/>
      <c r="F24" s="12"/>
      <c r="G24" s="12"/>
      <c r="H24" s="3"/>
      <c r="I24" s="3"/>
      <c r="J24" s="15"/>
      <c r="K24" s="15"/>
    </row>
    <row r="25" spans="2:14" ht="15.75" thickBot="1" x14ac:dyDescent="0.3">
      <c r="B25" s="132" t="s">
        <v>131</v>
      </c>
      <c r="C25" s="132"/>
      <c r="D25" s="132"/>
      <c r="E25" s="132"/>
      <c r="F25" s="132"/>
      <c r="G25" s="132"/>
      <c r="H25" s="171">
        <f>'Locaties Gilde'!K76</f>
        <v>0</v>
      </c>
      <c r="I25" s="172"/>
      <c r="J25" s="53" t="s">
        <v>5</v>
      </c>
      <c r="K25" s="15" t="s">
        <v>6</v>
      </c>
    </row>
    <row r="26" spans="2:14" ht="15.75" thickBot="1" x14ac:dyDescent="0.3">
      <c r="E26" s="15"/>
      <c r="F26" s="15"/>
      <c r="G26" s="15"/>
      <c r="H26" s="15"/>
      <c r="I26" s="15"/>
      <c r="J26" s="15"/>
      <c r="K26" s="58"/>
      <c r="L26" s="58"/>
      <c r="M26" s="15"/>
      <c r="N26" s="12"/>
    </row>
    <row r="27" spans="2:14" ht="15.75" thickBot="1" x14ac:dyDescent="0.3">
      <c r="B27" s="132" t="s">
        <v>132</v>
      </c>
      <c r="C27" s="132"/>
      <c r="D27" s="132"/>
      <c r="E27" s="132"/>
      <c r="F27" s="132"/>
      <c r="G27" s="132"/>
      <c r="H27" s="171">
        <f>'Locaties Gilde'!K81</f>
        <v>0</v>
      </c>
      <c r="I27" s="172"/>
      <c r="J27" s="53" t="s">
        <v>5</v>
      </c>
      <c r="K27" s="15" t="s">
        <v>6</v>
      </c>
      <c r="L27" s="15"/>
      <c r="M27" s="15"/>
      <c r="N27" s="15"/>
    </row>
    <row r="28" spans="2:14" ht="15.75" thickBot="1" x14ac:dyDescent="0.3">
      <c r="L28" s="58"/>
      <c r="M28" s="53"/>
      <c r="N28" s="12"/>
    </row>
    <row r="29" spans="2:14" ht="15.75" thickBot="1" x14ac:dyDescent="0.3">
      <c r="B29" s="132" t="s">
        <v>133</v>
      </c>
      <c r="C29" s="132"/>
      <c r="D29" s="132"/>
      <c r="E29" s="132"/>
      <c r="F29" s="132"/>
      <c r="G29" s="132"/>
      <c r="H29" s="168">
        <f>'Locaties Gilde'!K87</f>
        <v>0</v>
      </c>
      <c r="I29" s="169"/>
      <c r="J29" s="53" t="s">
        <v>5</v>
      </c>
      <c r="K29" s="12" t="s">
        <v>6</v>
      </c>
      <c r="L29" s="12"/>
      <c r="M29" s="15"/>
      <c r="N29" s="15"/>
    </row>
    <row r="30" spans="2:14" ht="15.75" thickBot="1" x14ac:dyDescent="0.3">
      <c r="B30" s="12"/>
      <c r="C30" s="12"/>
      <c r="D30" s="12"/>
      <c r="E30" s="12"/>
      <c r="F30" s="12"/>
      <c r="G30" s="12"/>
      <c r="H30" s="166" t="s">
        <v>8</v>
      </c>
      <c r="I30" s="167"/>
      <c r="J30" s="15"/>
      <c r="K30" s="15"/>
      <c r="L30" s="59"/>
      <c r="M30" s="53"/>
      <c r="N30" s="15"/>
    </row>
    <row r="31" spans="2:14" ht="15.75" thickBot="1" x14ac:dyDescent="0.3">
      <c r="B31" s="164" t="s">
        <v>134</v>
      </c>
      <c r="C31" s="164"/>
      <c r="D31" s="164"/>
      <c r="E31" s="164"/>
      <c r="F31" s="164"/>
      <c r="G31" s="164"/>
      <c r="H31" s="162">
        <f>H7+H9+H11+H13+H15+H17+H19+H21+H23+H25+H27+H29</f>
        <v>0</v>
      </c>
      <c r="I31" s="174"/>
      <c r="J31" s="53" t="s">
        <v>5</v>
      </c>
      <c r="K31" s="12" t="s">
        <v>6</v>
      </c>
      <c r="L31" s="15"/>
      <c r="M31" s="15"/>
      <c r="N31" s="15"/>
    </row>
    <row r="32" spans="2:14" x14ac:dyDescent="0.25">
      <c r="B32" s="12"/>
      <c r="C32" s="12"/>
      <c r="D32" s="12"/>
      <c r="E32" s="12"/>
      <c r="F32" s="12"/>
      <c r="G32" s="12"/>
      <c r="H32" s="3"/>
      <c r="I32" s="3"/>
      <c r="J32" s="15"/>
      <c r="K32" s="15"/>
      <c r="L32" s="59"/>
      <c r="M32" s="15"/>
      <c r="N32" s="15"/>
    </row>
  </sheetData>
  <sheetProtection algorithmName="SHA-512" hashValue="9EHOlGoZKa4gp3C9klVNZ4z2ym2rCJ7IFUp27VhPXnPyw/qr9uUFpdTtfGeCx4K6FQxnY9CCRbd3H7ZSFEPUFA==" saltValue="9CKw0uZzkhGtMbqNt6uN+w==" spinCount="100000" sheet="1" objects="1" scenarios="1"/>
  <mergeCells count="32">
    <mergeCell ref="B31:G31"/>
    <mergeCell ref="H31:I31"/>
    <mergeCell ref="B9:G9"/>
    <mergeCell ref="H9:I9"/>
    <mergeCell ref="H30:I30"/>
    <mergeCell ref="H25:I25"/>
    <mergeCell ref="B27:G27"/>
    <mergeCell ref="H27:I27"/>
    <mergeCell ref="B29:G29"/>
    <mergeCell ref="H29:I29"/>
    <mergeCell ref="I16:K16"/>
    <mergeCell ref="B17:G17"/>
    <mergeCell ref="H17:I17"/>
    <mergeCell ref="B19:G19"/>
    <mergeCell ref="H19:I19"/>
    <mergeCell ref="B21:G21"/>
    <mergeCell ref="I22:K22"/>
    <mergeCell ref="B23:G23"/>
    <mergeCell ref="H23:I23"/>
    <mergeCell ref="B25:G25"/>
    <mergeCell ref="K3:N5"/>
    <mergeCell ref="B7:G7"/>
    <mergeCell ref="H7:I7"/>
    <mergeCell ref="I10:K10"/>
    <mergeCell ref="B11:G11"/>
    <mergeCell ref="H11:I11"/>
    <mergeCell ref="H21:I21"/>
    <mergeCell ref="B13:G13"/>
    <mergeCell ref="H13:I13"/>
    <mergeCell ref="H14:I14"/>
    <mergeCell ref="B15:G15"/>
    <mergeCell ref="H15:I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Uitleg invulblad</vt:lpstr>
      <vt:lpstr>Locaties Leeuwenborgh</vt:lpstr>
      <vt:lpstr>Locaties Arcus</vt:lpstr>
      <vt:lpstr>Locaties Gilde</vt:lpstr>
      <vt:lpstr>Wijzigingen-Aanv werkzaamheden</vt:lpstr>
      <vt:lpstr>Totaaloverzicht perceel 1</vt:lpstr>
      <vt:lpstr>Totaaloverzicht perceel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dc:creator>
  <cp:lastModifiedBy>B.L.J. (Bjorn) Janssen</cp:lastModifiedBy>
  <dcterms:created xsi:type="dcterms:W3CDTF">2016-11-15T11:20:40Z</dcterms:created>
  <dcterms:modified xsi:type="dcterms:W3CDTF">2018-12-19T14:09:43Z</dcterms:modified>
</cp:coreProperties>
</file>