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610" windowHeight="11640" activeTab="2"/>
  </bookViews>
  <sheets>
    <sheet name="Prijsinvulblad Schuifpoorten" sheetId="1" r:id="rId1"/>
    <sheet name="prijsinvulblad storingen" sheetId="2" r:id="rId2"/>
    <sheet name="TP (inschrijfprijs)" sheetId="3" r:id="rId3"/>
  </sheets>
  <calcPr calcId="145621"/>
</workbook>
</file>

<file path=xl/calcChain.xml><?xml version="1.0" encoding="utf-8"?>
<calcChain xmlns="http://schemas.openxmlformats.org/spreadsheetml/2006/main">
  <c r="C7" i="2" l="1"/>
  <c r="C6" i="2"/>
  <c r="C7" i="3" l="1"/>
  <c r="C6" i="3"/>
  <c r="C5" i="3"/>
  <c r="C4" i="3"/>
  <c r="D17" i="3" l="1"/>
  <c r="N43" i="1" l="1"/>
  <c r="M43" i="1"/>
  <c r="L43" i="1"/>
  <c r="K43" i="1"/>
  <c r="J43" i="1"/>
  <c r="C3" i="3" s="1"/>
  <c r="D18" i="3"/>
  <c r="D20" i="3" s="1"/>
  <c r="C9" i="3" l="1"/>
  <c r="D22" i="3" s="1"/>
</calcChain>
</file>

<file path=xl/sharedStrings.xml><?xml version="1.0" encoding="utf-8"?>
<sst xmlns="http://schemas.openxmlformats.org/spreadsheetml/2006/main" count="329" uniqueCount="187">
  <si>
    <t>Overzicht schuifpoorten</t>
  </si>
  <si>
    <t>Gis code element</t>
  </si>
  <si>
    <t>Lokatie</t>
  </si>
  <si>
    <t>Adres</t>
  </si>
  <si>
    <t>Postcode/Woonplaats</t>
  </si>
  <si>
    <t>Bouwdeel</t>
  </si>
  <si>
    <t>merk</t>
  </si>
  <si>
    <t>type</t>
  </si>
  <si>
    <t>bouwjaar</t>
  </si>
  <si>
    <t>opmerkingen</t>
  </si>
  <si>
    <t>Prijs Preventief onderhoud</t>
  </si>
  <si>
    <t>prijs vervangen geleidewielen</t>
  </si>
  <si>
    <t>prijs vervangen loopwielen</t>
  </si>
  <si>
    <t>prijs vervangen detectielus</t>
  </si>
  <si>
    <t>prijs vervangen kopstijl beveiliging</t>
  </si>
  <si>
    <t>Schuifpoort</t>
  </si>
  <si>
    <t>AN-027-00001-SEH</t>
  </si>
  <si>
    <t>AWZI Alphen-noord</t>
  </si>
  <si>
    <t>Kennedylaan 10</t>
  </si>
  <si>
    <t>2405 LJ  Alphen a/d Rijn</t>
  </si>
  <si>
    <t>B&amp;G Octaliner</t>
  </si>
  <si>
    <t>60/250 elec.</t>
  </si>
  <si>
    <t>2406 LJ  Alphen a/d Rijn</t>
  </si>
  <si>
    <t>B&amp;G A-liner</t>
  </si>
  <si>
    <t>50/250 elec.</t>
  </si>
  <si>
    <t>Sportlaan (nieuwe Heras aandrijving per okt. 2015)</t>
  </si>
  <si>
    <t>AZ-027-00001-SEH</t>
  </si>
  <si>
    <t>AWZI Alphen Kerk en Zanen</t>
  </si>
  <si>
    <t>Leidsche Schouw 4</t>
  </si>
  <si>
    <t>2408 AE  Alphen a/d Rijn</t>
  </si>
  <si>
    <t>BG-027-00001-SEH</t>
  </si>
  <si>
    <t>AWZI Bodegraven</t>
  </si>
  <si>
    <t>J.C.Hoogendoornlaan 2a</t>
  </si>
  <si>
    <t>2411 NB  Bodegraven</t>
  </si>
  <si>
    <t>B&amp;G</t>
  </si>
  <si>
    <t>GD-027-00001-SEH</t>
  </si>
  <si>
    <t>AWZI Gouda</t>
  </si>
  <si>
    <t>Gouderaksedijk 125</t>
  </si>
  <si>
    <t>2808 ND  Gouda</t>
  </si>
  <si>
    <t>HS-027-00001-SEH</t>
  </si>
  <si>
    <t>AWZI Haarlem-Schalkwijk</t>
  </si>
  <si>
    <t>Boerhaavelaan 57</t>
  </si>
  <si>
    <t>2035 RB  Haarlem</t>
  </si>
  <si>
    <t>VSP</t>
  </si>
  <si>
    <t>50/250</t>
  </si>
  <si>
    <t>HW-027-00001-SEH</t>
  </si>
  <si>
    <t>AWZI Haarlem-Waarderpolder</t>
  </si>
  <si>
    <t>Albert Hofmanweg 8</t>
  </si>
  <si>
    <t>2031 BH  Haarlem</t>
  </si>
  <si>
    <t>Heras</t>
  </si>
  <si>
    <t>HSP60/200 elec.</t>
  </si>
  <si>
    <t>HE-027-00001-SEH</t>
  </si>
  <si>
    <t>AWZI Heemstede</t>
  </si>
  <si>
    <t>Cruquiusweg 45</t>
  </si>
  <si>
    <t>2102 LS  Heemstede</t>
  </si>
  <si>
    <t>VSPI 50/250 elec.</t>
  </si>
  <si>
    <t>448-036-00021-SEH</t>
  </si>
  <si>
    <t>Boezemgemaal Katwijk</t>
  </si>
  <si>
    <t>Binnensluis 3</t>
  </si>
  <si>
    <t>2225 WC Katwijk</t>
  </si>
  <si>
    <t>Gunnebo</t>
  </si>
  <si>
    <t>50/200 elec.</t>
  </si>
  <si>
    <t>60/200 elec.</t>
  </si>
  <si>
    <t>Draaipoort</t>
  </si>
  <si>
    <t>25/200 elec.</t>
  </si>
  <si>
    <t>links</t>
  </si>
  <si>
    <t>nvt</t>
  </si>
  <si>
    <t>rechts</t>
  </si>
  <si>
    <t>40/200 hand.</t>
  </si>
  <si>
    <t>50/200 hand.</t>
  </si>
  <si>
    <t>KW-027-00001-SEH</t>
  </si>
  <si>
    <t>AWZI Katwijk</t>
  </si>
  <si>
    <t>Lageweg 47</t>
  </si>
  <si>
    <t>2222 AG Katwijk</t>
  </si>
  <si>
    <t>HSP60/250 elec.</t>
  </si>
  <si>
    <t>Alura</t>
  </si>
  <si>
    <t>60/250 hand.</t>
  </si>
  <si>
    <t>alleen mechanisch</t>
  </si>
  <si>
    <t>LN-027-00001-SEH</t>
  </si>
  <si>
    <t>AWZI Leiden Noord</t>
  </si>
  <si>
    <t>Flevoweg 10a</t>
  </si>
  <si>
    <t>2318 BZ Leiden</t>
  </si>
  <si>
    <t>voorzijde, flevoweg</t>
  </si>
  <si>
    <t>Stadspolderweg</t>
  </si>
  <si>
    <t>2319 BZ Leiden</t>
  </si>
  <si>
    <t>VSP 50/250 elec.</t>
  </si>
  <si>
    <t>achterzijde, stadspolderweg</t>
  </si>
  <si>
    <t>LZ-027-00001-SEH</t>
  </si>
  <si>
    <t>AWZI Leiden Zuid-West</t>
  </si>
  <si>
    <t>Voorschoterweg 16</t>
  </si>
  <si>
    <t>2324 AB  Leiden</t>
  </si>
  <si>
    <t>Heracles HSP60/250 elec.</t>
  </si>
  <si>
    <t>Hoofdkantoor</t>
  </si>
  <si>
    <t>Archimedesweg 1</t>
  </si>
  <si>
    <t>2333 CM Leiden</t>
  </si>
  <si>
    <t>Slagboom</t>
  </si>
  <si>
    <t>Bavak</t>
  </si>
  <si>
    <t xml:space="preserve">Draaipoort </t>
  </si>
  <si>
    <t>Heracles 12/215</t>
  </si>
  <si>
    <t>180-036-00036</t>
  </si>
  <si>
    <t>Leeghwater</t>
  </si>
  <si>
    <t>Lisserdijk 5</t>
  </si>
  <si>
    <t>Buiten Kaag</t>
  </si>
  <si>
    <t>180-092-00072-SEH</t>
  </si>
  <si>
    <t>Steunpunt Lijnden</t>
  </si>
  <si>
    <t>Akerdijk 12</t>
  </si>
  <si>
    <t>1175 LE Lijnden</t>
  </si>
  <si>
    <t>PSP70/150</t>
  </si>
  <si>
    <t>Orion</t>
  </si>
  <si>
    <t>120/200</t>
  </si>
  <si>
    <t>LI-027-00001-SEH</t>
  </si>
  <si>
    <t>AWZI Lisse</t>
  </si>
  <si>
    <t>Gerard Doustraat 1</t>
  </si>
  <si>
    <t>2162 CN  Lisse</t>
  </si>
  <si>
    <t>Lisse</t>
  </si>
  <si>
    <t>50/210 elec.</t>
  </si>
  <si>
    <t>NW-027-00001-SEH</t>
  </si>
  <si>
    <t>AWZI Nieuwe Wetering</t>
  </si>
  <si>
    <t>Bovenweg 12</t>
  </si>
  <si>
    <t>2376 BE Nieuwe Wetering</t>
  </si>
  <si>
    <t>Gibidi</t>
  </si>
  <si>
    <t>60/210 elec.</t>
  </si>
  <si>
    <t>NI-027-00001-SEH</t>
  </si>
  <si>
    <t>AWZI Nieuwveen</t>
  </si>
  <si>
    <t>Schoterweg 3</t>
  </si>
  <si>
    <t>2441 LB  Nieuwveen</t>
  </si>
  <si>
    <t>Laurens</t>
  </si>
  <si>
    <t>NO-027-00001-SEH</t>
  </si>
  <si>
    <t>AWZI Noordwijk</t>
  </si>
  <si>
    <t>Achterweg 11</t>
  </si>
  <si>
    <t>2201 AH  Noordwijk</t>
  </si>
  <si>
    <t>464-036-00001-SEH</t>
  </si>
  <si>
    <t>BG Spaarndam</t>
  </si>
  <si>
    <t>Pol 52</t>
  </si>
  <si>
    <t>2063 JN  SPAARNDAM WEST</t>
  </si>
  <si>
    <t>30/200</t>
  </si>
  <si>
    <t>Linkerpoort</t>
  </si>
  <si>
    <t>Rechterpoort</t>
  </si>
  <si>
    <t>093-036-00021-SEH</t>
  </si>
  <si>
    <t>Gemaal polder Nieuwkoop</t>
  </si>
  <si>
    <t xml:space="preserve">Hogedijk 8a </t>
  </si>
  <si>
    <t>Ter Aar</t>
  </si>
  <si>
    <t>ABC</t>
  </si>
  <si>
    <t>SPT HHc 700x200</t>
  </si>
  <si>
    <t>VZ-027-00001-SEH</t>
  </si>
  <si>
    <t>AWZI Velsen</t>
  </si>
  <si>
    <t>Amsterdamseweg 11</t>
  </si>
  <si>
    <t>1981 LE  Velsen</t>
  </si>
  <si>
    <t>PSPI60/250 elec.</t>
  </si>
  <si>
    <t>WR-027-00001-SEH</t>
  </si>
  <si>
    <t>AWZI Waddinxveen-Randenburg</t>
  </si>
  <si>
    <t>Henegouwerweg 4a</t>
  </si>
  <si>
    <t>2741 KR  Waddinxveen</t>
  </si>
  <si>
    <t>ZH-027-00001-SEH</t>
  </si>
  <si>
    <t>AWZI Zwaanshoek</t>
  </si>
  <si>
    <t>Spieringweg 1201</t>
  </si>
  <si>
    <t>2136 LR  Zwaanshoek</t>
  </si>
  <si>
    <t>ZB-027-00001-SEH</t>
  </si>
  <si>
    <t>AWZI Zwanenburg</t>
  </si>
  <si>
    <t>IJweg 320</t>
  </si>
  <si>
    <t>1161 GG  Zwanenburg</t>
  </si>
  <si>
    <t>ASP60/200 elec.</t>
  </si>
  <si>
    <t>249-036-00022</t>
  </si>
  <si>
    <t>Gemaal Palenstein</t>
  </si>
  <si>
    <t>Slootweg naast 6</t>
  </si>
  <si>
    <t>Zoetermeer</t>
  </si>
  <si>
    <t>schuifpoort</t>
  </si>
  <si>
    <t>Totaal</t>
  </si>
  <si>
    <t>totaal</t>
  </si>
  <si>
    <t>Preventief Onderhoud schuifpoorten</t>
  </si>
  <si>
    <t xml:space="preserve">prijs vervangen geleidewielen </t>
  </si>
  <si>
    <t xml:space="preserve">prijs vervangen loopwielen </t>
  </si>
  <si>
    <t xml:space="preserve">prijs vervangen detectielus </t>
  </si>
  <si>
    <t xml:space="preserve">prijs vervangen kopstijlbeveiliging </t>
  </si>
  <si>
    <t>Totaal inschrijfprijs</t>
  </si>
  <si>
    <t>uurtarief bij correctief onderhoud 10 jaar</t>
  </si>
  <si>
    <t>Storingen</t>
  </si>
  <si>
    <t>Tarief</t>
  </si>
  <si>
    <t>Voorrijkosten welke gefactuureerd worden bij correctief onderhoud 10 jaar</t>
  </si>
  <si>
    <t>U dient de geel gearceerde cellen in te vullen</t>
  </si>
  <si>
    <t>Interval</t>
  </si>
  <si>
    <t>Prijs</t>
  </si>
  <si>
    <t>Onderhoud</t>
  </si>
  <si>
    <t>Subtotaal</t>
  </si>
  <si>
    <t>Jaarlijks</t>
  </si>
  <si>
    <t>Voorrijkosten bij storingen (15 x)</t>
  </si>
  <si>
    <t>uurtarief bij storingen  ( 15 storing  x 4 storingsduur uur = 60 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</si>
</sst>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€&quot;\ #,##0.00"/>
    <numFmt numFmtId="165" formatCode="_(* #,##0.00_);_(* \(#,##0.00\);_(* &quot;-&quot;??_);_(@_)"/>
  </numFmts>
  <fonts count="1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9"/>
      </patternFill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5" fontId="4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0" borderId="1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0" borderId="0" xfId="0" applyFont="1" applyFill="1" applyBorder="1"/>
    <xf numFmtId="0" fontId="0" fillId="0" borderId="0" xfId="0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/>
    <xf numFmtId="164" fontId="0" fillId="0" borderId="4" xfId="0" applyNumberFormat="1" applyBorder="1"/>
    <xf numFmtId="0" fontId="0" fillId="0" borderId="4" xfId="0" applyBorder="1"/>
    <xf numFmtId="0" fontId="0" fillId="0" borderId="0" xfId="0" applyBorder="1"/>
    <xf numFmtId="0" fontId="0" fillId="0" borderId="0" xfId="0"/>
    <xf numFmtId="164" fontId="0" fillId="0" borderId="4" xfId="0" applyNumberFormat="1" applyBorder="1"/>
    <xf numFmtId="0" fontId="0" fillId="0" borderId="4" xfId="0" applyBorder="1"/>
    <xf numFmtId="4" fontId="0" fillId="0" borderId="0" xfId="0" applyNumberFormat="1"/>
    <xf numFmtId="0" fontId="0" fillId="0" borderId="9" xfId="0" applyBorder="1"/>
    <xf numFmtId="0" fontId="0" fillId="0" borderId="17" xfId="0" applyBorder="1"/>
    <xf numFmtId="164" fontId="2" fillId="0" borderId="4" xfId="0" applyNumberFormat="1" applyFont="1" applyBorder="1"/>
    <xf numFmtId="0" fontId="0" fillId="0" borderId="18" xfId="0" applyBorder="1"/>
    <xf numFmtId="43" fontId="12" fillId="3" borderId="1" xfId="1" applyFont="1" applyFill="1" applyBorder="1" applyAlignment="1" applyProtection="1">
      <alignment horizontal="center" vertical="center" wrapText="1"/>
      <protection locked="0"/>
    </xf>
    <xf numFmtId="43" fontId="12" fillId="4" borderId="2" xfId="1" applyFont="1" applyFill="1" applyBorder="1" applyAlignment="1" applyProtection="1">
      <alignment horizontal="center" vertical="center"/>
      <protection locked="0"/>
    </xf>
    <xf numFmtId="165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4" xfId="1" applyNumberFormat="1" applyFont="1" applyFill="1" applyBorder="1" applyAlignment="1">
      <alignment horizontal="center" vertical="center" wrapText="1"/>
    </xf>
    <xf numFmtId="164" fontId="7" fillId="5" borderId="4" xfId="1" applyNumberFormat="1" applyFont="1" applyFill="1" applyBorder="1" applyAlignment="1" applyProtection="1">
      <alignment horizontal="left"/>
      <protection locked="0"/>
    </xf>
    <xf numFmtId="164" fontId="10" fillId="0" borderId="4" xfId="0" applyNumberFormat="1" applyFont="1" applyBorder="1"/>
    <xf numFmtId="0" fontId="0" fillId="0" borderId="0" xfId="0" applyAlignment="1">
      <alignment wrapText="1"/>
    </xf>
    <xf numFmtId="43" fontId="12" fillId="4" borderId="3" xfId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wrapText="1"/>
    </xf>
    <xf numFmtId="0" fontId="7" fillId="2" borderId="16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3" fillId="0" borderId="4" xfId="0" applyFont="1" applyFill="1" applyBorder="1" applyAlignment="1">
      <alignment horizontal="left" wrapText="1"/>
    </xf>
    <xf numFmtId="164" fontId="7" fillId="6" borderId="4" xfId="1" applyNumberFormat="1" applyFont="1" applyFill="1" applyBorder="1" applyAlignment="1" applyProtection="1">
      <alignment horizontal="left"/>
      <protection locked="0"/>
    </xf>
    <xf numFmtId="164" fontId="0" fillId="5" borderId="4" xfId="0" applyNumberFormat="1" applyFill="1" applyBorder="1"/>
    <xf numFmtId="0" fontId="11" fillId="4" borderId="19" xfId="0" applyFont="1" applyFill="1" applyBorder="1"/>
    <xf numFmtId="164" fontId="0" fillId="5" borderId="5" xfId="0" applyNumberFormat="1" applyFill="1" applyBorder="1"/>
    <xf numFmtId="0" fontId="11" fillId="4" borderId="20" xfId="0" applyFont="1" applyFill="1" applyBorder="1"/>
    <xf numFmtId="164" fontId="0" fillId="0" borderId="5" xfId="0" applyNumberFormat="1" applyBorder="1"/>
    <xf numFmtId="0" fontId="14" fillId="4" borderId="4" xfId="0" applyFont="1" applyFill="1" applyBorder="1"/>
    <xf numFmtId="0" fontId="11" fillId="4" borderId="6" xfId="0" applyFont="1" applyFill="1" applyBorder="1"/>
    <xf numFmtId="0" fontId="11" fillId="4" borderId="10" xfId="0" applyFont="1" applyFill="1" applyBorder="1"/>
    <xf numFmtId="0" fontId="0" fillId="5" borderId="4" xfId="0" applyFill="1" applyBorder="1" applyAlignment="1">
      <alignment horizontal="left"/>
    </xf>
    <xf numFmtId="0" fontId="0" fillId="0" borderId="5" xfId="0" applyBorder="1"/>
    <xf numFmtId="0" fontId="2" fillId="0" borderId="0" xfId="0" applyFont="1"/>
    <xf numFmtId="0" fontId="0" fillId="0" borderId="4" xfId="0" applyBorder="1" applyAlignment="1">
      <alignment horizontal="left"/>
    </xf>
    <xf numFmtId="0" fontId="2" fillId="6" borderId="9" xfId="0" applyFont="1" applyFill="1" applyBorder="1"/>
    <xf numFmtId="0" fontId="0" fillId="6" borderId="18" xfId="0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0" fontId="2" fillId="6" borderId="9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</cellXfs>
  <cellStyles count="5">
    <cellStyle name="Komma" xfId="1" builtinId="3"/>
    <cellStyle name="Komma 2" xfId="3"/>
    <cellStyle name="Standaard" xfId="0" builtinId="0"/>
    <cellStyle name="Standaard 2" xfId="4"/>
    <cellStyle name="Standaard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="80" zoomScaleNormal="80" workbookViewId="0">
      <selection activeCell="J22" sqref="J22"/>
    </sheetView>
  </sheetViews>
  <sheetFormatPr defaultRowHeight="12.75" x14ac:dyDescent="0.2"/>
  <cols>
    <col min="1" max="1" width="29.75" bestFit="1" customWidth="1"/>
    <col min="2" max="2" width="30" bestFit="1" customWidth="1"/>
    <col min="3" max="3" width="23.25" bestFit="1" customWidth="1"/>
    <col min="4" max="4" width="29" bestFit="1" customWidth="1"/>
    <col min="5" max="5" width="11.75" bestFit="1" customWidth="1"/>
    <col min="6" max="6" width="13.75" bestFit="1" customWidth="1"/>
    <col min="7" max="7" width="24.625" bestFit="1" customWidth="1"/>
    <col min="8" max="8" width="11" bestFit="1" customWidth="1"/>
    <col min="9" max="9" width="26.875" style="47" customWidth="1"/>
    <col min="10" max="14" width="15.625" customWidth="1"/>
  </cols>
  <sheetData>
    <row r="1" spans="1:14" ht="18" x14ac:dyDescent="0.25">
      <c r="A1" s="2" t="s">
        <v>0</v>
      </c>
      <c r="B1" s="1"/>
      <c r="C1" s="1"/>
      <c r="D1" s="1"/>
      <c r="E1" s="1"/>
      <c r="F1" s="1"/>
      <c r="G1" s="3"/>
      <c r="H1" s="4"/>
      <c r="J1" s="1"/>
      <c r="K1" s="1"/>
      <c r="L1" s="1"/>
      <c r="M1" s="1"/>
      <c r="N1" s="1"/>
    </row>
    <row r="2" spans="1:14" x14ac:dyDescent="0.2">
      <c r="A2" s="5"/>
      <c r="B2" s="1"/>
      <c r="C2" s="1"/>
      <c r="D2" s="1"/>
      <c r="E2" s="1"/>
      <c r="F2" s="1"/>
      <c r="G2" s="3"/>
      <c r="H2" s="4"/>
      <c r="J2" s="1"/>
      <c r="K2" s="1"/>
      <c r="L2" s="1"/>
      <c r="M2" s="1"/>
      <c r="N2" s="1"/>
    </row>
    <row r="3" spans="1:14" ht="13.5" thickBot="1" x14ac:dyDescent="0.25">
      <c r="A3" s="6"/>
      <c r="B3" s="1"/>
      <c r="C3" s="1"/>
      <c r="D3" s="1"/>
      <c r="E3" s="1"/>
      <c r="F3" s="1"/>
      <c r="G3" s="1"/>
      <c r="H3" s="4"/>
      <c r="J3" s="1"/>
      <c r="K3" s="1"/>
      <c r="L3" s="1"/>
      <c r="M3" s="1"/>
      <c r="N3" s="1"/>
    </row>
    <row r="4" spans="1:14" ht="69" customHeight="1" x14ac:dyDescent="0.2">
      <c r="A4" s="40" t="s">
        <v>1</v>
      </c>
      <c r="B4" s="41" t="s">
        <v>2</v>
      </c>
      <c r="C4" s="41" t="s">
        <v>3</v>
      </c>
      <c r="D4" s="42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8" t="s">
        <v>9</v>
      </c>
      <c r="J4" s="43" t="s">
        <v>10</v>
      </c>
      <c r="K4" s="43" t="s">
        <v>11</v>
      </c>
      <c r="L4" s="43" t="s">
        <v>12</v>
      </c>
      <c r="M4" s="44" t="s">
        <v>13</v>
      </c>
      <c r="N4" s="43" t="s">
        <v>14</v>
      </c>
    </row>
    <row r="5" spans="1:14" ht="15" x14ac:dyDescent="0.2">
      <c r="A5" s="9" t="s">
        <v>16</v>
      </c>
      <c r="B5" s="7" t="s">
        <v>17</v>
      </c>
      <c r="C5" s="7" t="s">
        <v>18</v>
      </c>
      <c r="D5" s="7" t="s">
        <v>19</v>
      </c>
      <c r="E5" s="7" t="s">
        <v>15</v>
      </c>
      <c r="F5" s="7" t="s">
        <v>20</v>
      </c>
      <c r="G5" s="7" t="s">
        <v>21</v>
      </c>
      <c r="H5" s="8">
        <v>1996</v>
      </c>
      <c r="I5" s="49"/>
      <c r="J5" s="45"/>
      <c r="K5" s="45"/>
      <c r="L5" s="45"/>
      <c r="M5" s="45"/>
      <c r="N5" s="45"/>
    </row>
    <row r="6" spans="1:14" ht="30" x14ac:dyDescent="0.2">
      <c r="A6" s="9" t="s">
        <v>16</v>
      </c>
      <c r="B6" s="7" t="s">
        <v>17</v>
      </c>
      <c r="C6" s="7" t="s">
        <v>18</v>
      </c>
      <c r="D6" s="7" t="s">
        <v>22</v>
      </c>
      <c r="E6" s="7" t="s">
        <v>15</v>
      </c>
      <c r="F6" s="7" t="s">
        <v>23</v>
      </c>
      <c r="G6" s="7" t="s">
        <v>24</v>
      </c>
      <c r="H6" s="8">
        <v>2006</v>
      </c>
      <c r="I6" s="49" t="s">
        <v>25</v>
      </c>
      <c r="J6" s="45"/>
      <c r="K6" s="45"/>
      <c r="L6" s="45"/>
      <c r="M6" s="45"/>
      <c r="N6" s="45"/>
    </row>
    <row r="7" spans="1:14" ht="15" x14ac:dyDescent="0.2">
      <c r="A7" s="9" t="s">
        <v>26</v>
      </c>
      <c r="B7" s="7" t="s">
        <v>27</v>
      </c>
      <c r="C7" s="7" t="s">
        <v>28</v>
      </c>
      <c r="D7" s="7" t="s">
        <v>29</v>
      </c>
      <c r="E7" s="7" t="s">
        <v>15</v>
      </c>
      <c r="F7" s="7" t="s">
        <v>20</v>
      </c>
      <c r="G7" s="7" t="s">
        <v>21</v>
      </c>
      <c r="H7" s="8">
        <v>1994</v>
      </c>
      <c r="I7" s="49"/>
      <c r="J7" s="45"/>
      <c r="K7" s="45"/>
      <c r="L7" s="45"/>
      <c r="M7" s="45"/>
      <c r="N7" s="45"/>
    </row>
    <row r="8" spans="1:14" ht="15" x14ac:dyDescent="0.2">
      <c r="A8" s="10" t="s">
        <v>30</v>
      </c>
      <c r="B8" s="11" t="s">
        <v>31</v>
      </c>
      <c r="C8" s="11" t="s">
        <v>32</v>
      </c>
      <c r="D8" s="11" t="s">
        <v>33</v>
      </c>
      <c r="E8" s="7" t="s">
        <v>15</v>
      </c>
      <c r="F8" s="11" t="s">
        <v>34</v>
      </c>
      <c r="G8" s="7" t="s">
        <v>24</v>
      </c>
      <c r="H8" s="12">
        <v>1999</v>
      </c>
      <c r="I8" s="50"/>
      <c r="J8" s="45"/>
      <c r="K8" s="45"/>
      <c r="L8" s="45"/>
      <c r="M8" s="45"/>
      <c r="N8" s="45"/>
    </row>
    <row r="9" spans="1:14" ht="15" x14ac:dyDescent="0.2">
      <c r="A9" s="9" t="s">
        <v>35</v>
      </c>
      <c r="B9" s="11" t="s">
        <v>36</v>
      </c>
      <c r="C9" s="11" t="s">
        <v>37</v>
      </c>
      <c r="D9" s="11" t="s">
        <v>38</v>
      </c>
      <c r="E9" s="11" t="s">
        <v>15</v>
      </c>
      <c r="F9" s="7" t="s">
        <v>34</v>
      </c>
      <c r="G9" s="7" t="s">
        <v>24</v>
      </c>
      <c r="H9" s="8">
        <v>1994</v>
      </c>
      <c r="I9" s="49"/>
      <c r="J9" s="45"/>
      <c r="K9" s="45"/>
      <c r="L9" s="45"/>
      <c r="M9" s="45"/>
      <c r="N9" s="45"/>
    </row>
    <row r="10" spans="1:14" ht="15" x14ac:dyDescent="0.2">
      <c r="A10" s="9" t="s">
        <v>39</v>
      </c>
      <c r="B10" s="7" t="s">
        <v>40</v>
      </c>
      <c r="C10" s="7" t="s">
        <v>41</v>
      </c>
      <c r="D10" s="7" t="s">
        <v>42</v>
      </c>
      <c r="E10" s="7" t="s">
        <v>15</v>
      </c>
      <c r="F10" s="7" t="s">
        <v>43</v>
      </c>
      <c r="G10" s="7" t="s">
        <v>44</v>
      </c>
      <c r="H10" s="8">
        <v>2008</v>
      </c>
      <c r="I10" s="49"/>
      <c r="J10" s="45"/>
      <c r="K10" s="45"/>
      <c r="L10" s="45"/>
      <c r="M10" s="45"/>
      <c r="N10" s="45"/>
    </row>
    <row r="11" spans="1:14" ht="15" x14ac:dyDescent="0.2">
      <c r="A11" s="9" t="s">
        <v>45</v>
      </c>
      <c r="B11" s="7" t="s">
        <v>46</v>
      </c>
      <c r="C11" s="7" t="s">
        <v>47</v>
      </c>
      <c r="D11" s="7" t="s">
        <v>48</v>
      </c>
      <c r="E11" s="7" t="s">
        <v>15</v>
      </c>
      <c r="F11" s="7" t="s">
        <v>49</v>
      </c>
      <c r="G11" s="7" t="s">
        <v>50</v>
      </c>
      <c r="H11" s="8">
        <v>2011</v>
      </c>
      <c r="I11" s="49"/>
      <c r="J11" s="45"/>
      <c r="K11" s="45"/>
      <c r="L11" s="45"/>
      <c r="M11" s="45"/>
      <c r="N11" s="45"/>
    </row>
    <row r="12" spans="1:14" ht="15" x14ac:dyDescent="0.2">
      <c r="A12" s="9" t="s">
        <v>51</v>
      </c>
      <c r="B12" s="7" t="s">
        <v>52</v>
      </c>
      <c r="C12" s="7" t="s">
        <v>53</v>
      </c>
      <c r="D12" s="7" t="s">
        <v>54</v>
      </c>
      <c r="E12" s="7" t="s">
        <v>15</v>
      </c>
      <c r="F12" s="7" t="s">
        <v>49</v>
      </c>
      <c r="G12" s="7" t="s">
        <v>55</v>
      </c>
      <c r="H12" s="8">
        <v>2005</v>
      </c>
      <c r="I12" s="49"/>
      <c r="J12" s="45"/>
      <c r="K12" s="45"/>
      <c r="L12" s="45"/>
      <c r="M12" s="45"/>
      <c r="N12" s="45"/>
    </row>
    <row r="13" spans="1:14" ht="15" x14ac:dyDescent="0.2">
      <c r="A13" s="9" t="s">
        <v>56</v>
      </c>
      <c r="B13" s="7" t="s">
        <v>57</v>
      </c>
      <c r="C13" s="7" t="s">
        <v>58</v>
      </c>
      <c r="D13" s="7" t="s">
        <v>59</v>
      </c>
      <c r="E13" s="7" t="s">
        <v>15</v>
      </c>
      <c r="F13" s="7" t="s">
        <v>60</v>
      </c>
      <c r="G13" s="7" t="s">
        <v>61</v>
      </c>
      <c r="H13" s="8">
        <v>2011</v>
      </c>
      <c r="I13" s="49"/>
      <c r="J13" s="45"/>
      <c r="K13" s="45"/>
      <c r="L13" s="45"/>
      <c r="M13" s="45"/>
      <c r="N13" s="45"/>
    </row>
    <row r="14" spans="1:14" ht="15" x14ac:dyDescent="0.2">
      <c r="A14" s="9" t="s">
        <v>56</v>
      </c>
      <c r="B14" s="7" t="s">
        <v>57</v>
      </c>
      <c r="C14" s="7" t="s">
        <v>58</v>
      </c>
      <c r="D14" s="7" t="s">
        <v>59</v>
      </c>
      <c r="E14" s="7" t="s">
        <v>15</v>
      </c>
      <c r="F14" s="7" t="s">
        <v>34</v>
      </c>
      <c r="G14" s="7" t="s">
        <v>62</v>
      </c>
      <c r="H14" s="8"/>
      <c r="I14" s="49"/>
      <c r="J14" s="45"/>
      <c r="K14" s="45"/>
      <c r="L14" s="45"/>
      <c r="M14" s="45"/>
      <c r="N14" s="45"/>
    </row>
    <row r="15" spans="1:14" ht="15" x14ac:dyDescent="0.2">
      <c r="A15" s="9" t="s">
        <v>56</v>
      </c>
      <c r="B15" s="7" t="s">
        <v>57</v>
      </c>
      <c r="C15" s="7" t="s">
        <v>58</v>
      </c>
      <c r="D15" s="7" t="s">
        <v>59</v>
      </c>
      <c r="E15" s="7" t="s">
        <v>63</v>
      </c>
      <c r="F15" s="7" t="s">
        <v>60</v>
      </c>
      <c r="G15" s="7" t="s">
        <v>64</v>
      </c>
      <c r="H15" s="8">
        <v>2014</v>
      </c>
      <c r="I15" s="49" t="s">
        <v>65</v>
      </c>
      <c r="J15" s="45"/>
      <c r="K15" s="57" t="s">
        <v>66</v>
      </c>
      <c r="L15" s="57" t="s">
        <v>66</v>
      </c>
      <c r="M15" s="57" t="s">
        <v>66</v>
      </c>
      <c r="N15" s="57" t="s">
        <v>66</v>
      </c>
    </row>
    <row r="16" spans="1:14" ht="15" x14ac:dyDescent="0.2">
      <c r="A16" s="10" t="s">
        <v>56</v>
      </c>
      <c r="B16" s="11" t="s">
        <v>57</v>
      </c>
      <c r="C16" s="11" t="s">
        <v>58</v>
      </c>
      <c r="D16" s="11" t="s">
        <v>59</v>
      </c>
      <c r="E16" s="7" t="s">
        <v>63</v>
      </c>
      <c r="F16" s="11" t="s">
        <v>60</v>
      </c>
      <c r="G16" s="11" t="s">
        <v>64</v>
      </c>
      <c r="H16" s="12">
        <v>2014</v>
      </c>
      <c r="I16" s="50" t="s">
        <v>67</v>
      </c>
      <c r="J16" s="45"/>
      <c r="K16" s="57" t="s">
        <v>66</v>
      </c>
      <c r="L16" s="57" t="s">
        <v>66</v>
      </c>
      <c r="M16" s="57" t="s">
        <v>66</v>
      </c>
      <c r="N16" s="57" t="s">
        <v>66</v>
      </c>
    </row>
    <row r="17" spans="1:14" ht="15" x14ac:dyDescent="0.2">
      <c r="A17" s="10" t="s">
        <v>56</v>
      </c>
      <c r="B17" s="11" t="s">
        <v>57</v>
      </c>
      <c r="C17" s="11" t="s">
        <v>58</v>
      </c>
      <c r="D17" s="11" t="s">
        <v>59</v>
      </c>
      <c r="E17" s="7" t="s">
        <v>15</v>
      </c>
      <c r="F17" s="11" t="s">
        <v>34</v>
      </c>
      <c r="G17" s="11" t="s">
        <v>68</v>
      </c>
      <c r="H17" s="12"/>
      <c r="I17" s="50"/>
      <c r="J17" s="45"/>
      <c r="K17" s="45"/>
      <c r="L17" s="45"/>
      <c r="M17" s="45"/>
      <c r="N17" s="45"/>
    </row>
    <row r="18" spans="1:14" ht="15" x14ac:dyDescent="0.2">
      <c r="A18" s="10" t="s">
        <v>56</v>
      </c>
      <c r="B18" s="11" t="s">
        <v>57</v>
      </c>
      <c r="C18" s="11" t="s">
        <v>58</v>
      </c>
      <c r="D18" s="11" t="s">
        <v>59</v>
      </c>
      <c r="E18" s="11" t="s">
        <v>15</v>
      </c>
      <c r="F18" s="11" t="s">
        <v>34</v>
      </c>
      <c r="G18" s="11" t="s">
        <v>69</v>
      </c>
      <c r="H18" s="12"/>
      <c r="I18" s="50"/>
      <c r="J18" s="45"/>
      <c r="K18" s="45"/>
      <c r="L18" s="45"/>
      <c r="M18" s="45"/>
      <c r="N18" s="45"/>
    </row>
    <row r="19" spans="1:14" ht="15" x14ac:dyDescent="0.2">
      <c r="A19" s="10" t="s">
        <v>70</v>
      </c>
      <c r="B19" s="11" t="s">
        <v>71</v>
      </c>
      <c r="C19" s="11" t="s">
        <v>72</v>
      </c>
      <c r="D19" s="11" t="s">
        <v>73</v>
      </c>
      <c r="E19" s="11" t="s">
        <v>15</v>
      </c>
      <c r="F19" s="11" t="s">
        <v>49</v>
      </c>
      <c r="G19" s="11" t="s">
        <v>74</v>
      </c>
      <c r="H19" s="12">
        <v>2010</v>
      </c>
      <c r="I19" s="50"/>
      <c r="J19" s="45"/>
      <c r="K19" s="45"/>
      <c r="L19" s="45"/>
      <c r="M19" s="45"/>
      <c r="N19" s="45"/>
    </row>
    <row r="20" spans="1:14" ht="15" x14ac:dyDescent="0.2">
      <c r="A20" s="10" t="s">
        <v>70</v>
      </c>
      <c r="B20" s="11" t="s">
        <v>71</v>
      </c>
      <c r="C20" s="11" t="s">
        <v>72</v>
      </c>
      <c r="D20" s="11" t="s">
        <v>73</v>
      </c>
      <c r="E20" s="11" t="s">
        <v>15</v>
      </c>
      <c r="F20" s="11" t="s">
        <v>75</v>
      </c>
      <c r="G20" s="11" t="s">
        <v>76</v>
      </c>
      <c r="H20" s="12"/>
      <c r="I20" s="50" t="s">
        <v>77</v>
      </c>
      <c r="J20" s="45"/>
      <c r="K20" s="45"/>
      <c r="L20" s="45"/>
      <c r="M20" s="45"/>
      <c r="N20" s="45"/>
    </row>
    <row r="21" spans="1:14" ht="15" x14ac:dyDescent="0.2">
      <c r="A21" s="9" t="s">
        <v>78</v>
      </c>
      <c r="B21" s="7" t="s">
        <v>79</v>
      </c>
      <c r="C21" s="7" t="s">
        <v>80</v>
      </c>
      <c r="D21" s="7" t="s">
        <v>81</v>
      </c>
      <c r="E21" s="7" t="s">
        <v>15</v>
      </c>
      <c r="F21" s="7" t="s">
        <v>49</v>
      </c>
      <c r="G21" s="7" t="s">
        <v>24</v>
      </c>
      <c r="H21" s="8">
        <v>2012</v>
      </c>
      <c r="I21" s="49" t="s">
        <v>82</v>
      </c>
      <c r="J21" s="45"/>
      <c r="K21" s="45"/>
      <c r="L21" s="45"/>
      <c r="M21" s="45"/>
      <c r="N21" s="45"/>
    </row>
    <row r="22" spans="1:14" ht="15" x14ac:dyDescent="0.2">
      <c r="A22" s="9" t="s">
        <v>78</v>
      </c>
      <c r="B22" s="7" t="s">
        <v>79</v>
      </c>
      <c r="C22" s="7" t="s">
        <v>83</v>
      </c>
      <c r="D22" s="7" t="s">
        <v>84</v>
      </c>
      <c r="E22" s="7" t="s">
        <v>15</v>
      </c>
      <c r="F22" s="7" t="s">
        <v>49</v>
      </c>
      <c r="G22" s="7" t="s">
        <v>85</v>
      </c>
      <c r="H22" s="8">
        <v>2015</v>
      </c>
      <c r="I22" s="49" t="s">
        <v>86</v>
      </c>
      <c r="J22" s="45"/>
      <c r="K22" s="45"/>
      <c r="L22" s="45"/>
      <c r="M22" s="45"/>
      <c r="N22" s="45"/>
    </row>
    <row r="23" spans="1:14" ht="15" x14ac:dyDescent="0.2">
      <c r="A23" s="9" t="s">
        <v>87</v>
      </c>
      <c r="B23" s="7" t="s">
        <v>88</v>
      </c>
      <c r="C23" s="7" t="s">
        <v>89</v>
      </c>
      <c r="D23" s="7" t="s">
        <v>90</v>
      </c>
      <c r="E23" s="7" t="s">
        <v>15</v>
      </c>
      <c r="F23" s="7" t="s">
        <v>49</v>
      </c>
      <c r="G23" s="7" t="s">
        <v>91</v>
      </c>
      <c r="H23" s="8">
        <v>2014</v>
      </c>
      <c r="I23" s="49"/>
      <c r="J23" s="45"/>
      <c r="K23" s="45"/>
      <c r="L23" s="45"/>
      <c r="M23" s="45"/>
      <c r="N23" s="45"/>
    </row>
    <row r="24" spans="1:14" ht="15" x14ac:dyDescent="0.2">
      <c r="A24" s="9"/>
      <c r="B24" s="7" t="s">
        <v>92</v>
      </c>
      <c r="C24" s="7" t="s">
        <v>93</v>
      </c>
      <c r="D24" s="7" t="s">
        <v>94</v>
      </c>
      <c r="E24" s="7" t="s">
        <v>95</v>
      </c>
      <c r="F24" s="7" t="s">
        <v>96</v>
      </c>
      <c r="G24" s="7"/>
      <c r="H24" s="8">
        <v>2000</v>
      </c>
      <c r="I24" s="49"/>
      <c r="J24" s="45"/>
      <c r="K24" s="57" t="s">
        <v>66</v>
      </c>
      <c r="L24" s="57" t="s">
        <v>66</v>
      </c>
      <c r="M24" s="57" t="s">
        <v>66</v>
      </c>
      <c r="N24" s="57" t="s">
        <v>66</v>
      </c>
    </row>
    <row r="25" spans="1:14" ht="15" x14ac:dyDescent="0.2">
      <c r="A25" s="9"/>
      <c r="B25" s="7" t="s">
        <v>92</v>
      </c>
      <c r="C25" s="7" t="s">
        <v>93</v>
      </c>
      <c r="D25" s="7" t="s">
        <v>94</v>
      </c>
      <c r="E25" s="7" t="s">
        <v>95</v>
      </c>
      <c r="F25" s="7" t="s">
        <v>96</v>
      </c>
      <c r="G25" s="7"/>
      <c r="H25" s="8">
        <v>2000</v>
      </c>
      <c r="I25" s="49"/>
      <c r="J25" s="45"/>
      <c r="K25" s="57" t="s">
        <v>66</v>
      </c>
      <c r="L25" s="57" t="s">
        <v>66</v>
      </c>
      <c r="M25" s="57" t="s">
        <v>66</v>
      </c>
      <c r="N25" s="57" t="s">
        <v>66</v>
      </c>
    </row>
    <row r="26" spans="1:14" ht="15" x14ac:dyDescent="0.2">
      <c r="A26" s="9"/>
      <c r="B26" s="7" t="s">
        <v>92</v>
      </c>
      <c r="C26" s="7" t="s">
        <v>93</v>
      </c>
      <c r="D26" s="7" t="s">
        <v>94</v>
      </c>
      <c r="E26" s="7" t="s">
        <v>97</v>
      </c>
      <c r="F26" s="7" t="s">
        <v>34</v>
      </c>
      <c r="G26" s="7" t="s">
        <v>98</v>
      </c>
      <c r="H26" s="8">
        <v>2000</v>
      </c>
      <c r="I26" s="49"/>
      <c r="J26" s="45"/>
      <c r="K26" s="57" t="s">
        <v>66</v>
      </c>
      <c r="L26" s="57" t="s">
        <v>66</v>
      </c>
      <c r="M26" s="57" t="s">
        <v>66</v>
      </c>
      <c r="N26" s="57" t="s">
        <v>66</v>
      </c>
    </row>
    <row r="27" spans="1:14" ht="15" x14ac:dyDescent="0.2">
      <c r="A27" s="14" t="s">
        <v>99</v>
      </c>
      <c r="B27" s="14" t="s">
        <v>100</v>
      </c>
      <c r="C27" s="15" t="s">
        <v>101</v>
      </c>
      <c r="D27" s="16" t="s">
        <v>102</v>
      </c>
      <c r="E27" s="15" t="s">
        <v>95</v>
      </c>
      <c r="F27" s="15" t="s">
        <v>49</v>
      </c>
      <c r="G27" s="15"/>
      <c r="H27" s="15"/>
      <c r="I27" s="51"/>
      <c r="J27" s="45"/>
      <c r="K27" s="57" t="s">
        <v>66</v>
      </c>
      <c r="L27" s="57" t="s">
        <v>66</v>
      </c>
      <c r="M27" s="57" t="s">
        <v>66</v>
      </c>
      <c r="N27" s="57" t="s">
        <v>66</v>
      </c>
    </row>
    <row r="28" spans="1:14" ht="15" x14ac:dyDescent="0.2">
      <c r="A28" s="10" t="s">
        <v>103</v>
      </c>
      <c r="B28" s="11" t="s">
        <v>104</v>
      </c>
      <c r="C28" s="11" t="s">
        <v>105</v>
      </c>
      <c r="D28" s="11" t="s">
        <v>106</v>
      </c>
      <c r="E28" s="11" t="s">
        <v>15</v>
      </c>
      <c r="F28" s="11"/>
      <c r="G28" s="11" t="s">
        <v>107</v>
      </c>
      <c r="H28" s="12">
        <v>2008</v>
      </c>
      <c r="I28" s="50"/>
      <c r="J28" s="45"/>
      <c r="K28" s="45"/>
      <c r="L28" s="45"/>
      <c r="M28" s="45"/>
      <c r="N28" s="45"/>
    </row>
    <row r="29" spans="1:14" ht="15" x14ac:dyDescent="0.2">
      <c r="A29" s="10" t="s">
        <v>103</v>
      </c>
      <c r="B29" s="11" t="s">
        <v>104</v>
      </c>
      <c r="C29" s="11" t="s">
        <v>105</v>
      </c>
      <c r="D29" s="11" t="s">
        <v>106</v>
      </c>
      <c r="E29" s="11" t="s">
        <v>15</v>
      </c>
      <c r="F29" s="11" t="s">
        <v>108</v>
      </c>
      <c r="G29" s="11" t="s">
        <v>109</v>
      </c>
      <c r="H29" s="12">
        <v>2008</v>
      </c>
      <c r="I29" s="50"/>
      <c r="J29" s="45"/>
      <c r="K29" s="45"/>
      <c r="L29" s="45"/>
      <c r="M29" s="45"/>
      <c r="N29" s="45"/>
    </row>
    <row r="30" spans="1:14" ht="15" x14ac:dyDescent="0.2">
      <c r="A30" s="10" t="s">
        <v>110</v>
      </c>
      <c r="B30" s="11" t="s">
        <v>111</v>
      </c>
      <c r="C30" s="11" t="s">
        <v>112</v>
      </c>
      <c r="D30" s="11" t="s">
        <v>113</v>
      </c>
      <c r="E30" s="11" t="s">
        <v>15</v>
      </c>
      <c r="F30" s="11" t="s">
        <v>114</v>
      </c>
      <c r="G30" s="11" t="s">
        <v>115</v>
      </c>
      <c r="H30" s="12">
        <v>2014</v>
      </c>
      <c r="I30" s="50"/>
      <c r="J30" s="45"/>
      <c r="K30" s="45"/>
      <c r="L30" s="45"/>
      <c r="M30" s="45"/>
      <c r="N30" s="45"/>
    </row>
    <row r="31" spans="1:14" ht="15" x14ac:dyDescent="0.2">
      <c r="A31" s="10" t="s">
        <v>116</v>
      </c>
      <c r="B31" s="11" t="s">
        <v>117</v>
      </c>
      <c r="C31" s="11" t="s">
        <v>118</v>
      </c>
      <c r="D31" s="11" t="s">
        <v>119</v>
      </c>
      <c r="E31" s="11" t="s">
        <v>15</v>
      </c>
      <c r="F31" s="11" t="s">
        <v>120</v>
      </c>
      <c r="G31" s="11" t="s">
        <v>121</v>
      </c>
      <c r="H31" s="12"/>
      <c r="I31" s="50"/>
      <c r="J31" s="45"/>
      <c r="K31" s="45"/>
      <c r="L31" s="45"/>
      <c r="M31" s="45"/>
      <c r="N31" s="45"/>
    </row>
    <row r="32" spans="1:14" ht="15" x14ac:dyDescent="0.2">
      <c r="A32" s="9" t="s">
        <v>122</v>
      </c>
      <c r="B32" s="7" t="s">
        <v>123</v>
      </c>
      <c r="C32" s="7" t="s">
        <v>124</v>
      </c>
      <c r="D32" s="7" t="s">
        <v>125</v>
      </c>
      <c r="E32" s="7" t="s">
        <v>15</v>
      </c>
      <c r="F32" s="7" t="s">
        <v>126</v>
      </c>
      <c r="G32" s="7" t="s">
        <v>62</v>
      </c>
      <c r="H32" s="8"/>
      <c r="I32" s="49"/>
      <c r="J32" s="45"/>
      <c r="K32" s="45"/>
      <c r="L32" s="45"/>
      <c r="M32" s="45"/>
      <c r="N32" s="45"/>
    </row>
    <row r="33" spans="1:14" ht="15" x14ac:dyDescent="0.2">
      <c r="A33" s="18" t="s">
        <v>127</v>
      </c>
      <c r="B33" s="19" t="s">
        <v>128</v>
      </c>
      <c r="C33" s="19" t="s">
        <v>129</v>
      </c>
      <c r="D33" s="19" t="s">
        <v>130</v>
      </c>
      <c r="E33" s="19" t="s">
        <v>15</v>
      </c>
      <c r="F33" s="19" t="s">
        <v>49</v>
      </c>
      <c r="G33" s="19" t="s">
        <v>62</v>
      </c>
      <c r="H33" s="20">
        <v>2011</v>
      </c>
      <c r="I33" s="52"/>
      <c r="J33" s="45"/>
      <c r="K33" s="45"/>
      <c r="L33" s="45"/>
      <c r="M33" s="45"/>
      <c r="N33" s="45"/>
    </row>
    <row r="34" spans="1:14" ht="15" x14ac:dyDescent="0.2">
      <c r="A34" s="10" t="s">
        <v>131</v>
      </c>
      <c r="B34" s="11" t="s">
        <v>132</v>
      </c>
      <c r="C34" s="11" t="s">
        <v>133</v>
      </c>
      <c r="D34" s="11" t="s">
        <v>134</v>
      </c>
      <c r="E34" s="11" t="s">
        <v>63</v>
      </c>
      <c r="F34" s="11" t="s">
        <v>49</v>
      </c>
      <c r="G34" s="11" t="s">
        <v>135</v>
      </c>
      <c r="H34" s="12">
        <v>2014</v>
      </c>
      <c r="I34" s="50" t="s">
        <v>136</v>
      </c>
      <c r="J34" s="45"/>
      <c r="K34" s="57" t="s">
        <v>66</v>
      </c>
      <c r="L34" s="57" t="s">
        <v>66</v>
      </c>
      <c r="M34" s="57" t="s">
        <v>66</v>
      </c>
      <c r="N34" s="57" t="s">
        <v>66</v>
      </c>
    </row>
    <row r="35" spans="1:14" ht="15" x14ac:dyDescent="0.2">
      <c r="A35" s="10" t="s">
        <v>131</v>
      </c>
      <c r="B35" s="11" t="s">
        <v>132</v>
      </c>
      <c r="C35" s="11" t="s">
        <v>133</v>
      </c>
      <c r="D35" s="11" t="s">
        <v>134</v>
      </c>
      <c r="E35" s="11" t="s">
        <v>63</v>
      </c>
      <c r="F35" s="11" t="s">
        <v>49</v>
      </c>
      <c r="G35" s="11" t="s">
        <v>135</v>
      </c>
      <c r="H35" s="12">
        <v>2014</v>
      </c>
      <c r="I35" s="50" t="s">
        <v>137</v>
      </c>
      <c r="J35" s="45"/>
      <c r="K35" s="57" t="s">
        <v>66</v>
      </c>
      <c r="L35" s="57" t="s">
        <v>66</v>
      </c>
      <c r="M35" s="57" t="s">
        <v>66</v>
      </c>
      <c r="N35" s="57" t="s">
        <v>66</v>
      </c>
    </row>
    <row r="36" spans="1:14" ht="15" x14ac:dyDescent="0.2">
      <c r="A36" s="21" t="s">
        <v>138</v>
      </c>
      <c r="B36" s="22" t="s">
        <v>139</v>
      </c>
      <c r="C36" s="23" t="s">
        <v>140</v>
      </c>
      <c r="D36" s="23" t="s">
        <v>141</v>
      </c>
      <c r="E36" s="22" t="s">
        <v>15</v>
      </c>
      <c r="F36" s="22" t="s">
        <v>142</v>
      </c>
      <c r="G36" s="22" t="s">
        <v>143</v>
      </c>
      <c r="H36" s="24">
        <v>2013</v>
      </c>
      <c r="I36" s="53"/>
      <c r="J36" s="45"/>
      <c r="K36" s="45"/>
      <c r="L36" s="45"/>
      <c r="M36" s="45"/>
      <c r="N36" s="45"/>
    </row>
    <row r="37" spans="1:14" ht="15" x14ac:dyDescent="0.2">
      <c r="A37" s="11" t="s">
        <v>144</v>
      </c>
      <c r="B37" s="11" t="s">
        <v>145</v>
      </c>
      <c r="C37" s="11" t="s">
        <v>146</v>
      </c>
      <c r="D37" s="11" t="s">
        <v>147</v>
      </c>
      <c r="E37" s="25" t="s">
        <v>15</v>
      </c>
      <c r="F37" s="25" t="s">
        <v>49</v>
      </c>
      <c r="G37" s="25" t="s">
        <v>148</v>
      </c>
      <c r="H37" s="24">
        <v>2008</v>
      </c>
      <c r="I37" s="54"/>
      <c r="J37" s="45"/>
      <c r="K37" s="45"/>
      <c r="L37" s="45"/>
      <c r="M37" s="45"/>
      <c r="N37" s="45"/>
    </row>
    <row r="38" spans="1:14" ht="15" x14ac:dyDescent="0.2">
      <c r="A38" s="11" t="s">
        <v>149</v>
      </c>
      <c r="B38" s="11" t="s">
        <v>150</v>
      </c>
      <c r="C38" s="11" t="s">
        <v>151</v>
      </c>
      <c r="D38" s="11" t="s">
        <v>152</v>
      </c>
      <c r="E38" s="25" t="s">
        <v>15</v>
      </c>
      <c r="F38" s="25" t="s">
        <v>34</v>
      </c>
      <c r="G38" s="25" t="s">
        <v>50</v>
      </c>
      <c r="H38" s="24">
        <v>2007</v>
      </c>
      <c r="I38" s="54"/>
      <c r="J38" s="45"/>
      <c r="K38" s="45"/>
      <c r="L38" s="45"/>
      <c r="M38" s="45"/>
      <c r="N38" s="45"/>
    </row>
    <row r="39" spans="1:14" ht="15" x14ac:dyDescent="0.2">
      <c r="A39" s="11" t="s">
        <v>153</v>
      </c>
      <c r="B39" s="11" t="s">
        <v>154</v>
      </c>
      <c r="C39" s="11" t="s">
        <v>155</v>
      </c>
      <c r="D39" s="11" t="s">
        <v>156</v>
      </c>
      <c r="E39" s="11" t="s">
        <v>15</v>
      </c>
      <c r="F39" s="11" t="s">
        <v>49</v>
      </c>
      <c r="G39" s="11" t="s">
        <v>74</v>
      </c>
      <c r="H39" s="12">
        <v>2001</v>
      </c>
      <c r="I39" s="50"/>
      <c r="J39" s="45"/>
      <c r="K39" s="45"/>
      <c r="L39" s="45"/>
      <c r="M39" s="45"/>
      <c r="N39" s="45"/>
    </row>
    <row r="40" spans="1:14" ht="15" x14ac:dyDescent="0.2">
      <c r="A40" s="11" t="s">
        <v>157</v>
      </c>
      <c r="B40" s="11" t="s">
        <v>158</v>
      </c>
      <c r="C40" s="11" t="s">
        <v>159</v>
      </c>
      <c r="D40" s="11" t="s">
        <v>160</v>
      </c>
      <c r="E40" s="11" t="s">
        <v>15</v>
      </c>
      <c r="F40" s="11" t="s">
        <v>49</v>
      </c>
      <c r="G40" s="11" t="s">
        <v>161</v>
      </c>
      <c r="H40" s="12">
        <v>1999</v>
      </c>
      <c r="I40" s="50"/>
      <c r="J40" s="45"/>
      <c r="K40" s="45"/>
      <c r="L40" s="45"/>
      <c r="M40" s="45"/>
      <c r="N40" s="45"/>
    </row>
    <row r="41" spans="1:14" ht="15" x14ac:dyDescent="0.2">
      <c r="A41" s="11" t="s">
        <v>162</v>
      </c>
      <c r="B41" s="11" t="s">
        <v>163</v>
      </c>
      <c r="C41" s="11" t="s">
        <v>164</v>
      </c>
      <c r="D41" s="13" t="s">
        <v>165</v>
      </c>
      <c r="E41" s="11" t="s">
        <v>166</v>
      </c>
      <c r="F41" s="11" t="s">
        <v>142</v>
      </c>
      <c r="G41" s="11"/>
      <c r="H41" s="12">
        <v>2015</v>
      </c>
      <c r="I41" s="50"/>
      <c r="J41" s="45"/>
      <c r="K41" s="45"/>
      <c r="L41" s="45"/>
      <c r="M41" s="45"/>
      <c r="N41" s="45"/>
    </row>
    <row r="42" spans="1:14" x14ac:dyDescent="0.2">
      <c r="A42" s="26"/>
      <c r="B42" s="26"/>
      <c r="C42" s="26"/>
      <c r="D42" s="26"/>
      <c r="E42" s="26"/>
      <c r="F42" s="26"/>
      <c r="G42" s="26"/>
      <c r="H42" s="27"/>
      <c r="I42" s="55"/>
      <c r="J42" s="1"/>
      <c r="K42" s="1"/>
      <c r="L42" s="1"/>
      <c r="M42" s="1"/>
      <c r="N42" s="1"/>
    </row>
    <row r="43" spans="1:14" ht="15.75" x14ac:dyDescent="0.25">
      <c r="A43" s="17"/>
      <c r="B43" s="17"/>
      <c r="C43" s="17"/>
      <c r="D43" s="17"/>
      <c r="E43" s="17"/>
      <c r="F43" s="17"/>
      <c r="G43" s="17"/>
      <c r="H43" s="27"/>
      <c r="I43" s="56" t="s">
        <v>167</v>
      </c>
      <c r="J43" s="46">
        <f>SUM(J5:J41)</f>
        <v>0</v>
      </c>
      <c r="K43" s="46">
        <f>SUM(K5:K41)</f>
        <v>0</v>
      </c>
      <c r="L43" s="46">
        <f>SUM(L5:L41)</f>
        <v>0</v>
      </c>
      <c r="M43" s="46">
        <f>SUM(M5:M41)</f>
        <v>0</v>
      </c>
      <c r="N43" s="46">
        <f>SUM(N5:N41)</f>
        <v>0</v>
      </c>
    </row>
    <row r="44" spans="1:14" x14ac:dyDescent="0.2">
      <c r="A44" s="66"/>
      <c r="B44" s="17" t="s">
        <v>179</v>
      </c>
      <c r="C44" s="17"/>
      <c r="D44" s="17"/>
      <c r="E44" s="17"/>
      <c r="F44" s="17"/>
      <c r="G44" s="17"/>
      <c r="H44" s="27"/>
      <c r="I44" s="51"/>
      <c r="J44" s="1"/>
      <c r="K44" s="1"/>
      <c r="L44" s="1"/>
      <c r="M44" s="1"/>
      <c r="N4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workbookViewId="0">
      <selection activeCell="B6" sqref="B6"/>
    </sheetView>
  </sheetViews>
  <sheetFormatPr defaultRowHeight="12.75" x14ac:dyDescent="0.2"/>
  <cols>
    <col min="1" max="1" width="64.125" bestFit="1" customWidth="1"/>
    <col min="2" max="2" width="12" customWidth="1"/>
    <col min="3" max="3" width="10.75" customWidth="1"/>
  </cols>
  <sheetData>
    <row r="3" spans="1:3" ht="14.25" x14ac:dyDescent="0.2">
      <c r="A3" s="63" t="s">
        <v>176</v>
      </c>
      <c r="B3" s="31"/>
      <c r="C3" s="28"/>
    </row>
    <row r="4" spans="1:3" ht="13.5" thickBot="1" x14ac:dyDescent="0.25"/>
    <row r="5" spans="1:3" ht="13.5" thickBot="1" x14ac:dyDescent="0.25">
      <c r="A5" s="28"/>
      <c r="B5" s="61" t="s">
        <v>177</v>
      </c>
      <c r="C5" s="61" t="s">
        <v>168</v>
      </c>
    </row>
    <row r="6" spans="1:3" x14ac:dyDescent="0.2">
      <c r="A6" s="30" t="s">
        <v>186</v>
      </c>
      <c r="B6" s="60"/>
      <c r="C6" s="62">
        <f>B6*60</f>
        <v>0</v>
      </c>
    </row>
    <row r="7" spans="1:3" x14ac:dyDescent="0.2">
      <c r="A7" s="30" t="s">
        <v>185</v>
      </c>
      <c r="B7" s="58"/>
      <c r="C7" s="29">
        <f>B7*15</f>
        <v>0</v>
      </c>
    </row>
    <row r="10" spans="1:3" x14ac:dyDescent="0.2">
      <c r="A10" s="66"/>
      <c r="B10" s="17" t="s">
        <v>179</v>
      </c>
      <c r="C10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4" sqref="C4"/>
    </sheetView>
  </sheetViews>
  <sheetFormatPr defaultRowHeight="12.75" x14ac:dyDescent="0.2"/>
  <cols>
    <col min="1" max="1" width="61" bestFit="1" customWidth="1"/>
    <col min="2" max="2" width="10.625" customWidth="1"/>
    <col min="3" max="3" width="17.5" customWidth="1"/>
    <col min="4" max="4" width="17.375" customWidth="1"/>
  </cols>
  <sheetData>
    <row r="1" spans="1:4" ht="13.5" thickBot="1" x14ac:dyDescent="0.25">
      <c r="A1" s="68" t="s">
        <v>182</v>
      </c>
    </row>
    <row r="2" spans="1:4" ht="13.5" thickBot="1" x14ac:dyDescent="0.25">
      <c r="B2" s="61" t="s">
        <v>180</v>
      </c>
      <c r="C2" s="61" t="s">
        <v>181</v>
      </c>
    </row>
    <row r="3" spans="1:4" x14ac:dyDescent="0.2">
      <c r="A3" s="34" t="s">
        <v>169</v>
      </c>
      <c r="B3" s="67" t="s">
        <v>184</v>
      </c>
      <c r="C3" s="62">
        <f>'Prijsinvulblad Schuifpoorten'!J43*10</f>
        <v>0</v>
      </c>
      <c r="D3" s="32"/>
    </row>
    <row r="4" spans="1:4" x14ac:dyDescent="0.2">
      <c r="A4" s="34" t="s">
        <v>170</v>
      </c>
      <c r="B4" s="69">
        <v>2</v>
      </c>
      <c r="C4" s="33">
        <f>'Prijsinvulblad Schuifpoorten'!K43*2</f>
        <v>0</v>
      </c>
      <c r="D4" s="32"/>
    </row>
    <row r="5" spans="1:4" x14ac:dyDescent="0.2">
      <c r="A5" s="34" t="s">
        <v>171</v>
      </c>
      <c r="B5" s="69">
        <v>2</v>
      </c>
      <c r="C5" s="33">
        <f>'Prijsinvulblad Schuifpoorten'!L43*2</f>
        <v>0</v>
      </c>
      <c r="D5" s="32"/>
    </row>
    <row r="6" spans="1:4" x14ac:dyDescent="0.2">
      <c r="A6" s="34" t="s">
        <v>172</v>
      </c>
      <c r="B6" s="69">
        <v>2</v>
      </c>
      <c r="C6" s="33">
        <f>'Prijsinvulblad Schuifpoorten'!M43*2</f>
        <v>0</v>
      </c>
      <c r="D6" s="32"/>
    </row>
    <row r="7" spans="1:4" x14ac:dyDescent="0.2">
      <c r="A7" s="34" t="s">
        <v>173</v>
      </c>
      <c r="B7" s="69">
        <v>2</v>
      </c>
      <c r="C7" s="33">
        <f>'Prijsinvulblad Schuifpoorten'!N43*2</f>
        <v>0</v>
      </c>
      <c r="D7" s="32"/>
    </row>
    <row r="8" spans="1:4" x14ac:dyDescent="0.2">
      <c r="A8" s="34"/>
      <c r="B8" s="34"/>
      <c r="C8" s="33"/>
      <c r="D8" s="32"/>
    </row>
    <row r="9" spans="1:4" x14ac:dyDescent="0.2">
      <c r="A9" s="74" t="s">
        <v>183</v>
      </c>
      <c r="B9" s="75"/>
      <c r="C9" s="38">
        <f>SUM(C3:C7)</f>
        <v>0</v>
      </c>
      <c r="D9" s="32"/>
    </row>
    <row r="13" spans="1:4" x14ac:dyDescent="0.2">
      <c r="A13" s="32"/>
      <c r="B13" s="32"/>
      <c r="C13" s="32"/>
      <c r="D13" s="32"/>
    </row>
    <row r="15" spans="1:4" x14ac:dyDescent="0.2">
      <c r="A15" s="68" t="s">
        <v>176</v>
      </c>
    </row>
    <row r="16" spans="1:4" x14ac:dyDescent="0.2">
      <c r="A16" s="32"/>
      <c r="B16" s="32"/>
      <c r="C16" s="32"/>
      <c r="D16" s="35"/>
    </row>
    <row r="17" spans="1:4" x14ac:dyDescent="0.2">
      <c r="A17" s="36" t="s">
        <v>175</v>
      </c>
      <c r="B17" s="39"/>
      <c r="C17" s="37"/>
      <c r="D17" s="33">
        <f>'prijsinvulblad storingen'!C6*10</f>
        <v>0</v>
      </c>
    </row>
    <row r="18" spans="1:4" x14ac:dyDescent="0.2">
      <c r="A18" s="36" t="s">
        <v>178</v>
      </c>
      <c r="B18" s="39"/>
      <c r="C18" s="37"/>
      <c r="D18" s="33">
        <f>'prijsinvulblad storingen'!C7</f>
        <v>0</v>
      </c>
    </row>
    <row r="19" spans="1:4" ht="13.5" thickBot="1" x14ac:dyDescent="0.25">
      <c r="A19" s="36"/>
      <c r="B19" s="39"/>
      <c r="C19" s="37"/>
      <c r="D19" s="72"/>
    </row>
    <row r="20" spans="1:4" ht="13.5" thickBot="1" x14ac:dyDescent="0.25">
      <c r="A20" s="70" t="s">
        <v>183</v>
      </c>
      <c r="B20" s="71"/>
      <c r="C20" s="71"/>
      <c r="D20" s="73">
        <f>D17+D18</f>
        <v>0</v>
      </c>
    </row>
    <row r="21" spans="1:4" x14ac:dyDescent="0.2">
      <c r="A21" s="36"/>
      <c r="B21" s="39"/>
      <c r="C21" s="37"/>
      <c r="D21" s="62"/>
    </row>
    <row r="22" spans="1:4" x14ac:dyDescent="0.2">
      <c r="A22" s="64" t="s">
        <v>174</v>
      </c>
      <c r="B22" s="59"/>
      <c r="C22" s="65"/>
      <c r="D22" s="38">
        <f>C9+D20</f>
        <v>0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Prijsinvulblad Schuifpoorten</vt:lpstr>
      <vt:lpstr>prijsinvulblad storingen</vt:lpstr>
      <vt:lpstr>TP (inschrijfprijs)</vt:lpstr>
    </vt:vector>
  </TitlesOfParts>
  <Company>Hoogheemraadschap van Rijnland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jhordijk</dc:creator>
  <cp:lastModifiedBy>swestdijk</cp:lastModifiedBy>
  <dcterms:created xsi:type="dcterms:W3CDTF">2018-09-19T12:52:12Z</dcterms:created>
  <dcterms:modified xsi:type="dcterms:W3CDTF">2018-12-04T18:57:27Z</dcterms:modified>
</cp:coreProperties>
</file>