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TAVERDE College\2018 - schoonmaak (voorbehouden opdracht)\3. Nota van inlichtingen\"/>
    </mc:Choice>
  </mc:AlternateContent>
  <bookViews>
    <workbookView xWindow="0" yWindow="0" windowWidth="20490" windowHeight="7620"/>
  </bookViews>
  <sheets>
    <sheet name="Horst Spoorweg" sheetId="1" r:id="rId1"/>
    <sheet name="Horst Expeditiestraat" sheetId="3" r:id="rId2"/>
    <sheet name="Heerlen" sheetId="2" r:id="rId3"/>
    <sheet name="Roermond" sheetId="4" r:id="rId4"/>
    <sheet name="Maastricht" sheetId="5" r:id="rId5"/>
    <sheet name="Nederweert" sheetId="6" r:id="rId6"/>
    <sheet name="Herten" sheetId="7" r:id="rId7"/>
  </sheets>
  <definedNames>
    <definedName name="_xlnm._FilterDatabase" localSheetId="0" hidden="1">'Horst Spoorweg'!$A$6:$K$175</definedName>
    <definedName name="_xlnm._FilterDatabase" localSheetId="3" hidden="1">Roermond!$A$6:$Y$186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7" l="1"/>
  <c r="I42" i="7"/>
  <c r="C166" i="2"/>
  <c r="F166" i="2"/>
  <c r="E166" i="2"/>
  <c r="I267" i="4"/>
  <c r="I69" i="6"/>
  <c r="G29" i="7"/>
  <c r="E40" i="7"/>
  <c r="E39" i="7"/>
  <c r="E31" i="7"/>
  <c r="E30" i="7"/>
  <c r="E29" i="7"/>
  <c r="I44" i="7" l="1"/>
  <c r="Y38" i="7"/>
  <c r="F174" i="2"/>
  <c r="F75" i="3"/>
  <c r="I77" i="3" s="1"/>
  <c r="F205" i="1"/>
  <c r="E263" i="4"/>
  <c r="F170" i="2"/>
  <c r="C32" i="7"/>
  <c r="I25" i="7"/>
  <c r="I8" i="7"/>
  <c r="I9" i="7"/>
  <c r="I10" i="7"/>
  <c r="I11" i="7"/>
  <c r="I12" i="7"/>
  <c r="I13" i="7"/>
  <c r="I14" i="7"/>
  <c r="I15" i="7"/>
  <c r="I16" i="7"/>
  <c r="I7" i="7"/>
  <c r="I85" i="6"/>
  <c r="I89" i="6"/>
  <c r="Y7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1" i="5"/>
  <c r="I63" i="5" s="1"/>
  <c r="I53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24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7" i="4"/>
  <c r="I8" i="4"/>
  <c r="I9" i="4"/>
  <c r="I10" i="4"/>
  <c r="I11" i="4"/>
  <c r="D263" i="4"/>
  <c r="I263" i="4" s="1"/>
  <c r="I269" i="4" s="1"/>
  <c r="I6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7" i="3"/>
  <c r="I131" i="2"/>
  <c r="I132" i="2"/>
  <c r="I133" i="2"/>
  <c r="I134" i="2"/>
  <c r="I135" i="2"/>
  <c r="I136" i="2"/>
  <c r="I137" i="2"/>
  <c r="I138" i="2"/>
  <c r="I139" i="2"/>
  <c r="I140" i="2"/>
  <c r="I141" i="2"/>
  <c r="I142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7" i="2"/>
  <c r="I152" i="2"/>
  <c r="I176" i="2" l="1"/>
  <c r="I91" i="6"/>
  <c r="Z88" i="6" s="1"/>
  <c r="I145" i="2"/>
  <c r="I18" i="7"/>
  <c r="I62" i="6"/>
  <c r="I46" i="5"/>
  <c r="I65" i="5" s="1"/>
  <c r="I234" i="4"/>
  <c r="I60" i="3"/>
  <c r="I79" i="3" s="1"/>
  <c r="I178" i="2" l="1"/>
  <c r="I47" i="7"/>
  <c r="Z91" i="6"/>
  <c r="I93" i="6"/>
  <c r="I272" i="4"/>
  <c r="H200" i="1"/>
  <c r="G200" i="1"/>
  <c r="F200" i="1"/>
  <c r="H201" i="1" s="1"/>
  <c r="I208" i="1" s="1"/>
  <c r="D196" i="1"/>
  <c r="D200" i="1" s="1"/>
  <c r="I7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85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177" i="1" l="1"/>
  <c r="I210" i="1" l="1"/>
</calcChain>
</file>

<file path=xl/sharedStrings.xml><?xml version="1.0" encoding="utf-8"?>
<sst xmlns="http://schemas.openxmlformats.org/spreadsheetml/2006/main" count="2940" uniqueCount="851">
  <si>
    <t>b0.21a</t>
  </si>
  <si>
    <t>b0.21b</t>
  </si>
  <si>
    <t>D 0.38</t>
  </si>
  <si>
    <t>A 0.02</t>
  </si>
  <si>
    <t>A 0.05b</t>
  </si>
  <si>
    <t>A 0.03</t>
  </si>
  <si>
    <t>A 0.06</t>
  </si>
  <si>
    <t>A 0.07</t>
  </si>
  <si>
    <t>A 0.08</t>
  </si>
  <si>
    <t>A 0.11</t>
  </si>
  <si>
    <t>A 0.12</t>
  </si>
  <si>
    <t>A 0.13</t>
  </si>
  <si>
    <t>A 0.14</t>
  </si>
  <si>
    <t>A 0.15</t>
  </si>
  <si>
    <t>B 0.01</t>
  </si>
  <si>
    <t>B 0.21</t>
  </si>
  <si>
    <t>B 0.22</t>
  </si>
  <si>
    <t>B 0.23</t>
  </si>
  <si>
    <t>B 0.24</t>
  </si>
  <si>
    <t>B 0.25</t>
  </si>
  <si>
    <t>B 0.27</t>
  </si>
  <si>
    <t>B 0.28</t>
  </si>
  <si>
    <t>B 0.29</t>
  </si>
  <si>
    <t>d0.22a</t>
  </si>
  <si>
    <t>d0.22b</t>
  </si>
  <si>
    <t>d0.22c</t>
  </si>
  <si>
    <t>d0.22d</t>
  </si>
  <si>
    <t>D 0.02</t>
  </si>
  <si>
    <t>D 0.03</t>
  </si>
  <si>
    <t>D 0.05</t>
  </si>
  <si>
    <t>D 0.06</t>
  </si>
  <si>
    <t>D 0.07</t>
  </si>
  <si>
    <t>D 0.08</t>
  </si>
  <si>
    <t>D 0.09</t>
  </si>
  <si>
    <t>D 0.10</t>
  </si>
  <si>
    <t>D 0.17</t>
  </si>
  <si>
    <t>B 0.26</t>
  </si>
  <si>
    <t>A 0.04</t>
  </si>
  <si>
    <t>A 0.04_</t>
  </si>
  <si>
    <t>A 0.05</t>
  </si>
  <si>
    <t>A 0.09</t>
  </si>
  <si>
    <t>B 0.02</t>
  </si>
  <si>
    <t>B 0.14</t>
  </si>
  <si>
    <t>B 0.15</t>
  </si>
  <si>
    <t>B 0.16</t>
  </si>
  <si>
    <t>B 0.17</t>
  </si>
  <si>
    <t>B 0.19</t>
  </si>
  <si>
    <t>B 0.20</t>
  </si>
  <si>
    <t>B 0.30</t>
  </si>
  <si>
    <t>B 0.31</t>
  </si>
  <si>
    <t>B 0.32</t>
  </si>
  <si>
    <t>B 0.33</t>
  </si>
  <si>
    <t>C 0.01</t>
  </si>
  <si>
    <t>C 0.02</t>
  </si>
  <si>
    <t>C 0.03</t>
  </si>
  <si>
    <t>C 0.04</t>
  </si>
  <si>
    <t>C 0.05</t>
  </si>
  <si>
    <t>D 0.01</t>
  </si>
  <si>
    <t>D 0.13</t>
  </si>
  <si>
    <t>D 0.14</t>
  </si>
  <si>
    <t>D 0.15</t>
  </si>
  <si>
    <t>D 0.16</t>
  </si>
  <si>
    <t>D 0.18</t>
  </si>
  <si>
    <t>D 0.19</t>
  </si>
  <si>
    <t>D 0.20</t>
  </si>
  <si>
    <t>D 0.21</t>
  </si>
  <si>
    <t>D 0.23</t>
  </si>
  <si>
    <t>D 0.24</t>
  </si>
  <si>
    <t>D 0.25</t>
  </si>
  <si>
    <t>D 0.26</t>
  </si>
  <si>
    <t>D 0.28</t>
  </si>
  <si>
    <t>D 0.29</t>
  </si>
  <si>
    <t>D 0.30</t>
  </si>
  <si>
    <t>D 0.31</t>
  </si>
  <si>
    <t>D 0.35</t>
  </si>
  <si>
    <t>D 0.37</t>
  </si>
  <si>
    <t>D 0.39</t>
  </si>
  <si>
    <t>D 0.40</t>
  </si>
  <si>
    <t>D 0.32</t>
  </si>
  <si>
    <t>D 0.33</t>
  </si>
  <si>
    <t>D 0.36</t>
  </si>
  <si>
    <t>A 0.10</t>
  </si>
  <si>
    <t>B 0.03</t>
  </si>
  <si>
    <t>B 0.04</t>
  </si>
  <si>
    <t>B 0.05</t>
  </si>
  <si>
    <t>B 0.06</t>
  </si>
  <si>
    <t>B 0.07</t>
  </si>
  <si>
    <t>B 0.08</t>
  </si>
  <si>
    <t>B 0.09</t>
  </si>
  <si>
    <t>B 0.10</t>
  </si>
  <si>
    <t>B 0.11</t>
  </si>
  <si>
    <t>B 0.12</t>
  </si>
  <si>
    <t>B 0.13</t>
  </si>
  <si>
    <t>etage</t>
  </si>
  <si>
    <t>ruimte</t>
  </si>
  <si>
    <t>gebruik</t>
  </si>
  <si>
    <t>m2</t>
  </si>
  <si>
    <t>praktijklokaal</t>
  </si>
  <si>
    <t>verkeersruimte</t>
  </si>
  <si>
    <t>coral</t>
  </si>
  <si>
    <t>receptie</t>
  </si>
  <si>
    <t>desso</t>
  </si>
  <si>
    <t>kantoor</t>
  </si>
  <si>
    <t>mediatheek</t>
  </si>
  <si>
    <t>docenten</t>
  </si>
  <si>
    <t>theorielokaal</t>
  </si>
  <si>
    <t>gietvloer</t>
  </si>
  <si>
    <t>marmoleum</t>
  </si>
  <si>
    <t>kantine</t>
  </si>
  <si>
    <t>toiletruimte</t>
  </si>
  <si>
    <t>techn</t>
  </si>
  <si>
    <t>bergruimte</t>
  </si>
  <si>
    <t>lift</t>
  </si>
  <si>
    <t>facilitair</t>
  </si>
  <si>
    <t>ehbo</t>
  </si>
  <si>
    <t>douche</t>
  </si>
  <si>
    <t>tegels</t>
  </si>
  <si>
    <t>A 0.05.a</t>
  </si>
  <si>
    <t>Afwerking</t>
  </si>
  <si>
    <t>techn ruimte</t>
  </si>
  <si>
    <t>1e</t>
  </si>
  <si>
    <t>1.01</t>
  </si>
  <si>
    <t>verblijfsruimte</t>
  </si>
  <si>
    <t>1.02</t>
  </si>
  <si>
    <t>1.03</t>
  </si>
  <si>
    <t>1.04</t>
  </si>
  <si>
    <t>A 1.04</t>
  </si>
  <si>
    <t>A 1.05</t>
  </si>
  <si>
    <t>A 1.06</t>
  </si>
  <si>
    <t>A 1.07</t>
  </si>
  <si>
    <t>A 1.08</t>
  </si>
  <si>
    <t>A 1.09</t>
  </si>
  <si>
    <t>B 1.04</t>
  </si>
  <si>
    <t>B 1.05</t>
  </si>
  <si>
    <t>B 1.06</t>
  </si>
  <si>
    <t>B 1.09</t>
  </si>
  <si>
    <t>B 1.10</t>
  </si>
  <si>
    <t>B 1.11</t>
  </si>
  <si>
    <t>B 1.12</t>
  </si>
  <si>
    <t>A 0.05c</t>
  </si>
  <si>
    <t>A 0.05e</t>
  </si>
  <si>
    <t>A 1.01</t>
  </si>
  <si>
    <t>A 1.02</t>
  </si>
  <si>
    <t>A 1.10</t>
  </si>
  <si>
    <t>A 1.11</t>
  </si>
  <si>
    <t>A 1.13</t>
  </si>
  <si>
    <t>A 1.15</t>
  </si>
  <si>
    <t>A 1.16</t>
  </si>
  <si>
    <t>B 1.01</t>
  </si>
  <si>
    <t>B 1.02</t>
  </si>
  <si>
    <t>B 1.03</t>
  </si>
  <si>
    <t>B 1.08</t>
  </si>
  <si>
    <t>B 1.22</t>
  </si>
  <si>
    <t>B 1.25</t>
  </si>
  <si>
    <t>B 1.28</t>
  </si>
  <si>
    <t>A1.12</t>
  </si>
  <si>
    <t>A1.14</t>
  </si>
  <si>
    <t>A1.17</t>
  </si>
  <si>
    <t>A1.18</t>
  </si>
  <si>
    <t>A1.19</t>
  </si>
  <si>
    <t>A1.20</t>
  </si>
  <si>
    <t>A1.21</t>
  </si>
  <si>
    <t>A1.22</t>
  </si>
  <si>
    <t>B1.13</t>
  </si>
  <si>
    <t>B1.14</t>
  </si>
  <si>
    <t>B1.15</t>
  </si>
  <si>
    <t>B1.16</t>
  </si>
  <si>
    <t>B1.17</t>
  </si>
  <si>
    <t>B1.19</t>
  </si>
  <si>
    <t>B1.20</t>
  </si>
  <si>
    <t>B1.21</t>
  </si>
  <si>
    <t>B1.23</t>
  </si>
  <si>
    <t>B1.24</t>
  </si>
  <si>
    <t>BG</t>
  </si>
  <si>
    <t>2e</t>
  </si>
  <si>
    <t>2.13</t>
  </si>
  <si>
    <t>2.14</t>
  </si>
  <si>
    <t>B_2.26</t>
  </si>
  <si>
    <t>2.12</t>
  </si>
  <si>
    <t>2.15</t>
  </si>
  <si>
    <t>2.16</t>
  </si>
  <si>
    <t>2.17</t>
  </si>
  <si>
    <t>2.18</t>
  </si>
  <si>
    <t>2.20</t>
  </si>
  <si>
    <t>2.21</t>
  </si>
  <si>
    <t>2.22</t>
  </si>
  <si>
    <t>2.09</t>
  </si>
  <si>
    <t>2.10</t>
  </si>
  <si>
    <t>2.11</t>
  </si>
  <si>
    <t>B 2.13</t>
  </si>
  <si>
    <t>B 2.14</t>
  </si>
  <si>
    <t>B 2.01</t>
  </si>
  <si>
    <t>B 2.02</t>
  </si>
  <si>
    <t>B 2.03</t>
  </si>
  <si>
    <t>B 2.04</t>
  </si>
  <si>
    <t>B 2.05</t>
  </si>
  <si>
    <t>B 2.12</t>
  </si>
  <si>
    <t>B 2.15</t>
  </si>
  <si>
    <t>B 2.16</t>
  </si>
  <si>
    <t>B 2.17</t>
  </si>
  <si>
    <t>B 2.18</t>
  </si>
  <si>
    <t>B 2.20</t>
  </si>
  <si>
    <t>B 2.21</t>
  </si>
  <si>
    <t>B 2.22</t>
  </si>
  <si>
    <t>B 2.23</t>
  </si>
  <si>
    <t>B 2.26</t>
  </si>
  <si>
    <t>B 2.27</t>
  </si>
  <si>
    <t>B 2.06</t>
  </si>
  <si>
    <t>B 2.07</t>
  </si>
  <si>
    <t>B 2.08</t>
  </si>
  <si>
    <t>B 2.09</t>
  </si>
  <si>
    <t>B 2.10</t>
  </si>
  <si>
    <t>B 2.11</t>
  </si>
  <si>
    <r>
      <t xml:space="preserve">Inschrijvers dienen </t>
    </r>
    <r>
      <rPr>
        <b/>
        <u/>
        <sz val="11"/>
        <rFont val="Arial"/>
        <family val="2"/>
      </rPr>
      <t>alle</t>
    </r>
    <r>
      <rPr>
        <b/>
        <sz val="11"/>
        <rFont val="Arial"/>
        <family val="2"/>
      </rPr>
      <t xml:space="preserve"> groen gekleurde cellen in te vullen!!</t>
    </r>
  </si>
  <si>
    <t>ureninzet schoonmaak(st)ers</t>
  </si>
  <si>
    <t>uurtarief</t>
  </si>
  <si>
    <t>tarief per ruimte</t>
  </si>
  <si>
    <t>ureninzet voorwerk(st)er</t>
  </si>
  <si>
    <t>totaal tarief voorwerk(st)ers</t>
  </si>
  <si>
    <t>totaal tarief glaswas</t>
  </si>
  <si>
    <t>TOTAAL tarief locatie Horst - Spoorweg</t>
  </si>
  <si>
    <t>TOTAAL tarief locatie Horst - Expeditiestraat</t>
  </si>
  <si>
    <t>Gevels Glas M2</t>
  </si>
  <si>
    <t>1e verd.</t>
  </si>
  <si>
    <t>2e verd.</t>
  </si>
  <si>
    <t>Achtergevel</t>
  </si>
  <si>
    <t>Rechtergevel</t>
  </si>
  <si>
    <t>Voorgevel</t>
  </si>
  <si>
    <t>Linkergevel</t>
  </si>
  <si>
    <t>Totaal M2</t>
  </si>
  <si>
    <t xml:space="preserve">Prijs per m2 </t>
  </si>
  <si>
    <t>Subtotaalprijs</t>
  </si>
  <si>
    <t>Totaalprijs</t>
  </si>
  <si>
    <t>Citaverde</t>
  </si>
  <si>
    <t>Heerlen</t>
  </si>
  <si>
    <t>-1.10a</t>
  </si>
  <si>
    <t>artoleum</t>
  </si>
  <si>
    <t>-1.01</t>
  </si>
  <si>
    <t>-1.04</t>
  </si>
  <si>
    <t>-1.06</t>
  </si>
  <si>
    <t>onbenoemd</t>
  </si>
  <si>
    <t>-1.10d</t>
  </si>
  <si>
    <t>technische</t>
  </si>
  <si>
    <t>cementdekvloer</t>
  </si>
  <si>
    <t>-1.05</t>
  </si>
  <si>
    <t>toilet</t>
  </si>
  <si>
    <t>vloertegels</t>
  </si>
  <si>
    <t>-1.09</t>
  </si>
  <si>
    <t>0.02b</t>
  </si>
  <si>
    <t>rmte</t>
  </si>
  <si>
    <t>0.02a</t>
  </si>
  <si>
    <t>0.01b</t>
  </si>
  <si>
    <t>garderobe</t>
  </si>
  <si>
    <t>0.02</t>
  </si>
  <si>
    <t>0.03</t>
  </si>
  <si>
    <t>0.04</t>
  </si>
  <si>
    <t>0.11</t>
  </si>
  <si>
    <t>0.12</t>
  </si>
  <si>
    <t>s0.1</t>
  </si>
  <si>
    <t>spreekkamer</t>
  </si>
  <si>
    <t>s0.2</t>
  </si>
  <si>
    <t>0.31</t>
  </si>
  <si>
    <t>0.32a</t>
  </si>
  <si>
    <t>0.33</t>
  </si>
  <si>
    <t>0.34</t>
  </si>
  <si>
    <t>0.35</t>
  </si>
  <si>
    <t>restaurant</t>
  </si>
  <si>
    <t>0.36</t>
  </si>
  <si>
    <t>0.37</t>
  </si>
  <si>
    <t>0.39</t>
  </si>
  <si>
    <t>leskeuken</t>
  </si>
  <si>
    <t>0.40</t>
  </si>
  <si>
    <t>0.42</t>
  </si>
  <si>
    <t>0.43</t>
  </si>
  <si>
    <t>0.44</t>
  </si>
  <si>
    <t>0.45</t>
  </si>
  <si>
    <t>0.46</t>
  </si>
  <si>
    <t>kleedruimte</t>
  </si>
  <si>
    <t>0.48</t>
  </si>
  <si>
    <t>0.49</t>
  </si>
  <si>
    <t>bloemschikken</t>
  </si>
  <si>
    <t>0.50</t>
  </si>
  <si>
    <t>0.57</t>
  </si>
  <si>
    <t>handvaardigheid</t>
  </si>
  <si>
    <t>0.58</t>
  </si>
  <si>
    <t>0.59</t>
  </si>
  <si>
    <t>0.60</t>
  </si>
  <si>
    <t>diveto</t>
  </si>
  <si>
    <t>0.61</t>
  </si>
  <si>
    <t>0.62</t>
  </si>
  <si>
    <t>0.63</t>
  </si>
  <si>
    <t>0.64</t>
  </si>
  <si>
    <t>0.65</t>
  </si>
  <si>
    <t>tekenen</t>
  </si>
  <si>
    <t>0.66</t>
  </si>
  <si>
    <t>0.67</t>
  </si>
  <si>
    <t>0.68</t>
  </si>
  <si>
    <t>koelcel</t>
  </si>
  <si>
    <t>0.69</t>
  </si>
  <si>
    <t>0.38</t>
  </si>
  <si>
    <t>-1.17</t>
  </si>
  <si>
    <t>auditorium</t>
  </si>
  <si>
    <t>0.01a</t>
  </si>
  <si>
    <t>0.40a</t>
  </si>
  <si>
    <t>0.51</t>
  </si>
  <si>
    <t>miva</t>
  </si>
  <si>
    <t>0.52</t>
  </si>
  <si>
    <t>0.32</t>
  </si>
  <si>
    <t>0.05</t>
  </si>
  <si>
    <t>flotex</t>
  </si>
  <si>
    <t>0.06</t>
  </si>
  <si>
    <t>0.07</t>
  </si>
  <si>
    <t>0.08</t>
  </si>
  <si>
    <t>0.09</t>
  </si>
  <si>
    <t>0.26</t>
  </si>
  <si>
    <t>0.27</t>
  </si>
  <si>
    <t>0.28</t>
  </si>
  <si>
    <t>0.29</t>
  </si>
  <si>
    <t>0.30</t>
  </si>
  <si>
    <t>0.05a</t>
  </si>
  <si>
    <t>0.47</t>
  </si>
  <si>
    <t>0.55</t>
  </si>
  <si>
    <t>0.13</t>
  </si>
  <si>
    <t>0.14</t>
  </si>
  <si>
    <t>0.53</t>
  </si>
  <si>
    <t>0.54</t>
  </si>
  <si>
    <t>0.10</t>
  </si>
  <si>
    <t>0.16</t>
  </si>
  <si>
    <t>badruimte</t>
  </si>
  <si>
    <t>0.20</t>
  </si>
  <si>
    <t>0.22</t>
  </si>
  <si>
    <t>0.23</t>
  </si>
  <si>
    <t>0.17</t>
  </si>
  <si>
    <t>0.25</t>
  </si>
  <si>
    <t>0.18</t>
  </si>
  <si>
    <t>gymzaal</t>
  </si>
  <si>
    <t>sportvloer</t>
  </si>
  <si>
    <t>0.19</t>
  </si>
  <si>
    <t>0.15</t>
  </si>
  <si>
    <t>0.21</t>
  </si>
  <si>
    <t>1.90</t>
  </si>
  <si>
    <t>s05-s</t>
  </si>
  <si>
    <t>1.73a</t>
  </si>
  <si>
    <t>1.01a</t>
  </si>
  <si>
    <t>1.01b</t>
  </si>
  <si>
    <t>1.99</t>
  </si>
  <si>
    <t>1.71</t>
  </si>
  <si>
    <t>1.72</t>
  </si>
  <si>
    <t>1.73</t>
  </si>
  <si>
    <t>1.75</t>
  </si>
  <si>
    <t>1.78</t>
  </si>
  <si>
    <t>1.80</t>
  </si>
  <si>
    <t>1.82</t>
  </si>
  <si>
    <t>1.83</t>
  </si>
  <si>
    <t>1.84a</t>
  </si>
  <si>
    <t>1.85</t>
  </si>
  <si>
    <t>1.70</t>
  </si>
  <si>
    <t>1.84b</t>
  </si>
  <si>
    <t>1.86</t>
  </si>
  <si>
    <t>1.87</t>
  </si>
  <si>
    <t>1.88</t>
  </si>
  <si>
    <t>1.96</t>
  </si>
  <si>
    <t>1.95</t>
  </si>
  <si>
    <t>1.79</t>
  </si>
  <si>
    <t>1.74</t>
  </si>
  <si>
    <t>1.87a</t>
  </si>
  <si>
    <t>1.87b</t>
  </si>
  <si>
    <t>1.87c</t>
  </si>
  <si>
    <t>1.87d</t>
  </si>
  <si>
    <t>1.87e</t>
  </si>
  <si>
    <t>1.97</t>
  </si>
  <si>
    <t>1.98</t>
  </si>
  <si>
    <t>1.76</t>
  </si>
  <si>
    <t>1.77</t>
  </si>
  <si>
    <t>1.89</t>
  </si>
  <si>
    <t>1.91</t>
  </si>
  <si>
    <t>1.92</t>
  </si>
  <si>
    <t>bg</t>
  </si>
  <si>
    <t>zuid mezenbroek</t>
  </si>
  <si>
    <t>noord-oost heldevierlaan</t>
  </si>
  <si>
    <t>noord-westgevel</t>
  </si>
  <si>
    <t>westgevel</t>
  </si>
  <si>
    <t>langsdoorsnede</t>
  </si>
  <si>
    <t>noord-west doorsnede 5</t>
  </si>
  <si>
    <t>doorsnede 6</t>
  </si>
  <si>
    <t>totaal</t>
  </si>
  <si>
    <t>TOTAAL tarief locatie Heerlen</t>
  </si>
  <si>
    <t>kelder</t>
  </si>
  <si>
    <t>Nieuwbouw per janauri 2019</t>
  </si>
  <si>
    <t>rubber</t>
  </si>
  <si>
    <t xml:space="preserve">1e </t>
  </si>
  <si>
    <t>norament</t>
  </si>
  <si>
    <t>leslokaal</t>
  </si>
  <si>
    <t>patchkast</t>
  </si>
  <si>
    <t>vloetegels</t>
  </si>
  <si>
    <t>0.24</t>
  </si>
  <si>
    <t>betontegels</t>
  </si>
  <si>
    <t>loods</t>
  </si>
  <si>
    <t>Horst - Expeditiestraat</t>
  </si>
  <si>
    <t>Horst - Spoorweg</t>
  </si>
  <si>
    <t>hal</t>
  </si>
  <si>
    <t>beton</t>
  </si>
  <si>
    <t>buiten</t>
  </si>
  <si>
    <t>vloerbedekking</t>
  </si>
  <si>
    <t>magazijn</t>
  </si>
  <si>
    <t>archief</t>
  </si>
  <si>
    <t>printer</t>
  </si>
  <si>
    <t>linoleum</t>
  </si>
  <si>
    <t>pantry</t>
  </si>
  <si>
    <t>kast</t>
  </si>
  <si>
    <t>koffiehoek</t>
  </si>
  <si>
    <t>zandbak</t>
  </si>
  <si>
    <t>zandvloer</t>
  </si>
  <si>
    <t>9a</t>
  </si>
  <si>
    <t>instructieruimte</t>
  </si>
  <si>
    <t>cv</t>
  </si>
  <si>
    <t>ontmoetingsruimte</t>
  </si>
  <si>
    <t>39a</t>
  </si>
  <si>
    <t>Roermond</t>
  </si>
  <si>
    <t>C01</t>
  </si>
  <si>
    <t>entree</t>
  </si>
  <si>
    <t>schoonloopmat</t>
  </si>
  <si>
    <t>C01a</t>
  </si>
  <si>
    <t>receptie concierge</t>
  </si>
  <si>
    <t>tapijt</t>
  </si>
  <si>
    <t>Bureau</t>
  </si>
  <si>
    <t>C01b</t>
  </si>
  <si>
    <t>receptie mbo vmbo</t>
  </si>
  <si>
    <t>C01c</t>
  </si>
  <si>
    <t>Verkeer</t>
  </si>
  <si>
    <t>technische ruimte</t>
  </si>
  <si>
    <t>C02a</t>
  </si>
  <si>
    <t>C02b</t>
  </si>
  <si>
    <t>C02c</t>
  </si>
  <si>
    <t>berging</t>
  </si>
  <si>
    <t>Opslag</t>
  </si>
  <si>
    <t>C03b</t>
  </si>
  <si>
    <t>C04b</t>
  </si>
  <si>
    <t>wasruimte/magazijn</t>
  </si>
  <si>
    <t>C04d</t>
  </si>
  <si>
    <t>keuken pantry</t>
  </si>
  <si>
    <t>tegels / marmoleum</t>
  </si>
  <si>
    <t>C05a</t>
  </si>
  <si>
    <t>aula</t>
  </si>
  <si>
    <t>C05b</t>
  </si>
  <si>
    <t>trappenhuis</t>
  </si>
  <si>
    <t>hout</t>
  </si>
  <si>
    <t>C06b</t>
  </si>
  <si>
    <t>C06c</t>
  </si>
  <si>
    <t>C06d</t>
  </si>
  <si>
    <t>C6e</t>
  </si>
  <si>
    <t>Sanitair</t>
  </si>
  <si>
    <t>N01</t>
  </si>
  <si>
    <t>gang</t>
  </si>
  <si>
    <t>N01a</t>
  </si>
  <si>
    <t>werkkamer</t>
  </si>
  <si>
    <t>N01b</t>
  </si>
  <si>
    <t>N01c</t>
  </si>
  <si>
    <t xml:space="preserve">N02 </t>
  </si>
  <si>
    <t>N02a</t>
  </si>
  <si>
    <t xml:space="preserve">N03 </t>
  </si>
  <si>
    <t>N03a</t>
  </si>
  <si>
    <t>N04</t>
  </si>
  <si>
    <t>N04a</t>
  </si>
  <si>
    <t>N05</t>
  </si>
  <si>
    <t>Leslokaal</t>
  </si>
  <si>
    <t>N05a</t>
  </si>
  <si>
    <t>N05b</t>
  </si>
  <si>
    <t>wasruimte</t>
  </si>
  <si>
    <t>N06</t>
  </si>
  <si>
    <t>N06b</t>
  </si>
  <si>
    <t>repro</t>
  </si>
  <si>
    <t>N07</t>
  </si>
  <si>
    <t>N08</t>
  </si>
  <si>
    <t>N08c2</t>
  </si>
  <si>
    <t>N08c</t>
  </si>
  <si>
    <t>N09</t>
  </si>
  <si>
    <t>N09a</t>
  </si>
  <si>
    <t>N10a</t>
  </si>
  <si>
    <t>N11</t>
  </si>
  <si>
    <t>N12</t>
  </si>
  <si>
    <t>N13</t>
  </si>
  <si>
    <t>N14</t>
  </si>
  <si>
    <t>N14b</t>
  </si>
  <si>
    <t>N14c</t>
  </si>
  <si>
    <t>O01</t>
  </si>
  <si>
    <t>O02</t>
  </si>
  <si>
    <t>O03</t>
  </si>
  <si>
    <t>coating</t>
  </si>
  <si>
    <t>O04</t>
  </si>
  <si>
    <t>O05</t>
  </si>
  <si>
    <t>O06</t>
  </si>
  <si>
    <t>O06b</t>
  </si>
  <si>
    <t>O06c</t>
  </si>
  <si>
    <t>O06d</t>
  </si>
  <si>
    <t xml:space="preserve">O07 </t>
  </si>
  <si>
    <t>O07d</t>
  </si>
  <si>
    <t>voorruimte</t>
  </si>
  <si>
    <t>O07c</t>
  </si>
  <si>
    <t xml:space="preserve">O08 </t>
  </si>
  <si>
    <t>O09</t>
  </si>
  <si>
    <t>O10</t>
  </si>
  <si>
    <t>O10a</t>
  </si>
  <si>
    <t>O10b</t>
  </si>
  <si>
    <t>O10c</t>
  </si>
  <si>
    <t>O10d</t>
  </si>
  <si>
    <t>nvt</t>
  </si>
  <si>
    <t>W01</t>
  </si>
  <si>
    <t>docentenkamer</t>
  </si>
  <si>
    <t>tapijt/coating</t>
  </si>
  <si>
    <t>W02</t>
  </si>
  <si>
    <t xml:space="preserve">keuken  </t>
  </si>
  <si>
    <t>W03</t>
  </si>
  <si>
    <t>W04</t>
  </si>
  <si>
    <t>W05</t>
  </si>
  <si>
    <t>W05b</t>
  </si>
  <si>
    <t>studieruimte</t>
  </si>
  <si>
    <t>W06</t>
  </si>
  <si>
    <t>W07b</t>
  </si>
  <si>
    <t>steen</t>
  </si>
  <si>
    <t>W07c</t>
  </si>
  <si>
    <t>W07d</t>
  </si>
  <si>
    <t>W07e</t>
  </si>
  <si>
    <t>W08</t>
  </si>
  <si>
    <t>W09</t>
  </si>
  <si>
    <t>W10</t>
  </si>
  <si>
    <t>W10a</t>
  </si>
  <si>
    <t>W10b</t>
  </si>
  <si>
    <t>W11a</t>
  </si>
  <si>
    <t>W12</t>
  </si>
  <si>
    <t>W13</t>
  </si>
  <si>
    <t>W14</t>
  </si>
  <si>
    <t>W14a</t>
  </si>
  <si>
    <t>tegels / schoonloopmat</t>
  </si>
  <si>
    <t>W14b</t>
  </si>
  <si>
    <t>W14c</t>
  </si>
  <si>
    <t>werkkast</t>
  </si>
  <si>
    <t>W15</t>
  </si>
  <si>
    <t>vergaderzaal MF</t>
  </si>
  <si>
    <t>W15b</t>
  </si>
  <si>
    <t>W15c</t>
  </si>
  <si>
    <t>W15d</t>
  </si>
  <si>
    <t>nvt.</t>
  </si>
  <si>
    <t>W15e</t>
  </si>
  <si>
    <t>W16a</t>
  </si>
  <si>
    <t>W16b</t>
  </si>
  <si>
    <t>W16c</t>
  </si>
  <si>
    <t>W16d</t>
  </si>
  <si>
    <t>W16f</t>
  </si>
  <si>
    <t>W20</t>
  </si>
  <si>
    <t>Z01</t>
  </si>
  <si>
    <t>Z01d</t>
  </si>
  <si>
    <t>Z01g</t>
  </si>
  <si>
    <t>Z01f</t>
  </si>
  <si>
    <t>Z01e</t>
  </si>
  <si>
    <t>Z02</t>
  </si>
  <si>
    <t>Z03</t>
  </si>
  <si>
    <t>Z04</t>
  </si>
  <si>
    <t>Z04b</t>
  </si>
  <si>
    <t>Z05</t>
  </si>
  <si>
    <t>werkplaats</t>
  </si>
  <si>
    <t>Z05a</t>
  </si>
  <si>
    <t>Z06</t>
  </si>
  <si>
    <t>Z06a</t>
  </si>
  <si>
    <t>Z07</t>
  </si>
  <si>
    <t>Z07a</t>
  </si>
  <si>
    <t>Z08</t>
  </si>
  <si>
    <t>Z09</t>
  </si>
  <si>
    <t>Z09c</t>
  </si>
  <si>
    <t xml:space="preserve"> </t>
  </si>
  <si>
    <t xml:space="preserve">Z10 </t>
  </si>
  <si>
    <t>Z10a</t>
  </si>
  <si>
    <t>Z11</t>
  </si>
  <si>
    <t>Z12c</t>
  </si>
  <si>
    <t>Z12e</t>
  </si>
  <si>
    <t>Z13</t>
  </si>
  <si>
    <t>Z14</t>
  </si>
  <si>
    <t>Z15</t>
  </si>
  <si>
    <t>Z16</t>
  </si>
  <si>
    <t>ketelhuis</t>
  </si>
  <si>
    <t>cement</t>
  </si>
  <si>
    <t>Z19</t>
  </si>
  <si>
    <t>HS ruimte</t>
  </si>
  <si>
    <t>Z18</t>
  </si>
  <si>
    <t>Z15a</t>
  </si>
  <si>
    <t>Z16a</t>
  </si>
  <si>
    <t>Z17a</t>
  </si>
  <si>
    <t>computerlokaal</t>
  </si>
  <si>
    <t>Z20</t>
  </si>
  <si>
    <t>cmd</t>
  </si>
  <si>
    <t>?</t>
  </si>
  <si>
    <t>Z34</t>
  </si>
  <si>
    <t>NV01</t>
  </si>
  <si>
    <t>NV02</t>
  </si>
  <si>
    <t>NV03</t>
  </si>
  <si>
    <t>N20</t>
  </si>
  <si>
    <t>N21</t>
  </si>
  <si>
    <t>N22</t>
  </si>
  <si>
    <t>N23</t>
  </si>
  <si>
    <t>N24</t>
  </si>
  <si>
    <t>N25</t>
  </si>
  <si>
    <t>N25b</t>
  </si>
  <si>
    <t>N26</t>
  </si>
  <si>
    <t>N26a</t>
  </si>
  <si>
    <t>N26b</t>
  </si>
  <si>
    <t>N26c</t>
  </si>
  <si>
    <t>vloertapijt</t>
  </si>
  <si>
    <t>N26d</t>
  </si>
  <si>
    <t>N26e</t>
  </si>
  <si>
    <t>N26f</t>
  </si>
  <si>
    <t>N27</t>
  </si>
  <si>
    <t>N28</t>
  </si>
  <si>
    <t>N29</t>
  </si>
  <si>
    <t>N30</t>
  </si>
  <si>
    <t>N31</t>
  </si>
  <si>
    <t>N32</t>
  </si>
  <si>
    <t>N34</t>
  </si>
  <si>
    <t>computer lokaal</t>
  </si>
  <si>
    <t>W32a</t>
  </si>
  <si>
    <t>W32b</t>
  </si>
  <si>
    <t>ZV01</t>
  </si>
  <si>
    <t>ZV02</t>
  </si>
  <si>
    <t>ZV03</t>
  </si>
  <si>
    <t>Z20a</t>
  </si>
  <si>
    <t>Z21a</t>
  </si>
  <si>
    <t>Z22a</t>
  </si>
  <si>
    <t>Z23</t>
  </si>
  <si>
    <t>Z23a</t>
  </si>
  <si>
    <t xml:space="preserve">Z24 </t>
  </si>
  <si>
    <t>Z24a</t>
  </si>
  <si>
    <t>laboratorium</t>
  </si>
  <si>
    <t>Z25</t>
  </si>
  <si>
    <t>Z26</t>
  </si>
  <si>
    <t>Z27</t>
  </si>
  <si>
    <t>Z27a</t>
  </si>
  <si>
    <t>Z28</t>
  </si>
  <si>
    <t>Z29</t>
  </si>
  <si>
    <t>Z30</t>
  </si>
  <si>
    <t>Z31</t>
  </si>
  <si>
    <t>Z31c</t>
  </si>
  <si>
    <t>Z31d</t>
  </si>
  <si>
    <t>SPORTHAL</t>
  </si>
  <si>
    <t>S 0,23</t>
  </si>
  <si>
    <t>ENTREE</t>
  </si>
  <si>
    <t>TEGELS</t>
  </si>
  <si>
    <t>TUSSENHAL</t>
  </si>
  <si>
    <t>TRAPPENHUIS (S0,23)</t>
  </si>
  <si>
    <t>HOUT</t>
  </si>
  <si>
    <t>S 0,14</t>
  </si>
  <si>
    <t>GANG</t>
  </si>
  <si>
    <t>MARMOLEUM</t>
  </si>
  <si>
    <t>S 0,06</t>
  </si>
  <si>
    <t>ENTREE TRIBUNE</t>
  </si>
  <si>
    <t>TRAPPENHUIS (S 0,06)</t>
  </si>
  <si>
    <t>S 0,04</t>
  </si>
  <si>
    <t>TOILETRUIMTE</t>
  </si>
  <si>
    <t>S 0,05</t>
  </si>
  <si>
    <t>GZ 1</t>
  </si>
  <si>
    <t>SPORTZAAL GZ1</t>
  </si>
  <si>
    <t>SPORTVLOER</t>
  </si>
  <si>
    <t>K 2</t>
  </si>
  <si>
    <t>KLEEDRUIMTE</t>
  </si>
  <si>
    <t>S 0,26</t>
  </si>
  <si>
    <t>WAS LOKAAL</t>
  </si>
  <si>
    <t>S 0,27</t>
  </si>
  <si>
    <t>K 1</t>
  </si>
  <si>
    <t>S 0,21</t>
  </si>
  <si>
    <t>DOUCHERUIMTE</t>
  </si>
  <si>
    <t>S 0,18</t>
  </si>
  <si>
    <t>S 0,12</t>
  </si>
  <si>
    <t>INVALIDE RUIMTE</t>
  </si>
  <si>
    <t>S 0,13</t>
  </si>
  <si>
    <t>POETSHOK</t>
  </si>
  <si>
    <t>S 0,16</t>
  </si>
  <si>
    <t>GZ 4</t>
  </si>
  <si>
    <t>FITNESSRUIMTE (GZ 4)</t>
  </si>
  <si>
    <t>S 0,15</t>
  </si>
  <si>
    <t>BERGING</t>
  </si>
  <si>
    <t>S 0,10</t>
  </si>
  <si>
    <t>BERGING GZ 1</t>
  </si>
  <si>
    <t>S 0,09</t>
  </si>
  <si>
    <t>GZ 2 / GZ 3</t>
  </si>
  <si>
    <t>SPORTZAAL GZ 2 / GZ 3</t>
  </si>
  <si>
    <t>S 0,02</t>
  </si>
  <si>
    <t>BERGING GZ 2</t>
  </si>
  <si>
    <t>S 0,03</t>
  </si>
  <si>
    <t>BERGING GZ 3</t>
  </si>
  <si>
    <t>S 0,11</t>
  </si>
  <si>
    <t>DOCENTEN RUIMTE</t>
  </si>
  <si>
    <t>S 0,01</t>
  </si>
  <si>
    <t>CEMENTDEKVLOER</t>
  </si>
  <si>
    <t>S 1,08</t>
  </si>
  <si>
    <t xml:space="preserve">TRAPPENHUIS </t>
  </si>
  <si>
    <t>HAL</t>
  </si>
  <si>
    <t>S 1,09</t>
  </si>
  <si>
    <t>KLEEDRUIMTE K3</t>
  </si>
  <si>
    <t>S 1,10</t>
  </si>
  <si>
    <t>TECHNISCHE RUIMTE</t>
  </si>
  <si>
    <t>S 1,11</t>
  </si>
  <si>
    <t>S 1,12</t>
  </si>
  <si>
    <t>S 1,03</t>
  </si>
  <si>
    <t>S 1,02</t>
  </si>
  <si>
    <t>S 1,04</t>
  </si>
  <si>
    <t>KLEEDRUIMTE K4</t>
  </si>
  <si>
    <t>S 1,05</t>
  </si>
  <si>
    <t>S 1,06</t>
  </si>
  <si>
    <t>S 1,07</t>
  </si>
  <si>
    <t>TRAPPENHUIS (S1,02)</t>
  </si>
  <si>
    <t>S 1,13</t>
  </si>
  <si>
    <t>S 1,01a</t>
  </si>
  <si>
    <t>TRIBUNE</t>
  </si>
  <si>
    <t>S 1,01b</t>
  </si>
  <si>
    <t>S 1,01c</t>
  </si>
  <si>
    <t>TRAPPENHUIS</t>
  </si>
  <si>
    <t>Zuid</t>
  </si>
  <si>
    <t>Westgevel</t>
  </si>
  <si>
    <t>westgevel as 36-30-33</t>
  </si>
  <si>
    <t>zuidgevel as 15</t>
  </si>
  <si>
    <t>noordgevels as D</t>
  </si>
  <si>
    <t>oostgevel</t>
  </si>
  <si>
    <t>zuidgevel as a</t>
  </si>
  <si>
    <t>zuidgevel as J</t>
  </si>
  <si>
    <t>oostgevel as 25</t>
  </si>
  <si>
    <t>oost</t>
  </si>
  <si>
    <t>noord</t>
  </si>
  <si>
    <t>west</t>
  </si>
  <si>
    <t>TOTAAL tarief locatie Roermond</t>
  </si>
  <si>
    <t>vergaderruimte</t>
  </si>
  <si>
    <t>(geen tekening beschikbaar)</t>
  </si>
  <si>
    <t>Scheidingsglas</t>
  </si>
  <si>
    <t>gevelglas</t>
  </si>
  <si>
    <t>scheidingsglas</t>
  </si>
  <si>
    <t>Maastricht</t>
  </si>
  <si>
    <t>2.00</t>
  </si>
  <si>
    <t>verkeer</t>
  </si>
  <si>
    <t>Personeelskamer en kantine</t>
  </si>
  <si>
    <t>2.19</t>
  </si>
  <si>
    <t>3.01</t>
  </si>
  <si>
    <t>3.02</t>
  </si>
  <si>
    <t>3.03</t>
  </si>
  <si>
    <t>3.04</t>
  </si>
  <si>
    <t>3.05</t>
  </si>
  <si>
    <t>3.06</t>
  </si>
  <si>
    <t>3.07</t>
  </si>
  <si>
    <t>3.08</t>
  </si>
  <si>
    <t>directie</t>
  </si>
  <si>
    <t>3.09</t>
  </si>
  <si>
    <t>3.10</t>
  </si>
  <si>
    <t>3.11</t>
  </si>
  <si>
    <t>3.12</t>
  </si>
  <si>
    <t>3.15</t>
  </si>
  <si>
    <t>3.16</t>
  </si>
  <si>
    <t>3.17</t>
  </si>
  <si>
    <t>3.18</t>
  </si>
  <si>
    <t>3.19</t>
  </si>
  <si>
    <t>3.20</t>
  </si>
  <si>
    <t>3.21</t>
  </si>
  <si>
    <t>3.22</t>
  </si>
  <si>
    <t>3.25</t>
  </si>
  <si>
    <t>3.26</t>
  </si>
  <si>
    <t>3.27</t>
  </si>
  <si>
    <t>3e</t>
  </si>
  <si>
    <t>Nederweert</t>
  </si>
  <si>
    <t>VAP lokaal</t>
  </si>
  <si>
    <t>7a</t>
  </si>
  <si>
    <t>11a</t>
  </si>
  <si>
    <t>toestelberging</t>
  </si>
  <si>
    <t>tekenlokaal</t>
  </si>
  <si>
    <t>kabinet</t>
  </si>
  <si>
    <t>berging patchkast</t>
  </si>
  <si>
    <t>17a</t>
  </si>
  <si>
    <t>toilet miva</t>
  </si>
  <si>
    <t>CV ruimte</t>
  </si>
  <si>
    <t>meterkast</t>
  </si>
  <si>
    <t>toiletten dames</t>
  </si>
  <si>
    <t>toiletten heren</t>
  </si>
  <si>
    <t>administratie/concierge</t>
  </si>
  <si>
    <t>leerlingen begeleiding</t>
  </si>
  <si>
    <t>planner decaan</t>
  </si>
  <si>
    <t>personeelskamer</t>
  </si>
  <si>
    <t>docenten werkkamer</t>
  </si>
  <si>
    <t>1 / 1a</t>
  </si>
  <si>
    <t>muzieklokaal</t>
  </si>
  <si>
    <t>11b</t>
  </si>
  <si>
    <t>11c</t>
  </si>
  <si>
    <t>11d</t>
  </si>
  <si>
    <t>docenten kamer</t>
  </si>
  <si>
    <t>11e</t>
  </si>
  <si>
    <t>2 / 2a</t>
  </si>
  <si>
    <t>kantoorsimulatie</t>
  </si>
  <si>
    <t>openleercentrum</t>
  </si>
  <si>
    <t>42 / 43</t>
  </si>
  <si>
    <t>44a / 45 / 45a</t>
  </si>
  <si>
    <t>8a</t>
  </si>
  <si>
    <t>Binnenplaats Oostgevel</t>
  </si>
  <si>
    <t>Noordgevel past vd Steenstraat</t>
  </si>
  <si>
    <t>Zuidgevel</t>
  </si>
  <si>
    <t>Noordgevel binnenplaats</t>
  </si>
  <si>
    <t>Doorsnede 2-2</t>
  </si>
  <si>
    <t>TOTAAL tarief locatie Nederweert</t>
  </si>
  <si>
    <t>afwerking</t>
  </si>
  <si>
    <t>totaal tarief Nederweert</t>
  </si>
  <si>
    <t>totaal tarief Maastricht</t>
  </si>
  <si>
    <t>Herten</t>
  </si>
  <si>
    <t>41_vloertegels_300x300</t>
  </si>
  <si>
    <t>42_pebblestone</t>
  </si>
  <si>
    <t>43_casini_7862_groen</t>
  </si>
  <si>
    <t>43_casini_8823_blauw</t>
  </si>
  <si>
    <t>43_cassini_1659_geel</t>
  </si>
  <si>
    <t>43_cassini_9537_grijs</t>
  </si>
  <si>
    <t>43_cassini_grijs_9537</t>
  </si>
  <si>
    <t>toilet / berging</t>
  </si>
  <si>
    <t>tegel DHG</t>
  </si>
  <si>
    <t>pebbles</t>
  </si>
  <si>
    <t>TOTAAL tarief locatie Herten</t>
  </si>
  <si>
    <t>binnenzijde</t>
  </si>
  <si>
    <t>Gevel</t>
  </si>
  <si>
    <t>Subtotaalprijs gevelglas</t>
  </si>
  <si>
    <t>Subtotaalprijs scheidingsglas</t>
  </si>
  <si>
    <t>buitenzijde</t>
  </si>
  <si>
    <t>(let op: m2 is enkelzijdig)</t>
  </si>
  <si>
    <t>binnenzijde - deuren</t>
  </si>
  <si>
    <t>lichtkoepel - buitenzijde</t>
  </si>
  <si>
    <t>binnenwanden</t>
  </si>
  <si>
    <t>binnenzijde - gevel</t>
  </si>
  <si>
    <t>buitenzijde - Osmose</t>
  </si>
  <si>
    <t>buitenzijde handmatig</t>
  </si>
  <si>
    <t>N.B.: Gevelglas buitenzijde 1 x per jaar handmatig, 1 x per jaar osmoseborstel.</t>
  </si>
  <si>
    <r>
      <t xml:space="preserve">Inschrijvers dienen </t>
    </r>
    <r>
      <rPr>
        <b/>
        <u/>
        <sz val="11"/>
        <rFont val="Calibri"/>
        <family val="2"/>
        <scheme val="minor"/>
      </rPr>
      <t>alle</t>
    </r>
    <r>
      <rPr>
        <b/>
        <sz val="11"/>
        <rFont val="Calibri"/>
        <family val="2"/>
        <scheme val="minor"/>
      </rPr>
      <t xml:space="preserve"> groen gekleurde cellen in te vullen!!</t>
    </r>
  </si>
  <si>
    <t>Oostgevel Gymzaal</t>
  </si>
  <si>
    <t xml:space="preserve">beide zijden aan </t>
  </si>
  <si>
    <t>idem tarief.</t>
  </si>
  <si>
    <t>Totaal gevelglas M2</t>
  </si>
  <si>
    <t>Ureninzet voorwerk(st)er t.b.v. locatie Heerlen</t>
  </si>
  <si>
    <t>Glasbewassing</t>
  </si>
  <si>
    <t>Ureninzet voorwerk(st)er t.b.v. locatie Maastricht</t>
  </si>
  <si>
    <t>totaalprijs voorwerk(st)ers</t>
  </si>
  <si>
    <t>totaal prijs schoonmaak(st)ers</t>
  </si>
  <si>
    <t>Begane grond</t>
  </si>
  <si>
    <t>let op: locatie expeditie straat geen gevelglas in buitengevel, is huurpand.</t>
  </si>
  <si>
    <t>Gevelglas</t>
  </si>
  <si>
    <t>let op: locatie Maastricht geen gevelglas in buitengevel, is huurpand.</t>
  </si>
  <si>
    <t>Ureninzet voorwerk(st)er t.b.v. locatie Roermond</t>
  </si>
  <si>
    <t>Ureninzet voorwerk(st)er t.b.v. locatie Horst Spoorweg</t>
  </si>
  <si>
    <t>Ureninzet voorwerk(st)er t.b.v. locatie Herten</t>
  </si>
  <si>
    <t>Locatie</t>
  </si>
  <si>
    <t>Ureninzet voorwerk(st)er t.b.v. locatie Expeditiestraat</t>
  </si>
  <si>
    <t>tegels_rubber</t>
  </si>
  <si>
    <t>totaalprijs glasbewassing</t>
  </si>
  <si>
    <t>Ureninzet voorwerk(st)er t.b.v. locatie Nederweert</t>
  </si>
  <si>
    <t>8.,7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</si>
</sst>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 diagonalUp="1" diagonalDown="1">
      <left/>
      <right/>
      <top style="hair">
        <color auto="1"/>
      </top>
      <bottom style="hair">
        <color auto="1"/>
      </bottom>
      <diagonal style="thin">
        <color auto="1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4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0" xfId="0" applyFill="1"/>
    <xf numFmtId="0" fontId="2" fillId="0" borderId="0" xfId="0" applyFont="1"/>
    <xf numFmtId="164" fontId="0" fillId="4" borderId="13" xfId="0" applyNumberFormat="1" applyFill="1" applyBorder="1"/>
    <xf numFmtId="164" fontId="0" fillId="0" borderId="14" xfId="0" applyNumberFormat="1" applyFill="1" applyBorder="1"/>
    <xf numFmtId="164" fontId="0" fillId="4" borderId="10" xfId="0" applyNumberFormat="1" applyFill="1" applyBorder="1"/>
    <xf numFmtId="164" fontId="0" fillId="0" borderId="15" xfId="0" applyNumberFormat="1" applyFill="1" applyBorder="1"/>
    <xf numFmtId="164" fontId="0" fillId="0" borderId="17" xfId="0" applyNumberFormat="1" applyFill="1" applyBorder="1"/>
    <xf numFmtId="0" fontId="0" fillId="4" borderId="19" xfId="0" applyFill="1" applyBorder="1"/>
    <xf numFmtId="164" fontId="0" fillId="4" borderId="20" xfId="0" applyNumberFormat="1" applyFill="1" applyBorder="1"/>
    <xf numFmtId="164" fontId="0" fillId="0" borderId="0" xfId="0" applyNumberFormat="1"/>
    <xf numFmtId="0" fontId="0" fillId="0" borderId="0" xfId="0" applyBorder="1"/>
    <xf numFmtId="164" fontId="0" fillId="4" borderId="7" xfId="0" applyNumberFormat="1" applyFill="1" applyBorder="1"/>
    <xf numFmtId="164" fontId="0" fillId="0" borderId="21" xfId="0" applyNumberFormat="1" applyFill="1" applyBorder="1"/>
    <xf numFmtId="164" fontId="0" fillId="0" borderId="23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0" fontId="5" fillId="0" borderId="0" xfId="0" applyFont="1"/>
    <xf numFmtId="0" fontId="4" fillId="0" borderId="0" xfId="0" applyFont="1"/>
    <xf numFmtId="0" fontId="6" fillId="5" borderId="0" xfId="0" applyFont="1" applyFill="1"/>
    <xf numFmtId="164" fontId="6" fillId="5" borderId="0" xfId="0" applyNumberFormat="1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Fill="1" applyBorder="1"/>
    <xf numFmtId="0" fontId="0" fillId="0" borderId="24" xfId="0" applyBorder="1"/>
    <xf numFmtId="2" fontId="0" fillId="0" borderId="1" xfId="0" applyNumberFormat="1" applyBorder="1"/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2" xfId="0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25" xfId="0" applyBorder="1"/>
    <xf numFmtId="2" fontId="0" fillId="0" borderId="0" xfId="0" applyNumberFormat="1" applyBorder="1"/>
    <xf numFmtId="0" fontId="4" fillId="0" borderId="25" xfId="0" applyFont="1" applyBorder="1"/>
    <xf numFmtId="0" fontId="5" fillId="0" borderId="25" xfId="0" applyFont="1" applyBorder="1"/>
    <xf numFmtId="164" fontId="0" fillId="4" borderId="28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2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5" xfId="0" applyNumberFormat="1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6" borderId="24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4" fillId="6" borderId="25" xfId="0" applyFont="1" applyFill="1" applyBorder="1"/>
    <xf numFmtId="0" fontId="4" fillId="7" borderId="32" xfId="0" applyFont="1" applyFill="1" applyBorder="1"/>
    <xf numFmtId="0" fontId="0" fillId="7" borderId="33" xfId="0" applyFill="1" applyBorder="1" applyAlignment="1">
      <alignment horizontal="center"/>
    </xf>
    <xf numFmtId="0" fontId="4" fillId="7" borderId="33" xfId="0" applyFont="1" applyFill="1" applyBorder="1"/>
    <xf numFmtId="0" fontId="0" fillId="7" borderId="34" xfId="0" applyFill="1" applyBorder="1"/>
    <xf numFmtId="0" fontId="0" fillId="6" borderId="29" xfId="0" applyFill="1" applyBorder="1"/>
    <xf numFmtId="0" fontId="0" fillId="6" borderId="4" xfId="0" applyFill="1" applyBorder="1"/>
    <xf numFmtId="0" fontId="0" fillId="6" borderId="4" xfId="0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 wrapText="1" shrinkToFi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24" xfId="0" applyFont="1" applyBorder="1"/>
    <xf numFmtId="0" fontId="5" fillId="0" borderId="2" xfId="0" applyFont="1" applyBorder="1"/>
    <xf numFmtId="4" fontId="0" fillId="0" borderId="0" xfId="0" applyNumberFormat="1" applyBorder="1" applyAlignment="1">
      <alignment horizontal="center"/>
    </xf>
    <xf numFmtId="9" fontId="0" fillId="9" borderId="36" xfId="1" applyFont="1" applyFill="1" applyBorder="1"/>
    <xf numFmtId="0" fontId="0" fillId="0" borderId="0" xfId="0" applyFill="1" applyBorder="1" applyAlignment="1">
      <alignment horizontal="center"/>
    </xf>
    <xf numFmtId="0" fontId="0" fillId="0" borderId="12" xfId="0" applyFont="1" applyFill="1" applyBorder="1"/>
    <xf numFmtId="0" fontId="0" fillId="0" borderId="12" xfId="0" applyFont="1" applyBorder="1"/>
    <xf numFmtId="0" fontId="0" fillId="0" borderId="6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9" xfId="0" applyFont="1" applyBorder="1"/>
    <xf numFmtId="0" fontId="1" fillId="0" borderId="4" xfId="0" applyFont="1" applyBorder="1"/>
    <xf numFmtId="1" fontId="0" fillId="0" borderId="0" xfId="0" applyNumberFormat="1" applyBorder="1"/>
    <xf numFmtId="164" fontId="1" fillId="0" borderId="5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5" fillId="4" borderId="30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0" fillId="4" borderId="30" xfId="0" applyNumberFormat="1" applyFill="1" applyBorder="1" applyAlignment="1">
      <alignment horizontal="center"/>
    </xf>
    <xf numFmtId="164" fontId="0" fillId="4" borderId="26" xfId="0" applyNumberFormat="1" applyFill="1" applyBorder="1" applyAlignment="1">
      <alignment horizontal="center"/>
    </xf>
    <xf numFmtId="164" fontId="0" fillId="4" borderId="27" xfId="0" applyNumberFormat="1" applyFill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0" fontId="9" fillId="0" borderId="1" xfId="0" applyFont="1" applyBorder="1"/>
    <xf numFmtId="0" fontId="0" fillId="4" borderId="6" xfId="0" applyFill="1" applyBorder="1" applyAlignment="1">
      <alignment horizontal="center"/>
    </xf>
    <xf numFmtId="0" fontId="0" fillId="6" borderId="24" xfId="0" applyFont="1" applyFill="1" applyBorder="1"/>
    <xf numFmtId="0" fontId="0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2" xfId="0" applyFont="1" applyFill="1" applyBorder="1"/>
    <xf numFmtId="0" fontId="0" fillId="0" borderId="0" xfId="0" applyFont="1"/>
    <xf numFmtId="0" fontId="0" fillId="0" borderId="0" xfId="0" applyFont="1" applyFill="1" applyBorder="1"/>
    <xf numFmtId="0" fontId="0" fillId="7" borderId="33" xfId="0" applyFont="1" applyFill="1" applyBorder="1" applyAlignment="1">
      <alignment horizontal="center"/>
    </xf>
    <xf numFmtId="0" fontId="0" fillId="7" borderId="34" xfId="0" applyFont="1" applyFill="1" applyBorder="1"/>
    <xf numFmtId="0" fontId="0" fillId="2" borderId="0" xfId="0" applyFont="1" applyFill="1" applyBorder="1"/>
    <xf numFmtId="0" fontId="0" fillId="2" borderId="3" xfId="0" applyFont="1" applyFill="1" applyBorder="1"/>
    <xf numFmtId="0" fontId="0" fillId="6" borderId="29" xfId="0" applyFont="1" applyFill="1" applyBorder="1"/>
    <xf numFmtId="0" fontId="0" fillId="6" borderId="4" xfId="0" applyFont="1" applyFill="1" applyBorder="1"/>
    <xf numFmtId="0" fontId="0" fillId="6" borderId="4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5" xfId="0" applyFont="1" applyFill="1" applyBorder="1"/>
    <xf numFmtId="0" fontId="0" fillId="0" borderId="0" xfId="0" applyFont="1" applyAlignment="1">
      <alignment horizontal="center"/>
    </xf>
    <xf numFmtId="0" fontId="13" fillId="0" borderId="0" xfId="0" applyFont="1"/>
    <xf numFmtId="0" fontId="0" fillId="0" borderId="6" xfId="0" applyFont="1" applyBorder="1"/>
    <xf numFmtId="0" fontId="0" fillId="0" borderId="35" xfId="0" applyFont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64" fontId="0" fillId="4" borderId="7" xfId="0" applyNumberFormat="1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21" xfId="0" applyNumberFormat="1" applyFont="1" applyFill="1" applyBorder="1"/>
    <xf numFmtId="0" fontId="0" fillId="0" borderId="36" xfId="0" applyFont="1" applyFill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24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29" xfId="0" applyFont="1" applyBorder="1"/>
    <xf numFmtId="0" fontId="0" fillId="0" borderId="4" xfId="0" applyFont="1" applyBorder="1"/>
    <xf numFmtId="164" fontId="0" fillId="0" borderId="5" xfId="0" applyNumberFormat="1" applyFont="1" applyBorder="1"/>
    <xf numFmtId="0" fontId="0" fillId="0" borderId="2" xfId="0" applyFont="1" applyFill="1" applyBorder="1"/>
    <xf numFmtId="0" fontId="0" fillId="0" borderId="25" xfId="0" applyFont="1" applyBorder="1"/>
    <xf numFmtId="0" fontId="0" fillId="0" borderId="0" xfId="0" applyFont="1" applyBorder="1"/>
    <xf numFmtId="0" fontId="0" fillId="0" borderId="3" xfId="0" applyFont="1" applyFill="1" applyBorder="1"/>
    <xf numFmtId="0" fontId="0" fillId="0" borderId="3" xfId="0" applyFont="1" applyBorder="1"/>
    <xf numFmtId="0" fontId="0" fillId="4" borderId="19" xfId="0" applyFont="1" applyFill="1" applyBorder="1" applyAlignment="1">
      <alignment horizontal="center"/>
    </xf>
    <xf numFmtId="164" fontId="0" fillId="4" borderId="20" xfId="0" applyNumberFormat="1" applyFont="1" applyFill="1" applyBorder="1" applyAlignment="1">
      <alignment horizontal="center"/>
    </xf>
    <xf numFmtId="0" fontId="0" fillId="0" borderId="50" xfId="0" applyFont="1" applyFill="1" applyBorder="1"/>
    <xf numFmtId="164" fontId="0" fillId="0" borderId="50" xfId="0" applyNumberFormat="1" applyFont="1" applyFill="1" applyBorder="1"/>
    <xf numFmtId="0" fontId="0" fillId="0" borderId="51" xfId="0" applyFont="1" applyFill="1" applyBorder="1"/>
    <xf numFmtId="0" fontId="0" fillId="0" borderId="0" xfId="0" applyFont="1" applyBorder="1" applyAlignment="1">
      <alignment horizontal="right"/>
    </xf>
    <xf numFmtId="0" fontId="0" fillId="0" borderId="41" xfId="0" applyFont="1" applyBorder="1"/>
    <xf numFmtId="164" fontId="0" fillId="0" borderId="30" xfId="0" applyNumberFormat="1" applyFont="1" applyBorder="1"/>
    <xf numFmtId="164" fontId="0" fillId="0" borderId="0" xfId="0" applyNumberFormat="1" applyFont="1" applyFill="1" applyBorder="1"/>
    <xf numFmtId="16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4" xfId="0" applyFont="1" applyFill="1" applyBorder="1"/>
    <xf numFmtId="164" fontId="0" fillId="0" borderId="5" xfId="0" applyNumberFormat="1" applyFont="1" applyFill="1" applyBorder="1"/>
    <xf numFmtId="0" fontId="0" fillId="6" borderId="24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4" fontId="0" fillId="6" borderId="0" xfId="0" applyNumberFormat="1" applyFont="1" applyFill="1" applyBorder="1" applyAlignment="1">
      <alignment horizontal="center"/>
    </xf>
    <xf numFmtId="0" fontId="0" fillId="6" borderId="29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4" fontId="0" fillId="0" borderId="0" xfId="0" applyNumberFormat="1" applyFont="1" applyFill="1" applyBorder="1"/>
    <xf numFmtId="0" fontId="0" fillId="0" borderId="0" xfId="0" applyFont="1" applyFill="1"/>
    <xf numFmtId="0" fontId="0" fillId="4" borderId="12" xfId="0" applyFont="1" applyFill="1" applyBorder="1"/>
    <xf numFmtId="164" fontId="0" fillId="4" borderId="13" xfId="0" applyNumberFormat="1" applyFont="1" applyFill="1" applyBorder="1"/>
    <xf numFmtId="164" fontId="0" fillId="0" borderId="14" xfId="0" applyNumberFormat="1" applyFont="1" applyFill="1" applyBorder="1"/>
    <xf numFmtId="0" fontId="0" fillId="0" borderId="36" xfId="0" applyNumberFormat="1" applyFont="1" applyBorder="1" applyAlignment="1">
      <alignment horizontal="center"/>
    </xf>
    <xf numFmtId="0" fontId="0" fillId="0" borderId="36" xfId="0" applyNumberFormat="1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4" borderId="9" xfId="0" applyFont="1" applyFill="1" applyBorder="1"/>
    <xf numFmtId="164" fontId="0" fillId="4" borderId="10" xfId="0" applyNumberFormat="1" applyFont="1" applyFill="1" applyBorder="1"/>
    <xf numFmtId="164" fontId="0" fillId="0" borderId="15" xfId="0" applyNumberFormat="1" applyFont="1" applyFill="1" applyBorder="1"/>
    <xf numFmtId="0" fontId="0" fillId="4" borderId="19" xfId="0" applyFont="1" applyFill="1" applyBorder="1"/>
    <xf numFmtId="164" fontId="0" fillId="4" borderId="20" xfId="0" applyNumberFormat="1" applyFont="1" applyFill="1" applyBorder="1"/>
    <xf numFmtId="1" fontId="0" fillId="0" borderId="0" xfId="0" applyNumberFormat="1" applyFont="1" applyBorder="1"/>
    <xf numFmtId="0" fontId="15" fillId="7" borderId="32" xfId="0" applyFont="1" applyFill="1" applyBorder="1" applyAlignment="1">
      <alignment horizontal="left" vertical="center"/>
    </xf>
    <xf numFmtId="0" fontId="15" fillId="7" borderId="33" xfId="0" applyFont="1" applyFill="1" applyBorder="1" applyAlignment="1">
      <alignment horizontal="center"/>
    </xf>
    <xf numFmtId="0" fontId="15" fillId="7" borderId="33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35" xfId="0" applyFont="1" applyBorder="1"/>
    <xf numFmtId="0" fontId="15" fillId="0" borderId="36" xfId="0" applyFont="1" applyBorder="1"/>
    <xf numFmtId="0" fontId="15" fillId="0" borderId="36" xfId="0" applyFont="1" applyFill="1" applyBorder="1"/>
    <xf numFmtId="0" fontId="15" fillId="0" borderId="36" xfId="0" applyFont="1" applyFill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39" xfId="0" applyFont="1" applyBorder="1"/>
    <xf numFmtId="0" fontId="13" fillId="0" borderId="4" xfId="0" applyFont="1" applyBorder="1" applyAlignment="1">
      <alignment horizontal="left"/>
    </xf>
    <xf numFmtId="0" fontId="15" fillId="0" borderId="1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Border="1"/>
    <xf numFmtId="0" fontId="15" fillId="0" borderId="0" xfId="0" applyFont="1" applyBorder="1"/>
    <xf numFmtId="164" fontId="15" fillId="4" borderId="30" xfId="0" applyNumberFormat="1" applyFont="1" applyFill="1" applyBorder="1"/>
    <xf numFmtId="0" fontId="13" fillId="0" borderId="4" xfId="0" applyFont="1" applyBorder="1"/>
    <xf numFmtId="0" fontId="11" fillId="5" borderId="0" xfId="0" applyFont="1" applyFill="1"/>
    <xf numFmtId="164" fontId="11" fillId="5" borderId="0" xfId="0" applyNumberFormat="1" applyFont="1" applyFill="1"/>
    <xf numFmtId="0" fontId="12" fillId="5" borderId="0" xfId="0" applyFont="1" applyFill="1" applyBorder="1"/>
    <xf numFmtId="0" fontId="15" fillId="0" borderId="0" xfId="0" applyFont="1"/>
    <xf numFmtId="0" fontId="13" fillId="7" borderId="32" xfId="0" applyFont="1" applyFill="1" applyBorder="1"/>
    <xf numFmtId="0" fontId="13" fillId="7" borderId="33" xfId="0" applyFont="1" applyFill="1" applyBorder="1"/>
    <xf numFmtId="0" fontId="13" fillId="0" borderId="1" xfId="0" applyFont="1" applyBorder="1"/>
    <xf numFmtId="164" fontId="15" fillId="0" borderId="0" xfId="0" applyNumberFormat="1" applyFont="1" applyFill="1" applyBorder="1" applyAlignment="1">
      <alignment horizontal="right"/>
    </xf>
    <xf numFmtId="164" fontId="15" fillId="4" borderId="8" xfId="0" applyNumberFormat="1" applyFont="1" applyFill="1" applyBorder="1"/>
    <xf numFmtId="164" fontId="15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/>
    <xf numFmtId="0" fontId="15" fillId="0" borderId="43" xfId="0" applyFont="1" applyBorder="1"/>
    <xf numFmtId="0" fontId="0" fillId="0" borderId="35" xfId="0" applyFont="1" applyBorder="1" applyAlignment="1">
      <alignment horizontal="left"/>
    </xf>
    <xf numFmtId="0" fontId="0" fillId="0" borderId="36" xfId="0" applyFont="1" applyFill="1" applyBorder="1" applyAlignment="1">
      <alignment horizontal="left"/>
    </xf>
    <xf numFmtId="0" fontId="0" fillId="0" borderId="36" xfId="0" applyFont="1" applyBorder="1" applyAlignment="1">
      <alignment horizontal="left"/>
    </xf>
    <xf numFmtId="0" fontId="15" fillId="0" borderId="36" xfId="0" applyFont="1" applyFill="1" applyBorder="1" applyAlignment="1">
      <alignment horizontal="left"/>
    </xf>
    <xf numFmtId="0" fontId="16" fillId="0" borderId="0" xfId="0" applyFont="1" applyBorder="1"/>
    <xf numFmtId="0" fontId="0" fillId="4" borderId="12" xfId="0" applyFont="1" applyFill="1" applyBorder="1" applyAlignment="1">
      <alignment horizontal="center"/>
    </xf>
    <xf numFmtId="164" fontId="0" fillId="4" borderId="13" xfId="0" applyNumberFormat="1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164" fontId="0" fillId="4" borderId="10" xfId="0" applyNumberFormat="1" applyFont="1" applyFill="1" applyBorder="1" applyAlignment="1">
      <alignment horizont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0" fillId="0" borderId="36" xfId="0" applyNumberFormat="1" applyFont="1" applyBorder="1" applyAlignment="1">
      <alignment horizontal="center" vertical="center"/>
    </xf>
    <xf numFmtId="0" fontId="0" fillId="0" borderId="36" xfId="0" applyNumberFormat="1" applyFont="1" applyFill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164" fontId="0" fillId="4" borderId="5" xfId="0" applyNumberFormat="1" applyFont="1" applyFill="1" applyBorder="1"/>
    <xf numFmtId="164" fontId="0" fillId="0" borderId="3" xfId="0" applyNumberFormat="1" applyFont="1" applyBorder="1"/>
    <xf numFmtId="0" fontId="0" fillId="4" borderId="52" xfId="0" applyFont="1" applyFill="1" applyBorder="1" applyAlignment="1">
      <alignment horizontal="center"/>
    </xf>
    <xf numFmtId="1" fontId="15" fillId="0" borderId="0" xfId="0" applyNumberFormat="1" applyFont="1" applyBorder="1"/>
    <xf numFmtId="0" fontId="9" fillId="0" borderId="1" xfId="0" applyFont="1" applyBorder="1" applyAlignment="1">
      <alignment horizontal="right"/>
    </xf>
    <xf numFmtId="0" fontId="1" fillId="0" borderId="24" xfId="0" applyFont="1" applyBorder="1"/>
    <xf numFmtId="0" fontId="9" fillId="0" borderId="0" xfId="0" applyFont="1" applyBorder="1" applyAlignment="1">
      <alignment horizontal="right"/>
    </xf>
    <xf numFmtId="0" fontId="0" fillId="6" borderId="0" xfId="0" applyFont="1" applyFill="1" applyBorder="1"/>
    <xf numFmtId="0" fontId="0" fillId="0" borderId="0" xfId="0" applyFont="1" applyFill="1" applyBorder="1" applyAlignment="1"/>
    <xf numFmtId="0" fontId="15" fillId="0" borderId="25" xfId="0" applyFont="1" applyBorder="1"/>
    <xf numFmtId="164" fontId="0" fillId="0" borderId="0" xfId="0" applyNumberFormat="1" applyFont="1" applyBorder="1" applyAlignment="1">
      <alignment horizontal="center"/>
    </xf>
    <xf numFmtId="0" fontId="15" fillId="0" borderId="29" xfId="0" applyFont="1" applyBorder="1"/>
    <xf numFmtId="0" fontId="15" fillId="0" borderId="0" xfId="0" applyFont="1" applyBorder="1" applyAlignment="1">
      <alignment horizontal="right"/>
    </xf>
    <xf numFmtId="0" fontId="15" fillId="0" borderId="35" xfId="0" applyFont="1" applyBorder="1" applyAlignment="1">
      <alignment horizontal="center"/>
    </xf>
    <xf numFmtId="0" fontId="15" fillId="8" borderId="35" xfId="0" applyFont="1" applyFill="1" applyBorder="1"/>
    <xf numFmtId="0" fontId="15" fillId="8" borderId="36" xfId="0" applyFont="1" applyFill="1" applyBorder="1"/>
    <xf numFmtId="0" fontId="15" fillId="0" borderId="39" xfId="0" applyFont="1" applyBorder="1" applyAlignment="1">
      <alignment horizontal="center"/>
    </xf>
    <xf numFmtId="0" fontId="15" fillId="8" borderId="39" xfId="0" applyFont="1" applyFill="1" applyBorder="1"/>
    <xf numFmtId="0" fontId="13" fillId="3" borderId="44" xfId="0" applyFont="1" applyFill="1" applyBorder="1" applyAlignment="1">
      <alignment horizontal="center" wrapText="1"/>
    </xf>
    <xf numFmtId="0" fontId="13" fillId="3" borderId="45" xfId="0" applyFont="1" applyFill="1" applyBorder="1" applyAlignment="1">
      <alignment horizontal="center"/>
    </xf>
    <xf numFmtId="164" fontId="15" fillId="0" borderId="3" xfId="0" applyNumberFormat="1" applyFont="1" applyFill="1" applyBorder="1"/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164" fontId="15" fillId="0" borderId="5" xfId="0" applyNumberFormat="1" applyFont="1" applyBorder="1"/>
    <xf numFmtId="0" fontId="0" fillId="0" borderId="35" xfId="0" applyNumberFormat="1" applyFont="1" applyBorder="1" applyAlignment="1">
      <alignment horizontal="center"/>
    </xf>
    <xf numFmtId="0" fontId="0" fillId="0" borderId="35" xfId="0" applyFont="1" applyBorder="1"/>
    <xf numFmtId="0" fontId="0" fillId="0" borderId="36" xfId="0" applyFont="1" applyBorder="1"/>
    <xf numFmtId="0" fontId="15" fillId="0" borderId="37" xfId="0" applyFont="1" applyBorder="1" applyAlignment="1">
      <alignment horizontal="center"/>
    </xf>
    <xf numFmtId="0" fontId="15" fillId="0" borderId="36" xfId="0" applyNumberFormat="1" applyFont="1" applyFill="1" applyBorder="1" applyAlignment="1">
      <alignment horizontal="center"/>
    </xf>
    <xf numFmtId="0" fontId="0" fillId="0" borderId="36" xfId="0" applyFont="1" applyFill="1" applyBorder="1"/>
    <xf numFmtId="4" fontId="0" fillId="0" borderId="13" xfId="0" applyNumberFormat="1" applyFont="1" applyFill="1" applyBorder="1" applyAlignment="1">
      <alignment horizontal="center"/>
    </xf>
    <xf numFmtId="0" fontId="15" fillId="0" borderId="36" xfId="0" applyNumberFormat="1" applyFont="1" applyBorder="1" applyAlignment="1">
      <alignment horizontal="center"/>
    </xf>
    <xf numFmtId="0" fontId="15" fillId="0" borderId="39" xfId="0" applyNumberFormat="1" applyFont="1" applyBorder="1" applyAlignment="1">
      <alignment horizontal="center"/>
    </xf>
    <xf numFmtId="4" fontId="0" fillId="0" borderId="10" xfId="0" applyNumberFormat="1" applyFont="1" applyBorder="1" applyAlignment="1">
      <alignment horizontal="center"/>
    </xf>
    <xf numFmtId="0" fontId="0" fillId="0" borderId="39" xfId="0" applyFont="1" applyBorder="1"/>
    <xf numFmtId="0" fontId="0" fillId="0" borderId="19" xfId="0" applyFont="1" applyBorder="1"/>
    <xf numFmtId="0" fontId="15" fillId="0" borderId="40" xfId="0" applyNumberFormat="1" applyFont="1" applyBorder="1" applyAlignment="1">
      <alignment horizontal="center"/>
    </xf>
    <xf numFmtId="0" fontId="0" fillId="0" borderId="40" xfId="0" applyFont="1" applyBorder="1"/>
    <xf numFmtId="0" fontId="15" fillId="0" borderId="40" xfId="0" applyFont="1" applyBorder="1" applyAlignment="1">
      <alignment horizontal="center"/>
    </xf>
    <xf numFmtId="0" fontId="13" fillId="7" borderId="32" xfId="0" applyFont="1" applyFill="1" applyBorder="1" applyAlignment="1">
      <alignment horizontal="left"/>
    </xf>
    <xf numFmtId="4" fontId="0" fillId="6" borderId="0" xfId="0" applyNumberFormat="1" applyFont="1" applyFill="1" applyBorder="1"/>
    <xf numFmtId="4" fontId="0" fillId="0" borderId="7" xfId="0" applyNumberFormat="1" applyFont="1" applyBorder="1" applyAlignment="1">
      <alignment horizontal="center" vertical="center"/>
    </xf>
    <xf numFmtId="0" fontId="0" fillId="4" borderId="6" xfId="0" applyFont="1" applyFill="1" applyBorder="1"/>
    <xf numFmtId="164" fontId="0" fillId="4" borderId="7" xfId="0" applyNumberFormat="1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37" xfId="0" applyFont="1" applyBorder="1"/>
    <xf numFmtId="0" fontId="15" fillId="0" borderId="37" xfId="0" applyFont="1" applyBorder="1"/>
    <xf numFmtId="0" fontId="0" fillId="0" borderId="37" xfId="0" applyFont="1" applyBorder="1" applyAlignment="1">
      <alignment horizontal="center"/>
    </xf>
    <xf numFmtId="4" fontId="0" fillId="0" borderId="18" xfId="0" applyNumberFormat="1" applyFont="1" applyBorder="1" applyAlignment="1">
      <alignment horizontal="center" vertical="center"/>
    </xf>
    <xf numFmtId="4" fontId="0" fillId="0" borderId="13" xfId="0" applyNumberFormat="1" applyFont="1" applyBorder="1" applyAlignment="1">
      <alignment horizontal="center" vertical="center"/>
    </xf>
    <xf numFmtId="0" fontId="0" fillId="0" borderId="32" xfId="0" applyFont="1" applyBorder="1"/>
    <xf numFmtId="0" fontId="0" fillId="0" borderId="32" xfId="0" applyFont="1" applyFill="1" applyBorder="1"/>
    <xf numFmtId="4" fontId="0" fillId="0" borderId="13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9" borderId="12" xfId="0" applyFont="1" applyFill="1" applyBorder="1" applyAlignment="1">
      <alignment horizontal="left" vertical="center"/>
    </xf>
    <xf numFmtId="0" fontId="0" fillId="9" borderId="36" xfId="0" applyFont="1" applyFill="1" applyBorder="1"/>
    <xf numFmtId="0" fontId="15" fillId="9" borderId="36" xfId="0" applyFont="1" applyFill="1" applyBorder="1"/>
    <xf numFmtId="0" fontId="0" fillId="9" borderId="3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 vertical="center"/>
    </xf>
    <xf numFmtId="0" fontId="15" fillId="0" borderId="38" xfId="0" applyFont="1" applyFill="1" applyBorder="1"/>
    <xf numFmtId="4" fontId="0" fillId="0" borderId="10" xfId="0" applyNumberFormat="1" applyFont="1" applyBorder="1" applyAlignment="1">
      <alignment horizontal="center" vertical="center"/>
    </xf>
    <xf numFmtId="0" fontId="0" fillId="0" borderId="39" xfId="0" applyFont="1" applyFill="1" applyBorder="1"/>
    <xf numFmtId="4" fontId="0" fillId="0" borderId="10" xfId="0" applyNumberFormat="1" applyFont="1" applyFill="1" applyBorder="1" applyAlignment="1">
      <alignment horizontal="center" vertical="center"/>
    </xf>
    <xf numFmtId="0" fontId="0" fillId="9" borderId="39" xfId="0" applyFont="1" applyFill="1" applyBorder="1"/>
    <xf numFmtId="0" fontId="15" fillId="9" borderId="39" xfId="0" applyFont="1" applyFill="1" applyBorder="1"/>
    <xf numFmtId="0" fontId="0" fillId="9" borderId="39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15" fillId="0" borderId="39" xfId="0" applyFont="1" applyFill="1" applyBorder="1"/>
    <xf numFmtId="0" fontId="0" fillId="9" borderId="12" xfId="0" applyFont="1" applyFill="1" applyBorder="1"/>
    <xf numFmtId="0" fontId="0" fillId="9" borderId="36" xfId="0" applyNumberFormat="1" applyFont="1" applyFill="1" applyBorder="1" applyAlignment="1">
      <alignment horizontal="center"/>
    </xf>
    <xf numFmtId="0" fontId="15" fillId="9" borderId="36" xfId="0" applyFont="1" applyFill="1" applyBorder="1" applyAlignment="1">
      <alignment horizontal="center"/>
    </xf>
    <xf numFmtId="0" fontId="15" fillId="9" borderId="36" xfId="0" applyNumberFormat="1" applyFont="1" applyFill="1" applyBorder="1" applyAlignment="1">
      <alignment horizontal="center"/>
    </xf>
    <xf numFmtId="0" fontId="0" fillId="0" borderId="39" xfId="0" applyNumberFormat="1" applyFont="1" applyFill="1" applyBorder="1" applyAlignment="1">
      <alignment horizontal="center"/>
    </xf>
    <xf numFmtId="4" fontId="0" fillId="0" borderId="10" xfId="0" applyNumberFormat="1" applyFont="1" applyFill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0" fillId="9" borderId="39" xfId="0" applyNumberFormat="1" applyFont="1" applyFill="1" applyBorder="1" applyAlignment="1">
      <alignment horizontal="center"/>
    </xf>
    <xf numFmtId="0" fontId="15" fillId="9" borderId="39" xfId="0" applyFont="1" applyFill="1" applyBorder="1" applyAlignment="1">
      <alignment horizontal="center"/>
    </xf>
    <xf numFmtId="0" fontId="15" fillId="9" borderId="39" xfId="0" applyNumberFormat="1" applyFont="1" applyFill="1" applyBorder="1" applyAlignment="1">
      <alignment horizontal="center"/>
    </xf>
    <xf numFmtId="0" fontId="15" fillId="0" borderId="39" xfId="0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4" fontId="0" fillId="0" borderId="0" xfId="0" applyNumberFormat="1" applyFont="1" applyFill="1" applyBorder="1" applyAlignment="1">
      <alignment horizontal="center"/>
    </xf>
    <xf numFmtId="0" fontId="0" fillId="4" borderId="26" xfId="0" applyFont="1" applyFill="1" applyBorder="1"/>
    <xf numFmtId="164" fontId="0" fillId="4" borderId="28" xfId="0" applyNumberFormat="1" applyFont="1" applyFill="1" applyBorder="1"/>
    <xf numFmtId="0" fontId="0" fillId="0" borderId="41" xfId="0" applyFont="1" applyFill="1" applyBorder="1"/>
    <xf numFmtId="164" fontId="0" fillId="0" borderId="30" xfId="0" applyNumberFormat="1" applyFont="1" applyFill="1" applyBorder="1"/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3" fillId="0" borderId="24" xfId="0" applyFont="1" applyBorder="1"/>
    <xf numFmtId="0" fontId="15" fillId="0" borderId="1" xfId="0" applyFont="1" applyBorder="1" applyAlignment="1">
      <alignment horizontal="center"/>
    </xf>
    <xf numFmtId="0" fontId="15" fillId="0" borderId="2" xfId="0" applyFont="1" applyBorder="1"/>
    <xf numFmtId="0" fontId="15" fillId="0" borderId="0" xfId="0" applyFont="1" applyFill="1" applyBorder="1" applyAlignment="1">
      <alignment horizontal="left" wrapText="1" shrinkToFit="1"/>
    </xf>
    <xf numFmtId="2" fontId="0" fillId="0" borderId="0" xfId="0" applyNumberFormat="1" applyFont="1"/>
    <xf numFmtId="2" fontId="0" fillId="0" borderId="0" xfId="0" applyNumberFormat="1" applyFont="1" applyAlignment="1">
      <alignment horizontal="center"/>
    </xf>
    <xf numFmtId="0" fontId="13" fillId="0" borderId="24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2" fontId="0" fillId="0" borderId="0" xfId="0" applyNumberFormat="1" applyFont="1" applyBorder="1" applyAlignment="1">
      <alignment horizontal="center"/>
    </xf>
    <xf numFmtId="0" fontId="13" fillId="0" borderId="25" xfId="0" applyFont="1" applyBorder="1"/>
    <xf numFmtId="164" fontId="15" fillId="4" borderId="43" xfId="0" applyNumberFormat="1" applyFont="1" applyFill="1" applyBorder="1" applyAlignment="1">
      <alignment horizontal="center"/>
    </xf>
    <xf numFmtId="164" fontId="15" fillId="4" borderId="42" xfId="0" applyNumberFormat="1" applyFont="1" applyFill="1" applyBorder="1" applyAlignment="1">
      <alignment horizontal="center"/>
    </xf>
    <xf numFmtId="164" fontId="15" fillId="4" borderId="30" xfId="0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64" fontId="0" fillId="0" borderId="43" xfId="0" applyNumberFormat="1" applyFont="1" applyBorder="1" applyAlignment="1">
      <alignment horizontal="center"/>
    </xf>
    <xf numFmtId="164" fontId="0" fillId="0" borderId="41" xfId="0" applyNumberFormat="1" applyFont="1" applyBorder="1" applyAlignment="1">
      <alignment horizontal="center"/>
    </xf>
    <xf numFmtId="164" fontId="0" fillId="0" borderId="42" xfId="0" applyNumberFormat="1" applyFont="1" applyBorder="1"/>
    <xf numFmtId="44" fontId="0" fillId="0" borderId="30" xfId="2" applyFont="1" applyBorder="1"/>
    <xf numFmtId="3" fontId="0" fillId="0" borderId="0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 applyBorder="1"/>
    <xf numFmtId="4" fontId="0" fillId="0" borderId="1" xfId="0" applyNumberFormat="1" applyFont="1" applyBorder="1"/>
    <xf numFmtId="164" fontId="0" fillId="0" borderId="0" xfId="0" applyNumberFormat="1" applyFont="1"/>
    <xf numFmtId="4" fontId="0" fillId="0" borderId="4" xfId="0" applyNumberFormat="1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/>
    <xf numFmtId="0" fontId="11" fillId="0" borderId="0" xfId="0" applyFont="1" applyFill="1"/>
    <xf numFmtId="0" fontId="13" fillId="0" borderId="29" xfId="0" applyFont="1" applyBorder="1" applyAlignment="1">
      <alignment horizontal="left"/>
    </xf>
    <xf numFmtId="0" fontId="15" fillId="0" borderId="3" xfId="0" applyFont="1" applyBorder="1"/>
    <xf numFmtId="0" fontId="15" fillId="0" borderId="1" xfId="0" applyFont="1" applyFill="1" applyBorder="1"/>
    <xf numFmtId="164" fontId="15" fillId="4" borderId="26" xfId="0" applyNumberFormat="1" applyFont="1" applyFill="1" applyBorder="1" applyAlignment="1">
      <alignment horizontal="center"/>
    </xf>
    <xf numFmtId="164" fontId="15" fillId="4" borderId="28" xfId="0" applyNumberFormat="1" applyFont="1" applyFill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0" fontId="15" fillId="0" borderId="4" xfId="0" applyFont="1" applyFill="1" applyBorder="1"/>
    <xf numFmtId="164" fontId="15" fillId="0" borderId="5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164" fontId="15" fillId="0" borderId="0" xfId="0" applyNumberFormat="1" applyFont="1"/>
    <xf numFmtId="0" fontId="16" fillId="0" borderId="25" xfId="0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64" fontId="0" fillId="0" borderId="30" xfId="0" applyNumberFormat="1" applyFont="1" applyBorder="1" applyAlignment="1">
      <alignment horizontal="center"/>
    </xf>
    <xf numFmtId="164" fontId="15" fillId="0" borderId="30" xfId="0" applyNumberFormat="1" applyFont="1" applyBorder="1" applyAlignment="1">
      <alignment horizontal="center"/>
    </xf>
    <xf numFmtId="1" fontId="15" fillId="0" borderId="0" xfId="0" applyNumberFormat="1" applyFont="1" applyBorder="1" applyAlignment="1">
      <alignment horizontal="center"/>
    </xf>
    <xf numFmtId="1" fontId="15" fillId="0" borderId="0" xfId="0" applyNumberFormat="1" applyFont="1" applyFill="1" applyBorder="1"/>
    <xf numFmtId="1" fontId="16" fillId="0" borderId="0" xfId="0" applyNumberFormat="1" applyFont="1" applyBorder="1"/>
    <xf numFmtId="1" fontId="16" fillId="0" borderId="0" xfId="0" applyNumberFormat="1" applyFont="1" applyBorder="1" applyAlignment="1">
      <alignment horizontal="center"/>
    </xf>
    <xf numFmtId="0" fontId="0" fillId="6" borderId="47" xfId="0" applyFont="1" applyFill="1" applyBorder="1"/>
    <xf numFmtId="0" fontId="0" fillId="0" borderId="46" xfId="0" applyFont="1" applyFill="1" applyBorder="1"/>
    <xf numFmtId="0" fontId="0" fillId="0" borderId="33" xfId="0" applyFont="1" applyFill="1" applyBorder="1"/>
    <xf numFmtId="164" fontId="0" fillId="0" borderId="22" xfId="0" applyNumberFormat="1" applyFont="1" applyFill="1" applyBorder="1"/>
    <xf numFmtId="0" fontId="0" fillId="0" borderId="48" xfId="0" applyFont="1" applyFill="1" applyBorder="1"/>
    <xf numFmtId="164" fontId="0" fillId="0" borderId="1" xfId="0" applyNumberFormat="1" applyFont="1" applyBorder="1"/>
    <xf numFmtId="4" fontId="0" fillId="0" borderId="0" xfId="0" applyNumberFormat="1" applyFont="1" applyBorder="1" applyAlignment="1">
      <alignment horizontal="center"/>
    </xf>
    <xf numFmtId="0" fontId="13" fillId="3" borderId="6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/>
    </xf>
    <xf numFmtId="0" fontId="1" fillId="0" borderId="25" xfId="0" applyFont="1" applyBorder="1"/>
    <xf numFmtId="0" fontId="0" fillId="0" borderId="42" xfId="0" applyFont="1" applyBorder="1"/>
    <xf numFmtId="0" fontId="0" fillId="4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" fontId="5" fillId="0" borderId="0" xfId="0" applyNumberFormat="1" applyFont="1" applyBorder="1"/>
    <xf numFmtId="1" fontId="5" fillId="0" borderId="0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13" fillId="0" borderId="25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164" fontId="0" fillId="0" borderId="41" xfId="0" applyNumberFormat="1" applyFont="1" applyFill="1" applyBorder="1" applyAlignment="1">
      <alignment horizontal="center"/>
    </xf>
    <xf numFmtId="164" fontId="0" fillId="0" borderId="41" xfId="0" applyNumberFormat="1" applyFont="1" applyBorder="1"/>
    <xf numFmtId="0" fontId="0" fillId="0" borderId="0" xfId="0" applyFont="1" applyBorder="1" applyAlignment="1">
      <alignment vertical="center"/>
    </xf>
    <xf numFmtId="0" fontId="0" fillId="0" borderId="49" xfId="0" applyFont="1" applyFill="1" applyBorder="1" applyAlignment="1">
      <alignment vertical="center"/>
    </xf>
    <xf numFmtId="164" fontId="0" fillId="0" borderId="49" xfId="0" applyNumberFormat="1" applyFont="1" applyFill="1" applyBorder="1" applyAlignment="1">
      <alignment vertical="center"/>
    </xf>
    <xf numFmtId="0" fontId="17" fillId="0" borderId="49" xfId="0" applyFont="1" applyBorder="1" applyAlignment="1">
      <alignment vertical="center"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0" fillId="0" borderId="0" xfId="0" applyBorder="1" applyAlignment="1">
      <alignment horizontal="left"/>
    </xf>
    <xf numFmtId="1" fontId="15" fillId="0" borderId="35" xfId="0" applyNumberFormat="1" applyFont="1" applyBorder="1" applyAlignment="1">
      <alignment horizontal="center"/>
    </xf>
    <xf numFmtId="1" fontId="15" fillId="0" borderId="36" xfId="0" applyNumberFormat="1" applyFont="1" applyBorder="1" applyAlignment="1">
      <alignment horizontal="center"/>
    </xf>
    <xf numFmtId="1" fontId="15" fillId="0" borderId="36" xfId="0" applyNumberFormat="1" applyFont="1" applyFill="1" applyBorder="1" applyAlignment="1">
      <alignment horizontal="center"/>
    </xf>
    <xf numFmtId="1" fontId="15" fillId="0" borderId="39" xfId="0" applyNumberFormat="1" applyFont="1" applyBorder="1" applyAlignment="1">
      <alignment horizontal="center"/>
    </xf>
    <xf numFmtId="3" fontId="0" fillId="0" borderId="7" xfId="0" applyNumberFormat="1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3" fontId="0" fillId="0" borderId="13" xfId="0" applyNumberFormat="1" applyFont="1" applyFill="1" applyBorder="1" applyAlignment="1">
      <alignment horizontal="center"/>
    </xf>
    <xf numFmtId="3" fontId="0" fillId="0" borderId="10" xfId="0" applyNumberFormat="1" applyFont="1" applyBorder="1" applyAlignment="1">
      <alignment horizontal="center"/>
    </xf>
    <xf numFmtId="3" fontId="0" fillId="0" borderId="20" xfId="0" applyNumberFormat="1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1" fontId="0" fillId="0" borderId="13" xfId="0" applyNumberFormat="1" applyFont="1" applyFill="1" applyBorder="1" applyAlignment="1">
      <alignment horizontal="center"/>
    </xf>
    <xf numFmtId="1" fontId="0" fillId="0" borderId="13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3" borderId="6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 wrapText="1"/>
    </xf>
    <xf numFmtId="0" fontId="13" fillId="3" borderId="15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wrapText="1"/>
    </xf>
  </cellXfs>
  <cellStyles count="3">
    <cellStyle name="Procent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0"/>
  <sheetViews>
    <sheetView tabSelected="1" zoomScaleNormal="100" workbookViewId="0">
      <pane ySplit="6" topLeftCell="A7" activePane="bottomLeft" state="frozen"/>
      <selection pane="bottomLeft" activeCell="N22" sqref="N22"/>
    </sheetView>
  </sheetViews>
  <sheetFormatPr defaultRowHeight="15" x14ac:dyDescent="0.25"/>
  <cols>
    <col min="1" max="1" width="12.140625" customWidth="1"/>
    <col min="3" max="3" width="14.85546875" bestFit="1" customWidth="1"/>
    <col min="4" max="4" width="13.5703125" style="28" bestFit="1" customWidth="1"/>
    <col min="5" max="5" width="6.140625" style="28" bestFit="1" customWidth="1"/>
    <col min="6" max="6" width="31.5703125" customWidth="1"/>
    <col min="7" max="7" width="10.42578125" customWidth="1"/>
    <col min="8" max="8" width="9.7109375" bestFit="1" customWidth="1"/>
    <col min="9" max="9" width="11.140625" bestFit="1" customWidth="1"/>
    <col min="10" max="10" width="10.5703125" bestFit="1" customWidth="1"/>
  </cols>
  <sheetData>
    <row r="1" spans="1:20" x14ac:dyDescent="0.25">
      <c r="A1" s="53"/>
      <c r="B1" s="54"/>
      <c r="C1" s="55"/>
      <c r="D1" s="55"/>
      <c r="E1" s="55"/>
      <c r="F1" s="54"/>
      <c r="G1" s="54"/>
      <c r="H1" s="2"/>
      <c r="I1" s="3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x14ac:dyDescent="0.25">
      <c r="A2" s="56" t="s">
        <v>845</v>
      </c>
      <c r="B2" s="57" t="s">
        <v>399</v>
      </c>
      <c r="C2" s="58"/>
      <c r="D2" s="58"/>
      <c r="E2" s="58"/>
      <c r="F2" s="59" t="s">
        <v>233</v>
      </c>
      <c r="G2" s="60"/>
      <c r="H2" s="4"/>
      <c r="I2" s="5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.75" thickBot="1" x14ac:dyDescent="0.3">
      <c r="A3" s="61"/>
      <c r="B3" s="62"/>
      <c r="C3" s="63"/>
      <c r="D3" s="63"/>
      <c r="E3" s="63"/>
      <c r="F3" s="62"/>
      <c r="G3" s="62"/>
      <c r="H3" s="6"/>
      <c r="I3" s="7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5.75" thickBot="1" x14ac:dyDescent="0.3">
      <c r="F4" s="9" t="s">
        <v>213</v>
      </c>
    </row>
    <row r="5" spans="1:20" s="1" customFormat="1" x14ac:dyDescent="0.25">
      <c r="A5"/>
      <c r="B5"/>
      <c r="C5"/>
      <c r="D5" s="28"/>
      <c r="E5" s="28"/>
      <c r="F5" s="405" t="s">
        <v>214</v>
      </c>
      <c r="G5" s="407" t="s">
        <v>215</v>
      </c>
      <c r="H5"/>
      <c r="I5" s="409" t="s">
        <v>216</v>
      </c>
    </row>
    <row r="6" spans="1:20" ht="15.75" thickBot="1" x14ac:dyDescent="0.3">
      <c r="A6" s="1" t="s">
        <v>93</v>
      </c>
      <c r="B6" s="1" t="s">
        <v>94</v>
      </c>
      <c r="C6" s="1" t="s">
        <v>95</v>
      </c>
      <c r="D6" s="29" t="s">
        <v>118</v>
      </c>
      <c r="E6" s="29" t="s">
        <v>96</v>
      </c>
      <c r="F6" s="406"/>
      <c r="G6" s="408"/>
      <c r="I6" s="410"/>
    </row>
    <row r="7" spans="1:20" x14ac:dyDescent="0.25">
      <c r="A7" s="33" t="s">
        <v>173</v>
      </c>
      <c r="B7" s="35" t="s">
        <v>0</v>
      </c>
      <c r="C7" s="35" t="s">
        <v>97</v>
      </c>
      <c r="D7" s="84" t="s">
        <v>106</v>
      </c>
      <c r="E7" s="51">
        <v>29</v>
      </c>
      <c r="F7" s="98"/>
      <c r="G7" s="19">
        <v>0</v>
      </c>
      <c r="H7" s="52"/>
      <c r="I7" s="20">
        <f>F7*G7</f>
        <v>0</v>
      </c>
    </row>
    <row r="8" spans="1:20" x14ac:dyDescent="0.25">
      <c r="A8" s="41" t="s">
        <v>173</v>
      </c>
      <c r="B8" s="18" t="s">
        <v>1</v>
      </c>
      <c r="C8" s="18" t="s">
        <v>97</v>
      </c>
      <c r="D8" s="388" t="s">
        <v>106</v>
      </c>
      <c r="E8" s="39">
        <v>49</v>
      </c>
      <c r="F8" s="365"/>
      <c r="G8" s="10">
        <v>0</v>
      </c>
      <c r="H8" s="32"/>
      <c r="I8" s="11">
        <f t="shared" ref="I8:I28" si="0">F8*G8</f>
        <v>0</v>
      </c>
    </row>
    <row r="9" spans="1:20" x14ac:dyDescent="0.25">
      <c r="A9" s="41" t="s">
        <v>173</v>
      </c>
      <c r="B9" s="18" t="s">
        <v>2</v>
      </c>
      <c r="C9" s="18" t="s">
        <v>98</v>
      </c>
      <c r="D9" s="388" t="s">
        <v>101</v>
      </c>
      <c r="E9" s="39">
        <v>2</v>
      </c>
      <c r="F9" s="365"/>
      <c r="G9" s="10">
        <v>0</v>
      </c>
      <c r="H9" s="32"/>
      <c r="I9" s="11">
        <f t="shared" si="0"/>
        <v>0</v>
      </c>
    </row>
    <row r="10" spans="1:20" x14ac:dyDescent="0.25">
      <c r="A10" s="41" t="s">
        <v>173</v>
      </c>
      <c r="B10" s="18" t="s">
        <v>3</v>
      </c>
      <c r="C10" s="18" t="s">
        <v>98</v>
      </c>
      <c r="D10" s="388" t="s">
        <v>99</v>
      </c>
      <c r="E10" s="39">
        <v>18</v>
      </c>
      <c r="F10" s="365"/>
      <c r="G10" s="10">
        <v>0</v>
      </c>
      <c r="H10" s="32"/>
      <c r="I10" s="11">
        <f t="shared" si="0"/>
        <v>0</v>
      </c>
    </row>
    <row r="11" spans="1:20" x14ac:dyDescent="0.25">
      <c r="A11" s="41" t="s">
        <v>173</v>
      </c>
      <c r="B11" s="18" t="s">
        <v>117</v>
      </c>
      <c r="C11" s="18" t="s">
        <v>98</v>
      </c>
      <c r="D11" s="388" t="s">
        <v>99</v>
      </c>
      <c r="E11" s="39">
        <v>11</v>
      </c>
      <c r="F11" s="365"/>
      <c r="G11" s="10">
        <v>0</v>
      </c>
      <c r="H11" s="32"/>
      <c r="I11" s="11">
        <f t="shared" si="0"/>
        <v>0</v>
      </c>
    </row>
    <row r="12" spans="1:20" x14ac:dyDescent="0.25">
      <c r="A12" s="41" t="s">
        <v>173</v>
      </c>
      <c r="B12" s="18" t="s">
        <v>4</v>
      </c>
      <c r="C12" s="18" t="s">
        <v>98</v>
      </c>
      <c r="D12" s="388" t="s">
        <v>99</v>
      </c>
      <c r="E12" s="39">
        <v>10</v>
      </c>
      <c r="F12" s="365"/>
      <c r="G12" s="10">
        <v>0</v>
      </c>
      <c r="H12" s="32"/>
      <c r="I12" s="11">
        <f t="shared" si="0"/>
        <v>0</v>
      </c>
    </row>
    <row r="13" spans="1:20" x14ac:dyDescent="0.25">
      <c r="A13" s="41" t="s">
        <v>173</v>
      </c>
      <c r="B13" s="18" t="s">
        <v>5</v>
      </c>
      <c r="C13" s="18" t="s">
        <v>100</v>
      </c>
      <c r="D13" s="388" t="s">
        <v>101</v>
      </c>
      <c r="E13" s="39">
        <v>17</v>
      </c>
      <c r="F13" s="365"/>
      <c r="G13" s="10">
        <v>0</v>
      </c>
      <c r="H13" s="32"/>
      <c r="I13" s="11">
        <f t="shared" si="0"/>
        <v>0</v>
      </c>
    </row>
    <row r="14" spans="1:20" x14ac:dyDescent="0.25">
      <c r="A14" s="41" t="s">
        <v>173</v>
      </c>
      <c r="B14" s="18" t="s">
        <v>6</v>
      </c>
      <c r="C14" s="18" t="s">
        <v>102</v>
      </c>
      <c r="D14" s="388" t="s">
        <v>101</v>
      </c>
      <c r="E14" s="39">
        <v>39</v>
      </c>
      <c r="F14" s="365"/>
      <c r="G14" s="10">
        <v>0</v>
      </c>
      <c r="H14" s="32"/>
      <c r="I14" s="11">
        <f t="shared" si="0"/>
        <v>0</v>
      </c>
    </row>
    <row r="15" spans="1:20" x14ac:dyDescent="0.25">
      <c r="A15" s="41" t="s">
        <v>173</v>
      </c>
      <c r="B15" s="18" t="s">
        <v>7</v>
      </c>
      <c r="C15" s="18" t="s">
        <v>103</v>
      </c>
      <c r="D15" s="388" t="s">
        <v>101</v>
      </c>
      <c r="E15" s="39">
        <v>67</v>
      </c>
      <c r="F15" s="365"/>
      <c r="G15" s="10">
        <v>0</v>
      </c>
      <c r="H15" s="32"/>
      <c r="I15" s="11">
        <f t="shared" si="0"/>
        <v>0</v>
      </c>
    </row>
    <row r="16" spans="1:20" x14ac:dyDescent="0.25">
      <c r="A16" s="41" t="s">
        <v>173</v>
      </c>
      <c r="B16" s="18" t="s">
        <v>8</v>
      </c>
      <c r="C16" s="18" t="s">
        <v>103</v>
      </c>
      <c r="D16" s="388" t="s">
        <v>101</v>
      </c>
      <c r="E16" s="39">
        <v>81</v>
      </c>
      <c r="F16" s="365"/>
      <c r="G16" s="10">
        <v>0</v>
      </c>
      <c r="H16" s="32"/>
      <c r="I16" s="11">
        <f t="shared" si="0"/>
        <v>0</v>
      </c>
    </row>
    <row r="17" spans="1:9" x14ac:dyDescent="0.25">
      <c r="A17" s="41" t="s">
        <v>173</v>
      </c>
      <c r="B17" s="18" t="s">
        <v>9</v>
      </c>
      <c r="C17" s="18" t="s">
        <v>104</v>
      </c>
      <c r="D17" s="388" t="s">
        <v>101</v>
      </c>
      <c r="E17" s="39">
        <v>22</v>
      </c>
      <c r="F17" s="365"/>
      <c r="G17" s="10">
        <v>0</v>
      </c>
      <c r="H17" s="32"/>
      <c r="I17" s="11">
        <f t="shared" si="0"/>
        <v>0</v>
      </c>
    </row>
    <row r="18" spans="1:9" x14ac:dyDescent="0.25">
      <c r="A18" s="41" t="s">
        <v>173</v>
      </c>
      <c r="B18" s="18" t="s">
        <v>10</v>
      </c>
      <c r="C18" s="18" t="s">
        <v>104</v>
      </c>
      <c r="D18" s="388" t="s">
        <v>101</v>
      </c>
      <c r="E18" s="39">
        <v>22</v>
      </c>
      <c r="F18" s="365"/>
      <c r="G18" s="10">
        <v>0</v>
      </c>
      <c r="H18" s="32"/>
      <c r="I18" s="11">
        <f t="shared" si="0"/>
        <v>0</v>
      </c>
    </row>
    <row r="19" spans="1:9" x14ac:dyDescent="0.25">
      <c r="A19" s="41" t="s">
        <v>173</v>
      </c>
      <c r="B19" s="18" t="s">
        <v>11</v>
      </c>
      <c r="C19" s="18" t="s">
        <v>104</v>
      </c>
      <c r="D19" s="388" t="s">
        <v>101</v>
      </c>
      <c r="E19" s="39">
        <v>22</v>
      </c>
      <c r="F19" s="365"/>
      <c r="G19" s="10">
        <v>0</v>
      </c>
      <c r="H19" s="32"/>
      <c r="I19" s="11">
        <f t="shared" si="0"/>
        <v>0</v>
      </c>
    </row>
    <row r="20" spans="1:9" x14ac:dyDescent="0.25">
      <c r="A20" s="41" t="s">
        <v>173</v>
      </c>
      <c r="B20" s="18" t="s">
        <v>12</v>
      </c>
      <c r="C20" s="18" t="s">
        <v>104</v>
      </c>
      <c r="D20" s="388" t="s">
        <v>101</v>
      </c>
      <c r="E20" s="39">
        <v>22</v>
      </c>
      <c r="F20" s="365"/>
      <c r="G20" s="10">
        <v>0</v>
      </c>
      <c r="H20" s="32"/>
      <c r="I20" s="11">
        <f t="shared" si="0"/>
        <v>0</v>
      </c>
    </row>
    <row r="21" spans="1:9" x14ac:dyDescent="0.25">
      <c r="A21" s="41" t="s">
        <v>173</v>
      </c>
      <c r="B21" s="18" t="s">
        <v>13</v>
      </c>
      <c r="C21" s="18" t="s">
        <v>104</v>
      </c>
      <c r="D21" s="388" t="s">
        <v>101</v>
      </c>
      <c r="E21" s="39">
        <v>22</v>
      </c>
      <c r="F21" s="365"/>
      <c r="G21" s="10">
        <v>0</v>
      </c>
      <c r="H21" s="32"/>
      <c r="I21" s="11">
        <f t="shared" si="0"/>
        <v>0</v>
      </c>
    </row>
    <row r="22" spans="1:9" x14ac:dyDescent="0.25">
      <c r="A22" s="41" t="s">
        <v>173</v>
      </c>
      <c r="B22" s="18" t="s">
        <v>14</v>
      </c>
      <c r="C22" s="18" t="s">
        <v>98</v>
      </c>
      <c r="D22" s="388" t="s">
        <v>101</v>
      </c>
      <c r="E22" s="39">
        <v>102</v>
      </c>
      <c r="F22" s="365"/>
      <c r="G22" s="10">
        <v>0</v>
      </c>
      <c r="H22" s="32"/>
      <c r="I22" s="11">
        <f t="shared" si="0"/>
        <v>0</v>
      </c>
    </row>
    <row r="23" spans="1:9" x14ac:dyDescent="0.25">
      <c r="A23" s="41" t="s">
        <v>173</v>
      </c>
      <c r="B23" s="18" t="s">
        <v>15</v>
      </c>
      <c r="C23" s="18" t="s">
        <v>105</v>
      </c>
      <c r="D23" s="388" t="s">
        <v>101</v>
      </c>
      <c r="E23" s="39">
        <v>25</v>
      </c>
      <c r="F23" s="365"/>
      <c r="G23" s="10">
        <v>0</v>
      </c>
      <c r="H23" s="32"/>
      <c r="I23" s="11">
        <f t="shared" si="0"/>
        <v>0</v>
      </c>
    </row>
    <row r="24" spans="1:9" x14ac:dyDescent="0.25">
      <c r="A24" s="41" t="s">
        <v>173</v>
      </c>
      <c r="B24" s="18" t="s">
        <v>16</v>
      </c>
      <c r="C24" s="18" t="s">
        <v>105</v>
      </c>
      <c r="D24" s="388" t="s">
        <v>101</v>
      </c>
      <c r="E24" s="39">
        <v>57</v>
      </c>
      <c r="F24" s="365"/>
      <c r="G24" s="10">
        <v>0</v>
      </c>
      <c r="H24" s="32"/>
      <c r="I24" s="11">
        <f t="shared" si="0"/>
        <v>0</v>
      </c>
    </row>
    <row r="25" spans="1:9" x14ac:dyDescent="0.25">
      <c r="A25" s="41" t="s">
        <v>173</v>
      </c>
      <c r="B25" s="18" t="s">
        <v>17</v>
      </c>
      <c r="C25" s="18" t="s">
        <v>104</v>
      </c>
      <c r="D25" s="388" t="s">
        <v>101</v>
      </c>
      <c r="E25" s="39">
        <v>18</v>
      </c>
      <c r="F25" s="365"/>
      <c r="G25" s="10">
        <v>0</v>
      </c>
      <c r="H25" s="32"/>
      <c r="I25" s="11">
        <f t="shared" si="0"/>
        <v>0</v>
      </c>
    </row>
    <row r="26" spans="1:9" x14ac:dyDescent="0.25">
      <c r="A26" s="41" t="s">
        <v>173</v>
      </c>
      <c r="B26" s="18" t="s">
        <v>18</v>
      </c>
      <c r="C26" s="18" t="s">
        <v>105</v>
      </c>
      <c r="D26" s="388" t="s">
        <v>101</v>
      </c>
      <c r="E26" s="39">
        <v>57</v>
      </c>
      <c r="F26" s="365"/>
      <c r="G26" s="10">
        <v>0</v>
      </c>
      <c r="H26" s="32"/>
      <c r="I26" s="11">
        <f t="shared" si="0"/>
        <v>0</v>
      </c>
    </row>
    <row r="27" spans="1:9" x14ac:dyDescent="0.25">
      <c r="A27" s="41" t="s">
        <v>173</v>
      </c>
      <c r="B27" s="18" t="s">
        <v>19</v>
      </c>
      <c r="C27" s="18" t="s">
        <v>105</v>
      </c>
      <c r="D27" s="388" t="s">
        <v>101</v>
      </c>
      <c r="E27" s="39">
        <v>53</v>
      </c>
      <c r="F27" s="366"/>
      <c r="G27" s="12">
        <v>0</v>
      </c>
      <c r="H27" s="32"/>
      <c r="I27" s="13">
        <f t="shared" si="0"/>
        <v>0</v>
      </c>
    </row>
    <row r="28" spans="1:9" x14ac:dyDescent="0.25">
      <c r="A28" s="41" t="s">
        <v>173</v>
      </c>
      <c r="B28" s="18" t="s">
        <v>20</v>
      </c>
      <c r="C28" s="18" t="s">
        <v>105</v>
      </c>
      <c r="D28" s="388" t="s">
        <v>101</v>
      </c>
      <c r="E28" s="39">
        <v>57</v>
      </c>
      <c r="F28" s="367"/>
      <c r="G28" s="12">
        <v>0</v>
      </c>
      <c r="H28" s="32"/>
      <c r="I28" s="14">
        <f t="shared" si="0"/>
        <v>0</v>
      </c>
    </row>
    <row r="29" spans="1:9" x14ac:dyDescent="0.25">
      <c r="A29" s="41" t="s">
        <v>173</v>
      </c>
      <c r="B29" s="18" t="s">
        <v>21</v>
      </c>
      <c r="C29" s="18" t="s">
        <v>105</v>
      </c>
      <c r="D29" s="388" t="s">
        <v>101</v>
      </c>
      <c r="E29" s="39">
        <v>54</v>
      </c>
      <c r="F29" s="367"/>
      <c r="G29" s="12">
        <v>0</v>
      </c>
      <c r="H29" s="32"/>
      <c r="I29" s="14">
        <f t="shared" ref="I29:I91" si="1">F29*G29</f>
        <v>0</v>
      </c>
    </row>
    <row r="30" spans="1:9" x14ac:dyDescent="0.25">
      <c r="A30" s="41" t="s">
        <v>173</v>
      </c>
      <c r="B30" s="18" t="s">
        <v>22</v>
      </c>
      <c r="C30" s="18" t="s">
        <v>105</v>
      </c>
      <c r="D30" s="388" t="s">
        <v>101</v>
      </c>
      <c r="E30" s="39">
        <v>57</v>
      </c>
      <c r="F30" s="367"/>
      <c r="G30" s="12">
        <v>0</v>
      </c>
      <c r="H30" s="32"/>
      <c r="I30" s="14">
        <f t="shared" si="1"/>
        <v>0</v>
      </c>
    </row>
    <row r="31" spans="1:9" x14ac:dyDescent="0.25">
      <c r="A31" s="41" t="s">
        <v>173</v>
      </c>
      <c r="B31" s="18" t="s">
        <v>23</v>
      </c>
      <c r="C31" s="18" t="s">
        <v>97</v>
      </c>
      <c r="D31" s="388" t="s">
        <v>106</v>
      </c>
      <c r="E31" s="39">
        <v>14</v>
      </c>
      <c r="F31" s="367"/>
      <c r="G31" s="12">
        <v>0</v>
      </c>
      <c r="H31" s="32"/>
      <c r="I31" s="14">
        <f t="shared" si="1"/>
        <v>0</v>
      </c>
    </row>
    <row r="32" spans="1:9" x14ac:dyDescent="0.25">
      <c r="A32" s="41" t="s">
        <v>173</v>
      </c>
      <c r="B32" s="18" t="s">
        <v>24</v>
      </c>
      <c r="C32" s="18" t="s">
        <v>97</v>
      </c>
      <c r="D32" s="388" t="s">
        <v>106</v>
      </c>
      <c r="E32" s="39">
        <v>3</v>
      </c>
      <c r="F32" s="367"/>
      <c r="G32" s="12">
        <v>0</v>
      </c>
      <c r="H32" s="32"/>
      <c r="I32" s="14">
        <f t="shared" si="1"/>
        <v>0</v>
      </c>
    </row>
    <row r="33" spans="1:9" x14ac:dyDescent="0.25">
      <c r="A33" s="41" t="s">
        <v>173</v>
      </c>
      <c r="B33" s="18" t="s">
        <v>25</v>
      </c>
      <c r="C33" s="18" t="s">
        <v>97</v>
      </c>
      <c r="D33" s="388" t="s">
        <v>106</v>
      </c>
      <c r="E33" s="39">
        <v>7</v>
      </c>
      <c r="F33" s="367"/>
      <c r="G33" s="12">
        <v>0</v>
      </c>
      <c r="H33" s="32"/>
      <c r="I33" s="14">
        <f t="shared" si="1"/>
        <v>0</v>
      </c>
    </row>
    <row r="34" spans="1:9" x14ac:dyDescent="0.25">
      <c r="A34" s="41" t="s">
        <v>173</v>
      </c>
      <c r="B34" s="18" t="s">
        <v>26</v>
      </c>
      <c r="C34" s="18" t="s">
        <v>97</v>
      </c>
      <c r="D34" s="388" t="s">
        <v>106</v>
      </c>
      <c r="E34" s="39">
        <v>14</v>
      </c>
      <c r="F34" s="367"/>
      <c r="G34" s="12">
        <v>0</v>
      </c>
      <c r="H34" s="32"/>
      <c r="I34" s="14">
        <f t="shared" si="1"/>
        <v>0</v>
      </c>
    </row>
    <row r="35" spans="1:9" x14ac:dyDescent="0.25">
      <c r="A35" s="41" t="s">
        <v>173</v>
      </c>
      <c r="B35" s="18" t="s">
        <v>27</v>
      </c>
      <c r="C35" s="18" t="s">
        <v>98</v>
      </c>
      <c r="D35" s="388" t="s">
        <v>106</v>
      </c>
      <c r="E35" s="39">
        <v>13</v>
      </c>
      <c r="F35" s="367"/>
      <c r="G35" s="12">
        <v>0</v>
      </c>
      <c r="H35" s="32"/>
      <c r="I35" s="14">
        <f t="shared" si="1"/>
        <v>0</v>
      </c>
    </row>
    <row r="36" spans="1:9" x14ac:dyDescent="0.25">
      <c r="A36" s="41" t="s">
        <v>173</v>
      </c>
      <c r="B36" s="18" t="s">
        <v>28</v>
      </c>
      <c r="C36" s="18" t="s">
        <v>98</v>
      </c>
      <c r="D36" s="388" t="s">
        <v>106</v>
      </c>
      <c r="E36" s="39">
        <v>9</v>
      </c>
      <c r="F36" s="367"/>
      <c r="G36" s="12">
        <v>0</v>
      </c>
      <c r="H36" s="32"/>
      <c r="I36" s="14">
        <f t="shared" si="1"/>
        <v>0</v>
      </c>
    </row>
    <row r="37" spans="1:9" x14ac:dyDescent="0.25">
      <c r="A37" s="41" t="s">
        <v>173</v>
      </c>
      <c r="B37" s="18" t="s">
        <v>29</v>
      </c>
      <c r="C37" s="18" t="s">
        <v>102</v>
      </c>
      <c r="D37" s="388" t="s">
        <v>106</v>
      </c>
      <c r="E37" s="39">
        <v>14</v>
      </c>
      <c r="F37" s="367"/>
      <c r="G37" s="12">
        <v>0</v>
      </c>
      <c r="H37" s="32"/>
      <c r="I37" s="14">
        <f t="shared" si="1"/>
        <v>0</v>
      </c>
    </row>
    <row r="38" spans="1:9" x14ac:dyDescent="0.25">
      <c r="A38" s="41" t="s">
        <v>173</v>
      </c>
      <c r="B38" s="18" t="s">
        <v>30</v>
      </c>
      <c r="C38" s="18" t="s">
        <v>98</v>
      </c>
      <c r="D38" s="388" t="s">
        <v>106</v>
      </c>
      <c r="E38" s="39">
        <v>20</v>
      </c>
      <c r="F38" s="367"/>
      <c r="G38" s="12">
        <v>0</v>
      </c>
      <c r="H38" s="32"/>
      <c r="I38" s="14">
        <f t="shared" si="1"/>
        <v>0</v>
      </c>
    </row>
    <row r="39" spans="1:9" x14ac:dyDescent="0.25">
      <c r="A39" s="41" t="s">
        <v>173</v>
      </c>
      <c r="B39" s="18" t="s">
        <v>31</v>
      </c>
      <c r="C39" s="18" t="s">
        <v>97</v>
      </c>
      <c r="D39" s="388" t="s">
        <v>106</v>
      </c>
      <c r="E39" s="39">
        <v>199</v>
      </c>
      <c r="F39" s="367"/>
      <c r="G39" s="12">
        <v>0</v>
      </c>
      <c r="H39" s="32"/>
      <c r="I39" s="14">
        <f t="shared" si="1"/>
        <v>0</v>
      </c>
    </row>
    <row r="40" spans="1:9" x14ac:dyDescent="0.25">
      <c r="A40" s="41" t="s">
        <v>173</v>
      </c>
      <c r="B40" s="18" t="s">
        <v>32</v>
      </c>
      <c r="C40" s="18" t="s">
        <v>97</v>
      </c>
      <c r="D40" s="388" t="s">
        <v>106</v>
      </c>
      <c r="E40" s="39">
        <v>14</v>
      </c>
      <c r="F40" s="367"/>
      <c r="G40" s="12">
        <v>0</v>
      </c>
      <c r="H40" s="32"/>
      <c r="I40" s="14">
        <f t="shared" si="1"/>
        <v>0</v>
      </c>
    </row>
    <row r="41" spans="1:9" x14ac:dyDescent="0.25">
      <c r="A41" s="41" t="s">
        <v>173</v>
      </c>
      <c r="B41" s="18" t="s">
        <v>33</v>
      </c>
      <c r="C41" s="18" t="s">
        <v>97</v>
      </c>
      <c r="D41" s="388" t="s">
        <v>106</v>
      </c>
      <c r="E41" s="39">
        <v>21</v>
      </c>
      <c r="F41" s="367"/>
      <c r="G41" s="12">
        <v>0</v>
      </c>
      <c r="H41" s="32"/>
      <c r="I41" s="14">
        <f t="shared" si="1"/>
        <v>0</v>
      </c>
    </row>
    <row r="42" spans="1:9" x14ac:dyDescent="0.25">
      <c r="A42" s="41" t="s">
        <v>173</v>
      </c>
      <c r="B42" s="18" t="s">
        <v>34</v>
      </c>
      <c r="C42" s="18" t="s">
        <v>98</v>
      </c>
      <c r="D42" s="388" t="s">
        <v>106</v>
      </c>
      <c r="E42" s="39">
        <v>8</v>
      </c>
      <c r="F42" s="367"/>
      <c r="G42" s="12">
        <v>0</v>
      </c>
      <c r="H42" s="32"/>
      <c r="I42" s="14">
        <f t="shared" si="1"/>
        <v>0</v>
      </c>
    </row>
    <row r="43" spans="1:9" x14ac:dyDescent="0.25">
      <c r="A43" s="41" t="s">
        <v>173</v>
      </c>
      <c r="B43" s="18" t="s">
        <v>35</v>
      </c>
      <c r="C43" s="18" t="s">
        <v>98</v>
      </c>
      <c r="D43" s="388" t="s">
        <v>106</v>
      </c>
      <c r="E43" s="39">
        <v>37</v>
      </c>
      <c r="F43" s="367"/>
      <c r="G43" s="12">
        <v>0</v>
      </c>
      <c r="H43" s="32"/>
      <c r="I43" s="14">
        <f t="shared" si="1"/>
        <v>0</v>
      </c>
    </row>
    <row r="44" spans="1:9" x14ac:dyDescent="0.25">
      <c r="A44" s="41" t="s">
        <v>173</v>
      </c>
      <c r="B44" s="18" t="s">
        <v>36</v>
      </c>
      <c r="C44" s="18" t="s">
        <v>98</v>
      </c>
      <c r="D44" s="388" t="s">
        <v>107</v>
      </c>
      <c r="E44" s="39">
        <v>20</v>
      </c>
      <c r="F44" s="367"/>
      <c r="G44" s="12">
        <v>0</v>
      </c>
      <c r="H44" s="32"/>
      <c r="I44" s="14">
        <f t="shared" si="1"/>
        <v>0</v>
      </c>
    </row>
    <row r="45" spans="1:9" x14ac:dyDescent="0.25">
      <c r="A45" s="41" t="s">
        <v>173</v>
      </c>
      <c r="B45" s="18" t="s">
        <v>37</v>
      </c>
      <c r="C45" s="18" t="s">
        <v>108</v>
      </c>
      <c r="D45" s="388" t="s">
        <v>107</v>
      </c>
      <c r="E45" s="39">
        <v>137</v>
      </c>
      <c r="F45" s="367"/>
      <c r="G45" s="12">
        <v>0</v>
      </c>
      <c r="H45" s="32"/>
      <c r="I45" s="14">
        <f t="shared" si="1"/>
        <v>0</v>
      </c>
    </row>
    <row r="46" spans="1:9" x14ac:dyDescent="0.25">
      <c r="A46" s="41" t="s">
        <v>173</v>
      </c>
      <c r="B46" s="18" t="s">
        <v>38</v>
      </c>
      <c r="C46" s="18" t="s">
        <v>98</v>
      </c>
      <c r="D46" s="388" t="s">
        <v>107</v>
      </c>
      <c r="E46" s="39">
        <v>71</v>
      </c>
      <c r="F46" s="367"/>
      <c r="G46" s="12">
        <v>0</v>
      </c>
      <c r="H46" s="32"/>
      <c r="I46" s="14">
        <f t="shared" si="1"/>
        <v>0</v>
      </c>
    </row>
    <row r="47" spans="1:9" x14ac:dyDescent="0.25">
      <c r="A47" s="41" t="s">
        <v>173</v>
      </c>
      <c r="B47" s="18" t="s">
        <v>39</v>
      </c>
      <c r="C47" s="18" t="s">
        <v>98</v>
      </c>
      <c r="D47" s="388" t="s">
        <v>107</v>
      </c>
      <c r="E47" s="39">
        <v>52</v>
      </c>
      <c r="F47" s="367"/>
      <c r="G47" s="12">
        <v>0</v>
      </c>
      <c r="H47" s="32"/>
      <c r="I47" s="14">
        <f t="shared" si="1"/>
        <v>0</v>
      </c>
    </row>
    <row r="48" spans="1:9" x14ac:dyDescent="0.25">
      <c r="A48" s="41" t="s">
        <v>173</v>
      </c>
      <c r="B48" s="18" t="s">
        <v>40</v>
      </c>
      <c r="C48" s="18" t="s">
        <v>98</v>
      </c>
      <c r="D48" s="388" t="s">
        <v>107</v>
      </c>
      <c r="E48" s="39">
        <v>17</v>
      </c>
      <c r="F48" s="367"/>
      <c r="G48" s="12">
        <v>0</v>
      </c>
      <c r="H48" s="32"/>
      <c r="I48" s="14">
        <f t="shared" si="1"/>
        <v>0</v>
      </c>
    </row>
    <row r="49" spans="1:9" x14ac:dyDescent="0.25">
      <c r="A49" s="41" t="s">
        <v>173</v>
      </c>
      <c r="B49" s="18" t="s">
        <v>41</v>
      </c>
      <c r="C49" s="18" t="s">
        <v>98</v>
      </c>
      <c r="D49" s="388" t="s">
        <v>107</v>
      </c>
      <c r="E49" s="39">
        <v>27</v>
      </c>
      <c r="F49" s="367"/>
      <c r="G49" s="12">
        <v>0</v>
      </c>
      <c r="H49" s="32"/>
      <c r="I49" s="14">
        <f t="shared" si="1"/>
        <v>0</v>
      </c>
    </row>
    <row r="50" spans="1:9" x14ac:dyDescent="0.25">
      <c r="A50" s="41" t="s">
        <v>173</v>
      </c>
      <c r="B50" s="18" t="s">
        <v>42</v>
      </c>
      <c r="C50" s="18" t="s">
        <v>98</v>
      </c>
      <c r="D50" s="388" t="s">
        <v>107</v>
      </c>
      <c r="E50" s="39">
        <v>100</v>
      </c>
      <c r="F50" s="367"/>
      <c r="G50" s="12">
        <v>0</v>
      </c>
      <c r="H50" s="32"/>
      <c r="I50" s="14">
        <f t="shared" si="1"/>
        <v>0</v>
      </c>
    </row>
    <row r="51" spans="1:9" x14ac:dyDescent="0.25">
      <c r="A51" s="41" t="s">
        <v>173</v>
      </c>
      <c r="B51" s="18" t="s">
        <v>43</v>
      </c>
      <c r="C51" s="18" t="s">
        <v>109</v>
      </c>
      <c r="D51" s="388" t="s">
        <v>107</v>
      </c>
      <c r="E51" s="39">
        <v>9</v>
      </c>
      <c r="F51" s="367"/>
      <c r="G51" s="12">
        <v>0</v>
      </c>
      <c r="H51" s="32"/>
      <c r="I51" s="14">
        <f t="shared" si="1"/>
        <v>0</v>
      </c>
    </row>
    <row r="52" spans="1:9" x14ac:dyDescent="0.25">
      <c r="A52" s="41" t="s">
        <v>173</v>
      </c>
      <c r="B52" s="18" t="s">
        <v>44</v>
      </c>
      <c r="C52" s="18" t="s">
        <v>119</v>
      </c>
      <c r="D52" s="388" t="s">
        <v>107</v>
      </c>
      <c r="E52" s="39">
        <v>2</v>
      </c>
      <c r="F52" s="367"/>
      <c r="G52" s="12">
        <v>0</v>
      </c>
      <c r="H52" s="32"/>
      <c r="I52" s="14">
        <f t="shared" si="1"/>
        <v>0</v>
      </c>
    </row>
    <row r="53" spans="1:9" x14ac:dyDescent="0.25">
      <c r="A53" s="41" t="s">
        <v>173</v>
      </c>
      <c r="B53" s="18" t="s">
        <v>45</v>
      </c>
      <c r="C53" s="18" t="s">
        <v>102</v>
      </c>
      <c r="D53" s="388" t="s">
        <v>107</v>
      </c>
      <c r="E53" s="39">
        <v>13</v>
      </c>
      <c r="F53" s="367"/>
      <c r="G53" s="12">
        <v>0</v>
      </c>
      <c r="H53" s="32"/>
      <c r="I53" s="14">
        <f t="shared" si="1"/>
        <v>0</v>
      </c>
    </row>
    <row r="54" spans="1:9" x14ac:dyDescent="0.25">
      <c r="A54" s="41" t="s">
        <v>173</v>
      </c>
      <c r="B54" s="18" t="s">
        <v>46</v>
      </c>
      <c r="C54" s="18" t="s">
        <v>102</v>
      </c>
      <c r="D54" s="388" t="s">
        <v>107</v>
      </c>
      <c r="E54" s="39">
        <v>15</v>
      </c>
      <c r="F54" s="367"/>
      <c r="G54" s="12">
        <v>0</v>
      </c>
      <c r="H54" s="32"/>
      <c r="I54" s="14">
        <f t="shared" si="1"/>
        <v>0</v>
      </c>
    </row>
    <row r="55" spans="1:9" x14ac:dyDescent="0.25">
      <c r="A55" s="41" t="s">
        <v>173</v>
      </c>
      <c r="B55" s="18" t="s">
        <v>47</v>
      </c>
      <c r="C55" s="18" t="s">
        <v>111</v>
      </c>
      <c r="D55" s="388" t="s">
        <v>107</v>
      </c>
      <c r="E55" s="39">
        <v>10</v>
      </c>
      <c r="F55" s="367"/>
      <c r="G55" s="12">
        <v>0</v>
      </c>
      <c r="H55" s="32"/>
      <c r="I55" s="14">
        <f t="shared" si="1"/>
        <v>0</v>
      </c>
    </row>
    <row r="56" spans="1:9" x14ac:dyDescent="0.25">
      <c r="A56" s="41" t="s">
        <v>173</v>
      </c>
      <c r="B56" s="18" t="s">
        <v>48</v>
      </c>
      <c r="C56" s="18" t="s">
        <v>102</v>
      </c>
      <c r="D56" s="388" t="s">
        <v>107</v>
      </c>
      <c r="E56" s="39">
        <v>18</v>
      </c>
      <c r="F56" s="367"/>
      <c r="G56" s="12">
        <v>0</v>
      </c>
      <c r="H56" s="32"/>
      <c r="I56" s="14">
        <f t="shared" si="1"/>
        <v>0</v>
      </c>
    </row>
    <row r="57" spans="1:9" x14ac:dyDescent="0.25">
      <c r="A57" s="41" t="s">
        <v>173</v>
      </c>
      <c r="B57" s="18" t="s">
        <v>49</v>
      </c>
      <c r="C57" s="18" t="s">
        <v>98</v>
      </c>
      <c r="D57" s="388" t="s">
        <v>107</v>
      </c>
      <c r="E57" s="39">
        <v>18</v>
      </c>
      <c r="F57" s="367"/>
      <c r="G57" s="12">
        <v>0</v>
      </c>
      <c r="H57" s="32"/>
      <c r="I57" s="14">
        <f t="shared" si="1"/>
        <v>0</v>
      </c>
    </row>
    <row r="58" spans="1:9" x14ac:dyDescent="0.25">
      <c r="A58" s="41" t="s">
        <v>173</v>
      </c>
      <c r="B58" s="18" t="s">
        <v>50</v>
      </c>
      <c r="C58" s="18" t="s">
        <v>112</v>
      </c>
      <c r="D58" s="388" t="s">
        <v>107</v>
      </c>
      <c r="E58" s="39">
        <v>3</v>
      </c>
      <c r="F58" s="367"/>
      <c r="G58" s="12">
        <v>0</v>
      </c>
      <c r="H58" s="32"/>
      <c r="I58" s="14">
        <f t="shared" si="1"/>
        <v>0</v>
      </c>
    </row>
    <row r="59" spans="1:9" x14ac:dyDescent="0.25">
      <c r="A59" s="41" t="s">
        <v>173</v>
      </c>
      <c r="B59" s="18" t="s">
        <v>51</v>
      </c>
      <c r="C59" s="18" t="s">
        <v>119</v>
      </c>
      <c r="D59" s="388" t="s">
        <v>107</v>
      </c>
      <c r="E59" s="39">
        <v>12</v>
      </c>
      <c r="F59" s="367"/>
      <c r="G59" s="12">
        <v>0</v>
      </c>
      <c r="H59" s="32"/>
      <c r="I59" s="14">
        <f t="shared" si="1"/>
        <v>0</v>
      </c>
    </row>
    <row r="60" spans="1:9" x14ac:dyDescent="0.25">
      <c r="A60" s="41" t="s">
        <v>173</v>
      </c>
      <c r="B60" s="18" t="s">
        <v>52</v>
      </c>
      <c r="C60" s="18" t="s">
        <v>108</v>
      </c>
      <c r="D60" s="388" t="s">
        <v>107</v>
      </c>
      <c r="E60" s="39">
        <v>225</v>
      </c>
      <c r="F60" s="367"/>
      <c r="G60" s="12">
        <v>0</v>
      </c>
      <c r="H60" s="32"/>
      <c r="I60" s="14">
        <f t="shared" si="1"/>
        <v>0</v>
      </c>
    </row>
    <row r="61" spans="1:9" x14ac:dyDescent="0.25">
      <c r="A61" s="41" t="s">
        <v>173</v>
      </c>
      <c r="B61" s="18" t="s">
        <v>53</v>
      </c>
      <c r="C61" s="18" t="s">
        <v>111</v>
      </c>
      <c r="D61" s="388" t="s">
        <v>107</v>
      </c>
      <c r="E61" s="39">
        <v>9</v>
      </c>
      <c r="F61" s="367"/>
      <c r="G61" s="12">
        <v>0</v>
      </c>
      <c r="H61" s="32"/>
      <c r="I61" s="14">
        <f t="shared" si="1"/>
        <v>0</v>
      </c>
    </row>
    <row r="62" spans="1:9" x14ac:dyDescent="0.25">
      <c r="A62" s="41" t="s">
        <v>173</v>
      </c>
      <c r="B62" s="18" t="s">
        <v>54</v>
      </c>
      <c r="C62" s="18" t="s">
        <v>108</v>
      </c>
      <c r="D62" s="388" t="s">
        <v>107</v>
      </c>
      <c r="E62" s="39">
        <v>15</v>
      </c>
      <c r="F62" s="367"/>
      <c r="G62" s="12">
        <v>0</v>
      </c>
      <c r="H62" s="32"/>
      <c r="I62" s="14">
        <f t="shared" si="1"/>
        <v>0</v>
      </c>
    </row>
    <row r="63" spans="1:9" x14ac:dyDescent="0.25">
      <c r="A63" s="41" t="s">
        <v>173</v>
      </c>
      <c r="B63" s="18" t="s">
        <v>55</v>
      </c>
      <c r="C63" s="18" t="s">
        <v>108</v>
      </c>
      <c r="D63" s="388" t="s">
        <v>107</v>
      </c>
      <c r="E63" s="39">
        <v>12</v>
      </c>
      <c r="F63" s="367"/>
      <c r="G63" s="12">
        <v>0</v>
      </c>
      <c r="H63" s="32"/>
      <c r="I63" s="14">
        <f t="shared" si="1"/>
        <v>0</v>
      </c>
    </row>
    <row r="64" spans="1:9" x14ac:dyDescent="0.25">
      <c r="A64" s="41" t="s">
        <v>173</v>
      </c>
      <c r="B64" s="18" t="s">
        <v>56</v>
      </c>
      <c r="C64" s="18" t="s">
        <v>98</v>
      </c>
      <c r="D64" s="388" t="s">
        <v>107</v>
      </c>
      <c r="E64" s="39">
        <v>10</v>
      </c>
      <c r="F64" s="367"/>
      <c r="G64" s="12">
        <v>0</v>
      </c>
      <c r="H64" s="32"/>
      <c r="I64" s="14">
        <f t="shared" si="1"/>
        <v>0</v>
      </c>
    </row>
    <row r="65" spans="1:9" x14ac:dyDescent="0.25">
      <c r="A65" s="41" t="s">
        <v>173</v>
      </c>
      <c r="B65" s="18" t="s">
        <v>57</v>
      </c>
      <c r="C65" s="18" t="s">
        <v>98</v>
      </c>
      <c r="D65" s="388" t="s">
        <v>107</v>
      </c>
      <c r="E65" s="39">
        <v>51</v>
      </c>
      <c r="F65" s="367"/>
      <c r="G65" s="12">
        <v>0</v>
      </c>
      <c r="H65" s="32"/>
      <c r="I65" s="14">
        <f t="shared" si="1"/>
        <v>0</v>
      </c>
    </row>
    <row r="66" spans="1:9" x14ac:dyDescent="0.25">
      <c r="A66" s="41" t="s">
        <v>173</v>
      </c>
      <c r="B66" s="18" t="s">
        <v>58</v>
      </c>
      <c r="C66" s="18" t="s">
        <v>97</v>
      </c>
      <c r="D66" s="388" t="s">
        <v>107</v>
      </c>
      <c r="E66" s="39">
        <v>117</v>
      </c>
      <c r="F66" s="367"/>
      <c r="G66" s="12">
        <v>0</v>
      </c>
      <c r="H66" s="32"/>
      <c r="I66" s="14">
        <f t="shared" si="1"/>
        <v>0</v>
      </c>
    </row>
    <row r="67" spans="1:9" x14ac:dyDescent="0.25">
      <c r="A67" s="41" t="s">
        <v>173</v>
      </c>
      <c r="B67" s="18" t="s">
        <v>59</v>
      </c>
      <c r="C67" s="18" t="s">
        <v>111</v>
      </c>
      <c r="D67" s="388" t="s">
        <v>107</v>
      </c>
      <c r="E67" s="39">
        <v>28</v>
      </c>
      <c r="F67" s="367"/>
      <c r="G67" s="12">
        <v>0</v>
      </c>
      <c r="H67" s="32"/>
      <c r="I67" s="14">
        <f t="shared" si="1"/>
        <v>0</v>
      </c>
    </row>
    <row r="68" spans="1:9" x14ac:dyDescent="0.25">
      <c r="A68" s="41" t="s">
        <v>173</v>
      </c>
      <c r="B68" s="18" t="s">
        <v>60</v>
      </c>
      <c r="C68" s="18" t="s">
        <v>119</v>
      </c>
      <c r="D68" s="388" t="s">
        <v>107</v>
      </c>
      <c r="E68" s="39">
        <v>48</v>
      </c>
      <c r="F68" s="367"/>
      <c r="G68" s="12">
        <v>0</v>
      </c>
      <c r="H68" s="32"/>
      <c r="I68" s="14">
        <f t="shared" si="1"/>
        <v>0</v>
      </c>
    </row>
    <row r="69" spans="1:9" x14ac:dyDescent="0.25">
      <c r="A69" s="41" t="s">
        <v>173</v>
      </c>
      <c r="B69" s="18" t="s">
        <v>61</v>
      </c>
      <c r="C69" s="18" t="s">
        <v>119</v>
      </c>
      <c r="D69" s="388" t="s">
        <v>107</v>
      </c>
      <c r="E69" s="39">
        <v>4</v>
      </c>
      <c r="F69" s="367"/>
      <c r="G69" s="12">
        <v>0</v>
      </c>
      <c r="H69" s="32"/>
      <c r="I69" s="14">
        <f t="shared" si="1"/>
        <v>0</v>
      </c>
    </row>
    <row r="70" spans="1:9" x14ac:dyDescent="0.25">
      <c r="A70" s="41" t="s">
        <v>173</v>
      </c>
      <c r="B70" s="18" t="s">
        <v>62</v>
      </c>
      <c r="C70" s="18" t="s">
        <v>98</v>
      </c>
      <c r="D70" s="388" t="s">
        <v>107</v>
      </c>
      <c r="E70" s="39">
        <v>8</v>
      </c>
      <c r="F70" s="367"/>
      <c r="G70" s="12">
        <v>0</v>
      </c>
      <c r="H70" s="32"/>
      <c r="I70" s="14">
        <f t="shared" si="1"/>
        <v>0</v>
      </c>
    </row>
    <row r="71" spans="1:9" x14ac:dyDescent="0.25">
      <c r="A71" s="41" t="s">
        <v>173</v>
      </c>
      <c r="B71" s="18" t="s">
        <v>63</v>
      </c>
      <c r="C71" s="18" t="s">
        <v>98</v>
      </c>
      <c r="D71" s="388" t="s">
        <v>107</v>
      </c>
      <c r="E71" s="39">
        <v>1</v>
      </c>
      <c r="F71" s="367"/>
      <c r="G71" s="12">
        <v>0</v>
      </c>
      <c r="H71" s="32"/>
      <c r="I71" s="14">
        <f t="shared" si="1"/>
        <v>0</v>
      </c>
    </row>
    <row r="72" spans="1:9" x14ac:dyDescent="0.25">
      <c r="A72" s="41" t="s">
        <v>173</v>
      </c>
      <c r="B72" s="18" t="s">
        <v>64</v>
      </c>
      <c r="C72" s="18" t="s">
        <v>98</v>
      </c>
      <c r="D72" s="388" t="s">
        <v>107</v>
      </c>
      <c r="E72" s="39">
        <v>1</v>
      </c>
      <c r="F72" s="367"/>
      <c r="G72" s="12">
        <v>0</v>
      </c>
      <c r="H72" s="32"/>
      <c r="I72" s="14">
        <f t="shared" si="1"/>
        <v>0</v>
      </c>
    </row>
    <row r="73" spans="1:9" x14ac:dyDescent="0.25">
      <c r="A73" s="41" t="s">
        <v>173</v>
      </c>
      <c r="B73" s="18" t="s">
        <v>65</v>
      </c>
      <c r="C73" s="18" t="s">
        <v>98</v>
      </c>
      <c r="D73" s="388" t="s">
        <v>107</v>
      </c>
      <c r="E73" s="39">
        <v>1</v>
      </c>
      <c r="F73" s="367"/>
      <c r="G73" s="12">
        <v>0</v>
      </c>
      <c r="H73" s="32"/>
      <c r="I73" s="14">
        <f t="shared" si="1"/>
        <v>0</v>
      </c>
    </row>
    <row r="74" spans="1:9" x14ac:dyDescent="0.25">
      <c r="A74" s="41" t="s">
        <v>173</v>
      </c>
      <c r="B74" s="18" t="s">
        <v>66</v>
      </c>
      <c r="C74" s="18" t="s">
        <v>109</v>
      </c>
      <c r="D74" s="388" t="s">
        <v>107</v>
      </c>
      <c r="E74" s="39">
        <v>4</v>
      </c>
      <c r="F74" s="367"/>
      <c r="G74" s="12">
        <v>0</v>
      </c>
      <c r="H74" s="32"/>
      <c r="I74" s="14">
        <f t="shared" si="1"/>
        <v>0</v>
      </c>
    </row>
    <row r="75" spans="1:9" x14ac:dyDescent="0.25">
      <c r="A75" s="41" t="s">
        <v>173</v>
      </c>
      <c r="B75" s="18" t="s">
        <v>67</v>
      </c>
      <c r="C75" s="18" t="s">
        <v>109</v>
      </c>
      <c r="D75" s="388" t="s">
        <v>107</v>
      </c>
      <c r="E75" s="39">
        <v>1</v>
      </c>
      <c r="F75" s="367"/>
      <c r="G75" s="12">
        <v>0</v>
      </c>
      <c r="H75" s="32"/>
      <c r="I75" s="14">
        <f t="shared" si="1"/>
        <v>0</v>
      </c>
    </row>
    <row r="76" spans="1:9" x14ac:dyDescent="0.25">
      <c r="A76" s="41" t="s">
        <v>173</v>
      </c>
      <c r="B76" s="18" t="s">
        <v>68</v>
      </c>
      <c r="C76" s="18" t="s">
        <v>109</v>
      </c>
      <c r="D76" s="388" t="s">
        <v>107</v>
      </c>
      <c r="E76" s="39">
        <v>1</v>
      </c>
      <c r="F76" s="367"/>
      <c r="G76" s="12">
        <v>0</v>
      </c>
      <c r="H76" s="32"/>
      <c r="I76" s="14">
        <f t="shared" si="1"/>
        <v>0</v>
      </c>
    </row>
    <row r="77" spans="1:9" x14ac:dyDescent="0.25">
      <c r="A77" s="41" t="s">
        <v>173</v>
      </c>
      <c r="B77" s="18" t="s">
        <v>69</v>
      </c>
      <c r="C77" s="18" t="s">
        <v>109</v>
      </c>
      <c r="D77" s="388" t="s">
        <v>107</v>
      </c>
      <c r="E77" s="39">
        <v>2</v>
      </c>
      <c r="F77" s="367"/>
      <c r="G77" s="12">
        <v>0</v>
      </c>
      <c r="H77" s="32"/>
      <c r="I77" s="14">
        <f t="shared" si="1"/>
        <v>0</v>
      </c>
    </row>
    <row r="78" spans="1:9" x14ac:dyDescent="0.25">
      <c r="A78" s="41" t="s">
        <v>173</v>
      </c>
      <c r="B78" s="18" t="s">
        <v>70</v>
      </c>
      <c r="C78" s="18" t="s">
        <v>119</v>
      </c>
      <c r="D78" s="388" t="s">
        <v>107</v>
      </c>
      <c r="E78" s="39">
        <v>3</v>
      </c>
      <c r="F78" s="367"/>
      <c r="G78" s="12">
        <v>0</v>
      </c>
      <c r="H78" s="32"/>
      <c r="I78" s="14">
        <f t="shared" si="1"/>
        <v>0</v>
      </c>
    </row>
    <row r="79" spans="1:9" x14ac:dyDescent="0.25">
      <c r="A79" s="41" t="s">
        <v>173</v>
      </c>
      <c r="B79" s="18" t="s">
        <v>71</v>
      </c>
      <c r="C79" s="18" t="s">
        <v>113</v>
      </c>
      <c r="D79" s="388" t="s">
        <v>107</v>
      </c>
      <c r="E79" s="39">
        <v>26</v>
      </c>
      <c r="F79" s="367"/>
      <c r="G79" s="12">
        <v>0</v>
      </c>
      <c r="H79" s="32"/>
      <c r="I79" s="14">
        <f t="shared" si="1"/>
        <v>0</v>
      </c>
    </row>
    <row r="80" spans="1:9" x14ac:dyDescent="0.25">
      <c r="A80" s="41" t="s">
        <v>173</v>
      </c>
      <c r="B80" s="18" t="s">
        <v>72</v>
      </c>
      <c r="C80" s="18" t="s">
        <v>97</v>
      </c>
      <c r="D80" s="388" t="s">
        <v>107</v>
      </c>
      <c r="E80" s="39">
        <v>33</v>
      </c>
      <c r="F80" s="367"/>
      <c r="G80" s="12">
        <v>0</v>
      </c>
      <c r="H80" s="32"/>
      <c r="I80" s="14">
        <f t="shared" si="1"/>
        <v>0</v>
      </c>
    </row>
    <row r="81" spans="1:9" x14ac:dyDescent="0.25">
      <c r="A81" s="41" t="s">
        <v>173</v>
      </c>
      <c r="B81" s="18" t="s">
        <v>73</v>
      </c>
      <c r="C81" s="18" t="s">
        <v>111</v>
      </c>
      <c r="D81" s="388" t="s">
        <v>107</v>
      </c>
      <c r="E81" s="39">
        <v>22</v>
      </c>
      <c r="F81" s="367"/>
      <c r="G81" s="12">
        <v>0</v>
      </c>
      <c r="H81" s="32"/>
      <c r="I81" s="14">
        <f t="shared" si="1"/>
        <v>0</v>
      </c>
    </row>
    <row r="82" spans="1:9" x14ac:dyDescent="0.25">
      <c r="A82" s="41" t="s">
        <v>173</v>
      </c>
      <c r="B82" s="18" t="s">
        <v>74</v>
      </c>
      <c r="C82" s="18" t="s">
        <v>98</v>
      </c>
      <c r="D82" s="388" t="s">
        <v>107</v>
      </c>
      <c r="E82" s="39">
        <v>71</v>
      </c>
      <c r="F82" s="367"/>
      <c r="G82" s="12">
        <v>0</v>
      </c>
      <c r="H82" s="32"/>
      <c r="I82" s="14">
        <f t="shared" si="1"/>
        <v>0</v>
      </c>
    </row>
    <row r="83" spans="1:9" x14ac:dyDescent="0.25">
      <c r="A83" s="41" t="s">
        <v>173</v>
      </c>
      <c r="B83" s="18" t="s">
        <v>75</v>
      </c>
      <c r="C83" s="18" t="s">
        <v>97</v>
      </c>
      <c r="D83" s="388" t="s">
        <v>107</v>
      </c>
      <c r="E83" s="39">
        <v>87</v>
      </c>
      <c r="F83" s="367"/>
      <c r="G83" s="12">
        <v>0</v>
      </c>
      <c r="H83" s="32"/>
      <c r="I83" s="14">
        <f t="shared" si="1"/>
        <v>0</v>
      </c>
    </row>
    <row r="84" spans="1:9" x14ac:dyDescent="0.25">
      <c r="A84" s="41" t="s">
        <v>173</v>
      </c>
      <c r="B84" s="18" t="s">
        <v>76</v>
      </c>
      <c r="C84" s="18" t="s">
        <v>97</v>
      </c>
      <c r="D84" s="388" t="s">
        <v>107</v>
      </c>
      <c r="E84" s="39">
        <v>70</v>
      </c>
      <c r="F84" s="367"/>
      <c r="G84" s="12">
        <v>0</v>
      </c>
      <c r="H84" s="32"/>
      <c r="I84" s="14">
        <f t="shared" si="1"/>
        <v>0</v>
      </c>
    </row>
    <row r="85" spans="1:9" x14ac:dyDescent="0.25">
      <c r="A85" s="41" t="s">
        <v>173</v>
      </c>
      <c r="B85" s="18" t="s">
        <v>77</v>
      </c>
      <c r="C85" s="18" t="s">
        <v>114</v>
      </c>
      <c r="D85" s="388" t="s">
        <v>107</v>
      </c>
      <c r="E85" s="39">
        <v>7</v>
      </c>
      <c r="F85" s="367"/>
      <c r="G85" s="12">
        <v>0</v>
      </c>
      <c r="H85" s="32"/>
      <c r="I85" s="14">
        <f t="shared" si="1"/>
        <v>0</v>
      </c>
    </row>
    <row r="86" spans="1:9" x14ac:dyDescent="0.25">
      <c r="A86" s="41" t="s">
        <v>173</v>
      </c>
      <c r="B86" s="18" t="s">
        <v>78</v>
      </c>
      <c r="C86" s="18" t="s">
        <v>97</v>
      </c>
      <c r="D86" s="388" t="s">
        <v>847</v>
      </c>
      <c r="E86" s="39">
        <v>92</v>
      </c>
      <c r="F86" s="367"/>
      <c r="G86" s="12">
        <v>0</v>
      </c>
      <c r="H86" s="32"/>
      <c r="I86" s="14">
        <f t="shared" si="1"/>
        <v>0</v>
      </c>
    </row>
    <row r="87" spans="1:9" x14ac:dyDescent="0.25">
      <c r="A87" s="41" t="s">
        <v>173</v>
      </c>
      <c r="B87" s="18" t="s">
        <v>79</v>
      </c>
      <c r="C87" s="18" t="s">
        <v>97</v>
      </c>
      <c r="D87" s="388" t="s">
        <v>847</v>
      </c>
      <c r="E87" s="39">
        <v>62</v>
      </c>
      <c r="F87" s="367"/>
      <c r="G87" s="12">
        <v>0</v>
      </c>
      <c r="H87" s="32"/>
      <c r="I87" s="14">
        <f t="shared" si="1"/>
        <v>0</v>
      </c>
    </row>
    <row r="88" spans="1:9" x14ac:dyDescent="0.25">
      <c r="A88" s="41" t="s">
        <v>173</v>
      </c>
      <c r="B88" s="18" t="s">
        <v>80</v>
      </c>
      <c r="C88" s="18" t="s">
        <v>97</v>
      </c>
      <c r="D88" s="388" t="s">
        <v>847</v>
      </c>
      <c r="E88" s="39">
        <v>128</v>
      </c>
      <c r="F88" s="367"/>
      <c r="G88" s="12">
        <v>0</v>
      </c>
      <c r="H88" s="32"/>
      <c r="I88" s="14">
        <f t="shared" si="1"/>
        <v>0</v>
      </c>
    </row>
    <row r="89" spans="1:9" x14ac:dyDescent="0.25">
      <c r="A89" s="41" t="s">
        <v>173</v>
      </c>
      <c r="B89" s="18" t="s">
        <v>81</v>
      </c>
      <c r="C89" s="18" t="s">
        <v>115</v>
      </c>
      <c r="D89" s="388" t="s">
        <v>116</v>
      </c>
      <c r="E89" s="39">
        <v>4</v>
      </c>
      <c r="F89" s="367"/>
      <c r="G89" s="12">
        <v>0</v>
      </c>
      <c r="H89" s="32"/>
      <c r="I89" s="14">
        <f t="shared" si="1"/>
        <v>0</v>
      </c>
    </row>
    <row r="90" spans="1:9" x14ac:dyDescent="0.25">
      <c r="A90" s="41" t="s">
        <v>173</v>
      </c>
      <c r="B90" s="18" t="s">
        <v>82</v>
      </c>
      <c r="C90" s="18" t="s">
        <v>109</v>
      </c>
      <c r="D90" s="388" t="s">
        <v>116</v>
      </c>
      <c r="E90" s="39">
        <v>5</v>
      </c>
      <c r="F90" s="367"/>
      <c r="G90" s="12">
        <v>0</v>
      </c>
      <c r="H90" s="32"/>
      <c r="I90" s="14">
        <f t="shared" si="1"/>
        <v>0</v>
      </c>
    </row>
    <row r="91" spans="1:9" x14ac:dyDescent="0.25">
      <c r="A91" s="41" t="s">
        <v>173</v>
      </c>
      <c r="B91" s="18" t="s">
        <v>83</v>
      </c>
      <c r="C91" s="18" t="s">
        <v>109</v>
      </c>
      <c r="D91" s="388" t="s">
        <v>116</v>
      </c>
      <c r="E91" s="39">
        <v>8</v>
      </c>
      <c r="F91" s="367"/>
      <c r="G91" s="12">
        <v>0</v>
      </c>
      <c r="H91" s="32"/>
      <c r="I91" s="14">
        <f t="shared" si="1"/>
        <v>0</v>
      </c>
    </row>
    <row r="92" spans="1:9" x14ac:dyDescent="0.25">
      <c r="A92" s="41" t="s">
        <v>173</v>
      </c>
      <c r="B92" s="18" t="s">
        <v>84</v>
      </c>
      <c r="C92" s="18" t="s">
        <v>109</v>
      </c>
      <c r="D92" s="388" t="s">
        <v>116</v>
      </c>
      <c r="E92" s="39">
        <v>1</v>
      </c>
      <c r="F92" s="367"/>
      <c r="G92" s="12">
        <v>0</v>
      </c>
      <c r="H92" s="32"/>
      <c r="I92" s="14">
        <f t="shared" ref="I92:I155" si="2">F92*G92</f>
        <v>0</v>
      </c>
    </row>
    <row r="93" spans="1:9" x14ac:dyDescent="0.25">
      <c r="A93" s="41" t="s">
        <v>173</v>
      </c>
      <c r="B93" s="18" t="s">
        <v>85</v>
      </c>
      <c r="C93" s="18" t="s">
        <v>109</v>
      </c>
      <c r="D93" s="388" t="s">
        <v>116</v>
      </c>
      <c r="E93" s="39">
        <v>1</v>
      </c>
      <c r="F93" s="367"/>
      <c r="G93" s="12">
        <v>0</v>
      </c>
      <c r="H93" s="32"/>
      <c r="I93" s="14">
        <f t="shared" si="2"/>
        <v>0</v>
      </c>
    </row>
    <row r="94" spans="1:9" x14ac:dyDescent="0.25">
      <c r="A94" s="41" t="s">
        <v>173</v>
      </c>
      <c r="B94" s="18" t="s">
        <v>86</v>
      </c>
      <c r="C94" s="18" t="s">
        <v>109</v>
      </c>
      <c r="D94" s="388" t="s">
        <v>116</v>
      </c>
      <c r="E94" s="39">
        <v>1</v>
      </c>
      <c r="F94" s="367"/>
      <c r="G94" s="12">
        <v>0</v>
      </c>
      <c r="H94" s="32"/>
      <c r="I94" s="14">
        <f t="shared" si="2"/>
        <v>0</v>
      </c>
    </row>
    <row r="95" spans="1:9" x14ac:dyDescent="0.25">
      <c r="A95" s="41" t="s">
        <v>173</v>
      </c>
      <c r="B95" s="18" t="s">
        <v>87</v>
      </c>
      <c r="C95" s="18" t="s">
        <v>109</v>
      </c>
      <c r="D95" s="388" t="s">
        <v>116</v>
      </c>
      <c r="E95" s="39">
        <v>1</v>
      </c>
      <c r="F95" s="367"/>
      <c r="G95" s="12">
        <v>0</v>
      </c>
      <c r="H95" s="32"/>
      <c r="I95" s="14">
        <f t="shared" si="2"/>
        <v>0</v>
      </c>
    </row>
    <row r="96" spans="1:9" x14ac:dyDescent="0.25">
      <c r="A96" s="41" t="s">
        <v>173</v>
      </c>
      <c r="B96" s="18" t="s">
        <v>88</v>
      </c>
      <c r="C96" s="18" t="s">
        <v>109</v>
      </c>
      <c r="D96" s="388" t="s">
        <v>116</v>
      </c>
      <c r="E96" s="39">
        <v>2</v>
      </c>
      <c r="F96" s="367"/>
      <c r="G96" s="12">
        <v>0</v>
      </c>
      <c r="H96" s="32"/>
      <c r="I96" s="14">
        <f t="shared" si="2"/>
        <v>0</v>
      </c>
    </row>
    <row r="97" spans="1:9" x14ac:dyDescent="0.25">
      <c r="A97" s="41" t="s">
        <v>173</v>
      </c>
      <c r="B97" s="18" t="s">
        <v>89</v>
      </c>
      <c r="C97" s="18" t="s">
        <v>109</v>
      </c>
      <c r="D97" s="388" t="s">
        <v>116</v>
      </c>
      <c r="E97" s="39">
        <v>10</v>
      </c>
      <c r="F97" s="367"/>
      <c r="G97" s="12">
        <v>0</v>
      </c>
      <c r="H97" s="32"/>
      <c r="I97" s="14">
        <f t="shared" si="2"/>
        <v>0</v>
      </c>
    </row>
    <row r="98" spans="1:9" x14ac:dyDescent="0.25">
      <c r="A98" s="41" t="s">
        <v>173</v>
      </c>
      <c r="B98" s="18" t="s">
        <v>90</v>
      </c>
      <c r="C98" s="18" t="s">
        <v>109</v>
      </c>
      <c r="D98" s="388" t="s">
        <v>116</v>
      </c>
      <c r="E98" s="39">
        <v>1</v>
      </c>
      <c r="F98" s="367"/>
      <c r="G98" s="12">
        <v>0</v>
      </c>
      <c r="H98" s="32"/>
      <c r="I98" s="14">
        <f t="shared" si="2"/>
        <v>0</v>
      </c>
    </row>
    <row r="99" spans="1:9" x14ac:dyDescent="0.25">
      <c r="A99" s="41" t="s">
        <v>173</v>
      </c>
      <c r="B99" s="18" t="s">
        <v>91</v>
      </c>
      <c r="C99" s="18" t="s">
        <v>109</v>
      </c>
      <c r="D99" s="388" t="s">
        <v>116</v>
      </c>
      <c r="E99" s="39">
        <v>1</v>
      </c>
      <c r="F99" s="367"/>
      <c r="G99" s="12">
        <v>0</v>
      </c>
      <c r="H99" s="32"/>
      <c r="I99" s="14">
        <f t="shared" si="2"/>
        <v>0</v>
      </c>
    </row>
    <row r="100" spans="1:9" x14ac:dyDescent="0.25">
      <c r="A100" s="41" t="s">
        <v>173</v>
      </c>
      <c r="B100" s="18" t="s">
        <v>92</v>
      </c>
      <c r="C100" s="18" t="s">
        <v>109</v>
      </c>
      <c r="D100" s="388" t="s">
        <v>116</v>
      </c>
      <c r="E100" s="39">
        <v>1</v>
      </c>
      <c r="F100" s="367"/>
      <c r="G100" s="12">
        <v>0</v>
      </c>
      <c r="H100" s="32"/>
      <c r="I100" s="14">
        <f t="shared" si="2"/>
        <v>0</v>
      </c>
    </row>
    <row r="101" spans="1:9" x14ac:dyDescent="0.25">
      <c r="A101" s="41" t="s">
        <v>173</v>
      </c>
      <c r="B101" s="18" t="s">
        <v>90</v>
      </c>
      <c r="C101" s="18" t="s">
        <v>109</v>
      </c>
      <c r="D101" s="388" t="s">
        <v>116</v>
      </c>
      <c r="E101" s="39">
        <v>1</v>
      </c>
      <c r="F101" s="367"/>
      <c r="G101" s="12">
        <v>0</v>
      </c>
      <c r="H101" s="32"/>
      <c r="I101" s="14">
        <f t="shared" si="2"/>
        <v>0</v>
      </c>
    </row>
    <row r="102" spans="1:9" x14ac:dyDescent="0.25">
      <c r="A102" s="41" t="s">
        <v>173</v>
      </c>
      <c r="B102" s="18" t="s">
        <v>91</v>
      </c>
      <c r="C102" s="18" t="s">
        <v>109</v>
      </c>
      <c r="D102" s="388" t="s">
        <v>116</v>
      </c>
      <c r="E102" s="39">
        <v>1</v>
      </c>
      <c r="F102" s="367"/>
      <c r="G102" s="12">
        <v>0</v>
      </c>
      <c r="H102" s="32"/>
      <c r="I102" s="14">
        <f t="shared" si="2"/>
        <v>0</v>
      </c>
    </row>
    <row r="103" spans="1:9" x14ac:dyDescent="0.25">
      <c r="A103" s="41" t="s">
        <v>173</v>
      </c>
      <c r="B103" s="18" t="s">
        <v>92</v>
      </c>
      <c r="C103" s="18" t="s">
        <v>109</v>
      </c>
      <c r="D103" s="388" t="s">
        <v>116</v>
      </c>
      <c r="E103" s="39">
        <v>1</v>
      </c>
      <c r="F103" s="367"/>
      <c r="G103" s="12">
        <v>0</v>
      </c>
      <c r="H103" s="32"/>
      <c r="I103" s="14">
        <f t="shared" si="2"/>
        <v>0</v>
      </c>
    </row>
    <row r="104" spans="1:9" x14ac:dyDescent="0.25">
      <c r="A104" s="41" t="s">
        <v>120</v>
      </c>
      <c r="B104" s="18" t="s">
        <v>155</v>
      </c>
      <c r="C104" s="18" t="s">
        <v>102</v>
      </c>
      <c r="D104" s="388" t="s">
        <v>101</v>
      </c>
      <c r="E104" s="39">
        <v>14</v>
      </c>
      <c r="F104" s="367"/>
      <c r="G104" s="12">
        <v>0</v>
      </c>
      <c r="H104" s="32"/>
      <c r="I104" s="14">
        <f t="shared" si="2"/>
        <v>0</v>
      </c>
    </row>
    <row r="105" spans="1:9" x14ac:dyDescent="0.25">
      <c r="A105" s="41" t="s">
        <v>120</v>
      </c>
      <c r="B105" s="18" t="s">
        <v>156</v>
      </c>
      <c r="C105" s="18" t="s">
        <v>102</v>
      </c>
      <c r="D105" s="388" t="s">
        <v>101</v>
      </c>
      <c r="E105" s="39">
        <v>9</v>
      </c>
      <c r="F105" s="367"/>
      <c r="G105" s="12">
        <v>0</v>
      </c>
      <c r="H105" s="32"/>
      <c r="I105" s="14">
        <f t="shared" si="2"/>
        <v>0</v>
      </c>
    </row>
    <row r="106" spans="1:9" x14ac:dyDescent="0.25">
      <c r="A106" s="41" t="s">
        <v>120</v>
      </c>
      <c r="B106" s="18" t="s">
        <v>157</v>
      </c>
      <c r="C106" s="18" t="s">
        <v>102</v>
      </c>
      <c r="D106" s="388" t="s">
        <v>101</v>
      </c>
      <c r="E106" s="39">
        <v>22</v>
      </c>
      <c r="F106" s="367"/>
      <c r="G106" s="12">
        <v>0</v>
      </c>
      <c r="H106" s="32"/>
      <c r="I106" s="14">
        <f t="shared" si="2"/>
        <v>0</v>
      </c>
    </row>
    <row r="107" spans="1:9" x14ac:dyDescent="0.25">
      <c r="A107" s="41" t="s">
        <v>120</v>
      </c>
      <c r="B107" s="18" t="s">
        <v>158</v>
      </c>
      <c r="C107" s="18" t="s">
        <v>102</v>
      </c>
      <c r="D107" s="388" t="s">
        <v>101</v>
      </c>
      <c r="E107" s="39">
        <v>16</v>
      </c>
      <c r="F107" s="367"/>
      <c r="G107" s="12">
        <v>0</v>
      </c>
      <c r="H107" s="32"/>
      <c r="I107" s="14">
        <f t="shared" si="2"/>
        <v>0</v>
      </c>
    </row>
    <row r="108" spans="1:9" x14ac:dyDescent="0.25">
      <c r="A108" s="41" t="s">
        <v>120</v>
      </c>
      <c r="B108" s="18" t="s">
        <v>159</v>
      </c>
      <c r="C108" s="18" t="s">
        <v>102</v>
      </c>
      <c r="D108" s="388" t="s">
        <v>101</v>
      </c>
      <c r="E108" s="39">
        <v>16</v>
      </c>
      <c r="F108" s="367"/>
      <c r="G108" s="12">
        <v>0</v>
      </c>
      <c r="H108" s="32"/>
      <c r="I108" s="14">
        <f t="shared" si="2"/>
        <v>0</v>
      </c>
    </row>
    <row r="109" spans="1:9" x14ac:dyDescent="0.25">
      <c r="A109" s="41" t="s">
        <v>120</v>
      </c>
      <c r="B109" s="18" t="s">
        <v>160</v>
      </c>
      <c r="C109" s="18" t="s">
        <v>102</v>
      </c>
      <c r="D109" s="388" t="s">
        <v>101</v>
      </c>
      <c r="E109" s="39">
        <v>16</v>
      </c>
      <c r="F109" s="367"/>
      <c r="G109" s="12">
        <v>0</v>
      </c>
      <c r="H109" s="32"/>
      <c r="I109" s="14">
        <f t="shared" si="2"/>
        <v>0</v>
      </c>
    </row>
    <row r="110" spans="1:9" x14ac:dyDescent="0.25">
      <c r="A110" s="41" t="s">
        <v>120</v>
      </c>
      <c r="B110" s="18" t="s">
        <v>161</v>
      </c>
      <c r="C110" s="18" t="s">
        <v>102</v>
      </c>
      <c r="D110" s="388" t="s">
        <v>101</v>
      </c>
      <c r="E110" s="39">
        <v>24</v>
      </c>
      <c r="F110" s="367"/>
      <c r="G110" s="12">
        <v>0</v>
      </c>
      <c r="H110" s="32"/>
      <c r="I110" s="14">
        <f t="shared" si="2"/>
        <v>0</v>
      </c>
    </row>
    <row r="111" spans="1:9" x14ac:dyDescent="0.25">
      <c r="A111" s="41" t="s">
        <v>120</v>
      </c>
      <c r="B111" s="18" t="s">
        <v>162</v>
      </c>
      <c r="C111" s="18" t="s">
        <v>102</v>
      </c>
      <c r="D111" s="388" t="s">
        <v>101</v>
      </c>
      <c r="E111" s="39">
        <v>56</v>
      </c>
      <c r="F111" s="367"/>
      <c r="G111" s="12">
        <v>0</v>
      </c>
      <c r="H111" s="32"/>
      <c r="I111" s="14">
        <f t="shared" si="2"/>
        <v>0</v>
      </c>
    </row>
    <row r="112" spans="1:9" x14ac:dyDescent="0.25">
      <c r="A112" s="41" t="s">
        <v>120</v>
      </c>
      <c r="B112" s="18" t="s">
        <v>163</v>
      </c>
      <c r="C112" s="18" t="s">
        <v>105</v>
      </c>
      <c r="D112" s="388" t="s">
        <v>101</v>
      </c>
      <c r="E112" s="39">
        <v>55</v>
      </c>
      <c r="F112" s="367"/>
      <c r="G112" s="12">
        <v>0</v>
      </c>
      <c r="H112" s="32"/>
      <c r="I112" s="14">
        <f t="shared" si="2"/>
        <v>0</v>
      </c>
    </row>
    <row r="113" spans="1:9" x14ac:dyDescent="0.25">
      <c r="A113" s="41" t="s">
        <v>120</v>
      </c>
      <c r="B113" s="18" t="s">
        <v>164</v>
      </c>
      <c r="C113" s="18" t="s">
        <v>105</v>
      </c>
      <c r="D113" s="388" t="s">
        <v>101</v>
      </c>
      <c r="E113" s="39">
        <v>57</v>
      </c>
      <c r="F113" s="367"/>
      <c r="G113" s="12">
        <v>0</v>
      </c>
      <c r="H113" s="32"/>
      <c r="I113" s="14">
        <f t="shared" si="2"/>
        <v>0</v>
      </c>
    </row>
    <row r="114" spans="1:9" x14ac:dyDescent="0.25">
      <c r="A114" s="41" t="s">
        <v>120</v>
      </c>
      <c r="B114" s="18" t="s">
        <v>165</v>
      </c>
      <c r="C114" s="18" t="s">
        <v>104</v>
      </c>
      <c r="D114" s="388" t="s">
        <v>101</v>
      </c>
      <c r="E114" s="39">
        <v>18</v>
      </c>
      <c r="F114" s="367"/>
      <c r="G114" s="12">
        <v>0</v>
      </c>
      <c r="H114" s="32"/>
      <c r="I114" s="14">
        <f t="shared" si="2"/>
        <v>0</v>
      </c>
    </row>
    <row r="115" spans="1:9" x14ac:dyDescent="0.25">
      <c r="A115" s="41" t="s">
        <v>120</v>
      </c>
      <c r="B115" s="18" t="s">
        <v>166</v>
      </c>
      <c r="C115" s="18" t="s">
        <v>105</v>
      </c>
      <c r="D115" s="388" t="s">
        <v>101</v>
      </c>
      <c r="E115" s="39">
        <v>57</v>
      </c>
      <c r="F115" s="367"/>
      <c r="G115" s="12">
        <v>0</v>
      </c>
      <c r="H115" s="32"/>
      <c r="I115" s="14">
        <f t="shared" si="2"/>
        <v>0</v>
      </c>
    </row>
    <row r="116" spans="1:9" x14ac:dyDescent="0.25">
      <c r="A116" s="41" t="s">
        <v>120</v>
      </c>
      <c r="B116" s="18" t="s">
        <v>167</v>
      </c>
      <c r="C116" s="18" t="s">
        <v>105</v>
      </c>
      <c r="D116" s="388" t="s">
        <v>101</v>
      </c>
      <c r="E116" s="39">
        <v>53</v>
      </c>
      <c r="F116" s="367"/>
      <c r="G116" s="12">
        <v>0</v>
      </c>
      <c r="H116" s="32"/>
      <c r="I116" s="14">
        <f t="shared" si="2"/>
        <v>0</v>
      </c>
    </row>
    <row r="117" spans="1:9" x14ac:dyDescent="0.25">
      <c r="A117" s="41" t="s">
        <v>120</v>
      </c>
      <c r="B117" s="18" t="s">
        <v>168</v>
      </c>
      <c r="C117" s="18" t="s">
        <v>105</v>
      </c>
      <c r="D117" s="388" t="s">
        <v>101</v>
      </c>
      <c r="E117" s="39">
        <v>57</v>
      </c>
      <c r="F117" s="367"/>
      <c r="G117" s="12">
        <v>0</v>
      </c>
      <c r="H117" s="32"/>
      <c r="I117" s="14">
        <f t="shared" si="2"/>
        <v>0</v>
      </c>
    </row>
    <row r="118" spans="1:9" x14ac:dyDescent="0.25">
      <c r="A118" s="41" t="s">
        <v>120</v>
      </c>
      <c r="B118" s="18" t="s">
        <v>169</v>
      </c>
      <c r="C118" s="18" t="s">
        <v>105</v>
      </c>
      <c r="D118" s="388" t="s">
        <v>101</v>
      </c>
      <c r="E118" s="39">
        <v>55</v>
      </c>
      <c r="F118" s="367"/>
      <c r="G118" s="12">
        <v>0</v>
      </c>
      <c r="H118" s="32"/>
      <c r="I118" s="14">
        <f t="shared" si="2"/>
        <v>0</v>
      </c>
    </row>
    <row r="119" spans="1:9" x14ac:dyDescent="0.25">
      <c r="A119" s="41" t="s">
        <v>120</v>
      </c>
      <c r="B119" s="18" t="s">
        <v>170</v>
      </c>
      <c r="C119" s="18" t="s">
        <v>105</v>
      </c>
      <c r="D119" s="388" t="s">
        <v>101</v>
      </c>
      <c r="E119" s="39">
        <v>57</v>
      </c>
      <c r="F119" s="367"/>
      <c r="G119" s="12">
        <v>0</v>
      </c>
      <c r="H119" s="32"/>
      <c r="I119" s="14">
        <f t="shared" si="2"/>
        <v>0</v>
      </c>
    </row>
    <row r="120" spans="1:9" x14ac:dyDescent="0.25">
      <c r="A120" s="41" t="s">
        <v>120</v>
      </c>
      <c r="B120" s="18" t="s">
        <v>171</v>
      </c>
      <c r="C120" s="18" t="s">
        <v>105</v>
      </c>
      <c r="D120" s="388" t="s">
        <v>101</v>
      </c>
      <c r="E120" s="39">
        <v>56</v>
      </c>
      <c r="F120" s="367"/>
      <c r="G120" s="12">
        <v>0</v>
      </c>
      <c r="H120" s="32"/>
      <c r="I120" s="14">
        <f t="shared" si="2"/>
        <v>0</v>
      </c>
    </row>
    <row r="121" spans="1:9" x14ac:dyDescent="0.25">
      <c r="A121" s="41" t="s">
        <v>120</v>
      </c>
      <c r="B121" s="18" t="s">
        <v>172</v>
      </c>
      <c r="C121" s="18" t="s">
        <v>105</v>
      </c>
      <c r="D121" s="388" t="s">
        <v>101</v>
      </c>
      <c r="E121" s="39">
        <v>56</v>
      </c>
      <c r="F121" s="367"/>
      <c r="G121" s="12">
        <v>0</v>
      </c>
      <c r="H121" s="32"/>
      <c r="I121" s="14">
        <f t="shared" si="2"/>
        <v>0</v>
      </c>
    </row>
    <row r="122" spans="1:9" x14ac:dyDescent="0.25">
      <c r="A122" s="41" t="s">
        <v>120</v>
      </c>
      <c r="B122" s="18" t="s">
        <v>139</v>
      </c>
      <c r="C122" s="18" t="s">
        <v>98</v>
      </c>
      <c r="D122" s="388" t="s">
        <v>107</v>
      </c>
      <c r="E122" s="39">
        <v>20</v>
      </c>
      <c r="F122" s="367"/>
      <c r="G122" s="12">
        <v>0</v>
      </c>
      <c r="H122" s="32"/>
      <c r="I122" s="14">
        <f t="shared" si="2"/>
        <v>0</v>
      </c>
    </row>
    <row r="123" spans="1:9" x14ac:dyDescent="0.25">
      <c r="A123" s="41" t="s">
        <v>120</v>
      </c>
      <c r="B123" s="18" t="s">
        <v>140</v>
      </c>
      <c r="C123" s="18" t="s">
        <v>98</v>
      </c>
      <c r="D123" s="388" t="s">
        <v>107</v>
      </c>
      <c r="E123" s="39">
        <v>36</v>
      </c>
      <c r="F123" s="367"/>
      <c r="G123" s="12">
        <v>0</v>
      </c>
      <c r="H123" s="32"/>
      <c r="I123" s="14">
        <f t="shared" si="2"/>
        <v>0</v>
      </c>
    </row>
    <row r="124" spans="1:9" x14ac:dyDescent="0.25">
      <c r="A124" s="41" t="s">
        <v>120</v>
      </c>
      <c r="B124" s="18" t="s">
        <v>141</v>
      </c>
      <c r="C124" s="18" t="s">
        <v>122</v>
      </c>
      <c r="D124" s="388" t="s">
        <v>107</v>
      </c>
      <c r="E124" s="39">
        <v>84</v>
      </c>
      <c r="F124" s="367"/>
      <c r="G124" s="12">
        <v>0</v>
      </c>
      <c r="H124" s="32"/>
      <c r="I124" s="14">
        <f t="shared" si="2"/>
        <v>0</v>
      </c>
    </row>
    <row r="125" spans="1:9" x14ac:dyDescent="0.25">
      <c r="A125" s="41" t="s">
        <v>120</v>
      </c>
      <c r="B125" s="18" t="s">
        <v>142</v>
      </c>
      <c r="C125" s="18" t="s">
        <v>98</v>
      </c>
      <c r="D125" s="388" t="s">
        <v>107</v>
      </c>
      <c r="E125" s="39">
        <v>61</v>
      </c>
      <c r="F125" s="367"/>
      <c r="G125" s="12">
        <v>0</v>
      </c>
      <c r="H125" s="32"/>
      <c r="I125" s="14">
        <f t="shared" si="2"/>
        <v>0</v>
      </c>
    </row>
    <row r="126" spans="1:9" x14ac:dyDescent="0.25">
      <c r="A126" s="41" t="s">
        <v>120</v>
      </c>
      <c r="B126" s="18" t="s">
        <v>143</v>
      </c>
      <c r="C126" s="18" t="s">
        <v>119</v>
      </c>
      <c r="D126" s="388" t="s">
        <v>107</v>
      </c>
      <c r="E126" s="39">
        <v>3</v>
      </c>
      <c r="F126" s="367"/>
      <c r="G126" s="12">
        <v>0</v>
      </c>
      <c r="H126" s="32"/>
      <c r="I126" s="14">
        <f t="shared" si="2"/>
        <v>0</v>
      </c>
    </row>
    <row r="127" spans="1:9" x14ac:dyDescent="0.25">
      <c r="A127" s="41" t="s">
        <v>120</v>
      </c>
      <c r="B127" s="18" t="s">
        <v>144</v>
      </c>
      <c r="C127" s="18" t="s">
        <v>111</v>
      </c>
      <c r="D127" s="388" t="s">
        <v>107</v>
      </c>
      <c r="E127" s="39">
        <v>10</v>
      </c>
      <c r="F127" s="367"/>
      <c r="G127" s="12">
        <v>0</v>
      </c>
      <c r="H127" s="32"/>
      <c r="I127" s="14">
        <f t="shared" si="2"/>
        <v>0</v>
      </c>
    </row>
    <row r="128" spans="1:9" x14ac:dyDescent="0.25">
      <c r="A128" s="41" t="s">
        <v>120</v>
      </c>
      <c r="B128" s="18" t="s">
        <v>145</v>
      </c>
      <c r="C128" s="18" t="s">
        <v>98</v>
      </c>
      <c r="D128" s="388" t="s">
        <v>107</v>
      </c>
      <c r="E128" s="39">
        <v>6</v>
      </c>
      <c r="F128" s="367"/>
      <c r="G128" s="12">
        <v>0</v>
      </c>
      <c r="H128" s="32"/>
      <c r="I128" s="14">
        <f t="shared" si="2"/>
        <v>0</v>
      </c>
    </row>
    <row r="129" spans="1:9" x14ac:dyDescent="0.25">
      <c r="A129" s="41" t="s">
        <v>120</v>
      </c>
      <c r="B129" s="18" t="s">
        <v>146</v>
      </c>
      <c r="C129" s="18" t="s">
        <v>98</v>
      </c>
      <c r="D129" s="388" t="s">
        <v>107</v>
      </c>
      <c r="E129" s="39">
        <v>31</v>
      </c>
      <c r="F129" s="367"/>
      <c r="G129" s="12">
        <v>0</v>
      </c>
      <c r="H129" s="32"/>
      <c r="I129" s="14">
        <f t="shared" si="2"/>
        <v>0</v>
      </c>
    </row>
    <row r="130" spans="1:9" x14ac:dyDescent="0.25">
      <c r="A130" s="41" t="s">
        <v>120</v>
      </c>
      <c r="B130" s="18" t="s">
        <v>147</v>
      </c>
      <c r="C130" s="18" t="s">
        <v>98</v>
      </c>
      <c r="D130" s="388" t="s">
        <v>107</v>
      </c>
      <c r="E130" s="39">
        <v>17</v>
      </c>
      <c r="F130" s="367"/>
      <c r="G130" s="12">
        <v>0</v>
      </c>
      <c r="H130" s="32"/>
      <c r="I130" s="14">
        <f t="shared" si="2"/>
        <v>0</v>
      </c>
    </row>
    <row r="131" spans="1:9" x14ac:dyDescent="0.25">
      <c r="A131" s="41" t="s">
        <v>120</v>
      </c>
      <c r="B131" s="18" t="s">
        <v>148</v>
      </c>
      <c r="C131" s="18" t="s">
        <v>98</v>
      </c>
      <c r="D131" s="388" t="s">
        <v>107</v>
      </c>
      <c r="E131" s="39">
        <v>183</v>
      </c>
      <c r="F131" s="367"/>
      <c r="G131" s="12">
        <v>0</v>
      </c>
      <c r="H131" s="32"/>
      <c r="I131" s="14">
        <f t="shared" si="2"/>
        <v>0</v>
      </c>
    </row>
    <row r="132" spans="1:9" x14ac:dyDescent="0.25">
      <c r="A132" s="41" t="s">
        <v>120</v>
      </c>
      <c r="B132" s="18" t="s">
        <v>149</v>
      </c>
      <c r="C132" s="18" t="s">
        <v>111</v>
      </c>
      <c r="D132" s="388" t="s">
        <v>107</v>
      </c>
      <c r="E132" s="39">
        <v>4</v>
      </c>
      <c r="F132" s="367"/>
      <c r="G132" s="12">
        <v>0</v>
      </c>
      <c r="H132" s="32"/>
      <c r="I132" s="14">
        <f t="shared" si="2"/>
        <v>0</v>
      </c>
    </row>
    <row r="133" spans="1:9" x14ac:dyDescent="0.25">
      <c r="A133" s="41" t="s">
        <v>120</v>
      </c>
      <c r="B133" s="18" t="s">
        <v>150</v>
      </c>
      <c r="C133" s="18" t="s">
        <v>119</v>
      </c>
      <c r="D133" s="388" t="s">
        <v>107</v>
      </c>
      <c r="E133" s="39">
        <v>2</v>
      </c>
      <c r="F133" s="367"/>
      <c r="G133" s="12">
        <v>0</v>
      </c>
      <c r="H133" s="32"/>
      <c r="I133" s="14">
        <f t="shared" si="2"/>
        <v>0</v>
      </c>
    </row>
    <row r="134" spans="1:9" x14ac:dyDescent="0.25">
      <c r="A134" s="41" t="s">
        <v>120</v>
      </c>
      <c r="B134" s="18" t="s">
        <v>151</v>
      </c>
      <c r="C134" s="18" t="s">
        <v>111</v>
      </c>
      <c r="D134" s="388" t="s">
        <v>107</v>
      </c>
      <c r="E134" s="39">
        <v>15</v>
      </c>
      <c r="F134" s="367"/>
      <c r="G134" s="12">
        <v>0</v>
      </c>
      <c r="H134" s="32"/>
      <c r="I134" s="14">
        <f t="shared" si="2"/>
        <v>0</v>
      </c>
    </row>
    <row r="135" spans="1:9" x14ac:dyDescent="0.25">
      <c r="A135" s="41" t="s">
        <v>120</v>
      </c>
      <c r="B135" s="18" t="s">
        <v>152</v>
      </c>
      <c r="C135" s="18" t="s">
        <v>111</v>
      </c>
      <c r="D135" s="388" t="s">
        <v>107</v>
      </c>
      <c r="E135" s="39">
        <v>18</v>
      </c>
      <c r="F135" s="367"/>
      <c r="G135" s="12">
        <v>0</v>
      </c>
      <c r="H135" s="32"/>
      <c r="I135" s="14">
        <f t="shared" si="2"/>
        <v>0</v>
      </c>
    </row>
    <row r="136" spans="1:9" x14ac:dyDescent="0.25">
      <c r="A136" s="41" t="s">
        <v>120</v>
      </c>
      <c r="B136" s="18" t="s">
        <v>153</v>
      </c>
      <c r="C136" s="18" t="s">
        <v>98</v>
      </c>
      <c r="D136" s="388" t="s">
        <v>107</v>
      </c>
      <c r="E136" s="39">
        <v>21</v>
      </c>
      <c r="F136" s="367"/>
      <c r="G136" s="12">
        <v>0</v>
      </c>
      <c r="H136" s="32"/>
      <c r="I136" s="14">
        <f t="shared" si="2"/>
        <v>0</v>
      </c>
    </row>
    <row r="137" spans="1:9" x14ac:dyDescent="0.25">
      <c r="A137" s="41" t="s">
        <v>120</v>
      </c>
      <c r="B137" s="18" t="s">
        <v>154</v>
      </c>
      <c r="C137" s="18" t="s">
        <v>111</v>
      </c>
      <c r="D137" s="388" t="s">
        <v>107</v>
      </c>
      <c r="E137" s="39">
        <v>12</v>
      </c>
      <c r="F137" s="367"/>
      <c r="G137" s="12">
        <v>0</v>
      </c>
      <c r="H137" s="32"/>
      <c r="I137" s="14">
        <f t="shared" si="2"/>
        <v>0</v>
      </c>
    </row>
    <row r="138" spans="1:9" x14ac:dyDescent="0.25">
      <c r="A138" s="41" t="s">
        <v>120</v>
      </c>
      <c r="B138" s="18" t="s">
        <v>126</v>
      </c>
      <c r="C138" s="18" t="s">
        <v>109</v>
      </c>
      <c r="D138" s="388" t="s">
        <v>116</v>
      </c>
      <c r="E138" s="39">
        <v>5</v>
      </c>
      <c r="F138" s="367"/>
      <c r="G138" s="12">
        <v>0</v>
      </c>
      <c r="H138" s="32"/>
      <c r="I138" s="14">
        <f t="shared" si="2"/>
        <v>0</v>
      </c>
    </row>
    <row r="139" spans="1:9" x14ac:dyDescent="0.25">
      <c r="A139" s="41" t="s">
        <v>120</v>
      </c>
      <c r="B139" s="18" t="s">
        <v>127</v>
      </c>
      <c r="C139" s="18" t="s">
        <v>109</v>
      </c>
      <c r="D139" s="388" t="s">
        <v>116</v>
      </c>
      <c r="E139" s="39">
        <v>1</v>
      </c>
      <c r="F139" s="367"/>
      <c r="G139" s="12">
        <v>0</v>
      </c>
      <c r="H139" s="32"/>
      <c r="I139" s="14">
        <f t="shared" si="2"/>
        <v>0</v>
      </c>
    </row>
    <row r="140" spans="1:9" x14ac:dyDescent="0.25">
      <c r="A140" s="41" t="s">
        <v>120</v>
      </c>
      <c r="B140" s="18" t="s">
        <v>128</v>
      </c>
      <c r="C140" s="18" t="s">
        <v>109</v>
      </c>
      <c r="D140" s="388" t="s">
        <v>116</v>
      </c>
      <c r="E140" s="39">
        <v>1</v>
      </c>
      <c r="F140" s="367"/>
      <c r="G140" s="12">
        <v>0</v>
      </c>
      <c r="H140" s="32"/>
      <c r="I140" s="14">
        <f t="shared" si="2"/>
        <v>0</v>
      </c>
    </row>
    <row r="141" spans="1:9" x14ac:dyDescent="0.25">
      <c r="A141" s="41" t="s">
        <v>120</v>
      </c>
      <c r="B141" s="18" t="s">
        <v>129</v>
      </c>
      <c r="C141" s="18" t="s">
        <v>109</v>
      </c>
      <c r="D141" s="388" t="s">
        <v>116</v>
      </c>
      <c r="E141" s="39">
        <v>5</v>
      </c>
      <c r="F141" s="367"/>
      <c r="G141" s="12">
        <v>0</v>
      </c>
      <c r="H141" s="32"/>
      <c r="I141" s="14">
        <f t="shared" si="2"/>
        <v>0</v>
      </c>
    </row>
    <row r="142" spans="1:9" x14ac:dyDescent="0.25">
      <c r="A142" s="41" t="s">
        <v>120</v>
      </c>
      <c r="B142" s="18" t="s">
        <v>130</v>
      </c>
      <c r="C142" s="18" t="s">
        <v>109</v>
      </c>
      <c r="D142" s="388" t="s">
        <v>116</v>
      </c>
      <c r="E142" s="39">
        <v>1</v>
      </c>
      <c r="F142" s="367"/>
      <c r="G142" s="12">
        <v>0</v>
      </c>
      <c r="H142" s="32"/>
      <c r="I142" s="14">
        <f t="shared" si="2"/>
        <v>0</v>
      </c>
    </row>
    <row r="143" spans="1:9" x14ac:dyDescent="0.25">
      <c r="A143" s="41" t="s">
        <v>120</v>
      </c>
      <c r="B143" s="18" t="s">
        <v>131</v>
      </c>
      <c r="C143" s="18" t="s">
        <v>109</v>
      </c>
      <c r="D143" s="388" t="s">
        <v>116</v>
      </c>
      <c r="E143" s="39">
        <v>1</v>
      </c>
      <c r="F143" s="367"/>
      <c r="G143" s="12">
        <v>0</v>
      </c>
      <c r="H143" s="32"/>
      <c r="I143" s="14">
        <f t="shared" si="2"/>
        <v>0</v>
      </c>
    </row>
    <row r="144" spans="1:9" x14ac:dyDescent="0.25">
      <c r="A144" s="41" t="s">
        <v>120</v>
      </c>
      <c r="B144" s="18" t="s">
        <v>132</v>
      </c>
      <c r="C144" s="18" t="s">
        <v>109</v>
      </c>
      <c r="D144" s="388" t="s">
        <v>116</v>
      </c>
      <c r="E144" s="39">
        <v>10</v>
      </c>
      <c r="F144" s="367"/>
      <c r="G144" s="12">
        <v>0</v>
      </c>
      <c r="H144" s="32"/>
      <c r="I144" s="14">
        <f t="shared" si="2"/>
        <v>0</v>
      </c>
    </row>
    <row r="145" spans="1:9" x14ac:dyDescent="0.25">
      <c r="A145" s="41" t="s">
        <v>120</v>
      </c>
      <c r="B145" s="18" t="s">
        <v>133</v>
      </c>
      <c r="C145" s="18" t="s">
        <v>109</v>
      </c>
      <c r="D145" s="388" t="s">
        <v>116</v>
      </c>
      <c r="E145" s="39">
        <v>1</v>
      </c>
      <c r="F145" s="367"/>
      <c r="G145" s="12">
        <v>0</v>
      </c>
      <c r="H145" s="32"/>
      <c r="I145" s="14">
        <f t="shared" si="2"/>
        <v>0</v>
      </c>
    </row>
    <row r="146" spans="1:9" x14ac:dyDescent="0.25">
      <c r="A146" s="41" t="s">
        <v>120</v>
      </c>
      <c r="B146" s="18" t="s">
        <v>134</v>
      </c>
      <c r="C146" s="18" t="s">
        <v>109</v>
      </c>
      <c r="D146" s="388" t="s">
        <v>116</v>
      </c>
      <c r="E146" s="39">
        <v>1</v>
      </c>
      <c r="F146" s="367"/>
      <c r="G146" s="12">
        <v>0</v>
      </c>
      <c r="H146" s="32"/>
      <c r="I146" s="14">
        <f t="shared" si="2"/>
        <v>0</v>
      </c>
    </row>
    <row r="147" spans="1:9" x14ac:dyDescent="0.25">
      <c r="A147" s="41" t="s">
        <v>120</v>
      </c>
      <c r="B147" s="18" t="s">
        <v>135</v>
      </c>
      <c r="C147" s="18" t="s">
        <v>109</v>
      </c>
      <c r="D147" s="388" t="s">
        <v>116</v>
      </c>
      <c r="E147" s="39">
        <v>6</v>
      </c>
      <c r="F147" s="367"/>
      <c r="G147" s="12">
        <v>0</v>
      </c>
      <c r="H147" s="32"/>
      <c r="I147" s="14">
        <f t="shared" si="2"/>
        <v>0</v>
      </c>
    </row>
    <row r="148" spans="1:9" x14ac:dyDescent="0.25">
      <c r="A148" s="41" t="s">
        <v>120</v>
      </c>
      <c r="B148" s="18" t="s">
        <v>136</v>
      </c>
      <c r="C148" s="18" t="s">
        <v>109</v>
      </c>
      <c r="D148" s="388" t="s">
        <v>116</v>
      </c>
      <c r="E148" s="39">
        <v>1</v>
      </c>
      <c r="F148" s="367"/>
      <c r="G148" s="12">
        <v>0</v>
      </c>
      <c r="H148" s="32"/>
      <c r="I148" s="14">
        <f t="shared" si="2"/>
        <v>0</v>
      </c>
    </row>
    <row r="149" spans="1:9" x14ac:dyDescent="0.25">
      <c r="A149" s="41" t="s">
        <v>120</v>
      </c>
      <c r="B149" s="18" t="s">
        <v>137</v>
      </c>
      <c r="C149" s="18" t="s">
        <v>109</v>
      </c>
      <c r="D149" s="388" t="s">
        <v>116</v>
      </c>
      <c r="E149" s="39">
        <v>1</v>
      </c>
      <c r="F149" s="367"/>
      <c r="G149" s="12">
        <v>0</v>
      </c>
      <c r="H149" s="32"/>
      <c r="I149" s="14">
        <f t="shared" si="2"/>
        <v>0</v>
      </c>
    </row>
    <row r="150" spans="1:9" x14ac:dyDescent="0.25">
      <c r="A150" s="41" t="s">
        <v>120</v>
      </c>
      <c r="B150" s="18" t="s">
        <v>138</v>
      </c>
      <c r="C150" s="18" t="s">
        <v>109</v>
      </c>
      <c r="D150" s="388" t="s">
        <v>116</v>
      </c>
      <c r="E150" s="39">
        <v>1</v>
      </c>
      <c r="F150" s="367"/>
      <c r="G150" s="12">
        <v>0</v>
      </c>
      <c r="H150" s="32"/>
      <c r="I150" s="14">
        <f t="shared" si="2"/>
        <v>0</v>
      </c>
    </row>
    <row r="151" spans="1:9" x14ac:dyDescent="0.25">
      <c r="A151" s="41" t="s">
        <v>174</v>
      </c>
      <c r="B151" s="18" t="s">
        <v>189</v>
      </c>
      <c r="C151" s="18" t="s">
        <v>102</v>
      </c>
      <c r="D151" s="388" t="s">
        <v>101</v>
      </c>
      <c r="E151" s="39">
        <v>26</v>
      </c>
      <c r="F151" s="367"/>
      <c r="G151" s="12">
        <v>0</v>
      </c>
      <c r="H151" s="32"/>
      <c r="I151" s="14">
        <f t="shared" si="2"/>
        <v>0</v>
      </c>
    </row>
    <row r="152" spans="1:9" x14ac:dyDescent="0.25">
      <c r="A152" s="41" t="s">
        <v>174</v>
      </c>
      <c r="B152" s="18" t="s">
        <v>190</v>
      </c>
      <c r="C152" s="18" t="s">
        <v>105</v>
      </c>
      <c r="D152" s="388" t="s">
        <v>101</v>
      </c>
      <c r="E152" s="39">
        <v>76</v>
      </c>
      <c r="F152" s="367"/>
      <c r="G152" s="12">
        <v>0</v>
      </c>
      <c r="H152" s="32"/>
      <c r="I152" s="14">
        <f t="shared" si="2"/>
        <v>0</v>
      </c>
    </row>
    <row r="153" spans="1:9" x14ac:dyDescent="0.25">
      <c r="A153" s="41" t="s">
        <v>174</v>
      </c>
      <c r="B153" s="18" t="s">
        <v>177</v>
      </c>
      <c r="C153" s="18" t="s">
        <v>111</v>
      </c>
      <c r="D153" s="388" t="s">
        <v>107</v>
      </c>
      <c r="E153" s="39">
        <v>11</v>
      </c>
      <c r="F153" s="367"/>
      <c r="G153" s="12">
        <v>0</v>
      </c>
      <c r="H153" s="32"/>
      <c r="I153" s="14">
        <f t="shared" si="2"/>
        <v>0</v>
      </c>
    </row>
    <row r="154" spans="1:9" x14ac:dyDescent="0.25">
      <c r="A154" s="41" t="s">
        <v>174</v>
      </c>
      <c r="B154" s="18" t="s">
        <v>191</v>
      </c>
      <c r="C154" s="18" t="s">
        <v>98</v>
      </c>
      <c r="D154" s="388" t="s">
        <v>107</v>
      </c>
      <c r="E154" s="39">
        <v>129</v>
      </c>
      <c r="F154" s="367"/>
      <c r="G154" s="12">
        <v>0</v>
      </c>
      <c r="H154" s="32"/>
      <c r="I154" s="14">
        <f t="shared" si="2"/>
        <v>0</v>
      </c>
    </row>
    <row r="155" spans="1:9" x14ac:dyDescent="0.25">
      <c r="A155" s="41" t="s">
        <v>174</v>
      </c>
      <c r="B155" s="18" t="s">
        <v>192</v>
      </c>
      <c r="C155" s="18" t="s">
        <v>113</v>
      </c>
      <c r="D155" s="388" t="s">
        <v>107</v>
      </c>
      <c r="E155" s="39">
        <v>4</v>
      </c>
      <c r="F155" s="367"/>
      <c r="G155" s="12">
        <v>0</v>
      </c>
      <c r="H155" s="32"/>
      <c r="I155" s="14">
        <f t="shared" si="2"/>
        <v>0</v>
      </c>
    </row>
    <row r="156" spans="1:9" x14ac:dyDescent="0.25">
      <c r="A156" s="41" t="s">
        <v>174</v>
      </c>
      <c r="B156" s="18" t="s">
        <v>193</v>
      </c>
      <c r="C156" s="18" t="s">
        <v>113</v>
      </c>
      <c r="D156" s="388" t="s">
        <v>107</v>
      </c>
      <c r="E156" s="39">
        <v>2</v>
      </c>
      <c r="F156" s="367"/>
      <c r="G156" s="12">
        <v>0</v>
      </c>
      <c r="H156" s="32"/>
      <c r="I156" s="14">
        <f t="shared" ref="I156:I175" si="3">F156*G156</f>
        <v>0</v>
      </c>
    </row>
    <row r="157" spans="1:9" x14ac:dyDescent="0.25">
      <c r="A157" s="41" t="s">
        <v>174</v>
      </c>
      <c r="B157" s="18" t="s">
        <v>194</v>
      </c>
      <c r="C157" s="18" t="s">
        <v>111</v>
      </c>
      <c r="D157" s="388" t="s">
        <v>107</v>
      </c>
      <c r="E157" s="39">
        <v>13</v>
      </c>
      <c r="F157" s="367"/>
      <c r="G157" s="12">
        <v>0</v>
      </c>
      <c r="H157" s="32"/>
      <c r="I157" s="14">
        <f t="shared" si="3"/>
        <v>0</v>
      </c>
    </row>
    <row r="158" spans="1:9" x14ac:dyDescent="0.25">
      <c r="A158" s="41" t="s">
        <v>174</v>
      </c>
      <c r="B158" s="18" t="s">
        <v>195</v>
      </c>
      <c r="C158" s="18" t="s">
        <v>113</v>
      </c>
      <c r="D158" s="388" t="s">
        <v>107</v>
      </c>
      <c r="E158" s="39">
        <v>1</v>
      </c>
      <c r="F158" s="367"/>
      <c r="G158" s="12">
        <v>0</v>
      </c>
      <c r="H158" s="32"/>
      <c r="I158" s="14">
        <f t="shared" si="3"/>
        <v>0</v>
      </c>
    </row>
    <row r="159" spans="1:9" x14ac:dyDescent="0.25">
      <c r="A159" s="41" t="s">
        <v>174</v>
      </c>
      <c r="B159" s="18" t="s">
        <v>196</v>
      </c>
      <c r="C159" s="18" t="s">
        <v>111</v>
      </c>
      <c r="D159" s="388" t="s">
        <v>107</v>
      </c>
      <c r="E159" s="39">
        <v>8</v>
      </c>
      <c r="F159" s="367"/>
      <c r="G159" s="12">
        <v>0</v>
      </c>
      <c r="H159" s="32"/>
      <c r="I159" s="14">
        <f t="shared" si="3"/>
        <v>0</v>
      </c>
    </row>
    <row r="160" spans="1:9" x14ac:dyDescent="0.25">
      <c r="A160" s="41" t="s">
        <v>174</v>
      </c>
      <c r="B160" s="18" t="s">
        <v>197</v>
      </c>
      <c r="C160" s="18" t="s">
        <v>97</v>
      </c>
      <c r="D160" s="388" t="s">
        <v>107</v>
      </c>
      <c r="E160" s="39">
        <v>71</v>
      </c>
      <c r="F160" s="367"/>
      <c r="G160" s="12">
        <v>0</v>
      </c>
      <c r="H160" s="32"/>
      <c r="I160" s="14">
        <f t="shared" si="3"/>
        <v>0</v>
      </c>
    </row>
    <row r="161" spans="1:9" x14ac:dyDescent="0.25">
      <c r="A161" s="41" t="s">
        <v>174</v>
      </c>
      <c r="B161" s="18" t="s">
        <v>198</v>
      </c>
      <c r="C161" s="18" t="s">
        <v>97</v>
      </c>
      <c r="D161" s="388" t="s">
        <v>107</v>
      </c>
      <c r="E161" s="39">
        <v>66</v>
      </c>
      <c r="F161" s="367"/>
      <c r="G161" s="12">
        <v>0</v>
      </c>
      <c r="H161" s="32"/>
      <c r="I161" s="14">
        <f t="shared" si="3"/>
        <v>0</v>
      </c>
    </row>
    <row r="162" spans="1:9" x14ac:dyDescent="0.25">
      <c r="A162" s="41" t="s">
        <v>174</v>
      </c>
      <c r="B162" s="18" t="s">
        <v>199</v>
      </c>
      <c r="C162" s="18" t="s">
        <v>98</v>
      </c>
      <c r="D162" s="388" t="s">
        <v>107</v>
      </c>
      <c r="E162" s="39">
        <v>20</v>
      </c>
      <c r="F162" s="367"/>
      <c r="G162" s="12">
        <v>0</v>
      </c>
      <c r="H162" s="32"/>
      <c r="I162" s="14">
        <f t="shared" si="3"/>
        <v>0</v>
      </c>
    </row>
    <row r="163" spans="1:9" ht="15" customHeight="1" x14ac:dyDescent="0.25">
      <c r="A163" s="41" t="s">
        <v>174</v>
      </c>
      <c r="B163" s="18" t="s">
        <v>200</v>
      </c>
      <c r="C163" s="18" t="s">
        <v>97</v>
      </c>
      <c r="D163" s="388" t="s">
        <v>107</v>
      </c>
      <c r="E163" s="39">
        <v>122</v>
      </c>
      <c r="F163" s="367"/>
      <c r="G163" s="12">
        <v>0</v>
      </c>
      <c r="H163" s="32"/>
      <c r="I163" s="14">
        <f t="shared" si="3"/>
        <v>0</v>
      </c>
    </row>
    <row r="164" spans="1:9" x14ac:dyDescent="0.25">
      <c r="A164" s="41" t="s">
        <v>174</v>
      </c>
      <c r="B164" s="18" t="s">
        <v>201</v>
      </c>
      <c r="C164" s="18" t="s">
        <v>97</v>
      </c>
      <c r="D164" s="388" t="s">
        <v>107</v>
      </c>
      <c r="E164" s="39">
        <v>76</v>
      </c>
      <c r="F164" s="367"/>
      <c r="G164" s="12">
        <v>0</v>
      </c>
      <c r="H164" s="32"/>
      <c r="I164" s="14">
        <f t="shared" si="3"/>
        <v>0</v>
      </c>
    </row>
    <row r="165" spans="1:9" x14ac:dyDescent="0.25">
      <c r="A165" s="41" t="s">
        <v>174</v>
      </c>
      <c r="B165" s="18" t="s">
        <v>202</v>
      </c>
      <c r="C165" s="18" t="s">
        <v>113</v>
      </c>
      <c r="D165" s="388" t="s">
        <v>107</v>
      </c>
      <c r="E165" s="39">
        <v>37</v>
      </c>
      <c r="F165" s="367"/>
      <c r="G165" s="12">
        <v>0</v>
      </c>
      <c r="H165" s="32"/>
      <c r="I165" s="14">
        <f t="shared" si="3"/>
        <v>0</v>
      </c>
    </row>
    <row r="166" spans="1:9" x14ac:dyDescent="0.25">
      <c r="A166" s="41" t="s">
        <v>174</v>
      </c>
      <c r="B166" s="18" t="s">
        <v>203</v>
      </c>
      <c r="C166" s="18" t="s">
        <v>97</v>
      </c>
      <c r="D166" s="388" t="s">
        <v>107</v>
      </c>
      <c r="E166" s="39">
        <v>75</v>
      </c>
      <c r="F166" s="367"/>
      <c r="G166" s="12">
        <v>0</v>
      </c>
      <c r="H166" s="32"/>
      <c r="I166" s="14">
        <f t="shared" si="3"/>
        <v>0</v>
      </c>
    </row>
    <row r="167" spans="1:9" x14ac:dyDescent="0.25">
      <c r="A167" s="41" t="s">
        <v>174</v>
      </c>
      <c r="B167" s="18" t="s">
        <v>204</v>
      </c>
      <c r="C167" s="18" t="s">
        <v>98</v>
      </c>
      <c r="D167" s="388" t="s">
        <v>107</v>
      </c>
      <c r="E167" s="39">
        <v>20</v>
      </c>
      <c r="F167" s="367"/>
      <c r="G167" s="12">
        <v>0</v>
      </c>
      <c r="H167" s="32"/>
      <c r="I167" s="14">
        <f t="shared" si="3"/>
        <v>0</v>
      </c>
    </row>
    <row r="168" spans="1:9" x14ac:dyDescent="0.25">
      <c r="A168" s="41" t="s">
        <v>174</v>
      </c>
      <c r="B168" s="18" t="s">
        <v>205</v>
      </c>
      <c r="C168" s="18" t="s">
        <v>111</v>
      </c>
      <c r="D168" s="388" t="s">
        <v>107</v>
      </c>
      <c r="E168" s="39">
        <v>1</v>
      </c>
      <c r="F168" s="367"/>
      <c r="G168" s="12">
        <v>0</v>
      </c>
      <c r="H168" s="32"/>
      <c r="I168" s="14">
        <f t="shared" si="3"/>
        <v>0</v>
      </c>
    </row>
    <row r="169" spans="1:9" x14ac:dyDescent="0.25">
      <c r="A169" s="41" t="s">
        <v>174</v>
      </c>
      <c r="B169" s="18" t="s">
        <v>206</v>
      </c>
      <c r="C169" s="18" t="s">
        <v>98</v>
      </c>
      <c r="D169" s="388" t="s">
        <v>107</v>
      </c>
      <c r="E169" s="39">
        <v>18</v>
      </c>
      <c r="F169" s="367"/>
      <c r="G169" s="12">
        <v>0</v>
      </c>
      <c r="H169" s="32"/>
      <c r="I169" s="14">
        <f t="shared" si="3"/>
        <v>0</v>
      </c>
    </row>
    <row r="170" spans="1:9" x14ac:dyDescent="0.25">
      <c r="A170" s="41" t="s">
        <v>174</v>
      </c>
      <c r="B170" s="18" t="s">
        <v>207</v>
      </c>
      <c r="C170" s="18" t="s">
        <v>109</v>
      </c>
      <c r="D170" s="388" t="s">
        <v>116</v>
      </c>
      <c r="E170" s="39">
        <v>8</v>
      </c>
      <c r="F170" s="367"/>
      <c r="G170" s="12">
        <v>0</v>
      </c>
      <c r="H170" s="32"/>
      <c r="I170" s="14">
        <f t="shared" si="3"/>
        <v>0</v>
      </c>
    </row>
    <row r="171" spans="1:9" x14ac:dyDescent="0.25">
      <c r="A171" s="41" t="s">
        <v>174</v>
      </c>
      <c r="B171" s="18" t="s">
        <v>208</v>
      </c>
      <c r="C171" s="18" t="s">
        <v>109</v>
      </c>
      <c r="D171" s="388" t="s">
        <v>116</v>
      </c>
      <c r="E171" s="39">
        <v>1</v>
      </c>
      <c r="F171" s="367"/>
      <c r="G171" s="12">
        <v>0</v>
      </c>
      <c r="H171" s="32"/>
      <c r="I171" s="14">
        <f t="shared" si="3"/>
        <v>0</v>
      </c>
    </row>
    <row r="172" spans="1:9" x14ac:dyDescent="0.25">
      <c r="A172" s="41" t="s">
        <v>174</v>
      </c>
      <c r="B172" s="18" t="s">
        <v>209</v>
      </c>
      <c r="C172" s="18" t="s">
        <v>109</v>
      </c>
      <c r="D172" s="388" t="s">
        <v>116</v>
      </c>
      <c r="E172" s="39">
        <v>1</v>
      </c>
      <c r="F172" s="367"/>
      <c r="G172" s="12">
        <v>0</v>
      </c>
      <c r="H172" s="32"/>
      <c r="I172" s="14">
        <f t="shared" si="3"/>
        <v>0</v>
      </c>
    </row>
    <row r="173" spans="1:9" x14ac:dyDescent="0.25">
      <c r="A173" s="41" t="s">
        <v>174</v>
      </c>
      <c r="B173" s="18" t="s">
        <v>210</v>
      </c>
      <c r="C173" s="18" t="s">
        <v>109</v>
      </c>
      <c r="D173" s="388" t="s">
        <v>116</v>
      </c>
      <c r="E173" s="39">
        <v>3</v>
      </c>
      <c r="F173" s="367"/>
      <c r="G173" s="12">
        <v>0</v>
      </c>
      <c r="H173" s="32"/>
      <c r="I173" s="14">
        <f t="shared" si="3"/>
        <v>0</v>
      </c>
    </row>
    <row r="174" spans="1:9" x14ac:dyDescent="0.25">
      <c r="A174" s="41" t="s">
        <v>174</v>
      </c>
      <c r="B174" s="18" t="s">
        <v>211</v>
      </c>
      <c r="C174" s="18" t="s">
        <v>109</v>
      </c>
      <c r="D174" s="388" t="s">
        <v>116</v>
      </c>
      <c r="E174" s="39">
        <v>1</v>
      </c>
      <c r="F174" s="367"/>
      <c r="G174" s="12">
        <v>0</v>
      </c>
      <c r="H174" s="32"/>
      <c r="I174" s="14">
        <f t="shared" si="3"/>
        <v>0</v>
      </c>
    </row>
    <row r="175" spans="1:9" ht="15.75" thickBot="1" x14ac:dyDescent="0.3">
      <c r="A175" s="41" t="s">
        <v>174</v>
      </c>
      <c r="B175" s="18" t="s">
        <v>212</v>
      </c>
      <c r="C175" s="18" t="s">
        <v>109</v>
      </c>
      <c r="D175" s="388" t="s">
        <v>116</v>
      </c>
      <c r="E175" s="39">
        <v>1</v>
      </c>
      <c r="F175" s="368"/>
      <c r="G175" s="16">
        <v>0</v>
      </c>
      <c r="H175" s="32"/>
      <c r="I175" s="21">
        <f t="shared" si="3"/>
        <v>0</v>
      </c>
    </row>
    <row r="176" spans="1:9" x14ac:dyDescent="0.25">
      <c r="A176" s="41"/>
      <c r="B176" s="18"/>
      <c r="C176" s="18"/>
      <c r="D176" s="39"/>
      <c r="E176" s="39"/>
      <c r="F176" s="18"/>
      <c r="G176" s="18"/>
      <c r="H176" s="18"/>
      <c r="I176" s="40"/>
    </row>
    <row r="177" spans="1:37" ht="15.75" thickBot="1" x14ac:dyDescent="0.3">
      <c r="A177" s="47"/>
      <c r="B177" s="48"/>
      <c r="C177" s="48"/>
      <c r="D177" s="49"/>
      <c r="E177" s="49"/>
      <c r="F177" s="180" t="s">
        <v>837</v>
      </c>
      <c r="G177" s="48"/>
      <c r="H177" s="48"/>
      <c r="I177" s="50">
        <f>SUM(I7:I176)</f>
        <v>0</v>
      </c>
    </row>
    <row r="178" spans="1:37" ht="15.75" thickBot="1" x14ac:dyDescent="0.3"/>
    <row r="179" spans="1:37" s="38" customFormat="1" x14ac:dyDescent="0.25">
      <c r="A179" s="68" t="s">
        <v>843</v>
      </c>
      <c r="B179" s="66"/>
      <c r="C179" s="66"/>
      <c r="D179" s="67"/>
      <c r="E179" s="67"/>
      <c r="F179" s="66"/>
      <c r="G179" s="35"/>
      <c r="H179" s="35"/>
      <c r="I179" s="69"/>
      <c r="N179" s="24"/>
      <c r="O179" s="18"/>
      <c r="P179" s="18"/>
      <c r="Q179" s="18"/>
      <c r="R179" s="18"/>
      <c r="S179" s="18"/>
      <c r="T179" s="18"/>
      <c r="U179" s="18"/>
      <c r="V179" s="23"/>
      <c r="W179" s="18"/>
      <c r="X179" s="22"/>
      <c r="Y179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</row>
    <row r="180" spans="1:37" ht="15.75" thickBot="1" x14ac:dyDescent="0.3">
      <c r="A180" s="18"/>
      <c r="B180" s="18"/>
      <c r="C180" s="18"/>
      <c r="D180" s="39"/>
      <c r="E180" s="39"/>
      <c r="F180" s="18"/>
      <c r="G180" s="18"/>
      <c r="H180" s="18"/>
      <c r="I180" s="40"/>
    </row>
    <row r="181" spans="1:37" x14ac:dyDescent="0.25">
      <c r="A181" s="18"/>
      <c r="B181" s="18"/>
      <c r="C181" s="18"/>
      <c r="D181" s="39"/>
      <c r="E181" s="39"/>
      <c r="F181" s="405" t="s">
        <v>217</v>
      </c>
      <c r="G181" s="407" t="s">
        <v>215</v>
      </c>
      <c r="H181" s="18"/>
      <c r="I181" s="40"/>
    </row>
    <row r="182" spans="1:37" x14ac:dyDescent="0.25">
      <c r="A182" s="18"/>
      <c r="B182" s="18"/>
      <c r="C182" s="18"/>
      <c r="D182" s="39"/>
      <c r="E182" s="39"/>
      <c r="F182" s="406"/>
      <c r="G182" s="408"/>
      <c r="H182" s="18"/>
      <c r="I182" s="40"/>
    </row>
    <row r="183" spans="1:37" ht="15.75" thickBot="1" x14ac:dyDescent="0.3">
      <c r="A183" s="18"/>
      <c r="B183" s="18"/>
      <c r="C183" s="18"/>
      <c r="D183" s="39"/>
      <c r="E183" s="39"/>
      <c r="F183" s="15"/>
      <c r="G183" s="16">
        <v>0</v>
      </c>
      <c r="H183" s="18"/>
      <c r="I183" s="40"/>
    </row>
    <row r="184" spans="1:37" x14ac:dyDescent="0.25">
      <c r="A184" s="18"/>
      <c r="B184" s="18"/>
      <c r="C184" s="18"/>
      <c r="D184" s="39"/>
      <c r="E184" s="39"/>
      <c r="F184" s="18"/>
      <c r="G184" s="18"/>
      <c r="H184" s="18"/>
      <c r="I184" s="40"/>
    </row>
    <row r="185" spans="1:37" ht="15.75" thickBot="1" x14ac:dyDescent="0.3">
      <c r="A185" s="48"/>
      <c r="B185" s="48"/>
      <c r="C185" s="48"/>
      <c r="D185" s="49"/>
      <c r="E185" s="49"/>
      <c r="F185" s="180" t="s">
        <v>836</v>
      </c>
      <c r="G185" s="48"/>
      <c r="H185" s="48"/>
      <c r="I185" s="50">
        <f>F183*G183</f>
        <v>0</v>
      </c>
    </row>
    <row r="186" spans="1:37" ht="15.75" thickBot="1" x14ac:dyDescent="0.3">
      <c r="B186" s="30"/>
      <c r="D186"/>
      <c r="E186" s="30"/>
      <c r="F186" s="30"/>
      <c r="G186" s="30"/>
      <c r="H186" s="31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</row>
    <row r="187" spans="1:37" x14ac:dyDescent="0.25">
      <c r="A187" s="313" t="s">
        <v>834</v>
      </c>
      <c r="B187" s="34"/>
      <c r="C187" s="35"/>
      <c r="D187" s="35"/>
      <c r="E187" s="34"/>
      <c r="F187" s="34"/>
      <c r="G187" s="34"/>
      <c r="H187" s="36"/>
      <c r="I187" s="37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</row>
    <row r="188" spans="1:37" x14ac:dyDescent="0.25">
      <c r="A188" s="377"/>
      <c r="B188" s="42"/>
      <c r="C188" s="18"/>
      <c r="D188" s="18"/>
      <c r="E188" s="42"/>
      <c r="F188" s="42"/>
      <c r="G188" s="42"/>
      <c r="H188" s="70"/>
      <c r="I188" s="40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</row>
    <row r="189" spans="1:37" s="28" customFormat="1" x14ac:dyDescent="0.25">
      <c r="A189" s="403" t="s">
        <v>840</v>
      </c>
      <c r="B189" s="404"/>
      <c r="C189" s="39"/>
      <c r="D189" s="370"/>
      <c r="E189" s="39"/>
      <c r="F189" s="64" t="s">
        <v>838</v>
      </c>
      <c r="G189" s="146" t="s">
        <v>223</v>
      </c>
      <c r="H189" s="146" t="s">
        <v>224</v>
      </c>
      <c r="I189" s="371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</row>
    <row r="190" spans="1:37" s="28" customFormat="1" x14ac:dyDescent="0.25">
      <c r="A190" s="372"/>
      <c r="B190" s="370"/>
      <c r="C190" s="39"/>
      <c r="D190" s="373" t="s">
        <v>815</v>
      </c>
      <c r="E190" s="86"/>
      <c r="F190" s="86" t="s">
        <v>402</v>
      </c>
      <c r="G190" s="86" t="s">
        <v>402</v>
      </c>
      <c r="H190" s="86" t="s">
        <v>402</v>
      </c>
      <c r="I190" s="371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</row>
    <row r="191" spans="1:37" x14ac:dyDescent="0.25">
      <c r="A191" s="41" t="s">
        <v>225</v>
      </c>
      <c r="B191" s="80">
        <v>130.25800000000001</v>
      </c>
      <c r="C191" s="80" t="s">
        <v>96</v>
      </c>
      <c r="D191" s="369">
        <v>130.25800000000001</v>
      </c>
      <c r="E191" s="369"/>
      <c r="F191" s="369">
        <v>62</v>
      </c>
      <c r="G191" s="369">
        <v>68.260000000000005</v>
      </c>
      <c r="H191" s="369"/>
      <c r="I191" s="40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</row>
    <row r="192" spans="1:37" x14ac:dyDescent="0.25">
      <c r="A192" s="41" t="s">
        <v>226</v>
      </c>
      <c r="B192" s="80">
        <v>390.14299999999997</v>
      </c>
      <c r="C192" s="80" t="s">
        <v>96</v>
      </c>
      <c r="D192" s="369">
        <v>390.14299999999997</v>
      </c>
      <c r="E192" s="369"/>
      <c r="F192" s="369">
        <v>144.71</v>
      </c>
      <c r="G192" s="369">
        <v>193.21</v>
      </c>
      <c r="H192" s="369">
        <v>52.22</v>
      </c>
      <c r="I192" s="40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</row>
    <row r="193" spans="1:35" x14ac:dyDescent="0.25">
      <c r="A193" s="41" t="s">
        <v>227</v>
      </c>
      <c r="B193" s="80">
        <v>146.27000000000001</v>
      </c>
      <c r="C193" s="80" t="s">
        <v>96</v>
      </c>
      <c r="D193" s="369">
        <v>146.27000000000001</v>
      </c>
      <c r="E193" s="369"/>
      <c r="F193" s="369">
        <v>69.33</v>
      </c>
      <c r="G193" s="369">
        <v>54.178000000000011</v>
      </c>
      <c r="H193" s="369">
        <v>22.762</v>
      </c>
      <c r="I193" s="40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</row>
    <row r="194" spans="1:35" x14ac:dyDescent="0.25">
      <c r="A194" s="41" t="s">
        <v>228</v>
      </c>
      <c r="B194" s="80">
        <v>359.59</v>
      </c>
      <c r="C194" s="80" t="s">
        <v>96</v>
      </c>
      <c r="D194" s="369">
        <v>359.59</v>
      </c>
      <c r="E194" s="369"/>
      <c r="F194" s="369">
        <v>122.583</v>
      </c>
      <c r="G194" s="369">
        <v>177.45699999999999</v>
      </c>
      <c r="H194" s="369">
        <v>59.55</v>
      </c>
      <c r="I194" s="40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</row>
    <row r="195" spans="1:35" x14ac:dyDescent="0.25">
      <c r="A195" s="41"/>
      <c r="B195" s="80"/>
      <c r="C195" s="80"/>
      <c r="D195" s="369"/>
      <c r="E195" s="369"/>
      <c r="F195" s="369"/>
      <c r="G195" s="369"/>
      <c r="H195" s="369"/>
      <c r="I195" s="40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</row>
    <row r="196" spans="1:35" s="104" customFormat="1" x14ac:dyDescent="0.25">
      <c r="A196" s="44" t="s">
        <v>229</v>
      </c>
      <c r="B196" s="374">
        <v>1026.261</v>
      </c>
      <c r="C196" s="168" t="s">
        <v>96</v>
      </c>
      <c r="D196" s="375">
        <f>B196</f>
        <v>1026.261</v>
      </c>
      <c r="E196" s="376"/>
      <c r="F196" s="376">
        <v>398.62300000000005</v>
      </c>
      <c r="G196" s="376">
        <v>493.10500000000002</v>
      </c>
      <c r="H196" s="376">
        <v>134.53199999999998</v>
      </c>
      <c r="I196" s="13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</row>
    <row r="197" spans="1:35" ht="15.75" thickBot="1" x14ac:dyDescent="0.3">
      <c r="A197" s="41"/>
      <c r="B197" s="18"/>
      <c r="C197" s="18"/>
      <c r="D197" s="39"/>
      <c r="E197" s="39"/>
      <c r="F197" s="39"/>
      <c r="G197" s="39"/>
      <c r="H197" s="39"/>
      <c r="I197" s="40"/>
      <c r="K197" s="8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</row>
    <row r="198" spans="1:35" ht="15.75" thickBot="1" x14ac:dyDescent="0.3">
      <c r="A198" s="44" t="s">
        <v>230</v>
      </c>
      <c r="B198" s="18"/>
      <c r="C198" s="18"/>
      <c r="D198" s="91">
        <v>0</v>
      </c>
      <c r="E198" s="39"/>
      <c r="F198" s="92">
        <v>0</v>
      </c>
      <c r="G198" s="93">
        <v>0</v>
      </c>
      <c r="H198" s="45">
        <v>0</v>
      </c>
      <c r="I198" s="40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</row>
    <row r="199" spans="1:35" ht="15.75" thickBot="1" x14ac:dyDescent="0.3">
      <c r="A199" s="41"/>
      <c r="B199" s="18"/>
      <c r="C199" s="18"/>
      <c r="D199" s="39"/>
      <c r="E199" s="39"/>
      <c r="F199" s="39"/>
      <c r="G199" s="39"/>
      <c r="H199" s="39"/>
      <c r="I199" s="40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</row>
    <row r="200" spans="1:35" ht="15.75" thickBot="1" x14ac:dyDescent="0.3">
      <c r="A200" s="44" t="s">
        <v>231</v>
      </c>
      <c r="B200" s="18"/>
      <c r="C200" s="18" t="s">
        <v>816</v>
      </c>
      <c r="D200" s="94">
        <f>D196*D198</f>
        <v>0</v>
      </c>
      <c r="E200" s="95"/>
      <c r="F200" s="96">
        <f>F196*F198</f>
        <v>0</v>
      </c>
      <c r="G200" s="96">
        <f>G196*G198</f>
        <v>0</v>
      </c>
      <c r="H200" s="87">
        <f>H196*H198</f>
        <v>0</v>
      </c>
      <c r="I200" s="40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</row>
    <row r="201" spans="1:35" ht="15.75" thickBot="1" x14ac:dyDescent="0.3">
      <c r="A201" s="44"/>
      <c r="B201" s="18"/>
      <c r="C201" s="18"/>
      <c r="D201" s="39"/>
      <c r="E201" s="39"/>
      <c r="F201" s="39"/>
      <c r="G201" s="39"/>
      <c r="H201" s="88">
        <f>SUM(D200:H200)</f>
        <v>0</v>
      </c>
      <c r="I201" s="40"/>
      <c r="U201" s="25"/>
      <c r="X201" s="17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</row>
    <row r="202" spans="1:35" ht="15.75" thickBot="1" x14ac:dyDescent="0.3">
      <c r="A202" s="44"/>
      <c r="B202" s="18"/>
      <c r="C202" s="18"/>
      <c r="D202" s="46"/>
      <c r="E202" s="39"/>
      <c r="F202" s="46"/>
      <c r="G202" s="46"/>
      <c r="H202" s="46"/>
      <c r="I202" s="40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</row>
    <row r="203" spans="1:35" ht="15.75" thickBot="1" x14ac:dyDescent="0.3">
      <c r="A203" s="43" t="s">
        <v>729</v>
      </c>
      <c r="B203" s="18"/>
      <c r="C203" s="39">
        <v>313</v>
      </c>
      <c r="D203" s="39" t="s">
        <v>96</v>
      </c>
      <c r="E203" s="89">
        <v>0</v>
      </c>
      <c r="F203" s="85" t="s">
        <v>820</v>
      </c>
      <c r="G203" s="39"/>
      <c r="H203" s="39"/>
      <c r="I203" s="40"/>
    </row>
    <row r="204" spans="1:35" ht="15.75" thickBot="1" x14ac:dyDescent="0.3">
      <c r="A204" s="44"/>
      <c r="B204" s="18"/>
      <c r="C204" s="18"/>
      <c r="D204" s="39"/>
      <c r="E204" s="90"/>
      <c r="F204" s="39"/>
      <c r="G204" s="39"/>
      <c r="H204" s="39"/>
      <c r="I204" s="40"/>
    </row>
    <row r="205" spans="1:35" ht="15.75" thickBot="1" x14ac:dyDescent="0.3">
      <c r="A205" s="44" t="s">
        <v>231</v>
      </c>
      <c r="B205" s="18"/>
      <c r="C205" s="18" t="s">
        <v>729</v>
      </c>
      <c r="D205" s="39"/>
      <c r="F205" s="87">
        <f>E203*C203</f>
        <v>0</v>
      </c>
      <c r="G205" s="39"/>
      <c r="H205" s="39"/>
      <c r="I205" s="40"/>
    </row>
    <row r="206" spans="1:35" x14ac:dyDescent="0.25">
      <c r="A206" s="41"/>
      <c r="B206" s="18"/>
      <c r="C206" s="18"/>
      <c r="D206" s="18"/>
      <c r="E206" s="18"/>
      <c r="F206" s="18"/>
      <c r="G206" s="18"/>
      <c r="H206" s="39"/>
      <c r="I206" s="40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</row>
    <row r="207" spans="1:35" x14ac:dyDescent="0.25">
      <c r="A207" s="41"/>
      <c r="B207" s="18"/>
      <c r="C207" s="18"/>
      <c r="D207" s="39"/>
      <c r="E207" s="39"/>
      <c r="F207" s="18"/>
      <c r="G207" s="18"/>
      <c r="H207" s="18"/>
      <c r="I207" s="40"/>
    </row>
    <row r="208" spans="1:35" ht="15.75" thickBot="1" x14ac:dyDescent="0.3">
      <c r="A208" s="47"/>
      <c r="B208" s="48"/>
      <c r="C208" s="48"/>
      <c r="D208" s="49"/>
      <c r="E208" s="49"/>
      <c r="F208" s="187" t="s">
        <v>848</v>
      </c>
      <c r="G208" s="48"/>
      <c r="H208" s="48"/>
      <c r="I208" s="50">
        <f>H201+F205</f>
        <v>0</v>
      </c>
    </row>
    <row r="210" spans="6:9" x14ac:dyDescent="0.25">
      <c r="F210" s="26" t="s">
        <v>220</v>
      </c>
      <c r="G210" s="26"/>
      <c r="H210" s="26"/>
      <c r="I210" s="27">
        <f>I177+I185+I208</f>
        <v>0</v>
      </c>
    </row>
  </sheetData>
  <mergeCells count="6">
    <mergeCell ref="A189:B189"/>
    <mergeCell ref="F5:F6"/>
    <mergeCell ref="G5:G6"/>
    <mergeCell ref="I5:I6"/>
    <mergeCell ref="F181:F182"/>
    <mergeCell ref="G181:G18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zoomScaleNormal="100" workbookViewId="0">
      <pane ySplit="6" topLeftCell="A7" activePane="bottomLeft" state="frozen"/>
      <selection pane="bottomLeft" activeCell="E59" sqref="E59"/>
    </sheetView>
  </sheetViews>
  <sheetFormatPr defaultRowHeight="15" x14ac:dyDescent="0.25"/>
  <cols>
    <col min="1" max="1" width="8.5703125" style="104" bestFit="1" customWidth="1"/>
    <col min="2" max="2" width="8.28515625" style="115" customWidth="1"/>
    <col min="3" max="3" width="18.5703125" style="104" bestFit="1" customWidth="1"/>
    <col min="4" max="4" width="15.7109375" style="104" bestFit="1" customWidth="1"/>
    <col min="5" max="5" width="6.5703125" style="115" bestFit="1" customWidth="1"/>
    <col min="6" max="6" width="31.140625" style="104" customWidth="1"/>
    <col min="7" max="7" width="8.7109375" style="104" bestFit="1" customWidth="1"/>
    <col min="8" max="8" width="5.140625" style="104" customWidth="1"/>
    <col min="9" max="9" width="9.7109375" style="104" customWidth="1"/>
    <col min="10" max="16384" width="9.140625" style="104"/>
  </cols>
  <sheetData>
    <row r="1" spans="1:20" x14ac:dyDescent="0.25">
      <c r="A1" s="99"/>
      <c r="B1" s="101"/>
      <c r="C1" s="101"/>
      <c r="D1" s="101"/>
      <c r="E1" s="101"/>
      <c r="F1" s="100"/>
      <c r="G1" s="100"/>
      <c r="H1" s="100"/>
      <c r="I1" s="103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x14ac:dyDescent="0.25">
      <c r="A2" s="56" t="s">
        <v>845</v>
      </c>
      <c r="B2" s="256" t="s">
        <v>398</v>
      </c>
      <c r="C2" s="106"/>
      <c r="D2" s="106"/>
      <c r="E2" s="106"/>
      <c r="F2" s="193" t="s">
        <v>233</v>
      </c>
      <c r="G2" s="107"/>
      <c r="H2" s="354"/>
      <c r="I2" s="109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0" ht="15.75" thickBot="1" x14ac:dyDescent="0.3">
      <c r="A3" s="110"/>
      <c r="B3" s="112"/>
      <c r="C3" s="112"/>
      <c r="D3" s="112"/>
      <c r="E3" s="112"/>
      <c r="F3" s="111"/>
      <c r="G3" s="111"/>
      <c r="H3" s="111"/>
      <c r="I3" s="114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1:20" ht="15.75" thickBot="1" x14ac:dyDescent="0.3">
      <c r="D4" s="115"/>
      <c r="F4" s="116" t="s">
        <v>828</v>
      </c>
    </row>
    <row r="5" spans="1:20" s="1" customFormat="1" x14ac:dyDescent="0.25">
      <c r="A5" s="104"/>
      <c r="B5" s="115"/>
      <c r="C5" s="104"/>
      <c r="D5" s="115"/>
      <c r="E5" s="115"/>
      <c r="F5" s="411" t="s">
        <v>214</v>
      </c>
      <c r="G5" s="413" t="s">
        <v>215</v>
      </c>
      <c r="H5" s="104"/>
      <c r="I5" s="415" t="s">
        <v>216</v>
      </c>
    </row>
    <row r="6" spans="1:20" ht="15.75" thickBot="1" x14ac:dyDescent="0.3">
      <c r="A6" s="1" t="s">
        <v>93</v>
      </c>
      <c r="B6" s="29" t="s">
        <v>94</v>
      </c>
      <c r="C6" s="1" t="s">
        <v>95</v>
      </c>
      <c r="D6" s="29" t="s">
        <v>118</v>
      </c>
      <c r="E6" s="29" t="s">
        <v>96</v>
      </c>
      <c r="F6" s="412"/>
      <c r="G6" s="414"/>
      <c r="I6" s="416"/>
    </row>
    <row r="7" spans="1:20" x14ac:dyDescent="0.25">
      <c r="A7" s="125" t="s">
        <v>173</v>
      </c>
      <c r="B7" s="305">
        <v>1</v>
      </c>
      <c r="C7" s="126" t="s">
        <v>400</v>
      </c>
      <c r="D7" s="126" t="s">
        <v>401</v>
      </c>
      <c r="E7" s="401">
        <v>445.5</v>
      </c>
      <c r="F7" s="119"/>
      <c r="G7" s="260">
        <v>0</v>
      </c>
      <c r="H7" s="355"/>
      <c r="I7" s="122">
        <f>F7*G7</f>
        <v>0</v>
      </c>
    </row>
    <row r="8" spans="1:20" x14ac:dyDescent="0.25">
      <c r="A8" s="132" t="s">
        <v>173</v>
      </c>
      <c r="B8" s="146">
        <v>2</v>
      </c>
      <c r="C8" s="133" t="s">
        <v>400</v>
      </c>
      <c r="D8" s="133" t="s">
        <v>401</v>
      </c>
      <c r="E8" s="402">
        <v>168</v>
      </c>
      <c r="F8" s="205"/>
      <c r="G8" s="158">
        <v>0</v>
      </c>
      <c r="H8" s="356"/>
      <c r="I8" s="357">
        <f t="shared" ref="I8:I58" si="0">F8*G8</f>
        <v>0</v>
      </c>
    </row>
    <row r="9" spans="1:20" x14ac:dyDescent="0.25">
      <c r="A9" s="132" t="s">
        <v>173</v>
      </c>
      <c r="B9" s="146">
        <v>3</v>
      </c>
      <c r="C9" s="133" t="s">
        <v>402</v>
      </c>
      <c r="D9" s="133" t="s">
        <v>396</v>
      </c>
      <c r="E9" s="402">
        <v>7.5</v>
      </c>
      <c r="F9" s="205"/>
      <c r="G9" s="158">
        <v>0</v>
      </c>
      <c r="H9" s="356"/>
      <c r="I9" s="357">
        <f t="shared" si="0"/>
        <v>0</v>
      </c>
    </row>
    <row r="10" spans="1:20" x14ac:dyDescent="0.25">
      <c r="A10" s="132" t="s">
        <v>173</v>
      </c>
      <c r="B10" s="146">
        <v>4</v>
      </c>
      <c r="C10" s="133" t="s">
        <v>102</v>
      </c>
      <c r="D10" s="133" t="s">
        <v>403</v>
      </c>
      <c r="E10" s="402">
        <v>9.5</v>
      </c>
      <c r="F10" s="205"/>
      <c r="G10" s="158">
        <v>0</v>
      </c>
      <c r="H10" s="356"/>
      <c r="I10" s="357">
        <f t="shared" si="0"/>
        <v>0</v>
      </c>
    </row>
    <row r="11" spans="1:20" x14ac:dyDescent="0.25">
      <c r="A11" s="132" t="s">
        <v>173</v>
      </c>
      <c r="B11" s="146">
        <v>5</v>
      </c>
      <c r="C11" s="133" t="s">
        <v>98</v>
      </c>
      <c r="D11" s="133" t="s">
        <v>403</v>
      </c>
      <c r="E11" s="402">
        <v>4.3</v>
      </c>
      <c r="F11" s="205"/>
      <c r="G11" s="158">
        <v>0</v>
      </c>
      <c r="H11" s="356"/>
      <c r="I11" s="357">
        <f t="shared" si="0"/>
        <v>0</v>
      </c>
    </row>
    <row r="12" spans="1:20" x14ac:dyDescent="0.25">
      <c r="A12" s="132" t="s">
        <v>173</v>
      </c>
      <c r="B12" s="146">
        <v>6</v>
      </c>
      <c r="C12" s="133" t="s">
        <v>102</v>
      </c>
      <c r="D12" s="133" t="s">
        <v>246</v>
      </c>
      <c r="E12" s="402">
        <v>18.3</v>
      </c>
      <c r="F12" s="205"/>
      <c r="G12" s="158">
        <v>0</v>
      </c>
      <c r="H12" s="356"/>
      <c r="I12" s="357">
        <f t="shared" si="0"/>
        <v>0</v>
      </c>
    </row>
    <row r="13" spans="1:20" x14ac:dyDescent="0.25">
      <c r="A13" s="132" t="s">
        <v>173</v>
      </c>
      <c r="B13" s="146">
        <v>7</v>
      </c>
      <c r="C13" s="133" t="s">
        <v>102</v>
      </c>
      <c r="D13" s="133" t="s">
        <v>246</v>
      </c>
      <c r="E13" s="402">
        <v>38.6</v>
      </c>
      <c r="F13" s="205"/>
      <c r="G13" s="158">
        <v>0</v>
      </c>
      <c r="H13" s="356"/>
      <c r="I13" s="357">
        <f t="shared" si="0"/>
        <v>0</v>
      </c>
    </row>
    <row r="14" spans="1:20" x14ac:dyDescent="0.25">
      <c r="A14" s="132" t="s">
        <v>173</v>
      </c>
      <c r="B14" s="146">
        <v>8</v>
      </c>
      <c r="C14" s="133" t="s">
        <v>102</v>
      </c>
      <c r="D14" s="133" t="s">
        <v>403</v>
      </c>
      <c r="E14" s="402">
        <v>23.9</v>
      </c>
      <c r="F14" s="205"/>
      <c r="G14" s="158">
        <v>0</v>
      </c>
      <c r="H14" s="356"/>
      <c r="I14" s="357">
        <f t="shared" si="0"/>
        <v>0</v>
      </c>
    </row>
    <row r="15" spans="1:20" x14ac:dyDescent="0.25">
      <c r="A15" s="132" t="s">
        <v>173</v>
      </c>
      <c r="B15" s="146">
        <v>9</v>
      </c>
      <c r="C15" s="133" t="s">
        <v>98</v>
      </c>
      <c r="D15" s="133" t="s">
        <v>246</v>
      </c>
      <c r="E15" s="402">
        <v>17.899999999999999</v>
      </c>
      <c r="F15" s="205"/>
      <c r="G15" s="158">
        <v>0</v>
      </c>
      <c r="H15" s="356"/>
      <c r="I15" s="357">
        <f t="shared" si="0"/>
        <v>0</v>
      </c>
    </row>
    <row r="16" spans="1:20" x14ac:dyDescent="0.25">
      <c r="A16" s="132" t="s">
        <v>173</v>
      </c>
      <c r="B16" s="146">
        <v>10</v>
      </c>
      <c r="C16" s="133" t="s">
        <v>98</v>
      </c>
      <c r="D16" s="133" t="s">
        <v>246</v>
      </c>
      <c r="E16" s="402" t="s">
        <v>850</v>
      </c>
      <c r="F16" s="205"/>
      <c r="G16" s="158">
        <v>0</v>
      </c>
      <c r="H16" s="356"/>
      <c r="I16" s="357">
        <f t="shared" si="0"/>
        <v>0</v>
      </c>
    </row>
    <row r="17" spans="1:9" x14ac:dyDescent="0.25">
      <c r="A17" s="132" t="s">
        <v>173</v>
      </c>
      <c r="B17" s="146">
        <v>11</v>
      </c>
      <c r="C17" s="133" t="s">
        <v>98</v>
      </c>
      <c r="D17" s="133" t="s">
        <v>246</v>
      </c>
      <c r="E17" s="402">
        <v>2.2999999999999998</v>
      </c>
      <c r="F17" s="205"/>
      <c r="G17" s="158">
        <v>0</v>
      </c>
      <c r="H17" s="356"/>
      <c r="I17" s="357">
        <f t="shared" si="0"/>
        <v>0</v>
      </c>
    </row>
    <row r="18" spans="1:9" x14ac:dyDescent="0.25">
      <c r="A18" s="132" t="s">
        <v>173</v>
      </c>
      <c r="B18" s="146">
        <v>12</v>
      </c>
      <c r="C18" s="133" t="s">
        <v>98</v>
      </c>
      <c r="D18" s="133" t="s">
        <v>246</v>
      </c>
      <c r="E18" s="402">
        <v>3.5</v>
      </c>
      <c r="F18" s="205"/>
      <c r="G18" s="158">
        <v>0</v>
      </c>
      <c r="H18" s="356"/>
      <c r="I18" s="357">
        <f t="shared" si="0"/>
        <v>0</v>
      </c>
    </row>
    <row r="19" spans="1:9" x14ac:dyDescent="0.25">
      <c r="A19" s="132" t="s">
        <v>173</v>
      </c>
      <c r="B19" s="146">
        <v>13</v>
      </c>
      <c r="C19" s="133" t="s">
        <v>109</v>
      </c>
      <c r="D19" s="133" t="s">
        <v>246</v>
      </c>
      <c r="E19" s="402">
        <v>1.4</v>
      </c>
      <c r="F19" s="205"/>
      <c r="G19" s="158">
        <v>0</v>
      </c>
      <c r="H19" s="356"/>
      <c r="I19" s="357">
        <f t="shared" si="0"/>
        <v>0</v>
      </c>
    </row>
    <row r="20" spans="1:9" x14ac:dyDescent="0.25">
      <c r="A20" s="132" t="s">
        <v>173</v>
      </c>
      <c r="B20" s="146">
        <v>14</v>
      </c>
      <c r="C20" s="133" t="s">
        <v>109</v>
      </c>
      <c r="D20" s="133" t="s">
        <v>246</v>
      </c>
      <c r="E20" s="402">
        <v>1</v>
      </c>
      <c r="F20" s="205"/>
      <c r="G20" s="158">
        <v>0</v>
      </c>
      <c r="H20" s="356"/>
      <c r="I20" s="357">
        <f t="shared" si="0"/>
        <v>0</v>
      </c>
    </row>
    <row r="21" spans="1:9" x14ac:dyDescent="0.25">
      <c r="A21" s="132" t="s">
        <v>173</v>
      </c>
      <c r="B21" s="146">
        <v>15</v>
      </c>
      <c r="C21" s="133" t="s">
        <v>109</v>
      </c>
      <c r="D21" s="133" t="s">
        <v>246</v>
      </c>
      <c r="E21" s="402">
        <v>1.3</v>
      </c>
      <c r="F21" s="205"/>
      <c r="G21" s="158">
        <v>0</v>
      </c>
      <c r="H21" s="356"/>
      <c r="I21" s="357">
        <f t="shared" si="0"/>
        <v>0</v>
      </c>
    </row>
    <row r="22" spans="1:9" x14ac:dyDescent="0.25">
      <c r="A22" s="132" t="s">
        <v>173</v>
      </c>
      <c r="B22" s="146">
        <v>16</v>
      </c>
      <c r="C22" s="133" t="s">
        <v>404</v>
      </c>
      <c r="D22" s="133" t="s">
        <v>243</v>
      </c>
      <c r="E22" s="402">
        <v>9.6</v>
      </c>
      <c r="F22" s="205"/>
      <c r="G22" s="158">
        <v>0</v>
      </c>
      <c r="H22" s="356"/>
      <c r="I22" s="357">
        <f t="shared" si="0"/>
        <v>0</v>
      </c>
    </row>
    <row r="23" spans="1:9" x14ac:dyDescent="0.25">
      <c r="A23" s="132" t="s">
        <v>173</v>
      </c>
      <c r="B23" s="146">
        <v>17</v>
      </c>
      <c r="C23" s="133" t="s">
        <v>405</v>
      </c>
      <c r="D23" s="133" t="s">
        <v>246</v>
      </c>
      <c r="E23" s="402">
        <v>7.8</v>
      </c>
      <c r="F23" s="205"/>
      <c r="G23" s="158">
        <v>0</v>
      </c>
      <c r="H23" s="356"/>
      <c r="I23" s="357">
        <f t="shared" si="0"/>
        <v>0</v>
      </c>
    </row>
    <row r="24" spans="1:9" x14ac:dyDescent="0.25">
      <c r="A24" s="132" t="s">
        <v>173</v>
      </c>
      <c r="B24" s="146">
        <v>18</v>
      </c>
      <c r="C24" s="133" t="s">
        <v>111</v>
      </c>
      <c r="D24" s="133" t="s">
        <v>243</v>
      </c>
      <c r="E24" s="402">
        <v>11.6</v>
      </c>
      <c r="F24" s="205"/>
      <c r="G24" s="158">
        <v>0</v>
      </c>
      <c r="H24" s="356"/>
      <c r="I24" s="357">
        <f t="shared" si="0"/>
        <v>0</v>
      </c>
    </row>
    <row r="25" spans="1:9" x14ac:dyDescent="0.25">
      <c r="A25" s="132" t="s">
        <v>173</v>
      </c>
      <c r="B25" s="146">
        <v>19</v>
      </c>
      <c r="C25" s="133" t="s">
        <v>406</v>
      </c>
      <c r="D25" s="133" t="s">
        <v>407</v>
      </c>
      <c r="E25" s="402">
        <v>4.0999999999999996</v>
      </c>
      <c r="F25" s="205"/>
      <c r="G25" s="158">
        <v>0</v>
      </c>
      <c r="H25" s="356"/>
      <c r="I25" s="357">
        <f t="shared" si="0"/>
        <v>0</v>
      </c>
    </row>
    <row r="26" spans="1:9" x14ac:dyDescent="0.25">
      <c r="A26" s="132" t="s">
        <v>173</v>
      </c>
      <c r="B26" s="146">
        <v>20</v>
      </c>
      <c r="C26" s="133" t="s">
        <v>408</v>
      </c>
      <c r="D26" s="133" t="s">
        <v>407</v>
      </c>
      <c r="E26" s="402">
        <v>3.2</v>
      </c>
      <c r="F26" s="205"/>
      <c r="G26" s="158">
        <v>0</v>
      </c>
      <c r="H26" s="356"/>
      <c r="I26" s="357">
        <f t="shared" si="0"/>
        <v>0</v>
      </c>
    </row>
    <row r="27" spans="1:9" x14ac:dyDescent="0.25">
      <c r="A27" s="132" t="s">
        <v>173</v>
      </c>
      <c r="B27" s="146">
        <v>21</v>
      </c>
      <c r="C27" s="133" t="s">
        <v>409</v>
      </c>
      <c r="D27" s="133" t="s">
        <v>407</v>
      </c>
      <c r="E27" s="402">
        <v>0.5</v>
      </c>
      <c r="F27" s="205"/>
      <c r="G27" s="158">
        <v>0</v>
      </c>
      <c r="H27" s="356"/>
      <c r="I27" s="357">
        <f t="shared" si="0"/>
        <v>0</v>
      </c>
    </row>
    <row r="28" spans="1:9" x14ac:dyDescent="0.25">
      <c r="A28" s="132" t="s">
        <v>173</v>
      </c>
      <c r="B28" s="146">
        <v>22</v>
      </c>
      <c r="C28" s="133" t="s">
        <v>410</v>
      </c>
      <c r="D28" s="133" t="s">
        <v>407</v>
      </c>
      <c r="E28" s="402">
        <v>1.2</v>
      </c>
      <c r="F28" s="205"/>
      <c r="G28" s="158">
        <v>0</v>
      </c>
      <c r="H28" s="356"/>
      <c r="I28" s="357">
        <f t="shared" si="0"/>
        <v>0</v>
      </c>
    </row>
    <row r="29" spans="1:9" x14ac:dyDescent="0.25">
      <c r="A29" s="132" t="s">
        <v>173</v>
      </c>
      <c r="B29" s="146">
        <v>23</v>
      </c>
      <c r="C29" s="133" t="s">
        <v>98</v>
      </c>
      <c r="D29" s="133" t="s">
        <v>403</v>
      </c>
      <c r="E29" s="402">
        <v>7.8</v>
      </c>
      <c r="F29" s="205"/>
      <c r="G29" s="158">
        <v>0</v>
      </c>
      <c r="H29" s="356"/>
      <c r="I29" s="357">
        <f t="shared" si="0"/>
        <v>0</v>
      </c>
    </row>
    <row r="30" spans="1:9" x14ac:dyDescent="0.25">
      <c r="A30" s="132" t="s">
        <v>173</v>
      </c>
      <c r="B30" s="146">
        <v>25</v>
      </c>
      <c r="C30" s="133" t="s">
        <v>102</v>
      </c>
      <c r="D30" s="133" t="s">
        <v>403</v>
      </c>
      <c r="E30" s="402">
        <v>23.8</v>
      </c>
      <c r="F30" s="205"/>
      <c r="G30" s="158">
        <v>0</v>
      </c>
      <c r="H30" s="356"/>
      <c r="I30" s="357">
        <f t="shared" si="0"/>
        <v>0</v>
      </c>
    </row>
    <row r="31" spans="1:9" x14ac:dyDescent="0.25">
      <c r="A31" s="132" t="s">
        <v>173</v>
      </c>
      <c r="B31" s="146">
        <v>26</v>
      </c>
      <c r="C31" s="133" t="s">
        <v>392</v>
      </c>
      <c r="D31" s="133" t="s">
        <v>407</v>
      </c>
      <c r="E31" s="402">
        <v>39</v>
      </c>
      <c r="F31" s="205"/>
      <c r="G31" s="158">
        <v>0</v>
      </c>
      <c r="H31" s="356"/>
      <c r="I31" s="357">
        <f t="shared" si="0"/>
        <v>0</v>
      </c>
    </row>
    <row r="32" spans="1:9" x14ac:dyDescent="0.25">
      <c r="A32" s="132" t="s">
        <v>173</v>
      </c>
      <c r="B32" s="146">
        <v>49</v>
      </c>
      <c r="C32" s="133" t="s">
        <v>392</v>
      </c>
      <c r="D32" s="133" t="s">
        <v>407</v>
      </c>
      <c r="E32" s="402">
        <v>49.3</v>
      </c>
      <c r="F32" s="205"/>
      <c r="G32" s="158">
        <v>0</v>
      </c>
      <c r="H32" s="356"/>
      <c r="I32" s="357">
        <f t="shared" si="0"/>
        <v>0</v>
      </c>
    </row>
    <row r="33" spans="1:9" x14ac:dyDescent="0.25">
      <c r="A33" s="132" t="s">
        <v>173</v>
      </c>
      <c r="B33" s="146">
        <v>50</v>
      </c>
      <c r="C33" s="133" t="s">
        <v>392</v>
      </c>
      <c r="D33" s="133" t="s">
        <v>401</v>
      </c>
      <c r="E33" s="402">
        <v>98.5</v>
      </c>
      <c r="F33" s="205"/>
      <c r="G33" s="158">
        <v>0</v>
      </c>
      <c r="H33" s="356"/>
      <c r="I33" s="357">
        <f t="shared" si="0"/>
        <v>0</v>
      </c>
    </row>
    <row r="34" spans="1:9" x14ac:dyDescent="0.25">
      <c r="A34" s="132" t="s">
        <v>173</v>
      </c>
      <c r="B34" s="146">
        <v>51</v>
      </c>
      <c r="C34" s="133" t="s">
        <v>111</v>
      </c>
      <c r="D34" s="133" t="s">
        <v>401</v>
      </c>
      <c r="E34" s="402">
        <v>38</v>
      </c>
      <c r="F34" s="205"/>
      <c r="G34" s="158">
        <v>0</v>
      </c>
      <c r="H34" s="356"/>
      <c r="I34" s="357">
        <f t="shared" si="0"/>
        <v>0</v>
      </c>
    </row>
    <row r="35" spans="1:9" x14ac:dyDescent="0.25">
      <c r="A35" s="132" t="s">
        <v>173</v>
      </c>
      <c r="B35" s="146">
        <v>52</v>
      </c>
      <c r="C35" s="133" t="s">
        <v>411</v>
      </c>
      <c r="D35" s="133" t="s">
        <v>412</v>
      </c>
      <c r="E35" s="402">
        <v>53</v>
      </c>
      <c r="F35" s="205"/>
      <c r="G35" s="158">
        <v>0</v>
      </c>
      <c r="H35" s="356"/>
      <c r="I35" s="357">
        <f t="shared" si="0"/>
        <v>0</v>
      </c>
    </row>
    <row r="36" spans="1:9" x14ac:dyDescent="0.25">
      <c r="A36" s="132" t="s">
        <v>173</v>
      </c>
      <c r="B36" s="146">
        <v>24</v>
      </c>
      <c r="C36" s="133" t="s">
        <v>409</v>
      </c>
      <c r="D36" s="133" t="s">
        <v>407</v>
      </c>
      <c r="E36" s="402">
        <v>0.5</v>
      </c>
      <c r="F36" s="205"/>
      <c r="G36" s="158">
        <v>0</v>
      </c>
      <c r="H36" s="356"/>
      <c r="I36" s="357">
        <f t="shared" si="0"/>
        <v>0</v>
      </c>
    </row>
    <row r="37" spans="1:9" x14ac:dyDescent="0.25">
      <c r="A37" s="132" t="s">
        <v>173</v>
      </c>
      <c r="B37" s="146">
        <v>54</v>
      </c>
      <c r="C37" s="133" t="s">
        <v>109</v>
      </c>
      <c r="D37" s="133" t="s">
        <v>246</v>
      </c>
      <c r="E37" s="402">
        <v>1.3</v>
      </c>
      <c r="F37" s="205"/>
      <c r="G37" s="158">
        <v>0</v>
      </c>
      <c r="H37" s="356"/>
      <c r="I37" s="357">
        <f t="shared" si="0"/>
        <v>0</v>
      </c>
    </row>
    <row r="38" spans="1:9" x14ac:dyDescent="0.25">
      <c r="A38" s="132" t="s">
        <v>173</v>
      </c>
      <c r="B38" s="146">
        <v>55</v>
      </c>
      <c r="C38" s="133" t="s">
        <v>109</v>
      </c>
      <c r="D38" s="133" t="s">
        <v>246</v>
      </c>
      <c r="E38" s="402">
        <v>1.3</v>
      </c>
      <c r="F38" s="205"/>
      <c r="G38" s="158">
        <v>0</v>
      </c>
      <c r="H38" s="356"/>
      <c r="I38" s="357">
        <f t="shared" si="0"/>
        <v>0</v>
      </c>
    </row>
    <row r="39" spans="1:9" x14ac:dyDescent="0.25">
      <c r="A39" s="132" t="s">
        <v>173</v>
      </c>
      <c r="B39" s="146" t="s">
        <v>413</v>
      </c>
      <c r="C39" s="133" t="s">
        <v>98</v>
      </c>
      <c r="D39" s="133" t="s">
        <v>403</v>
      </c>
      <c r="E39" s="402">
        <v>2.4</v>
      </c>
      <c r="F39" s="205"/>
      <c r="G39" s="158">
        <v>0</v>
      </c>
      <c r="H39" s="356"/>
      <c r="I39" s="357">
        <f t="shared" si="0"/>
        <v>0</v>
      </c>
    </row>
    <row r="40" spans="1:9" x14ac:dyDescent="0.25">
      <c r="A40" s="132" t="s">
        <v>120</v>
      </c>
      <c r="B40" s="146">
        <v>27</v>
      </c>
      <c r="C40" s="133" t="s">
        <v>402</v>
      </c>
      <c r="D40" s="133" t="s">
        <v>396</v>
      </c>
      <c r="E40" s="402">
        <v>8.5</v>
      </c>
      <c r="F40" s="205"/>
      <c r="G40" s="158">
        <v>0</v>
      </c>
      <c r="H40" s="356"/>
      <c r="I40" s="357">
        <f t="shared" si="0"/>
        <v>0</v>
      </c>
    </row>
    <row r="41" spans="1:9" x14ac:dyDescent="0.25">
      <c r="A41" s="132" t="s">
        <v>120</v>
      </c>
      <c r="B41" s="146">
        <v>28</v>
      </c>
      <c r="C41" s="133" t="s">
        <v>102</v>
      </c>
      <c r="D41" s="133" t="s">
        <v>246</v>
      </c>
      <c r="E41" s="402">
        <v>13.7</v>
      </c>
      <c r="F41" s="205"/>
      <c r="G41" s="158">
        <v>0</v>
      </c>
      <c r="H41" s="356"/>
      <c r="I41" s="357">
        <f t="shared" si="0"/>
        <v>0</v>
      </c>
    </row>
    <row r="42" spans="1:9" x14ac:dyDescent="0.25">
      <c r="A42" s="132" t="s">
        <v>120</v>
      </c>
      <c r="B42" s="146">
        <v>29</v>
      </c>
      <c r="C42" s="133" t="s">
        <v>102</v>
      </c>
      <c r="D42" s="133" t="s">
        <v>246</v>
      </c>
      <c r="E42" s="402">
        <v>19.600000000000001</v>
      </c>
      <c r="F42" s="205"/>
      <c r="G42" s="158">
        <v>0</v>
      </c>
      <c r="H42" s="356"/>
      <c r="I42" s="357">
        <f t="shared" si="0"/>
        <v>0</v>
      </c>
    </row>
    <row r="43" spans="1:9" x14ac:dyDescent="0.25">
      <c r="A43" s="132" t="s">
        <v>120</v>
      </c>
      <c r="B43" s="146">
        <v>30</v>
      </c>
      <c r="C43" s="133" t="s">
        <v>414</v>
      </c>
      <c r="D43" s="133" t="s">
        <v>246</v>
      </c>
      <c r="E43" s="402">
        <v>69.400000000000006</v>
      </c>
      <c r="F43" s="205"/>
      <c r="G43" s="158">
        <v>0</v>
      </c>
      <c r="H43" s="356"/>
      <c r="I43" s="357">
        <f t="shared" si="0"/>
        <v>0</v>
      </c>
    </row>
    <row r="44" spans="1:9" x14ac:dyDescent="0.25">
      <c r="A44" s="132" t="s">
        <v>120</v>
      </c>
      <c r="B44" s="146">
        <v>31</v>
      </c>
      <c r="C44" s="133" t="s">
        <v>98</v>
      </c>
      <c r="D44" s="133" t="s">
        <v>246</v>
      </c>
      <c r="E44" s="402">
        <v>12.5</v>
      </c>
      <c r="F44" s="205"/>
      <c r="G44" s="158">
        <v>0</v>
      </c>
      <c r="H44" s="356"/>
      <c r="I44" s="357">
        <f t="shared" si="0"/>
        <v>0</v>
      </c>
    </row>
    <row r="45" spans="1:9" x14ac:dyDescent="0.25">
      <c r="A45" s="132" t="s">
        <v>120</v>
      </c>
      <c r="B45" s="146">
        <v>32</v>
      </c>
      <c r="C45" s="133" t="s">
        <v>98</v>
      </c>
      <c r="D45" s="133" t="s">
        <v>246</v>
      </c>
      <c r="E45" s="402">
        <v>11.4</v>
      </c>
      <c r="F45" s="205"/>
      <c r="G45" s="158">
        <v>0</v>
      </c>
      <c r="H45" s="356"/>
      <c r="I45" s="357">
        <f t="shared" si="0"/>
        <v>0</v>
      </c>
    </row>
    <row r="46" spans="1:9" x14ac:dyDescent="0.25">
      <c r="A46" s="132" t="s">
        <v>120</v>
      </c>
      <c r="B46" s="146">
        <v>33</v>
      </c>
      <c r="C46" s="133" t="s">
        <v>109</v>
      </c>
      <c r="D46" s="133" t="s">
        <v>246</v>
      </c>
      <c r="E46" s="402">
        <v>3.4</v>
      </c>
      <c r="F46" s="205"/>
      <c r="G46" s="158">
        <v>0</v>
      </c>
      <c r="H46" s="356"/>
      <c r="I46" s="357">
        <f t="shared" si="0"/>
        <v>0</v>
      </c>
    </row>
    <row r="47" spans="1:9" x14ac:dyDescent="0.25">
      <c r="A47" s="132" t="s">
        <v>120</v>
      </c>
      <c r="B47" s="146">
        <v>34</v>
      </c>
      <c r="C47" s="133" t="s">
        <v>109</v>
      </c>
      <c r="D47" s="133" t="s">
        <v>246</v>
      </c>
      <c r="E47" s="402">
        <v>1.5</v>
      </c>
      <c r="F47" s="205"/>
      <c r="G47" s="158">
        <v>0</v>
      </c>
      <c r="H47" s="356"/>
      <c r="I47" s="357">
        <f t="shared" si="0"/>
        <v>0</v>
      </c>
    </row>
    <row r="48" spans="1:9" x14ac:dyDescent="0.25">
      <c r="A48" s="132" t="s">
        <v>120</v>
      </c>
      <c r="B48" s="146">
        <v>35</v>
      </c>
      <c r="C48" s="133" t="s">
        <v>109</v>
      </c>
      <c r="D48" s="133" t="s">
        <v>246</v>
      </c>
      <c r="E48" s="402">
        <v>1.1000000000000001</v>
      </c>
      <c r="F48" s="205"/>
      <c r="G48" s="158">
        <v>0</v>
      </c>
      <c r="H48" s="356"/>
      <c r="I48" s="357">
        <f t="shared" si="0"/>
        <v>0</v>
      </c>
    </row>
    <row r="49" spans="1:9" x14ac:dyDescent="0.25">
      <c r="A49" s="132" t="s">
        <v>120</v>
      </c>
      <c r="B49" s="146">
        <v>36</v>
      </c>
      <c r="C49" s="133" t="s">
        <v>109</v>
      </c>
      <c r="D49" s="133" t="s">
        <v>246</v>
      </c>
      <c r="E49" s="402">
        <v>1</v>
      </c>
      <c r="F49" s="205"/>
      <c r="G49" s="158">
        <v>0</v>
      </c>
      <c r="H49" s="356"/>
      <c r="I49" s="357">
        <f t="shared" si="0"/>
        <v>0</v>
      </c>
    </row>
    <row r="50" spans="1:9" x14ac:dyDescent="0.25">
      <c r="A50" s="132" t="s">
        <v>120</v>
      </c>
      <c r="B50" s="146">
        <v>37</v>
      </c>
      <c r="C50" s="133" t="s">
        <v>415</v>
      </c>
      <c r="D50" s="133" t="s">
        <v>246</v>
      </c>
      <c r="E50" s="402">
        <v>4.9000000000000004</v>
      </c>
      <c r="F50" s="205"/>
      <c r="G50" s="158">
        <v>0</v>
      </c>
      <c r="H50" s="356"/>
      <c r="I50" s="357">
        <f t="shared" si="0"/>
        <v>0</v>
      </c>
    </row>
    <row r="51" spans="1:9" x14ac:dyDescent="0.25">
      <c r="A51" s="132" t="s">
        <v>120</v>
      </c>
      <c r="B51" s="146">
        <v>39</v>
      </c>
      <c r="C51" s="133" t="s">
        <v>416</v>
      </c>
      <c r="D51" s="133" t="s">
        <v>407</v>
      </c>
      <c r="E51" s="402">
        <v>85.5</v>
      </c>
      <c r="F51" s="205"/>
      <c r="G51" s="158">
        <v>0</v>
      </c>
      <c r="H51" s="356"/>
      <c r="I51" s="357">
        <f t="shared" si="0"/>
        <v>0</v>
      </c>
    </row>
    <row r="52" spans="1:9" x14ac:dyDescent="0.25">
      <c r="A52" s="132" t="s">
        <v>120</v>
      </c>
      <c r="B52" s="146">
        <v>40</v>
      </c>
      <c r="C52" s="133" t="s">
        <v>414</v>
      </c>
      <c r="D52" s="133" t="s">
        <v>407</v>
      </c>
      <c r="E52" s="402">
        <v>37.4</v>
      </c>
      <c r="F52" s="205"/>
      <c r="G52" s="158">
        <v>0</v>
      </c>
      <c r="H52" s="356"/>
      <c r="I52" s="357">
        <f t="shared" si="0"/>
        <v>0</v>
      </c>
    </row>
    <row r="53" spans="1:9" x14ac:dyDescent="0.25">
      <c r="A53" s="132" t="s">
        <v>120</v>
      </c>
      <c r="B53" s="146">
        <v>48</v>
      </c>
      <c r="C53" s="133" t="s">
        <v>414</v>
      </c>
      <c r="D53" s="133" t="s">
        <v>407</v>
      </c>
      <c r="E53" s="402">
        <v>53.7</v>
      </c>
      <c r="F53" s="205"/>
      <c r="G53" s="158">
        <v>0</v>
      </c>
      <c r="H53" s="356"/>
      <c r="I53" s="357">
        <f t="shared" si="0"/>
        <v>0</v>
      </c>
    </row>
    <row r="54" spans="1:9" x14ac:dyDescent="0.25">
      <c r="A54" s="132" t="s">
        <v>120</v>
      </c>
      <c r="B54" s="146" t="s">
        <v>417</v>
      </c>
      <c r="C54" s="133" t="s">
        <v>416</v>
      </c>
      <c r="D54" s="133" t="s">
        <v>246</v>
      </c>
      <c r="E54" s="402">
        <v>25.6</v>
      </c>
      <c r="F54" s="205"/>
      <c r="G54" s="158">
        <v>0</v>
      </c>
      <c r="H54" s="356"/>
      <c r="I54" s="357">
        <f t="shared" si="0"/>
        <v>0</v>
      </c>
    </row>
    <row r="55" spans="1:9" x14ac:dyDescent="0.25">
      <c r="A55" s="132" t="s">
        <v>174</v>
      </c>
      <c r="B55" s="146">
        <v>41</v>
      </c>
      <c r="C55" s="133" t="s">
        <v>98</v>
      </c>
      <c r="D55" s="133" t="s">
        <v>246</v>
      </c>
      <c r="E55" s="402">
        <v>8.6999999999999993</v>
      </c>
      <c r="F55" s="205"/>
      <c r="G55" s="158">
        <v>0</v>
      </c>
      <c r="H55" s="356"/>
      <c r="I55" s="357">
        <f t="shared" si="0"/>
        <v>0</v>
      </c>
    </row>
    <row r="56" spans="1:9" x14ac:dyDescent="0.25">
      <c r="A56" s="132" t="s">
        <v>174</v>
      </c>
      <c r="B56" s="146">
        <v>43</v>
      </c>
      <c r="C56" s="133" t="s">
        <v>408</v>
      </c>
      <c r="D56" s="133" t="s">
        <v>246</v>
      </c>
      <c r="E56" s="402">
        <v>2.1</v>
      </c>
      <c r="F56" s="205"/>
      <c r="G56" s="158">
        <v>0</v>
      </c>
      <c r="H56" s="356"/>
      <c r="I56" s="357">
        <f t="shared" si="0"/>
        <v>0</v>
      </c>
    </row>
    <row r="57" spans="1:9" x14ac:dyDescent="0.25">
      <c r="A57" s="132" t="s">
        <v>174</v>
      </c>
      <c r="B57" s="146">
        <v>44</v>
      </c>
      <c r="C57" s="133" t="s">
        <v>414</v>
      </c>
      <c r="D57" s="133" t="s">
        <v>246</v>
      </c>
      <c r="E57" s="402">
        <v>2.2999999999999998</v>
      </c>
      <c r="F57" s="205"/>
      <c r="G57" s="158">
        <v>0</v>
      </c>
      <c r="H57" s="356"/>
      <c r="I57" s="357">
        <f t="shared" si="0"/>
        <v>0</v>
      </c>
    </row>
    <row r="58" spans="1:9" x14ac:dyDescent="0.25">
      <c r="A58" s="132" t="s">
        <v>174</v>
      </c>
      <c r="B58" s="146">
        <v>45</v>
      </c>
      <c r="C58" s="133" t="s">
        <v>392</v>
      </c>
      <c r="D58" s="133" t="s">
        <v>246</v>
      </c>
      <c r="E58" s="402">
        <v>50.1</v>
      </c>
      <c r="F58" s="205">
        <v>0</v>
      </c>
      <c r="G58" s="158">
        <v>0</v>
      </c>
      <c r="H58" s="358"/>
      <c r="I58" s="357">
        <f t="shared" si="0"/>
        <v>0</v>
      </c>
    </row>
    <row r="59" spans="1:9" x14ac:dyDescent="0.25">
      <c r="A59" s="132"/>
      <c r="B59" s="146"/>
      <c r="C59" s="133"/>
      <c r="D59" s="133"/>
      <c r="E59" s="146"/>
      <c r="F59" s="133"/>
      <c r="G59" s="133"/>
      <c r="H59" s="133"/>
      <c r="I59" s="135"/>
    </row>
    <row r="60" spans="1:9" ht="15.75" thickBot="1" x14ac:dyDescent="0.3">
      <c r="A60" s="128"/>
      <c r="B60" s="129"/>
      <c r="C60" s="129"/>
      <c r="D60" s="129"/>
      <c r="E60" s="129"/>
      <c r="F60" s="180" t="s">
        <v>837</v>
      </c>
      <c r="G60" s="129"/>
      <c r="H60" s="129"/>
      <c r="I60" s="130">
        <f>SUM(I7:I58)</f>
        <v>0</v>
      </c>
    </row>
    <row r="61" spans="1:9" ht="15.75" thickBot="1" x14ac:dyDescent="0.3">
      <c r="A61" s="132"/>
      <c r="B61" s="133"/>
      <c r="C61" s="133"/>
      <c r="D61" s="133"/>
      <c r="E61" s="133"/>
      <c r="F61" s="182"/>
      <c r="G61" s="133"/>
      <c r="H61" s="133"/>
      <c r="I61" s="359"/>
    </row>
    <row r="62" spans="1:9" x14ac:dyDescent="0.25">
      <c r="A62" s="307" t="s">
        <v>846</v>
      </c>
      <c r="B62" s="126"/>
      <c r="C62" s="126"/>
      <c r="D62" s="126"/>
      <c r="E62" s="126"/>
      <c r="F62" s="126"/>
      <c r="G62" s="126"/>
      <c r="H62" s="126"/>
      <c r="I62" s="127"/>
    </row>
    <row r="63" spans="1:9" ht="15.75" thickBot="1" x14ac:dyDescent="0.3">
      <c r="A63" s="132"/>
      <c r="B63" s="133"/>
      <c r="C63" s="133"/>
      <c r="D63" s="133"/>
      <c r="E63" s="133"/>
      <c r="F63" s="133"/>
      <c r="G63" s="133"/>
      <c r="H63" s="133"/>
      <c r="I63" s="135"/>
    </row>
    <row r="64" spans="1:9" x14ac:dyDescent="0.25">
      <c r="A64" s="132"/>
      <c r="B64" s="133"/>
      <c r="C64" s="133"/>
      <c r="D64" s="133"/>
      <c r="E64" s="133"/>
      <c r="F64" s="361" t="s">
        <v>217</v>
      </c>
      <c r="G64" s="362" t="s">
        <v>215</v>
      </c>
      <c r="H64" s="133"/>
      <c r="I64" s="135"/>
    </row>
    <row r="65" spans="1:35" ht="15.75" thickBot="1" x14ac:dyDescent="0.3">
      <c r="A65" s="132"/>
      <c r="B65" s="133"/>
      <c r="C65" s="133"/>
      <c r="D65" s="133"/>
      <c r="E65" s="133"/>
      <c r="F65" s="136"/>
      <c r="G65" s="167">
        <v>0</v>
      </c>
      <c r="H65" s="133"/>
      <c r="I65" s="135"/>
    </row>
    <row r="66" spans="1:35" x14ac:dyDescent="0.25">
      <c r="A66" s="132"/>
      <c r="B66" s="133"/>
      <c r="C66" s="133"/>
      <c r="D66" s="133"/>
      <c r="E66" s="133"/>
      <c r="F66" s="133"/>
      <c r="G66" s="133"/>
      <c r="H66" s="133"/>
      <c r="I66" s="135"/>
    </row>
    <row r="67" spans="1:35" ht="15.75" thickBot="1" x14ac:dyDescent="0.3">
      <c r="A67" s="128"/>
      <c r="B67" s="129"/>
      <c r="C67" s="129"/>
      <c r="D67" s="129"/>
      <c r="E67" s="129"/>
      <c r="F67" s="180" t="s">
        <v>836</v>
      </c>
      <c r="G67" s="129"/>
      <c r="H67" s="129"/>
      <c r="I67" s="130">
        <f>F65*G65</f>
        <v>0</v>
      </c>
    </row>
    <row r="68" spans="1:35" x14ac:dyDescent="0.25">
      <c r="A68" s="132"/>
      <c r="B68" s="133"/>
      <c r="C68" s="133"/>
      <c r="D68" s="133"/>
      <c r="E68" s="133"/>
      <c r="F68" s="182"/>
      <c r="G68" s="133"/>
      <c r="H68" s="133"/>
      <c r="I68" s="145"/>
    </row>
    <row r="69" spans="1:35" x14ac:dyDescent="0.25">
      <c r="A69" s="316" t="s">
        <v>839</v>
      </c>
      <c r="B69" s="133"/>
      <c r="C69" s="146"/>
      <c r="D69" s="146"/>
      <c r="E69" s="133"/>
      <c r="F69" s="133"/>
      <c r="G69" s="105"/>
      <c r="H69" s="360"/>
      <c r="I69" s="133"/>
    </row>
    <row r="70" spans="1:35" ht="15.75" thickBot="1" x14ac:dyDescent="0.3">
      <c r="A70" s="226"/>
      <c r="B70" s="133"/>
      <c r="C70" s="146"/>
      <c r="D70" s="146"/>
      <c r="E70" s="133"/>
      <c r="F70" s="133"/>
      <c r="G70" s="105"/>
      <c r="H70" s="360"/>
      <c r="I70" s="133"/>
    </row>
    <row r="71" spans="1:35" x14ac:dyDescent="0.25">
      <c r="A71" s="313" t="s">
        <v>834</v>
      </c>
      <c r="B71" s="126"/>
      <c r="C71" s="126"/>
      <c r="D71" s="126"/>
      <c r="E71" s="126"/>
      <c r="F71" s="126"/>
      <c r="G71" s="126"/>
      <c r="H71" s="126"/>
      <c r="I71" s="127"/>
    </row>
    <row r="72" spans="1:35" ht="15.75" thickBot="1" x14ac:dyDescent="0.3">
      <c r="A72" s="377"/>
      <c r="B72" s="133"/>
      <c r="C72" s="133"/>
      <c r="D72" s="133"/>
      <c r="E72" s="133"/>
      <c r="F72" s="133"/>
      <c r="G72" s="133"/>
      <c r="H72" s="133"/>
      <c r="I72" s="135"/>
    </row>
    <row r="73" spans="1:35" ht="15.75" thickBot="1" x14ac:dyDescent="0.3">
      <c r="A73" s="316" t="s">
        <v>729</v>
      </c>
      <c r="B73" s="133"/>
      <c r="C73" s="146">
        <v>67</v>
      </c>
      <c r="D73" s="133" t="s">
        <v>96</v>
      </c>
      <c r="E73" s="186">
        <v>0</v>
      </c>
      <c r="F73" s="85" t="s">
        <v>820</v>
      </c>
      <c r="G73" s="133"/>
      <c r="H73" s="133"/>
      <c r="I73" s="135"/>
    </row>
    <row r="74" spans="1:35" ht="15.75" thickBot="1" x14ac:dyDescent="0.3">
      <c r="A74" s="226"/>
      <c r="B74" s="133"/>
      <c r="C74" s="146"/>
      <c r="D74" s="133"/>
      <c r="E74" s="198"/>
      <c r="F74" s="85"/>
      <c r="G74" s="133"/>
      <c r="H74" s="133"/>
      <c r="I74" s="135"/>
    </row>
    <row r="75" spans="1:35" ht="15.75" thickBot="1" x14ac:dyDescent="0.3">
      <c r="A75" s="226" t="s">
        <v>231</v>
      </c>
      <c r="B75" s="133"/>
      <c r="C75" s="133" t="s">
        <v>729</v>
      </c>
      <c r="D75" s="133"/>
      <c r="E75" s="146"/>
      <c r="F75" s="143">
        <f>E73*C73</f>
        <v>0</v>
      </c>
      <c r="G75" s="133"/>
      <c r="H75" s="133"/>
      <c r="I75" s="13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</row>
    <row r="76" spans="1:35" x14ac:dyDescent="0.25">
      <c r="A76" s="132"/>
      <c r="B76" s="133"/>
      <c r="C76" s="133"/>
      <c r="D76" s="133"/>
      <c r="E76" s="133"/>
      <c r="F76" s="133"/>
      <c r="G76" s="133"/>
      <c r="H76" s="146"/>
      <c r="I76" s="135"/>
    </row>
    <row r="77" spans="1:35" ht="15.75" thickBot="1" x14ac:dyDescent="0.3">
      <c r="A77" s="128"/>
      <c r="B77" s="129"/>
      <c r="C77" s="129"/>
      <c r="D77" s="306"/>
      <c r="E77" s="306"/>
      <c r="F77" s="187" t="s">
        <v>848</v>
      </c>
      <c r="G77" s="129"/>
      <c r="H77" s="129"/>
      <c r="I77" s="130">
        <f>F75</f>
        <v>0</v>
      </c>
    </row>
    <row r="78" spans="1:35" x14ac:dyDescent="0.25">
      <c r="B78" s="104"/>
      <c r="E78" s="104"/>
    </row>
    <row r="79" spans="1:35" x14ac:dyDescent="0.25">
      <c r="B79" s="104"/>
      <c r="E79" s="104"/>
      <c r="F79" s="188" t="s">
        <v>221</v>
      </c>
      <c r="G79" s="188"/>
      <c r="H79" s="188"/>
      <c r="I79" s="189">
        <f>I60+I67+I77</f>
        <v>0</v>
      </c>
    </row>
  </sheetData>
  <mergeCells count="3">
    <mergeCell ref="F5:F6"/>
    <mergeCell ref="G5:G6"/>
    <mergeCell ref="I5:I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0"/>
  <sheetViews>
    <sheetView zoomScaleNormal="100" workbookViewId="0">
      <pane ySplit="6" topLeftCell="A127" activePane="bottomLeft" state="frozen"/>
      <selection pane="bottomLeft" activeCell="F176" sqref="F176"/>
    </sheetView>
  </sheetViews>
  <sheetFormatPr defaultRowHeight="15" x14ac:dyDescent="0.25"/>
  <cols>
    <col min="1" max="1" width="12" style="104" customWidth="1"/>
    <col min="2" max="2" width="10.140625" style="104" bestFit="1" customWidth="1"/>
    <col min="3" max="3" width="16" style="104" bestFit="1" customWidth="1"/>
    <col min="4" max="4" width="11" style="115" bestFit="1" customWidth="1"/>
    <col min="5" max="5" width="6" style="115" bestFit="1" customWidth="1"/>
    <col min="6" max="6" width="33.140625" style="104" customWidth="1"/>
    <col min="7" max="7" width="8.7109375" style="104" bestFit="1" customWidth="1"/>
    <col min="8" max="8" width="3.42578125" style="104" customWidth="1"/>
    <col min="9" max="9" width="11.140625" style="104" customWidth="1"/>
    <col min="10" max="12" width="9.140625" style="104"/>
    <col min="13" max="13" width="39" style="104" bestFit="1" customWidth="1"/>
    <col min="14" max="14" width="8.7109375" style="104" bestFit="1" customWidth="1"/>
    <col min="15" max="15" width="9.140625" style="104"/>
    <col min="16" max="16" width="6.140625" style="104" bestFit="1" customWidth="1"/>
    <col min="17" max="16384" width="9.140625" style="104"/>
  </cols>
  <sheetData>
    <row r="1" spans="1:20" x14ac:dyDescent="0.25">
      <c r="A1" s="99"/>
      <c r="B1" s="100"/>
      <c r="C1" s="101"/>
      <c r="D1" s="101"/>
      <c r="E1" s="101"/>
      <c r="F1" s="100"/>
      <c r="G1" s="100"/>
      <c r="H1" s="102"/>
      <c r="I1" s="103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x14ac:dyDescent="0.25">
      <c r="A2" s="56" t="s">
        <v>845</v>
      </c>
      <c r="B2" s="192" t="s">
        <v>234</v>
      </c>
      <c r="C2" s="106"/>
      <c r="D2" s="106"/>
      <c r="E2" s="106"/>
      <c r="F2" s="193" t="s">
        <v>233</v>
      </c>
      <c r="G2" s="107"/>
      <c r="H2" s="108"/>
      <c r="I2" s="109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0" ht="15.75" thickBot="1" x14ac:dyDescent="0.3">
      <c r="A3" s="110"/>
      <c r="B3" s="111"/>
      <c r="C3" s="112"/>
      <c r="D3" s="112"/>
      <c r="E3" s="112"/>
      <c r="F3" s="111"/>
      <c r="G3" s="111"/>
      <c r="H3" s="113"/>
      <c r="I3" s="114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1:20" ht="15.75" thickBot="1" x14ac:dyDescent="0.3">
      <c r="F4" s="116" t="s">
        <v>828</v>
      </c>
    </row>
    <row r="5" spans="1:20" s="1" customFormat="1" x14ac:dyDescent="0.25">
      <c r="A5" s="104"/>
      <c r="B5" s="104"/>
      <c r="C5" s="104"/>
      <c r="D5" s="115"/>
      <c r="E5" s="115"/>
      <c r="F5" s="411" t="s">
        <v>214</v>
      </c>
      <c r="G5" s="413" t="s">
        <v>215</v>
      </c>
      <c r="H5" s="104"/>
      <c r="I5" s="415" t="s">
        <v>216</v>
      </c>
    </row>
    <row r="6" spans="1:20" ht="15.75" thickBot="1" x14ac:dyDescent="0.3">
      <c r="A6" s="1" t="s">
        <v>93</v>
      </c>
      <c r="B6" s="1" t="s">
        <v>94</v>
      </c>
      <c r="C6" s="1" t="s">
        <v>95</v>
      </c>
      <c r="D6" s="29" t="s">
        <v>118</v>
      </c>
      <c r="E6" s="29" t="s">
        <v>96</v>
      </c>
      <c r="F6" s="412"/>
      <c r="G6" s="414"/>
      <c r="I6" s="416"/>
    </row>
    <row r="7" spans="1:20" ht="15.75" thickBot="1" x14ac:dyDescent="0.3">
      <c r="A7" s="125" t="s">
        <v>387</v>
      </c>
      <c r="B7" s="126" t="s">
        <v>235</v>
      </c>
      <c r="C7" s="126" t="s">
        <v>108</v>
      </c>
      <c r="D7" s="385" t="s">
        <v>236</v>
      </c>
      <c r="E7" s="305">
        <v>64</v>
      </c>
      <c r="F7" s="259"/>
      <c r="G7" s="260">
        <v>0</v>
      </c>
      <c r="H7" s="126"/>
      <c r="I7" s="122">
        <f t="shared" ref="I7" si="0">F7*G7</f>
        <v>0</v>
      </c>
    </row>
    <row r="8" spans="1:20" ht="15.75" thickBot="1" x14ac:dyDescent="0.3">
      <c r="A8" s="132" t="s">
        <v>387</v>
      </c>
      <c r="B8" s="133" t="s">
        <v>237</v>
      </c>
      <c r="C8" s="133" t="s">
        <v>98</v>
      </c>
      <c r="D8" s="386" t="s">
        <v>236</v>
      </c>
      <c r="E8" s="146">
        <v>46</v>
      </c>
      <c r="F8" s="259"/>
      <c r="G8" s="260">
        <v>0</v>
      </c>
      <c r="H8" s="133"/>
      <c r="I8" s="122">
        <f t="shared" ref="I8:I67" si="1">F8*G8</f>
        <v>0</v>
      </c>
    </row>
    <row r="9" spans="1:20" ht="15.75" thickBot="1" x14ac:dyDescent="0.3">
      <c r="A9" s="132" t="s">
        <v>387</v>
      </c>
      <c r="B9" s="133" t="s">
        <v>238</v>
      </c>
      <c r="C9" s="133" t="s">
        <v>108</v>
      </c>
      <c r="D9" s="386" t="s">
        <v>236</v>
      </c>
      <c r="E9" s="146">
        <v>92</v>
      </c>
      <c r="F9" s="259"/>
      <c r="G9" s="260">
        <v>0</v>
      </c>
      <c r="H9" s="133"/>
      <c r="I9" s="122">
        <f t="shared" si="1"/>
        <v>0</v>
      </c>
    </row>
    <row r="10" spans="1:20" ht="15.75" thickBot="1" x14ac:dyDescent="0.3">
      <c r="A10" s="132" t="s">
        <v>387</v>
      </c>
      <c r="B10" s="133" t="s">
        <v>239</v>
      </c>
      <c r="C10" s="133" t="s">
        <v>240</v>
      </c>
      <c r="D10" s="386" t="s">
        <v>236</v>
      </c>
      <c r="E10" s="146">
        <v>7</v>
      </c>
      <c r="F10" s="259"/>
      <c r="G10" s="260">
        <v>0</v>
      </c>
      <c r="H10" s="133"/>
      <c r="I10" s="122">
        <f t="shared" si="1"/>
        <v>0</v>
      </c>
    </row>
    <row r="11" spans="1:20" ht="15.75" thickBot="1" x14ac:dyDescent="0.3">
      <c r="A11" s="132" t="s">
        <v>387</v>
      </c>
      <c r="B11" s="133" t="s">
        <v>241</v>
      </c>
      <c r="C11" s="133" t="s">
        <v>98</v>
      </c>
      <c r="D11" s="386" t="s">
        <v>236</v>
      </c>
      <c r="E11" s="146">
        <v>59</v>
      </c>
      <c r="F11" s="259"/>
      <c r="G11" s="260">
        <v>0</v>
      </c>
      <c r="H11" s="133"/>
      <c r="I11" s="122">
        <f t="shared" si="1"/>
        <v>0</v>
      </c>
    </row>
    <row r="12" spans="1:20" ht="15.75" thickBot="1" x14ac:dyDescent="0.3">
      <c r="A12" s="132" t="s">
        <v>387</v>
      </c>
      <c r="B12" s="133" t="s">
        <v>244</v>
      </c>
      <c r="C12" s="133" t="s">
        <v>245</v>
      </c>
      <c r="D12" s="386" t="s">
        <v>246</v>
      </c>
      <c r="E12" s="146">
        <v>15</v>
      </c>
      <c r="F12" s="259"/>
      <c r="G12" s="260">
        <v>0</v>
      </c>
      <c r="H12" s="133"/>
      <c r="I12" s="122">
        <f t="shared" si="1"/>
        <v>0</v>
      </c>
    </row>
    <row r="13" spans="1:20" ht="15.75" thickBot="1" x14ac:dyDescent="0.3">
      <c r="A13" s="132" t="s">
        <v>387</v>
      </c>
      <c r="B13" s="133" t="s">
        <v>247</v>
      </c>
      <c r="C13" s="133" t="s">
        <v>245</v>
      </c>
      <c r="D13" s="386" t="s">
        <v>246</v>
      </c>
      <c r="E13" s="146">
        <v>12</v>
      </c>
      <c r="F13" s="259"/>
      <c r="G13" s="260">
        <v>0</v>
      </c>
      <c r="H13" s="133"/>
      <c r="I13" s="122">
        <f t="shared" si="1"/>
        <v>0</v>
      </c>
    </row>
    <row r="14" spans="1:20" ht="15.75" thickBot="1" x14ac:dyDescent="0.3">
      <c r="A14" s="132" t="s">
        <v>173</v>
      </c>
      <c r="B14" s="133" t="s">
        <v>248</v>
      </c>
      <c r="C14" s="133" t="s">
        <v>110</v>
      </c>
      <c r="D14" s="386" t="s">
        <v>236</v>
      </c>
      <c r="E14" s="146">
        <v>2</v>
      </c>
      <c r="F14" s="259"/>
      <c r="G14" s="260">
        <v>0</v>
      </c>
      <c r="H14" s="133"/>
      <c r="I14" s="122">
        <f t="shared" si="1"/>
        <v>0</v>
      </c>
    </row>
    <row r="15" spans="1:20" ht="15.75" thickBot="1" x14ac:dyDescent="0.3">
      <c r="A15" s="132" t="s">
        <v>173</v>
      </c>
      <c r="B15" s="133" t="s">
        <v>250</v>
      </c>
      <c r="C15" s="133" t="s">
        <v>110</v>
      </c>
      <c r="D15" s="386" t="s">
        <v>236</v>
      </c>
      <c r="E15" s="146">
        <v>2</v>
      </c>
      <c r="F15" s="259"/>
      <c r="G15" s="260">
        <v>0</v>
      </c>
      <c r="H15" s="133"/>
      <c r="I15" s="122">
        <f t="shared" si="1"/>
        <v>0</v>
      </c>
    </row>
    <row r="16" spans="1:20" ht="15.75" thickBot="1" x14ac:dyDescent="0.3">
      <c r="A16" s="132" t="s">
        <v>173</v>
      </c>
      <c r="B16" s="133" t="s">
        <v>251</v>
      </c>
      <c r="C16" s="133" t="s">
        <v>252</v>
      </c>
      <c r="D16" s="386" t="s">
        <v>236</v>
      </c>
      <c r="E16" s="146">
        <v>90</v>
      </c>
      <c r="F16" s="259"/>
      <c r="G16" s="260">
        <v>0</v>
      </c>
      <c r="H16" s="133"/>
      <c r="I16" s="122">
        <f t="shared" si="1"/>
        <v>0</v>
      </c>
    </row>
    <row r="17" spans="1:9" ht="15.75" thickBot="1" x14ac:dyDescent="0.3">
      <c r="A17" s="132" t="s">
        <v>173</v>
      </c>
      <c r="B17" s="133" t="s">
        <v>253</v>
      </c>
      <c r="C17" s="133" t="s">
        <v>111</v>
      </c>
      <c r="D17" s="386" t="s">
        <v>236</v>
      </c>
      <c r="E17" s="146">
        <v>17</v>
      </c>
      <c r="F17" s="259"/>
      <c r="G17" s="260">
        <v>0</v>
      </c>
      <c r="H17" s="133"/>
      <c r="I17" s="122">
        <f t="shared" si="1"/>
        <v>0</v>
      </c>
    </row>
    <row r="18" spans="1:9" ht="15.75" thickBot="1" x14ac:dyDescent="0.3">
      <c r="A18" s="132" t="s">
        <v>173</v>
      </c>
      <c r="B18" s="133" t="s">
        <v>254</v>
      </c>
      <c r="C18" s="133" t="s">
        <v>110</v>
      </c>
      <c r="D18" s="386" t="s">
        <v>236</v>
      </c>
      <c r="E18" s="146">
        <v>1</v>
      </c>
      <c r="F18" s="259"/>
      <c r="G18" s="260">
        <v>0</v>
      </c>
      <c r="H18" s="133"/>
      <c r="I18" s="122">
        <f t="shared" si="1"/>
        <v>0</v>
      </c>
    </row>
    <row r="19" spans="1:9" ht="15.75" thickBot="1" x14ac:dyDescent="0.3">
      <c r="A19" s="132" t="s">
        <v>173</v>
      </c>
      <c r="B19" s="133" t="s">
        <v>255</v>
      </c>
      <c r="C19" s="133" t="s">
        <v>100</v>
      </c>
      <c r="D19" s="386" t="s">
        <v>236</v>
      </c>
      <c r="E19" s="146">
        <v>6</v>
      </c>
      <c r="F19" s="259"/>
      <c r="G19" s="260">
        <v>0</v>
      </c>
      <c r="H19" s="133"/>
      <c r="I19" s="122">
        <f t="shared" si="1"/>
        <v>0</v>
      </c>
    </row>
    <row r="20" spans="1:9" ht="15.75" thickBot="1" x14ac:dyDescent="0.3">
      <c r="A20" s="132" t="s">
        <v>173</v>
      </c>
      <c r="B20" s="133" t="s">
        <v>256</v>
      </c>
      <c r="C20" s="133" t="s">
        <v>98</v>
      </c>
      <c r="D20" s="386" t="s">
        <v>236</v>
      </c>
      <c r="E20" s="146">
        <v>62</v>
      </c>
      <c r="F20" s="259"/>
      <c r="G20" s="260">
        <v>0</v>
      </c>
      <c r="H20" s="133"/>
      <c r="I20" s="122">
        <f t="shared" si="1"/>
        <v>0</v>
      </c>
    </row>
    <row r="21" spans="1:9" ht="15.75" thickBot="1" x14ac:dyDescent="0.3">
      <c r="A21" s="132" t="s">
        <v>173</v>
      </c>
      <c r="B21" s="133" t="s">
        <v>257</v>
      </c>
      <c r="C21" s="133" t="s">
        <v>105</v>
      </c>
      <c r="D21" s="386" t="s">
        <v>236</v>
      </c>
      <c r="E21" s="146">
        <v>15</v>
      </c>
      <c r="F21" s="259"/>
      <c r="G21" s="260">
        <v>0</v>
      </c>
      <c r="H21" s="133"/>
      <c r="I21" s="122">
        <f t="shared" si="1"/>
        <v>0</v>
      </c>
    </row>
    <row r="22" spans="1:9" ht="15.75" thickBot="1" x14ac:dyDescent="0.3">
      <c r="A22" s="132" t="s">
        <v>173</v>
      </c>
      <c r="B22" s="133" t="s">
        <v>258</v>
      </c>
      <c r="C22" s="133" t="s">
        <v>259</v>
      </c>
      <c r="D22" s="386" t="s">
        <v>236</v>
      </c>
      <c r="E22" s="146">
        <v>7</v>
      </c>
      <c r="F22" s="259"/>
      <c r="G22" s="260">
        <v>0</v>
      </c>
      <c r="H22" s="133"/>
      <c r="I22" s="122">
        <f t="shared" si="1"/>
        <v>0</v>
      </c>
    </row>
    <row r="23" spans="1:9" ht="15.75" thickBot="1" x14ac:dyDescent="0.3">
      <c r="A23" s="132" t="s">
        <v>173</v>
      </c>
      <c r="B23" s="133" t="s">
        <v>260</v>
      </c>
      <c r="C23" s="133" t="s">
        <v>259</v>
      </c>
      <c r="D23" s="386" t="s">
        <v>236</v>
      </c>
      <c r="E23" s="146">
        <v>7</v>
      </c>
      <c r="F23" s="259"/>
      <c r="G23" s="260">
        <v>0</v>
      </c>
      <c r="H23" s="133"/>
      <c r="I23" s="122">
        <f t="shared" si="1"/>
        <v>0</v>
      </c>
    </row>
    <row r="24" spans="1:9" ht="15.75" thickBot="1" x14ac:dyDescent="0.3">
      <c r="A24" s="132" t="s">
        <v>173</v>
      </c>
      <c r="B24" s="133" t="s">
        <v>261</v>
      </c>
      <c r="C24" s="133" t="s">
        <v>111</v>
      </c>
      <c r="D24" s="386" t="s">
        <v>236</v>
      </c>
      <c r="E24" s="146">
        <v>9</v>
      </c>
      <c r="F24" s="259"/>
      <c r="G24" s="260">
        <v>0</v>
      </c>
      <c r="H24" s="133"/>
      <c r="I24" s="122">
        <f t="shared" si="1"/>
        <v>0</v>
      </c>
    </row>
    <row r="25" spans="1:9" ht="15.75" thickBot="1" x14ac:dyDescent="0.3">
      <c r="A25" s="132" t="s">
        <v>173</v>
      </c>
      <c r="B25" s="133" t="s">
        <v>262</v>
      </c>
      <c r="C25" s="133" t="s">
        <v>98</v>
      </c>
      <c r="D25" s="386" t="s">
        <v>236</v>
      </c>
      <c r="E25" s="146">
        <v>18</v>
      </c>
      <c r="F25" s="259"/>
      <c r="G25" s="260">
        <v>0</v>
      </c>
      <c r="H25" s="133"/>
      <c r="I25" s="122">
        <f t="shared" si="1"/>
        <v>0</v>
      </c>
    </row>
    <row r="26" spans="1:9" ht="15.75" thickBot="1" x14ac:dyDescent="0.3">
      <c r="A26" s="132" t="s">
        <v>173</v>
      </c>
      <c r="B26" s="133" t="s">
        <v>263</v>
      </c>
      <c r="C26" s="133" t="s">
        <v>100</v>
      </c>
      <c r="D26" s="386" t="s">
        <v>236</v>
      </c>
      <c r="E26" s="146">
        <v>12</v>
      </c>
      <c r="F26" s="259"/>
      <c r="G26" s="260">
        <v>0</v>
      </c>
      <c r="H26" s="133"/>
      <c r="I26" s="122">
        <f t="shared" si="1"/>
        <v>0</v>
      </c>
    </row>
    <row r="27" spans="1:9" ht="15.75" thickBot="1" x14ac:dyDescent="0.3">
      <c r="A27" s="132" t="s">
        <v>173</v>
      </c>
      <c r="B27" s="133" t="s">
        <v>264</v>
      </c>
      <c r="C27" s="133" t="s">
        <v>100</v>
      </c>
      <c r="D27" s="386" t="s">
        <v>236</v>
      </c>
      <c r="E27" s="146">
        <v>19</v>
      </c>
      <c r="F27" s="259"/>
      <c r="G27" s="260">
        <v>0</v>
      </c>
      <c r="H27" s="133"/>
      <c r="I27" s="122">
        <f t="shared" si="1"/>
        <v>0</v>
      </c>
    </row>
    <row r="28" spans="1:9" ht="15.75" thickBot="1" x14ac:dyDescent="0.3">
      <c r="A28" s="132" t="s">
        <v>173</v>
      </c>
      <c r="B28" s="133" t="s">
        <v>265</v>
      </c>
      <c r="C28" s="133" t="s">
        <v>266</v>
      </c>
      <c r="D28" s="386" t="s">
        <v>236</v>
      </c>
      <c r="E28" s="146">
        <v>72</v>
      </c>
      <c r="F28" s="259"/>
      <c r="G28" s="260">
        <v>0</v>
      </c>
      <c r="H28" s="133"/>
      <c r="I28" s="122">
        <f t="shared" si="1"/>
        <v>0</v>
      </c>
    </row>
    <row r="29" spans="1:9" ht="15.75" thickBot="1" x14ac:dyDescent="0.3">
      <c r="A29" s="132" t="s">
        <v>173</v>
      </c>
      <c r="B29" s="133" t="s">
        <v>267</v>
      </c>
      <c r="C29" s="133" t="s">
        <v>111</v>
      </c>
      <c r="D29" s="386" t="s">
        <v>236</v>
      </c>
      <c r="E29" s="146">
        <v>11</v>
      </c>
      <c r="F29" s="259"/>
      <c r="G29" s="260">
        <v>0</v>
      </c>
      <c r="H29" s="133"/>
      <c r="I29" s="122">
        <f t="shared" si="1"/>
        <v>0</v>
      </c>
    </row>
    <row r="30" spans="1:9" ht="15.75" thickBot="1" x14ac:dyDescent="0.3">
      <c r="A30" s="132" t="s">
        <v>173</v>
      </c>
      <c r="B30" s="133" t="s">
        <v>268</v>
      </c>
      <c r="C30" s="133" t="s">
        <v>111</v>
      </c>
      <c r="D30" s="386" t="s">
        <v>236</v>
      </c>
      <c r="E30" s="146">
        <v>12</v>
      </c>
      <c r="F30" s="259"/>
      <c r="G30" s="260">
        <v>0</v>
      </c>
      <c r="H30" s="133"/>
      <c r="I30" s="122">
        <f t="shared" si="1"/>
        <v>0</v>
      </c>
    </row>
    <row r="31" spans="1:9" ht="15.75" thickBot="1" x14ac:dyDescent="0.3">
      <c r="A31" s="132" t="s">
        <v>173</v>
      </c>
      <c r="B31" s="133" t="s">
        <v>269</v>
      </c>
      <c r="C31" s="133" t="s">
        <v>270</v>
      </c>
      <c r="D31" s="386" t="s">
        <v>236</v>
      </c>
      <c r="E31" s="146">
        <v>74</v>
      </c>
      <c r="F31" s="259"/>
      <c r="G31" s="260">
        <v>0</v>
      </c>
      <c r="H31" s="133"/>
      <c r="I31" s="122">
        <f t="shared" si="1"/>
        <v>0</v>
      </c>
    </row>
    <row r="32" spans="1:9" ht="15.75" thickBot="1" x14ac:dyDescent="0.3">
      <c r="A32" s="132" t="s">
        <v>173</v>
      </c>
      <c r="B32" s="133" t="s">
        <v>271</v>
      </c>
      <c r="C32" s="133" t="s">
        <v>98</v>
      </c>
      <c r="D32" s="386" t="s">
        <v>236</v>
      </c>
      <c r="E32" s="146">
        <v>40</v>
      </c>
      <c r="F32" s="259"/>
      <c r="G32" s="260">
        <v>0</v>
      </c>
      <c r="H32" s="133"/>
      <c r="I32" s="122">
        <f t="shared" si="1"/>
        <v>0</v>
      </c>
    </row>
    <row r="33" spans="1:9" ht="15.75" thickBot="1" x14ac:dyDescent="0.3">
      <c r="A33" s="132" t="s">
        <v>173</v>
      </c>
      <c r="B33" s="133" t="s">
        <v>272</v>
      </c>
      <c r="C33" s="133" t="s">
        <v>97</v>
      </c>
      <c r="D33" s="386" t="s">
        <v>236</v>
      </c>
      <c r="E33" s="146">
        <v>67</v>
      </c>
      <c r="F33" s="259"/>
      <c r="G33" s="260">
        <v>0</v>
      </c>
      <c r="H33" s="133"/>
      <c r="I33" s="122">
        <f t="shared" si="1"/>
        <v>0</v>
      </c>
    </row>
    <row r="34" spans="1:9" ht="15.75" thickBot="1" x14ac:dyDescent="0.3">
      <c r="A34" s="132" t="s">
        <v>173</v>
      </c>
      <c r="B34" s="133" t="s">
        <v>273</v>
      </c>
      <c r="C34" s="133" t="s">
        <v>111</v>
      </c>
      <c r="D34" s="386" t="s">
        <v>236</v>
      </c>
      <c r="E34" s="146">
        <v>33</v>
      </c>
      <c r="F34" s="259"/>
      <c r="G34" s="260">
        <v>0</v>
      </c>
      <c r="H34" s="133"/>
      <c r="I34" s="122">
        <f t="shared" si="1"/>
        <v>0</v>
      </c>
    </row>
    <row r="35" spans="1:9" ht="15.75" thickBot="1" x14ac:dyDescent="0.3">
      <c r="A35" s="132" t="s">
        <v>173</v>
      </c>
      <c r="B35" s="133" t="s">
        <v>274</v>
      </c>
      <c r="C35" s="133" t="s">
        <v>97</v>
      </c>
      <c r="D35" s="386" t="s">
        <v>236</v>
      </c>
      <c r="E35" s="146">
        <v>66</v>
      </c>
      <c r="F35" s="259"/>
      <c r="G35" s="260">
        <v>0</v>
      </c>
      <c r="H35" s="133"/>
      <c r="I35" s="122">
        <f t="shared" si="1"/>
        <v>0</v>
      </c>
    </row>
    <row r="36" spans="1:9" ht="15.75" thickBot="1" x14ac:dyDescent="0.3">
      <c r="A36" s="132" t="s">
        <v>173</v>
      </c>
      <c r="B36" s="133" t="s">
        <v>275</v>
      </c>
      <c r="C36" s="133" t="s">
        <v>98</v>
      </c>
      <c r="D36" s="386" t="s">
        <v>236</v>
      </c>
      <c r="E36" s="146">
        <v>8</v>
      </c>
      <c r="F36" s="259"/>
      <c r="G36" s="260">
        <v>0</v>
      </c>
      <c r="H36" s="133"/>
      <c r="I36" s="122">
        <f t="shared" si="1"/>
        <v>0</v>
      </c>
    </row>
    <row r="37" spans="1:9" ht="15.75" thickBot="1" x14ac:dyDescent="0.3">
      <c r="A37" s="132" t="s">
        <v>173</v>
      </c>
      <c r="B37" s="133" t="s">
        <v>276</v>
      </c>
      <c r="C37" s="133" t="s">
        <v>277</v>
      </c>
      <c r="D37" s="386" t="s">
        <v>236</v>
      </c>
      <c r="E37" s="146">
        <v>9</v>
      </c>
      <c r="F37" s="259"/>
      <c r="G37" s="260">
        <v>0</v>
      </c>
      <c r="H37" s="133"/>
      <c r="I37" s="122">
        <f t="shared" si="1"/>
        <v>0</v>
      </c>
    </row>
    <row r="38" spans="1:9" ht="15.75" thickBot="1" x14ac:dyDescent="0.3">
      <c r="A38" s="132" t="s">
        <v>173</v>
      </c>
      <c r="B38" s="133" t="s">
        <v>278</v>
      </c>
      <c r="C38" s="133" t="s">
        <v>98</v>
      </c>
      <c r="D38" s="386" t="s">
        <v>236</v>
      </c>
      <c r="E38" s="146">
        <v>30</v>
      </c>
      <c r="F38" s="259"/>
      <c r="G38" s="260">
        <v>0</v>
      </c>
      <c r="H38" s="133"/>
      <c r="I38" s="122">
        <f t="shared" si="1"/>
        <v>0</v>
      </c>
    </row>
    <row r="39" spans="1:9" ht="15.75" thickBot="1" x14ac:dyDescent="0.3">
      <c r="A39" s="132" t="s">
        <v>173</v>
      </c>
      <c r="B39" s="133" t="s">
        <v>279</v>
      </c>
      <c r="C39" s="133" t="s">
        <v>280</v>
      </c>
      <c r="D39" s="386" t="s">
        <v>236</v>
      </c>
      <c r="E39" s="146">
        <v>116</v>
      </c>
      <c r="F39" s="259"/>
      <c r="G39" s="260">
        <v>0</v>
      </c>
      <c r="H39" s="133"/>
      <c r="I39" s="122">
        <f t="shared" si="1"/>
        <v>0</v>
      </c>
    </row>
    <row r="40" spans="1:9" ht="15.75" thickBot="1" x14ac:dyDescent="0.3">
      <c r="A40" s="132" t="s">
        <v>173</v>
      </c>
      <c r="B40" s="133" t="s">
        <v>281</v>
      </c>
      <c r="C40" s="133" t="s">
        <v>98</v>
      </c>
      <c r="D40" s="386" t="s">
        <v>236</v>
      </c>
      <c r="E40" s="146">
        <v>63</v>
      </c>
      <c r="F40" s="259"/>
      <c r="G40" s="260">
        <v>0</v>
      </c>
      <c r="H40" s="133"/>
      <c r="I40" s="122">
        <f t="shared" si="1"/>
        <v>0</v>
      </c>
    </row>
    <row r="41" spans="1:9" ht="15.75" thickBot="1" x14ac:dyDescent="0.3">
      <c r="A41" s="132" t="s">
        <v>173</v>
      </c>
      <c r="B41" s="133" t="s">
        <v>282</v>
      </c>
      <c r="C41" s="133" t="s">
        <v>283</v>
      </c>
      <c r="D41" s="386" t="s">
        <v>389</v>
      </c>
      <c r="E41" s="146">
        <v>76</v>
      </c>
      <c r="F41" s="259"/>
      <c r="G41" s="260">
        <v>0</v>
      </c>
      <c r="H41" s="133"/>
      <c r="I41" s="122">
        <f t="shared" si="1"/>
        <v>0</v>
      </c>
    </row>
    <row r="42" spans="1:9" ht="15.75" thickBot="1" x14ac:dyDescent="0.3">
      <c r="A42" s="132" t="s">
        <v>173</v>
      </c>
      <c r="B42" s="133" t="s">
        <v>284</v>
      </c>
      <c r="C42" s="133" t="s">
        <v>111</v>
      </c>
      <c r="D42" s="386" t="s">
        <v>236</v>
      </c>
      <c r="E42" s="146">
        <v>25</v>
      </c>
      <c r="F42" s="259"/>
      <c r="G42" s="260">
        <v>0</v>
      </c>
      <c r="H42" s="133"/>
      <c r="I42" s="122">
        <f t="shared" si="1"/>
        <v>0</v>
      </c>
    </row>
    <row r="43" spans="1:9" ht="15.75" thickBot="1" x14ac:dyDescent="0.3">
      <c r="A43" s="132" t="s">
        <v>173</v>
      </c>
      <c r="B43" s="133" t="s">
        <v>285</v>
      </c>
      <c r="C43" s="133" t="s">
        <v>283</v>
      </c>
      <c r="D43" s="386" t="s">
        <v>389</v>
      </c>
      <c r="E43" s="146">
        <v>137</v>
      </c>
      <c r="F43" s="259"/>
      <c r="G43" s="260">
        <v>0</v>
      </c>
      <c r="H43" s="133"/>
      <c r="I43" s="122">
        <f t="shared" si="1"/>
        <v>0</v>
      </c>
    </row>
    <row r="44" spans="1:9" ht="15.75" thickBot="1" x14ac:dyDescent="0.3">
      <c r="A44" s="132" t="s">
        <v>173</v>
      </c>
      <c r="B44" s="133" t="s">
        <v>286</v>
      </c>
      <c r="C44" s="133" t="s">
        <v>287</v>
      </c>
      <c r="D44" s="386" t="s">
        <v>236</v>
      </c>
      <c r="E44" s="146">
        <v>51</v>
      </c>
      <c r="F44" s="259"/>
      <c r="G44" s="260">
        <v>0</v>
      </c>
      <c r="H44" s="133"/>
      <c r="I44" s="122">
        <f t="shared" si="1"/>
        <v>0</v>
      </c>
    </row>
    <row r="45" spans="1:9" ht="15.75" thickBot="1" x14ac:dyDescent="0.3">
      <c r="A45" s="132" t="s">
        <v>173</v>
      </c>
      <c r="B45" s="133" t="s">
        <v>288</v>
      </c>
      <c r="C45" s="133" t="s">
        <v>111</v>
      </c>
      <c r="D45" s="386" t="s">
        <v>236</v>
      </c>
      <c r="E45" s="146">
        <v>25</v>
      </c>
      <c r="F45" s="259"/>
      <c r="G45" s="260">
        <v>0</v>
      </c>
      <c r="H45" s="133"/>
      <c r="I45" s="122">
        <f t="shared" si="1"/>
        <v>0</v>
      </c>
    </row>
    <row r="46" spans="1:9" ht="15.75" thickBot="1" x14ac:dyDescent="0.3">
      <c r="A46" s="132" t="s">
        <v>173</v>
      </c>
      <c r="B46" s="133" t="s">
        <v>289</v>
      </c>
      <c r="C46" s="133" t="s">
        <v>105</v>
      </c>
      <c r="D46" s="386" t="s">
        <v>236</v>
      </c>
      <c r="E46" s="146">
        <v>51</v>
      </c>
      <c r="F46" s="259"/>
      <c r="G46" s="260">
        <v>0</v>
      </c>
      <c r="H46" s="133"/>
      <c r="I46" s="122">
        <f t="shared" si="1"/>
        <v>0</v>
      </c>
    </row>
    <row r="47" spans="1:9" ht="15.75" thickBot="1" x14ac:dyDescent="0.3">
      <c r="A47" s="132" t="s">
        <v>173</v>
      </c>
      <c r="B47" s="133" t="s">
        <v>290</v>
      </c>
      <c r="C47" s="133" t="s">
        <v>98</v>
      </c>
      <c r="D47" s="386" t="s">
        <v>236</v>
      </c>
      <c r="E47" s="146">
        <v>24</v>
      </c>
      <c r="F47" s="259"/>
      <c r="G47" s="260">
        <v>0</v>
      </c>
      <c r="H47" s="133"/>
      <c r="I47" s="122">
        <f t="shared" si="1"/>
        <v>0</v>
      </c>
    </row>
    <row r="48" spans="1:9" ht="15.75" thickBot="1" x14ac:dyDescent="0.3">
      <c r="A48" s="132" t="s">
        <v>173</v>
      </c>
      <c r="B48" s="133" t="s">
        <v>291</v>
      </c>
      <c r="C48" s="133" t="s">
        <v>98</v>
      </c>
      <c r="D48" s="386" t="s">
        <v>236</v>
      </c>
      <c r="E48" s="146">
        <v>66</v>
      </c>
      <c r="F48" s="259"/>
      <c r="G48" s="260">
        <v>0</v>
      </c>
      <c r="H48" s="133"/>
      <c r="I48" s="122">
        <f t="shared" si="1"/>
        <v>0</v>
      </c>
    </row>
    <row r="49" spans="1:10" ht="15.75" thickBot="1" x14ac:dyDescent="0.3">
      <c r="A49" s="132" t="s">
        <v>173</v>
      </c>
      <c r="B49" s="133" t="s">
        <v>292</v>
      </c>
      <c r="C49" s="133" t="s">
        <v>293</v>
      </c>
      <c r="D49" s="386" t="s">
        <v>236</v>
      </c>
      <c r="E49" s="146">
        <v>51</v>
      </c>
      <c r="F49" s="259"/>
      <c r="G49" s="260">
        <v>0</v>
      </c>
      <c r="H49" s="133"/>
      <c r="I49" s="122">
        <f t="shared" si="1"/>
        <v>0</v>
      </c>
    </row>
    <row r="50" spans="1:10" ht="15.75" thickBot="1" x14ac:dyDescent="0.3">
      <c r="A50" s="132" t="s">
        <v>173</v>
      </c>
      <c r="B50" s="133" t="s">
        <v>294</v>
      </c>
      <c r="C50" s="133" t="s">
        <v>105</v>
      </c>
      <c r="D50" s="386" t="s">
        <v>236</v>
      </c>
      <c r="E50" s="146">
        <v>53</v>
      </c>
      <c r="F50" s="259"/>
      <c r="G50" s="260">
        <v>0</v>
      </c>
      <c r="H50" s="133"/>
      <c r="I50" s="122">
        <f t="shared" si="1"/>
        <v>0</v>
      </c>
    </row>
    <row r="51" spans="1:10" ht="15.75" thickBot="1" x14ac:dyDescent="0.3">
      <c r="A51" s="132" t="s">
        <v>173</v>
      </c>
      <c r="B51" s="133" t="s">
        <v>295</v>
      </c>
      <c r="C51" s="133" t="s">
        <v>111</v>
      </c>
      <c r="D51" s="386" t="s">
        <v>236</v>
      </c>
      <c r="E51" s="146">
        <v>15</v>
      </c>
      <c r="F51" s="259"/>
      <c r="G51" s="260">
        <v>0</v>
      </c>
      <c r="H51" s="133"/>
      <c r="I51" s="122">
        <f t="shared" si="1"/>
        <v>0</v>
      </c>
    </row>
    <row r="52" spans="1:10" ht="15.75" thickBot="1" x14ac:dyDescent="0.3">
      <c r="A52" s="132" t="s">
        <v>173</v>
      </c>
      <c r="B52" s="133" t="s">
        <v>296</v>
      </c>
      <c r="C52" s="133" t="s">
        <v>297</v>
      </c>
      <c r="D52" s="386" t="s">
        <v>236</v>
      </c>
      <c r="E52" s="146">
        <v>9</v>
      </c>
      <c r="F52" s="259"/>
      <c r="G52" s="260">
        <v>0</v>
      </c>
      <c r="H52" s="133"/>
      <c r="I52" s="122">
        <f t="shared" si="1"/>
        <v>0</v>
      </c>
    </row>
    <row r="53" spans="1:10" ht="15.75" thickBot="1" x14ac:dyDescent="0.3">
      <c r="A53" s="132" t="s">
        <v>173</v>
      </c>
      <c r="B53" s="133" t="s">
        <v>298</v>
      </c>
      <c r="C53" s="133" t="s">
        <v>111</v>
      </c>
      <c r="D53" s="386" t="s">
        <v>236</v>
      </c>
      <c r="E53" s="146">
        <v>25</v>
      </c>
      <c r="F53" s="259"/>
      <c r="G53" s="260">
        <v>0</v>
      </c>
      <c r="H53" s="133"/>
      <c r="I53" s="122">
        <f t="shared" si="1"/>
        <v>0</v>
      </c>
    </row>
    <row r="54" spans="1:10" ht="15.75" thickBot="1" x14ac:dyDescent="0.3">
      <c r="A54" s="132" t="s">
        <v>173</v>
      </c>
      <c r="B54" s="133" t="s">
        <v>299</v>
      </c>
      <c r="C54" s="133" t="s">
        <v>297</v>
      </c>
      <c r="D54" s="386" t="s">
        <v>236</v>
      </c>
      <c r="E54" s="146">
        <v>4</v>
      </c>
      <c r="F54" s="259"/>
      <c r="G54" s="260">
        <v>0</v>
      </c>
      <c r="H54" s="133"/>
      <c r="I54" s="122">
        <f t="shared" si="1"/>
        <v>0</v>
      </c>
    </row>
    <row r="55" spans="1:10" ht="15.75" thickBot="1" x14ac:dyDescent="0.3">
      <c r="A55" s="132" t="s">
        <v>387</v>
      </c>
      <c r="B55" s="133" t="s">
        <v>300</v>
      </c>
      <c r="C55" s="133" t="s">
        <v>301</v>
      </c>
      <c r="D55" s="386" t="s">
        <v>236</v>
      </c>
      <c r="E55" s="146">
        <v>160</v>
      </c>
      <c r="F55" s="259"/>
      <c r="G55" s="260">
        <v>0</v>
      </c>
      <c r="H55" s="133"/>
      <c r="I55" s="122">
        <f t="shared" si="1"/>
        <v>0</v>
      </c>
      <c r="J55" s="104" t="s">
        <v>388</v>
      </c>
    </row>
    <row r="56" spans="1:10" ht="15.75" thickBot="1" x14ac:dyDescent="0.3">
      <c r="A56" s="132" t="s">
        <v>173</v>
      </c>
      <c r="B56" s="133" t="s">
        <v>302</v>
      </c>
      <c r="C56" s="133" t="s">
        <v>98</v>
      </c>
      <c r="D56" s="386" t="s">
        <v>236</v>
      </c>
      <c r="E56" s="146">
        <v>84</v>
      </c>
      <c r="F56" s="259"/>
      <c r="G56" s="260">
        <v>0</v>
      </c>
      <c r="H56" s="133"/>
      <c r="I56" s="122">
        <f t="shared" si="1"/>
        <v>0</v>
      </c>
    </row>
    <row r="57" spans="1:10" ht="15.75" thickBot="1" x14ac:dyDescent="0.3">
      <c r="A57" s="132" t="s">
        <v>173</v>
      </c>
      <c r="B57" s="133" t="s">
        <v>303</v>
      </c>
      <c r="C57" s="133" t="s">
        <v>98</v>
      </c>
      <c r="D57" s="386" t="s">
        <v>236</v>
      </c>
      <c r="E57" s="146">
        <v>20</v>
      </c>
      <c r="F57" s="259"/>
      <c r="G57" s="260">
        <v>0</v>
      </c>
      <c r="H57" s="133"/>
      <c r="I57" s="122">
        <f t="shared" si="1"/>
        <v>0</v>
      </c>
    </row>
    <row r="58" spans="1:10" ht="15.75" thickBot="1" x14ac:dyDescent="0.3">
      <c r="A58" s="132" t="s">
        <v>173</v>
      </c>
      <c r="B58" s="133" t="s">
        <v>304</v>
      </c>
      <c r="C58" s="133" t="s">
        <v>305</v>
      </c>
      <c r="D58" s="386" t="s">
        <v>488</v>
      </c>
      <c r="E58" s="146">
        <v>6</v>
      </c>
      <c r="F58" s="259"/>
      <c r="G58" s="260">
        <v>0</v>
      </c>
      <c r="H58" s="133"/>
      <c r="I58" s="122">
        <f t="shared" si="1"/>
        <v>0</v>
      </c>
    </row>
    <row r="59" spans="1:10" ht="15.75" thickBot="1" x14ac:dyDescent="0.3">
      <c r="A59" s="132" t="s">
        <v>173</v>
      </c>
      <c r="B59" s="133" t="s">
        <v>306</v>
      </c>
      <c r="C59" s="133" t="s">
        <v>110</v>
      </c>
      <c r="D59" s="386" t="s">
        <v>488</v>
      </c>
      <c r="E59" s="146">
        <v>5</v>
      </c>
      <c r="F59" s="259"/>
      <c r="G59" s="260">
        <v>0</v>
      </c>
      <c r="H59" s="133"/>
      <c r="I59" s="122">
        <f t="shared" si="1"/>
        <v>0</v>
      </c>
    </row>
    <row r="60" spans="1:10" ht="15.75" thickBot="1" x14ac:dyDescent="0.3">
      <c r="A60" s="132" t="s">
        <v>173</v>
      </c>
      <c r="B60" s="133" t="s">
        <v>307</v>
      </c>
      <c r="C60" s="133" t="s">
        <v>98</v>
      </c>
      <c r="D60" s="386" t="s">
        <v>99</v>
      </c>
      <c r="E60" s="146">
        <v>4</v>
      </c>
      <c r="F60" s="259"/>
      <c r="G60" s="260">
        <v>0</v>
      </c>
      <c r="H60" s="133"/>
      <c r="I60" s="122">
        <f t="shared" si="1"/>
        <v>0</v>
      </c>
    </row>
    <row r="61" spans="1:10" ht="15.75" thickBot="1" x14ac:dyDescent="0.3">
      <c r="A61" s="132" t="s">
        <v>173</v>
      </c>
      <c r="B61" s="133" t="s">
        <v>308</v>
      </c>
      <c r="C61" s="133" t="s">
        <v>102</v>
      </c>
      <c r="D61" s="386" t="s">
        <v>309</v>
      </c>
      <c r="E61" s="146">
        <v>36</v>
      </c>
      <c r="F61" s="259"/>
      <c r="G61" s="260">
        <v>0</v>
      </c>
      <c r="H61" s="133"/>
      <c r="I61" s="122">
        <f t="shared" si="1"/>
        <v>0</v>
      </c>
    </row>
    <row r="62" spans="1:10" ht="15.75" thickBot="1" x14ac:dyDescent="0.3">
      <c r="A62" s="132" t="s">
        <v>173</v>
      </c>
      <c r="B62" s="133" t="s">
        <v>310</v>
      </c>
      <c r="C62" s="133" t="s">
        <v>102</v>
      </c>
      <c r="D62" s="386" t="s">
        <v>309</v>
      </c>
      <c r="E62" s="146">
        <v>23</v>
      </c>
      <c r="F62" s="259"/>
      <c r="G62" s="260">
        <v>0</v>
      </c>
      <c r="H62" s="133"/>
      <c r="I62" s="122">
        <f t="shared" si="1"/>
        <v>0</v>
      </c>
    </row>
    <row r="63" spans="1:10" ht="15.75" thickBot="1" x14ac:dyDescent="0.3">
      <c r="A63" s="132" t="s">
        <v>173</v>
      </c>
      <c r="B63" s="133" t="s">
        <v>311</v>
      </c>
      <c r="C63" s="133" t="s">
        <v>102</v>
      </c>
      <c r="D63" s="386" t="s">
        <v>309</v>
      </c>
      <c r="E63" s="146">
        <v>30</v>
      </c>
      <c r="F63" s="259"/>
      <c r="G63" s="260">
        <v>0</v>
      </c>
      <c r="H63" s="133"/>
      <c r="I63" s="122">
        <f t="shared" si="1"/>
        <v>0</v>
      </c>
    </row>
    <row r="64" spans="1:10" ht="15.75" thickBot="1" x14ac:dyDescent="0.3">
      <c r="A64" s="132" t="s">
        <v>173</v>
      </c>
      <c r="B64" s="133" t="s">
        <v>312</v>
      </c>
      <c r="C64" s="133" t="s">
        <v>102</v>
      </c>
      <c r="D64" s="386" t="s">
        <v>309</v>
      </c>
      <c r="E64" s="146">
        <v>30</v>
      </c>
      <c r="F64" s="259"/>
      <c r="G64" s="260">
        <v>0</v>
      </c>
      <c r="H64" s="133"/>
      <c r="I64" s="122">
        <f t="shared" si="1"/>
        <v>0</v>
      </c>
    </row>
    <row r="65" spans="1:9" ht="15.75" thickBot="1" x14ac:dyDescent="0.3">
      <c r="A65" s="132" t="s">
        <v>173</v>
      </c>
      <c r="B65" s="133" t="s">
        <v>313</v>
      </c>
      <c r="C65" s="133" t="s">
        <v>102</v>
      </c>
      <c r="D65" s="386" t="s">
        <v>309</v>
      </c>
      <c r="E65" s="146">
        <v>49</v>
      </c>
      <c r="F65" s="259"/>
      <c r="G65" s="260">
        <v>0</v>
      </c>
      <c r="H65" s="133"/>
      <c r="I65" s="122">
        <f t="shared" si="1"/>
        <v>0</v>
      </c>
    </row>
    <row r="66" spans="1:9" ht="15.75" thickBot="1" x14ac:dyDescent="0.3">
      <c r="A66" s="132" t="s">
        <v>173</v>
      </c>
      <c r="B66" s="133" t="s">
        <v>314</v>
      </c>
      <c r="C66" s="133" t="s">
        <v>102</v>
      </c>
      <c r="D66" s="386" t="s">
        <v>309</v>
      </c>
      <c r="E66" s="146">
        <v>19</v>
      </c>
      <c r="F66" s="259"/>
      <c r="G66" s="260">
        <v>0</v>
      </c>
      <c r="H66" s="133"/>
      <c r="I66" s="122">
        <f t="shared" si="1"/>
        <v>0</v>
      </c>
    </row>
    <row r="67" spans="1:9" ht="15.75" thickBot="1" x14ac:dyDescent="0.3">
      <c r="A67" s="132" t="s">
        <v>173</v>
      </c>
      <c r="B67" s="133" t="s">
        <v>315</v>
      </c>
      <c r="C67" s="133" t="s">
        <v>102</v>
      </c>
      <c r="D67" s="386" t="s">
        <v>309</v>
      </c>
      <c r="E67" s="146">
        <v>20</v>
      </c>
      <c r="F67" s="259"/>
      <c r="G67" s="260">
        <v>0</v>
      </c>
      <c r="H67" s="133"/>
      <c r="I67" s="122">
        <f t="shared" si="1"/>
        <v>0</v>
      </c>
    </row>
    <row r="68" spans="1:9" ht="15.75" thickBot="1" x14ac:dyDescent="0.3">
      <c r="A68" s="132" t="s">
        <v>173</v>
      </c>
      <c r="B68" s="133" t="s">
        <v>316</v>
      </c>
      <c r="C68" s="133" t="s">
        <v>102</v>
      </c>
      <c r="D68" s="386" t="s">
        <v>309</v>
      </c>
      <c r="E68" s="146">
        <v>20</v>
      </c>
      <c r="F68" s="259"/>
      <c r="G68" s="260">
        <v>0</v>
      </c>
      <c r="H68" s="133"/>
      <c r="I68" s="122">
        <f t="shared" ref="I68:I130" si="2">F68*G68</f>
        <v>0</v>
      </c>
    </row>
    <row r="69" spans="1:9" ht="15.75" thickBot="1" x14ac:dyDescent="0.3">
      <c r="A69" s="132" t="s">
        <v>173</v>
      </c>
      <c r="B69" s="133" t="s">
        <v>317</v>
      </c>
      <c r="C69" s="133" t="s">
        <v>102</v>
      </c>
      <c r="D69" s="386" t="s">
        <v>309</v>
      </c>
      <c r="E69" s="146">
        <v>20</v>
      </c>
      <c r="F69" s="259"/>
      <c r="G69" s="260">
        <v>0</v>
      </c>
      <c r="H69" s="133"/>
      <c r="I69" s="122">
        <f t="shared" si="2"/>
        <v>0</v>
      </c>
    </row>
    <row r="70" spans="1:9" ht="15.75" thickBot="1" x14ac:dyDescent="0.3">
      <c r="A70" s="132" t="s">
        <v>173</v>
      </c>
      <c r="B70" s="133" t="s">
        <v>318</v>
      </c>
      <c r="C70" s="133" t="s">
        <v>102</v>
      </c>
      <c r="D70" s="386" t="s">
        <v>309</v>
      </c>
      <c r="E70" s="146">
        <v>30</v>
      </c>
      <c r="F70" s="259"/>
      <c r="G70" s="260">
        <v>0</v>
      </c>
      <c r="H70" s="133"/>
      <c r="I70" s="122">
        <f t="shared" si="2"/>
        <v>0</v>
      </c>
    </row>
    <row r="71" spans="1:9" ht="15.75" thickBot="1" x14ac:dyDescent="0.3">
      <c r="A71" s="132" t="s">
        <v>173</v>
      </c>
      <c r="B71" s="133" t="s">
        <v>319</v>
      </c>
      <c r="C71" s="133" t="s">
        <v>102</v>
      </c>
      <c r="D71" s="386" t="s">
        <v>309</v>
      </c>
      <c r="E71" s="146">
        <v>21</v>
      </c>
      <c r="F71" s="259"/>
      <c r="G71" s="260">
        <v>0</v>
      </c>
      <c r="H71" s="133"/>
      <c r="I71" s="122">
        <f t="shared" si="2"/>
        <v>0</v>
      </c>
    </row>
    <row r="72" spans="1:9" ht="15.75" thickBot="1" x14ac:dyDescent="0.3">
      <c r="A72" s="132" t="s">
        <v>173</v>
      </c>
      <c r="B72" s="133" t="s">
        <v>320</v>
      </c>
      <c r="C72" s="133" t="s">
        <v>102</v>
      </c>
      <c r="D72" s="386" t="s">
        <v>309</v>
      </c>
      <c r="E72" s="146">
        <v>16</v>
      </c>
      <c r="F72" s="259"/>
      <c r="G72" s="260">
        <v>0</v>
      </c>
      <c r="H72" s="133"/>
      <c r="I72" s="122">
        <f t="shared" si="2"/>
        <v>0</v>
      </c>
    </row>
    <row r="73" spans="1:9" ht="15.75" thickBot="1" x14ac:dyDescent="0.3">
      <c r="A73" s="132" t="s">
        <v>173</v>
      </c>
      <c r="B73" s="133" t="s">
        <v>321</v>
      </c>
      <c r="C73" s="133" t="s">
        <v>105</v>
      </c>
      <c r="D73" s="386" t="s">
        <v>309</v>
      </c>
      <c r="E73" s="146">
        <v>50</v>
      </c>
      <c r="F73" s="259"/>
      <c r="G73" s="260">
        <v>0</v>
      </c>
      <c r="H73" s="133"/>
      <c r="I73" s="122">
        <f t="shared" si="2"/>
        <v>0</v>
      </c>
    </row>
    <row r="74" spans="1:9" ht="15.75" thickBot="1" x14ac:dyDescent="0.3">
      <c r="A74" s="132" t="s">
        <v>173</v>
      </c>
      <c r="B74" s="133" t="s">
        <v>322</v>
      </c>
      <c r="C74" s="133" t="s">
        <v>245</v>
      </c>
      <c r="D74" s="386" t="s">
        <v>246</v>
      </c>
      <c r="E74" s="146">
        <v>6</v>
      </c>
      <c r="F74" s="259"/>
      <c r="G74" s="260">
        <v>0</v>
      </c>
      <c r="H74" s="133"/>
      <c r="I74" s="122">
        <f t="shared" si="2"/>
        <v>0</v>
      </c>
    </row>
    <row r="75" spans="1:9" ht="15.75" thickBot="1" x14ac:dyDescent="0.3">
      <c r="A75" s="132" t="s">
        <v>173</v>
      </c>
      <c r="B75" s="133" t="s">
        <v>323</v>
      </c>
      <c r="C75" s="133" t="s">
        <v>245</v>
      </c>
      <c r="D75" s="386" t="s">
        <v>246</v>
      </c>
      <c r="E75" s="146">
        <v>6</v>
      </c>
      <c r="F75" s="259"/>
      <c r="G75" s="260">
        <v>0</v>
      </c>
      <c r="H75" s="133"/>
      <c r="I75" s="122">
        <f t="shared" si="2"/>
        <v>0</v>
      </c>
    </row>
    <row r="76" spans="1:9" ht="15.75" thickBot="1" x14ac:dyDescent="0.3">
      <c r="A76" s="132" t="s">
        <v>173</v>
      </c>
      <c r="B76" s="133" t="s">
        <v>324</v>
      </c>
      <c r="C76" s="133" t="s">
        <v>245</v>
      </c>
      <c r="D76" s="386" t="s">
        <v>246</v>
      </c>
      <c r="E76" s="146">
        <v>13</v>
      </c>
      <c r="F76" s="259"/>
      <c r="G76" s="260">
        <v>0</v>
      </c>
      <c r="H76" s="133"/>
      <c r="I76" s="122">
        <f t="shared" si="2"/>
        <v>0</v>
      </c>
    </row>
    <row r="77" spans="1:9" ht="15.75" thickBot="1" x14ac:dyDescent="0.3">
      <c r="A77" s="132" t="s">
        <v>173</v>
      </c>
      <c r="B77" s="133" t="s">
        <v>325</v>
      </c>
      <c r="C77" s="133" t="s">
        <v>245</v>
      </c>
      <c r="D77" s="386" t="s">
        <v>246</v>
      </c>
      <c r="E77" s="146">
        <v>11</v>
      </c>
      <c r="F77" s="259"/>
      <c r="G77" s="260">
        <v>0</v>
      </c>
      <c r="H77" s="133"/>
      <c r="I77" s="122">
        <f t="shared" si="2"/>
        <v>0</v>
      </c>
    </row>
    <row r="78" spans="1:9" ht="15.75" thickBot="1" x14ac:dyDescent="0.3">
      <c r="A78" s="132" t="s">
        <v>173</v>
      </c>
      <c r="B78" s="133" t="s">
        <v>326</v>
      </c>
      <c r="C78" s="133" t="s">
        <v>277</v>
      </c>
      <c r="D78" s="386" t="s">
        <v>236</v>
      </c>
      <c r="E78" s="146">
        <v>30</v>
      </c>
      <c r="F78" s="259"/>
      <c r="G78" s="260">
        <v>0</v>
      </c>
      <c r="H78" s="133"/>
      <c r="I78" s="122">
        <f t="shared" si="2"/>
        <v>0</v>
      </c>
    </row>
    <row r="79" spans="1:9" ht="15.75" thickBot="1" x14ac:dyDescent="0.3">
      <c r="A79" s="132" t="s">
        <v>173</v>
      </c>
      <c r="B79" s="133" t="s">
        <v>327</v>
      </c>
      <c r="C79" s="133" t="s">
        <v>328</v>
      </c>
      <c r="D79" s="386" t="s">
        <v>236</v>
      </c>
      <c r="E79" s="146">
        <v>8</v>
      </c>
      <c r="F79" s="259"/>
      <c r="G79" s="260">
        <v>0</v>
      </c>
      <c r="H79" s="133"/>
      <c r="I79" s="122">
        <f t="shared" si="2"/>
        <v>0</v>
      </c>
    </row>
    <row r="80" spans="1:9" ht="15.75" thickBot="1" x14ac:dyDescent="0.3">
      <c r="A80" s="132" t="s">
        <v>173</v>
      </c>
      <c r="B80" s="133" t="s">
        <v>329</v>
      </c>
      <c r="C80" s="133" t="s">
        <v>328</v>
      </c>
      <c r="D80" s="386" t="s">
        <v>236</v>
      </c>
      <c r="E80" s="146">
        <v>13</v>
      </c>
      <c r="F80" s="259"/>
      <c r="G80" s="260">
        <v>0</v>
      </c>
      <c r="H80" s="133"/>
      <c r="I80" s="122">
        <f t="shared" si="2"/>
        <v>0</v>
      </c>
    </row>
    <row r="81" spans="1:9" ht="15.75" thickBot="1" x14ac:dyDescent="0.3">
      <c r="A81" s="132" t="s">
        <v>173</v>
      </c>
      <c r="B81" s="133" t="s">
        <v>330</v>
      </c>
      <c r="C81" s="133" t="s">
        <v>277</v>
      </c>
      <c r="D81" s="386" t="s">
        <v>236</v>
      </c>
      <c r="E81" s="146">
        <v>29</v>
      </c>
      <c r="F81" s="259"/>
      <c r="G81" s="260">
        <v>0</v>
      </c>
      <c r="H81" s="133"/>
      <c r="I81" s="122">
        <f t="shared" si="2"/>
        <v>0</v>
      </c>
    </row>
    <row r="82" spans="1:9" ht="15.75" thickBot="1" x14ac:dyDescent="0.3">
      <c r="A82" s="132" t="s">
        <v>173</v>
      </c>
      <c r="B82" s="133" t="s">
        <v>331</v>
      </c>
      <c r="C82" s="133" t="s">
        <v>240</v>
      </c>
      <c r="D82" s="386" t="s">
        <v>236</v>
      </c>
      <c r="E82" s="146">
        <v>6</v>
      </c>
      <c r="F82" s="259"/>
      <c r="G82" s="260">
        <v>0</v>
      </c>
      <c r="H82" s="133"/>
      <c r="I82" s="122">
        <f t="shared" si="2"/>
        <v>0</v>
      </c>
    </row>
    <row r="83" spans="1:9" ht="15.75" thickBot="1" x14ac:dyDescent="0.3">
      <c r="A83" s="132" t="s">
        <v>173</v>
      </c>
      <c r="B83" s="133" t="s">
        <v>332</v>
      </c>
      <c r="C83" s="133" t="s">
        <v>98</v>
      </c>
      <c r="D83" s="386" t="s">
        <v>236</v>
      </c>
      <c r="E83" s="146">
        <v>31</v>
      </c>
      <c r="F83" s="259"/>
      <c r="G83" s="260">
        <v>0</v>
      </c>
      <c r="H83" s="133"/>
      <c r="I83" s="122">
        <f t="shared" si="2"/>
        <v>0</v>
      </c>
    </row>
    <row r="84" spans="1:9" ht="15.75" thickBot="1" x14ac:dyDescent="0.3">
      <c r="A84" s="132" t="s">
        <v>173</v>
      </c>
      <c r="B84" s="133" t="s">
        <v>333</v>
      </c>
      <c r="C84" s="133" t="s">
        <v>110</v>
      </c>
      <c r="D84" s="386" t="s">
        <v>488</v>
      </c>
      <c r="E84" s="146">
        <v>9</v>
      </c>
      <c r="F84" s="259"/>
      <c r="G84" s="260">
        <v>0</v>
      </c>
      <c r="H84" s="133"/>
      <c r="I84" s="122">
        <f t="shared" si="2"/>
        <v>0</v>
      </c>
    </row>
    <row r="85" spans="1:9" ht="15.75" thickBot="1" x14ac:dyDescent="0.3">
      <c r="A85" s="132" t="s">
        <v>173</v>
      </c>
      <c r="B85" s="133" t="s">
        <v>334</v>
      </c>
      <c r="C85" s="133" t="s">
        <v>335</v>
      </c>
      <c r="D85" s="386" t="s">
        <v>336</v>
      </c>
      <c r="E85" s="146">
        <v>256</v>
      </c>
      <c r="F85" s="259"/>
      <c r="G85" s="260">
        <v>0</v>
      </c>
      <c r="H85" s="133"/>
      <c r="I85" s="122">
        <f t="shared" si="2"/>
        <v>0</v>
      </c>
    </row>
    <row r="86" spans="1:9" ht="15.75" thickBot="1" x14ac:dyDescent="0.3">
      <c r="A86" s="132" t="s">
        <v>173</v>
      </c>
      <c r="B86" s="133" t="s">
        <v>337</v>
      </c>
      <c r="C86" s="133" t="s">
        <v>111</v>
      </c>
      <c r="D86" s="386" t="s">
        <v>336</v>
      </c>
      <c r="E86" s="146">
        <v>34</v>
      </c>
      <c r="F86" s="259"/>
      <c r="G86" s="260">
        <v>0</v>
      </c>
      <c r="H86" s="133"/>
      <c r="I86" s="122">
        <f t="shared" si="2"/>
        <v>0</v>
      </c>
    </row>
    <row r="87" spans="1:9" ht="15.75" thickBot="1" x14ac:dyDescent="0.3">
      <c r="A87" s="132" t="s">
        <v>173</v>
      </c>
      <c r="B87" s="133" t="s">
        <v>338</v>
      </c>
      <c r="C87" s="133" t="s">
        <v>245</v>
      </c>
      <c r="D87" s="386" t="s">
        <v>246</v>
      </c>
      <c r="E87" s="146">
        <v>1</v>
      </c>
      <c r="F87" s="259"/>
      <c r="G87" s="260">
        <v>0</v>
      </c>
      <c r="H87" s="133"/>
      <c r="I87" s="122">
        <f t="shared" si="2"/>
        <v>0</v>
      </c>
    </row>
    <row r="88" spans="1:9" ht="15.75" thickBot="1" x14ac:dyDescent="0.3">
      <c r="A88" s="132" t="s">
        <v>173</v>
      </c>
      <c r="B88" s="133" t="s">
        <v>339</v>
      </c>
      <c r="C88" s="133" t="s">
        <v>245</v>
      </c>
      <c r="D88" s="386" t="s">
        <v>246</v>
      </c>
      <c r="E88" s="146">
        <v>1</v>
      </c>
      <c r="F88" s="259"/>
      <c r="G88" s="260">
        <v>0</v>
      </c>
      <c r="H88" s="133"/>
      <c r="I88" s="122">
        <f t="shared" si="2"/>
        <v>0</v>
      </c>
    </row>
    <row r="89" spans="1:9" ht="15.75" thickBot="1" x14ac:dyDescent="0.3">
      <c r="A89" s="132" t="s">
        <v>390</v>
      </c>
      <c r="B89" s="133" t="s">
        <v>125</v>
      </c>
      <c r="C89" s="133" t="s">
        <v>110</v>
      </c>
      <c r="D89" s="386" t="s">
        <v>249</v>
      </c>
      <c r="E89" s="146">
        <v>3</v>
      </c>
      <c r="F89" s="259"/>
      <c r="G89" s="260">
        <v>0</v>
      </c>
      <c r="H89" s="133"/>
      <c r="I89" s="122">
        <f t="shared" si="2"/>
        <v>0</v>
      </c>
    </row>
    <row r="90" spans="1:9" ht="15.75" thickBot="1" x14ac:dyDescent="0.3">
      <c r="A90" s="132" t="s">
        <v>390</v>
      </c>
      <c r="B90" s="133" t="s">
        <v>340</v>
      </c>
      <c r="C90" s="133" t="s">
        <v>110</v>
      </c>
      <c r="D90" s="386" t="s">
        <v>249</v>
      </c>
      <c r="E90" s="146">
        <v>9</v>
      </c>
      <c r="F90" s="259"/>
      <c r="G90" s="260">
        <v>0</v>
      </c>
      <c r="H90" s="133"/>
      <c r="I90" s="122">
        <f t="shared" si="2"/>
        <v>0</v>
      </c>
    </row>
    <row r="91" spans="1:9" ht="15.75" thickBot="1" x14ac:dyDescent="0.3">
      <c r="A91" s="132" t="s">
        <v>390</v>
      </c>
      <c r="B91" s="133" t="s">
        <v>341</v>
      </c>
      <c r="C91" s="133" t="s">
        <v>110</v>
      </c>
      <c r="D91" s="386" t="s">
        <v>249</v>
      </c>
      <c r="E91" s="146">
        <v>6</v>
      </c>
      <c r="F91" s="259"/>
      <c r="G91" s="260">
        <v>0</v>
      </c>
      <c r="H91" s="133"/>
      <c r="I91" s="122">
        <f t="shared" si="2"/>
        <v>0</v>
      </c>
    </row>
    <row r="92" spans="1:9" ht="15.75" thickBot="1" x14ac:dyDescent="0.3">
      <c r="A92" s="132" t="s">
        <v>390</v>
      </c>
      <c r="B92" s="326">
        <v>1100</v>
      </c>
      <c r="C92" s="133" t="s">
        <v>105</v>
      </c>
      <c r="D92" s="386" t="s">
        <v>236</v>
      </c>
      <c r="E92" s="146">
        <v>101</v>
      </c>
      <c r="F92" s="259"/>
      <c r="G92" s="260">
        <v>0</v>
      </c>
      <c r="H92" s="133"/>
      <c r="I92" s="122">
        <f t="shared" si="2"/>
        <v>0</v>
      </c>
    </row>
    <row r="93" spans="1:9" ht="15.75" thickBot="1" x14ac:dyDescent="0.3">
      <c r="A93" s="132" t="s">
        <v>390</v>
      </c>
      <c r="B93" s="133" t="s">
        <v>342</v>
      </c>
      <c r="C93" s="133" t="s">
        <v>111</v>
      </c>
      <c r="D93" s="386" t="s">
        <v>236</v>
      </c>
      <c r="E93" s="146">
        <v>7</v>
      </c>
      <c r="F93" s="259"/>
      <c r="G93" s="260">
        <v>0</v>
      </c>
      <c r="H93" s="133"/>
      <c r="I93" s="122">
        <f t="shared" si="2"/>
        <v>0</v>
      </c>
    </row>
    <row r="94" spans="1:9" ht="15.75" thickBot="1" x14ac:dyDescent="0.3">
      <c r="A94" s="132" t="s">
        <v>390</v>
      </c>
      <c r="B94" s="133" t="s">
        <v>121</v>
      </c>
      <c r="C94" s="133" t="s">
        <v>98</v>
      </c>
      <c r="D94" s="386" t="s">
        <v>236</v>
      </c>
      <c r="E94" s="146">
        <v>64</v>
      </c>
      <c r="F94" s="259"/>
      <c r="G94" s="260">
        <v>0</v>
      </c>
      <c r="H94" s="133"/>
      <c r="I94" s="122">
        <f t="shared" si="2"/>
        <v>0</v>
      </c>
    </row>
    <row r="95" spans="1:9" ht="15.75" thickBot="1" x14ac:dyDescent="0.3">
      <c r="A95" s="132" t="s">
        <v>390</v>
      </c>
      <c r="B95" s="133" t="s">
        <v>123</v>
      </c>
      <c r="C95" s="133" t="s">
        <v>105</v>
      </c>
      <c r="D95" s="386" t="s">
        <v>236</v>
      </c>
      <c r="E95" s="146">
        <v>51</v>
      </c>
      <c r="F95" s="259"/>
      <c r="G95" s="260">
        <v>0</v>
      </c>
      <c r="H95" s="133"/>
      <c r="I95" s="122">
        <f t="shared" si="2"/>
        <v>0</v>
      </c>
    </row>
    <row r="96" spans="1:9" ht="15.75" thickBot="1" x14ac:dyDescent="0.3">
      <c r="A96" s="132" t="s">
        <v>390</v>
      </c>
      <c r="B96" s="133" t="s">
        <v>124</v>
      </c>
      <c r="C96" s="133" t="s">
        <v>105</v>
      </c>
      <c r="D96" s="386" t="s">
        <v>236</v>
      </c>
      <c r="E96" s="146">
        <v>51</v>
      </c>
      <c r="F96" s="259"/>
      <c r="G96" s="260">
        <v>0</v>
      </c>
      <c r="H96" s="133"/>
      <c r="I96" s="122">
        <f t="shared" si="2"/>
        <v>0</v>
      </c>
    </row>
    <row r="97" spans="1:9" ht="15.75" thickBot="1" x14ac:dyDescent="0.3">
      <c r="A97" s="132" t="s">
        <v>390</v>
      </c>
      <c r="B97" s="133" t="s">
        <v>343</v>
      </c>
      <c r="C97" s="133" t="s">
        <v>105</v>
      </c>
      <c r="D97" s="386" t="s">
        <v>236</v>
      </c>
      <c r="E97" s="146">
        <v>50</v>
      </c>
      <c r="F97" s="259"/>
      <c r="G97" s="260">
        <v>0</v>
      </c>
      <c r="H97" s="133"/>
      <c r="I97" s="122">
        <f t="shared" si="2"/>
        <v>0</v>
      </c>
    </row>
    <row r="98" spans="1:9" ht="15.75" thickBot="1" x14ac:dyDescent="0.3">
      <c r="A98" s="132" t="s">
        <v>390</v>
      </c>
      <c r="B98" s="133" t="s">
        <v>344</v>
      </c>
      <c r="C98" s="133" t="s">
        <v>105</v>
      </c>
      <c r="D98" s="386" t="s">
        <v>236</v>
      </c>
      <c r="E98" s="146">
        <v>51</v>
      </c>
      <c r="F98" s="259"/>
      <c r="G98" s="260">
        <v>0</v>
      </c>
      <c r="H98" s="133"/>
      <c r="I98" s="122">
        <f t="shared" si="2"/>
        <v>0</v>
      </c>
    </row>
    <row r="99" spans="1:9" ht="15.75" thickBot="1" x14ac:dyDescent="0.3">
      <c r="A99" s="132" t="s">
        <v>390</v>
      </c>
      <c r="B99" s="133" t="s">
        <v>345</v>
      </c>
      <c r="C99" s="133" t="s">
        <v>105</v>
      </c>
      <c r="D99" s="386" t="s">
        <v>236</v>
      </c>
      <c r="E99" s="146">
        <v>51</v>
      </c>
      <c r="F99" s="259"/>
      <c r="G99" s="260">
        <v>0</v>
      </c>
      <c r="H99" s="133"/>
      <c r="I99" s="122">
        <f t="shared" si="2"/>
        <v>0</v>
      </c>
    </row>
    <row r="100" spans="1:9" ht="15.75" thickBot="1" x14ac:dyDescent="0.3">
      <c r="A100" s="132" t="s">
        <v>390</v>
      </c>
      <c r="B100" s="133" t="s">
        <v>346</v>
      </c>
      <c r="C100" s="133" t="s">
        <v>98</v>
      </c>
      <c r="D100" s="386" t="s">
        <v>236</v>
      </c>
      <c r="E100" s="146">
        <v>31</v>
      </c>
      <c r="F100" s="259"/>
      <c r="G100" s="260">
        <v>0</v>
      </c>
      <c r="H100" s="133"/>
      <c r="I100" s="122">
        <f t="shared" si="2"/>
        <v>0</v>
      </c>
    </row>
    <row r="101" spans="1:9" ht="15.75" thickBot="1" x14ac:dyDescent="0.3">
      <c r="A101" s="132" t="s">
        <v>390</v>
      </c>
      <c r="B101" s="133" t="s">
        <v>347</v>
      </c>
      <c r="C101" s="133" t="s">
        <v>111</v>
      </c>
      <c r="D101" s="386" t="s">
        <v>236</v>
      </c>
      <c r="E101" s="146">
        <v>7</v>
      </c>
      <c r="F101" s="259"/>
      <c r="G101" s="260">
        <v>0</v>
      </c>
      <c r="H101" s="133"/>
      <c r="I101" s="122">
        <f t="shared" si="2"/>
        <v>0</v>
      </c>
    </row>
    <row r="102" spans="1:9" ht="15.75" thickBot="1" x14ac:dyDescent="0.3">
      <c r="A102" s="132" t="s">
        <v>390</v>
      </c>
      <c r="B102" s="133" t="s">
        <v>348</v>
      </c>
      <c r="C102" s="133" t="s">
        <v>105</v>
      </c>
      <c r="D102" s="386" t="s">
        <v>236</v>
      </c>
      <c r="E102" s="146">
        <v>60</v>
      </c>
      <c r="F102" s="259"/>
      <c r="G102" s="260">
        <v>0</v>
      </c>
      <c r="H102" s="133"/>
      <c r="I102" s="122">
        <f t="shared" si="2"/>
        <v>0</v>
      </c>
    </row>
    <row r="103" spans="1:9" ht="15.75" thickBot="1" x14ac:dyDescent="0.3">
      <c r="A103" s="132" t="s">
        <v>390</v>
      </c>
      <c r="B103" s="133" t="s">
        <v>349</v>
      </c>
      <c r="C103" s="133" t="s">
        <v>98</v>
      </c>
      <c r="D103" s="386" t="s">
        <v>236</v>
      </c>
      <c r="E103" s="146">
        <v>21</v>
      </c>
      <c r="F103" s="259"/>
      <c r="G103" s="260">
        <v>0</v>
      </c>
      <c r="H103" s="133"/>
      <c r="I103" s="122">
        <f t="shared" si="2"/>
        <v>0</v>
      </c>
    </row>
    <row r="104" spans="1:9" ht="15.75" thickBot="1" x14ac:dyDescent="0.3">
      <c r="A104" s="132" t="s">
        <v>390</v>
      </c>
      <c r="B104" s="133" t="s">
        <v>350</v>
      </c>
      <c r="C104" s="133" t="s">
        <v>105</v>
      </c>
      <c r="D104" s="386" t="s">
        <v>236</v>
      </c>
      <c r="E104" s="146">
        <v>57</v>
      </c>
      <c r="F104" s="259"/>
      <c r="G104" s="260">
        <v>0</v>
      </c>
      <c r="H104" s="133"/>
      <c r="I104" s="122">
        <f t="shared" si="2"/>
        <v>0</v>
      </c>
    </row>
    <row r="105" spans="1:9" ht="15.75" thickBot="1" x14ac:dyDescent="0.3">
      <c r="A105" s="132" t="s">
        <v>390</v>
      </c>
      <c r="B105" s="133" t="s">
        <v>351</v>
      </c>
      <c r="C105" s="133" t="s">
        <v>105</v>
      </c>
      <c r="D105" s="386" t="s">
        <v>236</v>
      </c>
      <c r="E105" s="146">
        <v>59</v>
      </c>
      <c r="F105" s="259"/>
      <c r="G105" s="260">
        <v>0</v>
      </c>
      <c r="H105" s="133"/>
      <c r="I105" s="122">
        <f t="shared" si="2"/>
        <v>0</v>
      </c>
    </row>
    <row r="106" spans="1:9" ht="15.75" thickBot="1" x14ac:dyDescent="0.3">
      <c r="A106" s="132" t="s">
        <v>390</v>
      </c>
      <c r="B106" s="133" t="s">
        <v>352</v>
      </c>
      <c r="C106" s="133" t="s">
        <v>105</v>
      </c>
      <c r="D106" s="386" t="s">
        <v>236</v>
      </c>
      <c r="E106" s="146">
        <v>67</v>
      </c>
      <c r="F106" s="259"/>
      <c r="G106" s="260">
        <v>0</v>
      </c>
      <c r="H106" s="133"/>
      <c r="I106" s="122">
        <f t="shared" si="2"/>
        <v>0</v>
      </c>
    </row>
    <row r="107" spans="1:9" ht="15.75" thickBot="1" x14ac:dyDescent="0.3">
      <c r="A107" s="132" t="s">
        <v>390</v>
      </c>
      <c r="B107" s="133" t="s">
        <v>353</v>
      </c>
      <c r="C107" s="133" t="s">
        <v>105</v>
      </c>
      <c r="D107" s="386" t="s">
        <v>236</v>
      </c>
      <c r="E107" s="146">
        <v>67</v>
      </c>
      <c r="F107" s="259"/>
      <c r="G107" s="260">
        <v>0</v>
      </c>
      <c r="H107" s="133"/>
      <c r="I107" s="122">
        <f t="shared" si="2"/>
        <v>0</v>
      </c>
    </row>
    <row r="108" spans="1:9" ht="15.75" thickBot="1" x14ac:dyDescent="0.3">
      <c r="A108" s="132" t="s">
        <v>390</v>
      </c>
      <c r="B108" s="133" t="s">
        <v>354</v>
      </c>
      <c r="C108" s="133" t="s">
        <v>105</v>
      </c>
      <c r="D108" s="386" t="s">
        <v>236</v>
      </c>
      <c r="E108" s="146">
        <v>33</v>
      </c>
      <c r="F108" s="259"/>
      <c r="G108" s="260">
        <v>0</v>
      </c>
      <c r="H108" s="133"/>
      <c r="I108" s="122">
        <f t="shared" si="2"/>
        <v>0</v>
      </c>
    </row>
    <row r="109" spans="1:9" ht="15.75" thickBot="1" x14ac:dyDescent="0.3">
      <c r="A109" s="132" t="s">
        <v>390</v>
      </c>
      <c r="B109" s="133" t="s">
        <v>355</v>
      </c>
      <c r="C109" s="133" t="s">
        <v>98</v>
      </c>
      <c r="D109" s="386" t="s">
        <v>236</v>
      </c>
      <c r="E109" s="146">
        <v>30</v>
      </c>
      <c r="F109" s="259"/>
      <c r="G109" s="260">
        <v>0</v>
      </c>
      <c r="H109" s="133"/>
      <c r="I109" s="122">
        <f t="shared" si="2"/>
        <v>0</v>
      </c>
    </row>
    <row r="110" spans="1:9" ht="15.75" thickBot="1" x14ac:dyDescent="0.3">
      <c r="A110" s="132" t="s">
        <v>390</v>
      </c>
      <c r="B110" s="133" t="s">
        <v>356</v>
      </c>
      <c r="C110" s="133" t="s">
        <v>98</v>
      </c>
      <c r="D110" s="386" t="s">
        <v>236</v>
      </c>
      <c r="E110" s="146">
        <v>70</v>
      </c>
      <c r="F110" s="259"/>
      <c r="G110" s="260">
        <v>0</v>
      </c>
      <c r="H110" s="133"/>
      <c r="I110" s="122">
        <f t="shared" si="2"/>
        <v>0</v>
      </c>
    </row>
    <row r="111" spans="1:9" ht="15.75" thickBot="1" x14ac:dyDescent="0.3">
      <c r="A111" s="132" t="s">
        <v>390</v>
      </c>
      <c r="B111" s="133" t="s">
        <v>357</v>
      </c>
      <c r="C111" s="133" t="s">
        <v>105</v>
      </c>
      <c r="D111" s="386" t="s">
        <v>236</v>
      </c>
      <c r="E111" s="146">
        <v>33</v>
      </c>
      <c r="F111" s="259"/>
      <c r="G111" s="260">
        <v>0</v>
      </c>
      <c r="H111" s="133"/>
      <c r="I111" s="122">
        <f t="shared" si="2"/>
        <v>0</v>
      </c>
    </row>
    <row r="112" spans="1:9" ht="15.75" thickBot="1" x14ac:dyDescent="0.3">
      <c r="A112" s="132" t="s">
        <v>390</v>
      </c>
      <c r="B112" s="133" t="s">
        <v>358</v>
      </c>
      <c r="C112" s="133" t="s">
        <v>105</v>
      </c>
      <c r="D112" s="386" t="s">
        <v>236</v>
      </c>
      <c r="E112" s="146">
        <v>73</v>
      </c>
      <c r="F112" s="259"/>
      <c r="G112" s="260">
        <v>0</v>
      </c>
      <c r="H112" s="133"/>
      <c r="I112" s="122">
        <f t="shared" si="2"/>
        <v>0</v>
      </c>
    </row>
    <row r="113" spans="1:9" ht="15.75" thickBot="1" x14ac:dyDescent="0.3">
      <c r="A113" s="132" t="s">
        <v>390</v>
      </c>
      <c r="B113" s="133" t="s">
        <v>359</v>
      </c>
      <c r="C113" s="133" t="s">
        <v>98</v>
      </c>
      <c r="D113" s="386" t="s">
        <v>236</v>
      </c>
      <c r="E113" s="146">
        <v>60</v>
      </c>
      <c r="F113" s="259"/>
      <c r="G113" s="260">
        <v>0</v>
      </c>
      <c r="H113" s="133"/>
      <c r="I113" s="122">
        <f t="shared" si="2"/>
        <v>0</v>
      </c>
    </row>
    <row r="114" spans="1:9" ht="15.75" thickBot="1" x14ac:dyDescent="0.3">
      <c r="A114" s="132" t="s">
        <v>390</v>
      </c>
      <c r="B114" s="133" t="s">
        <v>360</v>
      </c>
      <c r="C114" s="133" t="s">
        <v>98</v>
      </c>
      <c r="D114" s="386" t="s">
        <v>236</v>
      </c>
      <c r="E114" s="146">
        <v>22</v>
      </c>
      <c r="F114" s="259"/>
      <c r="G114" s="260">
        <v>0</v>
      </c>
      <c r="H114" s="133"/>
      <c r="I114" s="122">
        <f t="shared" si="2"/>
        <v>0</v>
      </c>
    </row>
    <row r="115" spans="1:9" ht="15.75" thickBot="1" x14ac:dyDescent="0.3">
      <c r="A115" s="132" t="s">
        <v>390</v>
      </c>
      <c r="B115" s="133" t="s">
        <v>361</v>
      </c>
      <c r="C115" s="133" t="s">
        <v>111</v>
      </c>
      <c r="D115" s="386" t="s">
        <v>236</v>
      </c>
      <c r="E115" s="146">
        <v>25</v>
      </c>
      <c r="F115" s="259"/>
      <c r="G115" s="260">
        <v>0</v>
      </c>
      <c r="H115" s="133"/>
      <c r="I115" s="122">
        <f t="shared" si="2"/>
        <v>0</v>
      </c>
    </row>
    <row r="116" spans="1:9" ht="15.75" thickBot="1" x14ac:dyDescent="0.3">
      <c r="A116" s="132" t="s">
        <v>390</v>
      </c>
      <c r="B116" s="133" t="s">
        <v>362</v>
      </c>
      <c r="C116" s="133" t="s">
        <v>98</v>
      </c>
      <c r="D116" s="386" t="s">
        <v>236</v>
      </c>
      <c r="E116" s="146">
        <v>24</v>
      </c>
      <c r="F116" s="259"/>
      <c r="G116" s="260">
        <v>0</v>
      </c>
      <c r="H116" s="133"/>
      <c r="I116" s="122">
        <f t="shared" si="2"/>
        <v>0</v>
      </c>
    </row>
    <row r="117" spans="1:9" ht="15.75" thickBot="1" x14ac:dyDescent="0.3">
      <c r="A117" s="132" t="s">
        <v>390</v>
      </c>
      <c r="B117" s="133" t="s">
        <v>363</v>
      </c>
      <c r="C117" s="133" t="s">
        <v>105</v>
      </c>
      <c r="D117" s="386" t="s">
        <v>236</v>
      </c>
      <c r="E117" s="146">
        <v>56</v>
      </c>
      <c r="F117" s="259"/>
      <c r="G117" s="260">
        <v>0</v>
      </c>
      <c r="H117" s="133"/>
      <c r="I117" s="122">
        <f t="shared" si="2"/>
        <v>0</v>
      </c>
    </row>
    <row r="118" spans="1:9" ht="15.75" thickBot="1" x14ac:dyDescent="0.3">
      <c r="A118" s="132" t="s">
        <v>390</v>
      </c>
      <c r="B118" s="133" t="s">
        <v>364</v>
      </c>
      <c r="C118" s="133" t="s">
        <v>102</v>
      </c>
      <c r="D118" s="386" t="s">
        <v>309</v>
      </c>
      <c r="E118" s="146">
        <v>24</v>
      </c>
      <c r="F118" s="259"/>
      <c r="G118" s="260">
        <v>0</v>
      </c>
      <c r="H118" s="133"/>
      <c r="I118" s="122">
        <f t="shared" si="2"/>
        <v>0</v>
      </c>
    </row>
    <row r="119" spans="1:9" ht="15.75" thickBot="1" x14ac:dyDescent="0.3">
      <c r="A119" s="132" t="s">
        <v>390</v>
      </c>
      <c r="B119" s="133" t="s">
        <v>365</v>
      </c>
      <c r="C119" s="133" t="s">
        <v>97</v>
      </c>
      <c r="D119" s="386" t="s">
        <v>309</v>
      </c>
      <c r="E119" s="146">
        <v>51</v>
      </c>
      <c r="F119" s="259"/>
      <c r="G119" s="260">
        <v>0</v>
      </c>
      <c r="H119" s="133"/>
      <c r="I119" s="122">
        <f t="shared" si="2"/>
        <v>0</v>
      </c>
    </row>
    <row r="120" spans="1:9" ht="15.75" thickBot="1" x14ac:dyDescent="0.3">
      <c r="A120" s="132" t="s">
        <v>390</v>
      </c>
      <c r="B120" s="133" t="s">
        <v>366</v>
      </c>
      <c r="C120" s="133" t="s">
        <v>97</v>
      </c>
      <c r="D120" s="386" t="s">
        <v>309</v>
      </c>
      <c r="E120" s="146">
        <v>51</v>
      </c>
      <c r="F120" s="259"/>
      <c r="G120" s="260">
        <v>0</v>
      </c>
      <c r="H120" s="133"/>
      <c r="I120" s="122">
        <f t="shared" si="2"/>
        <v>0</v>
      </c>
    </row>
    <row r="121" spans="1:9" ht="15.75" thickBot="1" x14ac:dyDescent="0.3">
      <c r="A121" s="132" t="s">
        <v>390</v>
      </c>
      <c r="B121" s="133" t="s">
        <v>367</v>
      </c>
      <c r="C121" s="133" t="s">
        <v>97</v>
      </c>
      <c r="D121" s="386" t="s">
        <v>309</v>
      </c>
      <c r="E121" s="146">
        <v>51</v>
      </c>
      <c r="F121" s="259"/>
      <c r="G121" s="260">
        <v>0</v>
      </c>
      <c r="H121" s="133"/>
      <c r="I121" s="122">
        <f t="shared" si="2"/>
        <v>0</v>
      </c>
    </row>
    <row r="122" spans="1:9" ht="15.75" thickBot="1" x14ac:dyDescent="0.3">
      <c r="A122" s="132" t="s">
        <v>390</v>
      </c>
      <c r="B122" s="133" t="s">
        <v>368</v>
      </c>
      <c r="C122" s="133" t="s">
        <v>97</v>
      </c>
      <c r="D122" s="386" t="s">
        <v>309</v>
      </c>
      <c r="E122" s="146">
        <v>51</v>
      </c>
      <c r="F122" s="259"/>
      <c r="G122" s="260">
        <v>0</v>
      </c>
      <c r="H122" s="133"/>
      <c r="I122" s="122">
        <f t="shared" si="2"/>
        <v>0</v>
      </c>
    </row>
    <row r="123" spans="1:9" ht="15.75" thickBot="1" x14ac:dyDescent="0.3">
      <c r="A123" s="132" t="s">
        <v>390</v>
      </c>
      <c r="B123" s="133" t="s">
        <v>369</v>
      </c>
      <c r="C123" s="133" t="s">
        <v>97</v>
      </c>
      <c r="D123" s="386" t="s">
        <v>309</v>
      </c>
      <c r="E123" s="146">
        <v>95</v>
      </c>
      <c r="F123" s="259"/>
      <c r="G123" s="260">
        <v>0</v>
      </c>
      <c r="H123" s="133"/>
      <c r="I123" s="122">
        <f t="shared" si="2"/>
        <v>0</v>
      </c>
    </row>
    <row r="124" spans="1:9" ht="15.75" thickBot="1" x14ac:dyDescent="0.3">
      <c r="A124" s="132" t="s">
        <v>390</v>
      </c>
      <c r="B124" s="133" t="s">
        <v>370</v>
      </c>
      <c r="C124" s="133" t="s">
        <v>245</v>
      </c>
      <c r="D124" s="386" t="s">
        <v>246</v>
      </c>
      <c r="E124" s="146">
        <v>12</v>
      </c>
      <c r="F124" s="259"/>
      <c r="G124" s="260">
        <v>0</v>
      </c>
      <c r="H124" s="133"/>
      <c r="I124" s="122">
        <f t="shared" si="2"/>
        <v>0</v>
      </c>
    </row>
    <row r="125" spans="1:9" ht="15.75" thickBot="1" x14ac:dyDescent="0.3">
      <c r="A125" s="132" t="s">
        <v>390</v>
      </c>
      <c r="B125" s="133" t="s">
        <v>371</v>
      </c>
      <c r="C125" s="133" t="s">
        <v>245</v>
      </c>
      <c r="D125" s="386" t="s">
        <v>246</v>
      </c>
      <c r="E125" s="146">
        <v>12</v>
      </c>
      <c r="F125" s="259"/>
      <c r="G125" s="260">
        <v>0</v>
      </c>
      <c r="H125" s="133"/>
      <c r="I125" s="122">
        <f t="shared" si="2"/>
        <v>0</v>
      </c>
    </row>
    <row r="126" spans="1:9" ht="15.75" thickBot="1" x14ac:dyDescent="0.3">
      <c r="A126" s="132" t="s">
        <v>390</v>
      </c>
      <c r="B126" s="133" t="s">
        <v>372</v>
      </c>
      <c r="C126" s="133" t="s">
        <v>245</v>
      </c>
      <c r="D126" s="386" t="s">
        <v>246</v>
      </c>
      <c r="E126" s="146">
        <v>19</v>
      </c>
      <c r="F126" s="259"/>
      <c r="G126" s="260">
        <v>0</v>
      </c>
      <c r="H126" s="133"/>
      <c r="I126" s="122">
        <f t="shared" si="2"/>
        <v>0</v>
      </c>
    </row>
    <row r="127" spans="1:9" ht="15.75" thickBot="1" x14ac:dyDescent="0.3">
      <c r="A127" s="132" t="s">
        <v>390</v>
      </c>
      <c r="B127" s="133" t="s">
        <v>373</v>
      </c>
      <c r="C127" s="133" t="s">
        <v>245</v>
      </c>
      <c r="D127" s="386" t="s">
        <v>246</v>
      </c>
      <c r="E127" s="146">
        <v>6</v>
      </c>
      <c r="F127" s="259"/>
      <c r="G127" s="260">
        <v>0</v>
      </c>
      <c r="H127" s="133"/>
      <c r="I127" s="122">
        <f t="shared" si="2"/>
        <v>0</v>
      </c>
    </row>
    <row r="128" spans="1:9" ht="15.75" thickBot="1" x14ac:dyDescent="0.3">
      <c r="A128" s="132" t="s">
        <v>390</v>
      </c>
      <c r="B128" s="133" t="s">
        <v>374</v>
      </c>
      <c r="C128" s="133" t="s">
        <v>245</v>
      </c>
      <c r="D128" s="386" t="s">
        <v>246</v>
      </c>
      <c r="E128" s="146">
        <v>6</v>
      </c>
      <c r="F128" s="259"/>
      <c r="G128" s="260">
        <v>0</v>
      </c>
      <c r="H128" s="133"/>
      <c r="I128" s="122">
        <f t="shared" si="2"/>
        <v>0</v>
      </c>
    </row>
    <row r="129" spans="1:35" ht="15.75" thickBot="1" x14ac:dyDescent="0.3">
      <c r="A129" s="132" t="s">
        <v>390</v>
      </c>
      <c r="B129" s="133" t="s">
        <v>375</v>
      </c>
      <c r="C129" s="133" t="s">
        <v>245</v>
      </c>
      <c r="D129" s="386" t="s">
        <v>246</v>
      </c>
      <c r="E129" s="146">
        <v>15</v>
      </c>
      <c r="F129" s="259"/>
      <c r="G129" s="260">
        <v>0</v>
      </c>
      <c r="H129" s="133"/>
      <c r="I129" s="122">
        <f t="shared" si="2"/>
        <v>0</v>
      </c>
    </row>
    <row r="130" spans="1:35" ht="15.75" thickBot="1" x14ac:dyDescent="0.3">
      <c r="A130" s="132" t="s">
        <v>390</v>
      </c>
      <c r="B130" s="133" t="s">
        <v>376</v>
      </c>
      <c r="C130" s="133" t="s">
        <v>245</v>
      </c>
      <c r="D130" s="386" t="s">
        <v>246</v>
      </c>
      <c r="E130" s="146">
        <v>13</v>
      </c>
      <c r="F130" s="259"/>
      <c r="G130" s="260">
        <v>0</v>
      </c>
      <c r="H130" s="133"/>
      <c r="I130" s="122">
        <f t="shared" si="2"/>
        <v>0</v>
      </c>
    </row>
    <row r="131" spans="1:35" ht="15.75" thickBot="1" x14ac:dyDescent="0.3">
      <c r="A131" s="104" t="s">
        <v>397</v>
      </c>
      <c r="B131" s="104" t="s">
        <v>318</v>
      </c>
      <c r="C131" s="104" t="s">
        <v>98</v>
      </c>
      <c r="D131" s="387" t="s">
        <v>391</v>
      </c>
      <c r="E131" s="115">
        <v>50.7</v>
      </c>
      <c r="F131" s="259"/>
      <c r="G131" s="260">
        <v>0</v>
      </c>
      <c r="H131" s="133"/>
      <c r="I131" s="122">
        <f t="shared" ref="I131:I142" si="3">F131*G131</f>
        <v>0</v>
      </c>
    </row>
    <row r="132" spans="1:35" ht="15.75" thickBot="1" x14ac:dyDescent="0.3">
      <c r="A132" s="104" t="s">
        <v>397</v>
      </c>
      <c r="B132" s="104" t="s">
        <v>314</v>
      </c>
      <c r="C132" s="104" t="s">
        <v>392</v>
      </c>
      <c r="D132" s="387" t="s">
        <v>391</v>
      </c>
      <c r="E132" s="115">
        <v>50.9</v>
      </c>
      <c r="F132" s="259"/>
      <c r="G132" s="260">
        <v>0</v>
      </c>
      <c r="H132" s="133"/>
      <c r="I132" s="122">
        <f t="shared" si="3"/>
        <v>0</v>
      </c>
    </row>
    <row r="133" spans="1:35" ht="15.75" thickBot="1" x14ac:dyDescent="0.3">
      <c r="A133" s="104" t="s">
        <v>397</v>
      </c>
      <c r="B133" s="104" t="s">
        <v>315</v>
      </c>
      <c r="C133" s="104" t="s">
        <v>392</v>
      </c>
      <c r="D133" s="387" t="s">
        <v>391</v>
      </c>
      <c r="E133" s="115">
        <v>46.9</v>
      </c>
      <c r="F133" s="259"/>
      <c r="G133" s="260">
        <v>0</v>
      </c>
      <c r="H133" s="133"/>
      <c r="I133" s="122">
        <f t="shared" si="3"/>
        <v>0</v>
      </c>
    </row>
    <row r="134" spans="1:35" ht="15.75" thickBot="1" x14ac:dyDescent="0.3">
      <c r="A134" s="104" t="s">
        <v>397</v>
      </c>
      <c r="B134" s="104" t="s">
        <v>316</v>
      </c>
      <c r="C134" s="104" t="s">
        <v>392</v>
      </c>
      <c r="D134" s="387" t="s">
        <v>391</v>
      </c>
      <c r="E134" s="115">
        <v>52.1</v>
      </c>
      <c r="F134" s="259"/>
      <c r="G134" s="260">
        <v>0</v>
      </c>
      <c r="H134" s="133"/>
      <c r="I134" s="122">
        <f t="shared" si="3"/>
        <v>0</v>
      </c>
    </row>
    <row r="135" spans="1:35" ht="15.75" thickBot="1" x14ac:dyDescent="0.3">
      <c r="A135" s="104" t="s">
        <v>397</v>
      </c>
      <c r="B135" s="104" t="s">
        <v>317</v>
      </c>
      <c r="C135" s="104" t="s">
        <v>392</v>
      </c>
      <c r="D135" s="387" t="s">
        <v>391</v>
      </c>
      <c r="E135" s="115">
        <v>61.8</v>
      </c>
      <c r="F135" s="259"/>
      <c r="G135" s="260">
        <v>0</v>
      </c>
      <c r="H135" s="133"/>
      <c r="I135" s="122">
        <f t="shared" si="3"/>
        <v>0</v>
      </c>
    </row>
    <row r="136" spans="1:35" ht="15.75" thickBot="1" x14ac:dyDescent="0.3">
      <c r="A136" s="104" t="s">
        <v>397</v>
      </c>
      <c r="B136" s="104" t="s">
        <v>337</v>
      </c>
      <c r="C136" s="104" t="s">
        <v>393</v>
      </c>
      <c r="D136" s="387" t="s">
        <v>394</v>
      </c>
      <c r="E136" s="115">
        <v>1.3</v>
      </c>
      <c r="F136" s="259"/>
      <c r="G136" s="260">
        <v>0</v>
      </c>
      <c r="H136" s="133"/>
      <c r="I136" s="122">
        <f t="shared" si="3"/>
        <v>0</v>
      </c>
    </row>
    <row r="137" spans="1:35" ht="15.75" thickBot="1" x14ac:dyDescent="0.3">
      <c r="A137" s="104" t="s">
        <v>397</v>
      </c>
      <c r="B137" s="104" t="s">
        <v>339</v>
      </c>
      <c r="C137" s="104" t="s">
        <v>109</v>
      </c>
      <c r="D137" s="387" t="s">
        <v>394</v>
      </c>
      <c r="E137" s="115">
        <v>6.3</v>
      </c>
      <c r="F137" s="259"/>
      <c r="G137" s="260">
        <v>0</v>
      </c>
      <c r="H137" s="133"/>
      <c r="I137" s="122">
        <f t="shared" si="3"/>
        <v>0</v>
      </c>
    </row>
    <row r="138" spans="1:35" ht="15.75" thickBot="1" x14ac:dyDescent="0.3">
      <c r="A138" s="104" t="s">
        <v>397</v>
      </c>
      <c r="B138" s="104" t="s">
        <v>330</v>
      </c>
      <c r="C138" s="104" t="s">
        <v>109</v>
      </c>
      <c r="D138" s="387" t="s">
        <v>394</v>
      </c>
      <c r="E138" s="115">
        <v>1.7</v>
      </c>
      <c r="F138" s="259"/>
      <c r="G138" s="260">
        <v>0</v>
      </c>
      <c r="H138" s="133"/>
      <c r="I138" s="122">
        <f t="shared" si="3"/>
        <v>0</v>
      </c>
    </row>
    <row r="139" spans="1:35" ht="15.75" thickBot="1" x14ac:dyDescent="0.3">
      <c r="A139" s="104" t="s">
        <v>397</v>
      </c>
      <c r="B139" s="104" t="s">
        <v>331</v>
      </c>
      <c r="C139" s="104" t="s">
        <v>109</v>
      </c>
      <c r="D139" s="387" t="s">
        <v>394</v>
      </c>
      <c r="E139" s="115">
        <v>1.5</v>
      </c>
      <c r="F139" s="259"/>
      <c r="G139" s="260">
        <v>0</v>
      </c>
      <c r="H139" s="133"/>
      <c r="I139" s="122">
        <f t="shared" si="3"/>
        <v>0</v>
      </c>
    </row>
    <row r="140" spans="1:35" ht="15.75" thickBot="1" x14ac:dyDescent="0.3">
      <c r="A140" s="104" t="s">
        <v>397</v>
      </c>
      <c r="B140" s="104" t="s">
        <v>395</v>
      </c>
      <c r="C140" s="104" t="s">
        <v>109</v>
      </c>
      <c r="D140" s="387" t="s">
        <v>394</v>
      </c>
      <c r="E140" s="115">
        <v>1.5</v>
      </c>
      <c r="F140" s="259"/>
      <c r="G140" s="260">
        <v>0</v>
      </c>
      <c r="H140" s="133"/>
      <c r="I140" s="122">
        <f t="shared" si="3"/>
        <v>0</v>
      </c>
    </row>
    <row r="141" spans="1:35" ht="15.75" thickBot="1" x14ac:dyDescent="0.3">
      <c r="A141" s="104" t="s">
        <v>397</v>
      </c>
      <c r="B141" s="104" t="s">
        <v>333</v>
      </c>
      <c r="C141" s="104" t="s">
        <v>109</v>
      </c>
      <c r="D141" s="387" t="s">
        <v>394</v>
      </c>
      <c r="E141" s="115">
        <v>4.4000000000000004</v>
      </c>
      <c r="F141" s="259"/>
      <c r="G141" s="260">
        <v>0</v>
      </c>
      <c r="H141" s="133"/>
      <c r="I141" s="122">
        <f t="shared" si="3"/>
        <v>0</v>
      </c>
    </row>
    <row r="142" spans="1:35" x14ac:dyDescent="0.25">
      <c r="A142" s="104" t="s">
        <v>397</v>
      </c>
      <c r="B142" s="104" t="s">
        <v>307</v>
      </c>
      <c r="C142" s="104" t="s">
        <v>242</v>
      </c>
      <c r="D142" s="387" t="s">
        <v>394</v>
      </c>
      <c r="E142" s="115">
        <v>10</v>
      </c>
      <c r="F142" s="259"/>
      <c r="G142" s="260">
        <v>0</v>
      </c>
      <c r="H142" s="133"/>
      <c r="I142" s="122">
        <f t="shared" si="3"/>
        <v>0</v>
      </c>
    </row>
    <row r="143" spans="1:35" x14ac:dyDescent="0.25">
      <c r="A143" s="132"/>
      <c r="B143" s="133"/>
      <c r="C143" s="133"/>
      <c r="D143" s="146"/>
      <c r="E143" s="146"/>
      <c r="F143" s="133"/>
      <c r="G143" s="133"/>
      <c r="H143" s="133"/>
      <c r="I143" s="135"/>
    </row>
    <row r="144" spans="1:35" s="185" customFormat="1" x14ac:dyDescent="0.25">
      <c r="A144" s="226"/>
      <c r="C144" s="332"/>
      <c r="D144" s="332"/>
      <c r="E144" s="332"/>
      <c r="G144" s="299"/>
      <c r="H144" s="333"/>
      <c r="I144" s="327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V144" s="334"/>
      <c r="W144" s="334"/>
      <c r="X144" s="144"/>
      <c r="Y144" s="104"/>
      <c r="Z144" s="310"/>
      <c r="AA144" s="310"/>
      <c r="AB144" s="310"/>
      <c r="AC144" s="310"/>
      <c r="AD144" s="310"/>
      <c r="AE144" s="310"/>
      <c r="AF144" s="310"/>
      <c r="AG144" s="310"/>
      <c r="AH144" s="310"/>
      <c r="AI144" s="310"/>
    </row>
    <row r="145" spans="1:35" s="185" customFormat="1" ht="15.75" thickBot="1" x14ac:dyDescent="0.3">
      <c r="A145" s="335"/>
      <c r="B145" s="129"/>
      <c r="C145" s="129"/>
      <c r="D145" s="238"/>
      <c r="E145" s="238"/>
      <c r="F145" s="180" t="s">
        <v>837</v>
      </c>
      <c r="G145" s="129"/>
      <c r="H145" s="129"/>
      <c r="I145" s="240">
        <f>SUM(I7:I142)</f>
        <v>0</v>
      </c>
      <c r="J145" s="133"/>
      <c r="K145" s="133"/>
      <c r="L145" s="334"/>
      <c r="M145" s="334"/>
      <c r="N145" s="334"/>
      <c r="O145" s="144"/>
      <c r="P145" s="104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</row>
    <row r="146" spans="1:35" s="185" customFormat="1" ht="15.75" thickBot="1" x14ac:dyDescent="0.3">
      <c r="D146" s="332"/>
      <c r="E146" s="332"/>
      <c r="J146" s="104"/>
      <c r="K146" s="104"/>
      <c r="L146" s="104"/>
      <c r="M146" s="191"/>
      <c r="N146" s="191"/>
      <c r="O146" s="133"/>
      <c r="P146" s="133"/>
      <c r="Q146" s="133"/>
      <c r="R146" s="133"/>
      <c r="S146" s="133"/>
      <c r="T146" s="133"/>
      <c r="U146" s="133"/>
      <c r="V146" s="145"/>
      <c r="W146" s="133"/>
      <c r="X146" s="144"/>
      <c r="Y146" s="104"/>
      <c r="Z146" s="310"/>
      <c r="AA146" s="310"/>
      <c r="AB146" s="310"/>
      <c r="AC146" s="310"/>
      <c r="AD146" s="310"/>
      <c r="AE146" s="310"/>
      <c r="AF146" s="310"/>
      <c r="AG146" s="310"/>
      <c r="AH146" s="310"/>
      <c r="AI146" s="310"/>
    </row>
    <row r="147" spans="1:35" s="185" customFormat="1" x14ac:dyDescent="0.25">
      <c r="A147" s="307" t="s">
        <v>833</v>
      </c>
      <c r="B147" s="181"/>
      <c r="C147" s="181"/>
      <c r="D147" s="308"/>
      <c r="E147" s="308"/>
      <c r="F147" s="181"/>
      <c r="G147" s="126"/>
      <c r="H147" s="126"/>
      <c r="I147" s="309"/>
      <c r="N147" s="191"/>
      <c r="O147" s="133"/>
      <c r="P147" s="133"/>
      <c r="Q147" s="133"/>
      <c r="R147" s="133"/>
      <c r="S147" s="133"/>
      <c r="T147" s="133"/>
      <c r="U147" s="133"/>
      <c r="V147" s="145"/>
      <c r="W147" s="133"/>
      <c r="X147" s="144"/>
      <c r="Y147" s="104"/>
      <c r="Z147" s="310"/>
      <c r="AA147" s="310"/>
      <c r="AB147" s="310"/>
      <c r="AC147" s="310"/>
      <c r="AD147" s="310"/>
      <c r="AE147" s="310"/>
      <c r="AF147" s="310"/>
      <c r="AG147" s="310"/>
      <c r="AH147" s="310"/>
      <c r="AI147" s="310"/>
    </row>
    <row r="148" spans="1:35" s="185" customFormat="1" ht="15.75" thickBot="1" x14ac:dyDescent="0.3">
      <c r="A148" s="226"/>
      <c r="D148" s="332"/>
      <c r="E148" s="332"/>
      <c r="F148" s="133"/>
      <c r="G148" s="133"/>
      <c r="H148" s="133"/>
      <c r="I148" s="336"/>
      <c r="N148" s="191"/>
      <c r="O148" s="133"/>
      <c r="P148" s="133"/>
      <c r="Q148" s="133"/>
      <c r="R148" s="133"/>
      <c r="S148" s="182"/>
      <c r="T148" s="104"/>
      <c r="U148" s="104"/>
      <c r="V148" s="104"/>
      <c r="W148" s="104"/>
      <c r="X148" s="145"/>
      <c r="Y148" s="104"/>
      <c r="Z148" s="310"/>
      <c r="AA148" s="310"/>
      <c r="AB148" s="310"/>
      <c r="AC148" s="310"/>
      <c r="AD148" s="310"/>
      <c r="AE148" s="310"/>
      <c r="AF148" s="310"/>
      <c r="AG148" s="310"/>
      <c r="AH148" s="310"/>
      <c r="AI148" s="310"/>
    </row>
    <row r="149" spans="1:35" s="185" customFormat="1" x14ac:dyDescent="0.25">
      <c r="A149" s="226"/>
      <c r="D149" s="332"/>
      <c r="E149" s="332"/>
      <c r="F149" s="235" t="s">
        <v>217</v>
      </c>
      <c r="G149" s="236" t="s">
        <v>215</v>
      </c>
      <c r="H149" s="133"/>
      <c r="I149" s="336"/>
      <c r="N149" s="191"/>
      <c r="O149" s="133"/>
      <c r="P149" s="133"/>
      <c r="Q149" s="133"/>
      <c r="R149" s="133"/>
      <c r="S149" s="191"/>
      <c r="T149" s="104"/>
      <c r="U149" s="104"/>
      <c r="V149" s="104"/>
      <c r="W149" s="105"/>
      <c r="X149" s="105"/>
      <c r="Y149" s="104"/>
      <c r="Z149" s="310"/>
      <c r="AA149" s="310"/>
      <c r="AB149" s="310"/>
      <c r="AC149" s="310"/>
      <c r="AD149" s="310"/>
      <c r="AE149" s="310"/>
      <c r="AF149" s="310"/>
      <c r="AG149" s="310"/>
      <c r="AH149" s="310"/>
      <c r="AI149" s="310"/>
    </row>
    <row r="150" spans="1:35" s="185" customFormat="1" ht="15.75" thickBot="1" x14ac:dyDescent="0.3">
      <c r="A150" s="226"/>
      <c r="D150" s="332"/>
      <c r="E150" s="332"/>
      <c r="F150" s="166"/>
      <c r="G150" s="167">
        <v>0</v>
      </c>
      <c r="H150" s="133"/>
      <c r="I150" s="336"/>
      <c r="N150" s="191"/>
      <c r="O150" s="133"/>
      <c r="P150" s="133"/>
      <c r="Q150" s="133"/>
      <c r="R150" s="133"/>
      <c r="S150" s="104"/>
      <c r="T150" s="104"/>
      <c r="U150" s="105"/>
      <c r="V150" s="105"/>
      <c r="W150" s="156"/>
      <c r="X150" s="156"/>
      <c r="Y150" s="104"/>
      <c r="Z150" s="310"/>
      <c r="AA150" s="310"/>
      <c r="AB150" s="310"/>
      <c r="AC150" s="310"/>
      <c r="AD150" s="310"/>
      <c r="AE150" s="310"/>
      <c r="AF150" s="310"/>
      <c r="AG150" s="310"/>
      <c r="AH150" s="310"/>
      <c r="AI150" s="310"/>
    </row>
    <row r="151" spans="1:35" s="185" customFormat="1" x14ac:dyDescent="0.25">
      <c r="A151" s="226"/>
      <c r="D151" s="332"/>
      <c r="E151" s="332"/>
      <c r="F151" s="133"/>
      <c r="G151" s="133"/>
      <c r="H151" s="133"/>
      <c r="I151" s="336"/>
      <c r="N151" s="191"/>
      <c r="O151" s="133"/>
      <c r="P151" s="133"/>
      <c r="Q151" s="133"/>
      <c r="R151" s="133"/>
      <c r="S151" s="133"/>
      <c r="T151" s="133"/>
      <c r="U151" s="133"/>
      <c r="V151" s="145"/>
      <c r="W151" s="133"/>
      <c r="X151" s="144"/>
      <c r="Y151" s="191"/>
      <c r="Z151" s="310"/>
      <c r="AA151" s="310"/>
      <c r="AB151" s="310"/>
      <c r="AC151" s="310"/>
      <c r="AD151" s="310"/>
      <c r="AE151" s="310"/>
      <c r="AF151" s="310"/>
      <c r="AG151" s="310"/>
      <c r="AH151" s="310"/>
      <c r="AI151" s="310"/>
    </row>
    <row r="152" spans="1:35" s="185" customFormat="1" ht="15.75" thickBot="1" x14ac:dyDescent="0.3">
      <c r="A152" s="228"/>
      <c r="B152" s="238"/>
      <c r="C152" s="238"/>
      <c r="D152" s="239"/>
      <c r="E152" s="239"/>
      <c r="F152" s="180" t="s">
        <v>836</v>
      </c>
      <c r="G152" s="129"/>
      <c r="H152" s="129"/>
      <c r="I152" s="130">
        <f>F150*G150</f>
        <v>0</v>
      </c>
      <c r="N152" s="191"/>
      <c r="O152" s="133"/>
      <c r="P152" s="133"/>
      <c r="Q152" s="133"/>
      <c r="R152" s="133"/>
      <c r="S152" s="133"/>
      <c r="T152" s="133"/>
      <c r="U152" s="133"/>
      <c r="V152" s="145"/>
      <c r="W152" s="133"/>
      <c r="X152" s="144"/>
      <c r="Y152" s="104"/>
      <c r="Z152" s="310"/>
      <c r="AA152" s="310"/>
      <c r="AB152" s="310"/>
      <c r="AC152" s="310"/>
      <c r="AD152" s="310"/>
      <c r="AE152" s="310"/>
      <c r="AF152" s="310"/>
      <c r="AG152" s="310"/>
      <c r="AH152" s="310"/>
      <c r="AI152" s="310"/>
    </row>
    <row r="153" spans="1:35" s="185" customFormat="1" x14ac:dyDescent="0.25">
      <c r="D153" s="332"/>
      <c r="E153" s="332"/>
      <c r="J153" s="104"/>
      <c r="K153" s="104"/>
      <c r="L153" s="104"/>
      <c r="M153" s="191"/>
      <c r="N153" s="191"/>
      <c r="O153" s="133"/>
      <c r="P153" s="133"/>
      <c r="Q153" s="133"/>
      <c r="R153" s="133"/>
      <c r="S153" s="133"/>
      <c r="T153" s="133"/>
      <c r="U153" s="133"/>
      <c r="V153" s="145"/>
      <c r="W153" s="133"/>
      <c r="X153" s="144"/>
      <c r="Y153" s="104"/>
      <c r="Z153" s="310"/>
      <c r="AA153" s="310"/>
      <c r="AB153" s="310"/>
      <c r="AC153" s="310"/>
      <c r="AD153" s="310"/>
      <c r="AE153" s="310"/>
      <c r="AF153" s="310"/>
      <c r="AG153" s="310"/>
      <c r="AH153" s="310"/>
      <c r="AI153" s="310"/>
    </row>
    <row r="154" spans="1:35" s="185" customFormat="1" ht="15.75" thickBot="1" x14ac:dyDescent="0.3">
      <c r="D154" s="332"/>
      <c r="G154" s="333"/>
      <c r="H154" s="328"/>
      <c r="N154" s="191"/>
      <c r="O154" s="133"/>
      <c r="P154" s="133"/>
      <c r="Q154" s="133"/>
      <c r="R154" s="133"/>
      <c r="S154" s="133"/>
      <c r="T154" s="133"/>
      <c r="U154" s="133"/>
      <c r="V154" s="145"/>
      <c r="W154" s="133"/>
      <c r="X154" s="144"/>
      <c r="Y154" s="104"/>
      <c r="Z154" s="310"/>
      <c r="AA154" s="310"/>
      <c r="AB154" s="310"/>
      <c r="AC154" s="310"/>
      <c r="AD154" s="310"/>
      <c r="AE154" s="310"/>
      <c r="AF154" s="310"/>
      <c r="AG154" s="310"/>
      <c r="AH154" s="310"/>
      <c r="AI154" s="310"/>
    </row>
    <row r="155" spans="1:35" s="185" customFormat="1" x14ac:dyDescent="0.25">
      <c r="A155" s="313" t="s">
        <v>834</v>
      </c>
      <c r="B155" s="181"/>
      <c r="C155" s="181"/>
      <c r="D155" s="181"/>
      <c r="E155" s="347"/>
      <c r="F155" s="347"/>
      <c r="G155" s="337"/>
      <c r="H155" s="329"/>
      <c r="I155" s="309"/>
      <c r="O155" s="133"/>
      <c r="P155" s="133"/>
      <c r="Q155" s="133"/>
      <c r="R155" s="133"/>
      <c r="S155" s="133"/>
      <c r="T155" s="133"/>
      <c r="U155" s="133"/>
      <c r="V155" s="145"/>
      <c r="W155" s="133"/>
      <c r="X155" s="144"/>
      <c r="Y155" s="104"/>
      <c r="Z155" s="310"/>
      <c r="AA155" s="310"/>
      <c r="AB155" s="310"/>
      <c r="AC155" s="310"/>
      <c r="AD155" s="310"/>
      <c r="AE155" s="310"/>
      <c r="AF155" s="310"/>
      <c r="AG155" s="310"/>
      <c r="AH155" s="310"/>
      <c r="AI155" s="310"/>
    </row>
    <row r="156" spans="1:35" s="185" customFormat="1" x14ac:dyDescent="0.25">
      <c r="A156" s="377"/>
      <c r="E156" s="346"/>
      <c r="F156" s="346"/>
      <c r="G156" s="333"/>
      <c r="H156" s="328"/>
      <c r="I156" s="336"/>
      <c r="O156" s="133"/>
      <c r="P156" s="133"/>
      <c r="Q156" s="133"/>
      <c r="R156" s="133"/>
      <c r="S156" s="133"/>
      <c r="T156" s="133"/>
      <c r="U156" s="133"/>
      <c r="V156" s="145"/>
      <c r="W156" s="133"/>
      <c r="X156" s="144"/>
      <c r="Y156" s="104"/>
      <c r="Z156" s="310"/>
      <c r="AA156" s="310"/>
      <c r="AB156" s="310"/>
      <c r="AC156" s="310"/>
      <c r="AD156" s="310"/>
      <c r="AE156" s="310"/>
      <c r="AF156" s="310"/>
      <c r="AG156" s="310"/>
      <c r="AH156" s="310"/>
      <c r="AI156" s="310"/>
    </row>
    <row r="157" spans="1:35" s="185" customFormat="1" x14ac:dyDescent="0.25">
      <c r="A157" s="316" t="s">
        <v>840</v>
      </c>
      <c r="E157" s="346" t="s">
        <v>377</v>
      </c>
      <c r="F157" s="346" t="s">
        <v>120</v>
      </c>
      <c r="G157" s="333"/>
      <c r="H157" s="328"/>
      <c r="I157" s="336"/>
      <c r="O157" s="133"/>
      <c r="P157" s="133"/>
      <c r="Q157" s="133"/>
      <c r="R157" s="133"/>
      <c r="S157" s="133"/>
      <c r="T157" s="133"/>
      <c r="U157" s="133"/>
      <c r="V157" s="145"/>
      <c r="W157" s="133"/>
      <c r="X157" s="144"/>
      <c r="Y157" s="104"/>
      <c r="Z157" s="310"/>
      <c r="AA157" s="310"/>
      <c r="AB157" s="310"/>
      <c r="AC157" s="310"/>
      <c r="AD157" s="310"/>
      <c r="AE157" s="310"/>
      <c r="AF157" s="310"/>
      <c r="AG157" s="310"/>
      <c r="AH157" s="310"/>
      <c r="AI157" s="310"/>
    </row>
    <row r="158" spans="1:35" s="185" customFormat="1" x14ac:dyDescent="0.25">
      <c r="A158" s="226" t="s">
        <v>378</v>
      </c>
      <c r="C158" s="220">
        <v>168.54</v>
      </c>
      <c r="D158" s="220" t="s">
        <v>96</v>
      </c>
      <c r="E158" s="350">
        <v>128.80000000000001</v>
      </c>
      <c r="F158" s="350">
        <v>40.380000000000003</v>
      </c>
      <c r="G158" s="351"/>
      <c r="H158" s="328"/>
      <c r="I158" s="336"/>
      <c r="O158" s="133"/>
      <c r="P158" s="133"/>
      <c r="Q158" s="133"/>
      <c r="R158" s="133"/>
      <c r="S158" s="133"/>
      <c r="T158" s="133"/>
      <c r="U158" s="133"/>
      <c r="V158" s="145"/>
      <c r="W158" s="133"/>
      <c r="X158" s="144"/>
      <c r="Y158" s="104"/>
      <c r="Z158" s="310"/>
      <c r="AA158" s="310"/>
      <c r="AB158" s="310"/>
      <c r="AC158" s="310"/>
      <c r="AD158" s="310"/>
      <c r="AE158" s="310"/>
      <c r="AF158" s="310"/>
      <c r="AG158" s="310"/>
      <c r="AH158" s="310"/>
      <c r="AI158" s="310"/>
    </row>
    <row r="159" spans="1:35" s="185" customFormat="1" x14ac:dyDescent="0.25">
      <c r="A159" s="226" t="s">
        <v>379</v>
      </c>
      <c r="C159" s="220">
        <v>230.03</v>
      </c>
      <c r="D159" s="220" t="s">
        <v>96</v>
      </c>
      <c r="E159" s="350">
        <v>105</v>
      </c>
      <c r="F159" s="350">
        <v>125</v>
      </c>
      <c r="G159" s="351"/>
      <c r="H159" s="328"/>
      <c r="I159" s="336"/>
      <c r="O159" s="133"/>
      <c r="P159" s="133"/>
      <c r="Q159" s="133"/>
      <c r="R159" s="133"/>
      <c r="S159" s="133"/>
      <c r="T159" s="133"/>
      <c r="U159" s="133"/>
      <c r="V159" s="145"/>
      <c r="W159" s="133"/>
      <c r="X159" s="144"/>
      <c r="Y159" s="104"/>
      <c r="Z159" s="310"/>
      <c r="AA159" s="310"/>
      <c r="AB159" s="310"/>
      <c r="AC159" s="310"/>
      <c r="AD159" s="310"/>
      <c r="AE159" s="310"/>
      <c r="AF159" s="310"/>
      <c r="AG159" s="310"/>
      <c r="AH159" s="310"/>
      <c r="AI159" s="310"/>
    </row>
    <row r="160" spans="1:35" s="185" customFormat="1" x14ac:dyDescent="0.25">
      <c r="A160" s="226" t="s">
        <v>380</v>
      </c>
      <c r="C160" s="220">
        <v>185.23</v>
      </c>
      <c r="D160" s="220" t="s">
        <v>96</v>
      </c>
      <c r="E160" s="350">
        <v>85</v>
      </c>
      <c r="F160" s="350">
        <v>99.69</v>
      </c>
      <c r="G160" s="351"/>
      <c r="H160" s="328"/>
      <c r="I160" s="336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45"/>
      <c r="W160" s="133"/>
      <c r="X160" s="144"/>
      <c r="Y160" s="104"/>
      <c r="Z160" s="310"/>
      <c r="AA160" s="310"/>
      <c r="AB160" s="310"/>
      <c r="AC160" s="310"/>
      <c r="AD160" s="310"/>
      <c r="AE160" s="310"/>
      <c r="AF160" s="310"/>
      <c r="AG160" s="310"/>
      <c r="AH160" s="310"/>
      <c r="AI160" s="310"/>
    </row>
    <row r="161" spans="1:35" s="185" customFormat="1" x14ac:dyDescent="0.25">
      <c r="A161" s="226" t="s">
        <v>381</v>
      </c>
      <c r="C161" s="220">
        <v>139.08000000000001</v>
      </c>
      <c r="D161" s="220" t="s">
        <v>96</v>
      </c>
      <c r="E161" s="350">
        <v>67.41</v>
      </c>
      <c r="F161" s="350">
        <v>72</v>
      </c>
      <c r="G161" s="351"/>
      <c r="H161" s="328"/>
      <c r="I161" s="336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05"/>
      <c r="V161" s="144"/>
      <c r="W161" s="133"/>
      <c r="X161" s="144"/>
      <c r="Y161" s="104"/>
      <c r="Z161" s="310"/>
      <c r="AA161" s="310"/>
      <c r="AB161" s="310"/>
      <c r="AC161" s="310"/>
      <c r="AD161" s="310"/>
      <c r="AE161" s="310"/>
      <c r="AF161" s="310"/>
      <c r="AG161" s="310"/>
      <c r="AH161" s="310"/>
      <c r="AI161" s="310"/>
    </row>
    <row r="162" spans="1:35" s="185" customFormat="1" x14ac:dyDescent="0.25">
      <c r="A162" s="226" t="s">
        <v>382</v>
      </c>
      <c r="C162" s="220">
        <v>139.25</v>
      </c>
      <c r="D162" s="220" t="s">
        <v>96</v>
      </c>
      <c r="E162" s="350">
        <v>63.05</v>
      </c>
      <c r="F162" s="350">
        <v>75.47</v>
      </c>
      <c r="G162" s="351"/>
      <c r="H162" s="328"/>
      <c r="I162" s="336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16"/>
      <c r="V162" s="104"/>
      <c r="W162" s="104"/>
      <c r="X162" s="330"/>
      <c r="Y162" s="104"/>
      <c r="Z162" s="310"/>
      <c r="AA162" s="310"/>
      <c r="AB162" s="310"/>
      <c r="AC162" s="310"/>
      <c r="AD162" s="310"/>
      <c r="AE162" s="310"/>
      <c r="AF162" s="310"/>
      <c r="AG162" s="310"/>
      <c r="AH162" s="310"/>
      <c r="AI162" s="310"/>
    </row>
    <row r="163" spans="1:35" s="185" customFormat="1" x14ac:dyDescent="0.25">
      <c r="A163" s="226" t="s">
        <v>383</v>
      </c>
      <c r="C163" s="220">
        <v>88.99</v>
      </c>
      <c r="D163" s="220" t="s">
        <v>96</v>
      </c>
      <c r="E163" s="350">
        <v>35.4</v>
      </c>
      <c r="F163" s="350">
        <v>53.52</v>
      </c>
      <c r="G163" s="351"/>
      <c r="H163" s="328"/>
      <c r="I163" s="336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05"/>
      <c r="V163" s="144"/>
      <c r="W163" s="133"/>
      <c r="X163" s="144"/>
      <c r="Y163" s="104"/>
      <c r="Z163" s="310"/>
      <c r="AA163" s="310"/>
      <c r="AB163" s="310"/>
      <c r="AC163" s="310"/>
      <c r="AD163" s="310"/>
      <c r="AE163" s="310"/>
      <c r="AF163" s="310"/>
      <c r="AG163" s="310"/>
      <c r="AH163" s="310"/>
      <c r="AI163" s="310"/>
    </row>
    <row r="164" spans="1:35" s="185" customFormat="1" x14ac:dyDescent="0.25">
      <c r="A164" s="226" t="s">
        <v>384</v>
      </c>
      <c r="C164" s="220">
        <v>42.99</v>
      </c>
      <c r="D164" s="220" t="s">
        <v>96</v>
      </c>
      <c r="E164" s="350">
        <v>23.55</v>
      </c>
      <c r="F164" s="350">
        <v>21.81</v>
      </c>
      <c r="G164" s="351"/>
      <c r="H164" s="328"/>
      <c r="I164" s="336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334"/>
      <c r="V164" s="144"/>
      <c r="W164" s="133"/>
      <c r="X164" s="144"/>
      <c r="Y164" s="104"/>
      <c r="Z164" s="310"/>
      <c r="AA164" s="310"/>
      <c r="AB164" s="310"/>
      <c r="AC164" s="310"/>
      <c r="AD164" s="310"/>
      <c r="AE164" s="310"/>
      <c r="AF164" s="310"/>
      <c r="AG164" s="310"/>
      <c r="AH164" s="310"/>
      <c r="AI164" s="310"/>
    </row>
    <row r="165" spans="1:35" s="191" customFormat="1" x14ac:dyDescent="0.25">
      <c r="A165" s="226"/>
      <c r="B165" s="185"/>
      <c r="C165" s="220"/>
      <c r="D165" s="220"/>
      <c r="E165" s="350"/>
      <c r="F165" s="350"/>
      <c r="G165" s="351"/>
      <c r="H165" s="328"/>
      <c r="I165" s="336"/>
    </row>
    <row r="166" spans="1:35" s="191" customFormat="1" x14ac:dyDescent="0.25">
      <c r="A166" s="345" t="s">
        <v>385</v>
      </c>
      <c r="B166" s="204"/>
      <c r="C166" s="352">
        <f>SUM(C158:C165)</f>
        <v>994.11</v>
      </c>
      <c r="D166" s="352" t="s">
        <v>96</v>
      </c>
      <c r="E166" s="353">
        <f>SUM(E158:E165)</f>
        <v>508.21000000000004</v>
      </c>
      <c r="F166" s="353">
        <f>SUM(F158:F165)</f>
        <v>487.86999999999995</v>
      </c>
      <c r="G166" s="351"/>
      <c r="H166" s="328"/>
      <c r="I166" s="336"/>
    </row>
    <row r="167" spans="1:35" s="191" customFormat="1" ht="15.75" thickBot="1" x14ac:dyDescent="0.3">
      <c r="A167" s="226"/>
      <c r="B167" s="185"/>
      <c r="C167" s="185"/>
      <c r="D167" s="185"/>
      <c r="E167" s="332"/>
      <c r="F167" s="332"/>
      <c r="G167" s="333"/>
      <c r="H167" s="328"/>
      <c r="I167" s="336"/>
    </row>
    <row r="168" spans="1:35" s="191" customFormat="1" ht="15.75" thickBot="1" x14ac:dyDescent="0.3">
      <c r="A168" s="226" t="s">
        <v>230</v>
      </c>
      <c r="B168" s="185"/>
      <c r="C168" s="185"/>
      <c r="D168" s="185"/>
      <c r="E168" s="338">
        <v>0</v>
      </c>
      <c r="F168" s="339">
        <v>0</v>
      </c>
      <c r="G168" s="333"/>
      <c r="H168" s="328"/>
      <c r="I168" s="336"/>
    </row>
    <row r="169" spans="1:35" s="191" customFormat="1" ht="15.75" thickBot="1" x14ac:dyDescent="0.3">
      <c r="A169" s="226"/>
      <c r="B169" s="185"/>
      <c r="C169" s="185"/>
      <c r="D169" s="185"/>
      <c r="E169" s="332"/>
      <c r="F169" s="332"/>
      <c r="G169" s="333"/>
      <c r="H169" s="328"/>
      <c r="I169" s="336"/>
    </row>
    <row r="170" spans="1:35" s="191" customFormat="1" ht="15.75" thickBot="1" x14ac:dyDescent="0.3">
      <c r="A170" s="226" t="s">
        <v>231</v>
      </c>
      <c r="C170" s="185" t="s">
        <v>730</v>
      </c>
      <c r="D170" s="185"/>
      <c r="E170" s="340"/>
      <c r="F170" s="349">
        <f>(F168*F166) +(E168*E166)</f>
        <v>0</v>
      </c>
      <c r="G170" s="333"/>
      <c r="H170" s="328"/>
      <c r="I170" s="336"/>
    </row>
    <row r="171" spans="1:35" s="191" customFormat="1" ht="15.75" thickBot="1" x14ac:dyDescent="0.3">
      <c r="A171" s="226"/>
      <c r="B171" s="185"/>
      <c r="C171" s="185"/>
      <c r="D171" s="185"/>
      <c r="E171" s="340"/>
      <c r="F171" s="340"/>
      <c r="G171" s="333"/>
      <c r="H171" s="328"/>
      <c r="I171" s="336"/>
    </row>
    <row r="172" spans="1:35" ht="15.75" thickBot="1" x14ac:dyDescent="0.3">
      <c r="A172" s="316" t="s">
        <v>729</v>
      </c>
      <c r="B172" s="133"/>
      <c r="C172" s="146">
        <v>1231</v>
      </c>
      <c r="D172" s="133" t="s">
        <v>96</v>
      </c>
      <c r="E172" s="319">
        <v>0</v>
      </c>
      <c r="F172" s="85" t="s">
        <v>820</v>
      </c>
      <c r="G172" s="133"/>
      <c r="H172" s="133"/>
      <c r="I172" s="135"/>
    </row>
    <row r="173" spans="1:35" ht="15.75" thickBot="1" x14ac:dyDescent="0.3">
      <c r="A173" s="226"/>
      <c r="B173" s="133"/>
      <c r="C173" s="133"/>
      <c r="D173" s="133"/>
      <c r="E173" s="320"/>
      <c r="F173" s="146"/>
      <c r="G173" s="133"/>
      <c r="H173" s="133"/>
      <c r="I173" s="135"/>
    </row>
    <row r="174" spans="1:35" ht="15.75" thickBot="1" x14ac:dyDescent="0.3">
      <c r="A174" s="226" t="s">
        <v>231</v>
      </c>
      <c r="B174" s="133"/>
      <c r="C174" s="133" t="s">
        <v>731</v>
      </c>
      <c r="D174" s="133"/>
      <c r="F174" s="348">
        <f>E172*C172</f>
        <v>0</v>
      </c>
      <c r="G174" s="133"/>
      <c r="H174" s="133"/>
      <c r="I174" s="135"/>
    </row>
    <row r="175" spans="1:35" s="191" customFormat="1" x14ac:dyDescent="0.25">
      <c r="A175" s="226"/>
      <c r="B175" s="185"/>
      <c r="C175" s="185"/>
      <c r="D175" s="185"/>
      <c r="E175" s="185"/>
      <c r="F175" s="185"/>
      <c r="G175" s="333"/>
      <c r="H175" s="328"/>
      <c r="I175" s="336"/>
    </row>
    <row r="176" spans="1:35" s="191" customFormat="1" ht="15.75" thickBot="1" x14ac:dyDescent="0.3">
      <c r="A176" s="228"/>
      <c r="B176" s="238"/>
      <c r="C176" s="238"/>
      <c r="D176" s="238"/>
      <c r="E176" s="238"/>
      <c r="F176" s="187" t="s">
        <v>848</v>
      </c>
      <c r="G176" s="341"/>
      <c r="H176" s="331"/>
      <c r="I176" s="342">
        <f>F170+F174</f>
        <v>0</v>
      </c>
    </row>
    <row r="177" spans="2:9" s="191" customFormat="1" x14ac:dyDescent="0.25">
      <c r="B177" s="185"/>
      <c r="C177" s="185"/>
      <c r="D177" s="185"/>
      <c r="E177" s="185"/>
      <c r="F177" s="185"/>
      <c r="G177" s="333"/>
      <c r="H177" s="328"/>
    </row>
    <row r="178" spans="2:9" s="191" customFormat="1" x14ac:dyDescent="0.25">
      <c r="D178" s="343"/>
      <c r="E178" s="343"/>
      <c r="F178" s="188" t="s">
        <v>386</v>
      </c>
      <c r="G178" s="188"/>
      <c r="H178" s="334"/>
      <c r="I178" s="344">
        <f>I176+I152+I145</f>
        <v>0</v>
      </c>
    </row>
    <row r="179" spans="2:9" s="191" customFormat="1" x14ac:dyDescent="0.25"/>
    <row r="180" spans="2:9" s="191" customFormat="1" x14ac:dyDescent="0.25">
      <c r="D180" s="343"/>
      <c r="E180" s="343"/>
    </row>
  </sheetData>
  <mergeCells count="3">
    <mergeCell ref="F5:F6"/>
    <mergeCell ref="G5:G6"/>
    <mergeCell ref="I5:I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3"/>
  <sheetViews>
    <sheetView zoomScaleNormal="100" workbookViewId="0">
      <pane ySplit="6" topLeftCell="A225" activePane="bottomLeft" state="frozen"/>
      <selection pane="bottomLeft" activeCell="D245" sqref="D245"/>
    </sheetView>
  </sheetViews>
  <sheetFormatPr defaultRowHeight="15" x14ac:dyDescent="0.25"/>
  <cols>
    <col min="1" max="1" width="11.140625" style="104" bestFit="1" customWidth="1"/>
    <col min="2" max="2" width="20.5703125" style="104" bestFit="1" customWidth="1"/>
    <col min="3" max="3" width="20.28515625" style="104" customWidth="1"/>
    <col min="4" max="4" width="23.5703125" style="115" bestFit="1" customWidth="1"/>
    <col min="5" max="5" width="7.140625" style="115" customWidth="1"/>
    <col min="6" max="6" width="26.7109375" style="104" customWidth="1"/>
    <col min="7" max="7" width="9.28515625" style="104" bestFit="1" customWidth="1"/>
    <col min="8" max="8" width="7.28515625" style="104" customWidth="1"/>
    <col min="9" max="9" width="11.140625" style="104" customWidth="1"/>
    <col min="10" max="16384" width="9.140625" style="104"/>
  </cols>
  <sheetData>
    <row r="1" spans="1:20" x14ac:dyDescent="0.25">
      <c r="A1" s="99"/>
      <c r="B1" s="101"/>
      <c r="C1" s="101"/>
      <c r="D1" s="101"/>
      <c r="E1" s="101"/>
      <c r="F1" s="100"/>
      <c r="G1" s="100"/>
      <c r="H1" s="100"/>
      <c r="I1" s="103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x14ac:dyDescent="0.25">
      <c r="A2" s="56" t="s">
        <v>845</v>
      </c>
      <c r="B2" s="256" t="s">
        <v>418</v>
      </c>
      <c r="C2" s="106"/>
      <c r="D2" s="106"/>
      <c r="E2" s="106"/>
      <c r="F2" s="193" t="s">
        <v>233</v>
      </c>
      <c r="G2" s="107"/>
      <c r="H2" s="257"/>
      <c r="I2" s="109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0" ht="15.75" thickBot="1" x14ac:dyDescent="0.3">
      <c r="A3" s="110"/>
      <c r="B3" s="112"/>
      <c r="C3" s="112"/>
      <c r="D3" s="112"/>
      <c r="E3" s="112"/>
      <c r="F3" s="111"/>
      <c r="G3" s="111"/>
      <c r="H3" s="111"/>
      <c r="I3" s="114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1:20" ht="15.75" thickBot="1" x14ac:dyDescent="0.3">
      <c r="B4" s="115"/>
      <c r="F4" s="116" t="s">
        <v>828</v>
      </c>
    </row>
    <row r="5" spans="1:20" s="1" customFormat="1" x14ac:dyDescent="0.25">
      <c r="A5" s="104"/>
      <c r="B5" s="115"/>
      <c r="C5" s="104"/>
      <c r="D5" s="115"/>
      <c r="E5" s="115"/>
      <c r="F5" s="411" t="s">
        <v>214</v>
      </c>
      <c r="G5" s="413" t="s">
        <v>215</v>
      </c>
      <c r="H5" s="104"/>
      <c r="I5" s="415" t="s">
        <v>216</v>
      </c>
    </row>
    <row r="6" spans="1:20" ht="21" customHeight="1" thickBot="1" x14ac:dyDescent="0.3">
      <c r="A6" s="1" t="s">
        <v>93</v>
      </c>
      <c r="B6" s="29" t="s">
        <v>94</v>
      </c>
      <c r="C6" s="1" t="s">
        <v>95</v>
      </c>
      <c r="D6" s="29" t="s">
        <v>118</v>
      </c>
      <c r="E6" s="29" t="s">
        <v>96</v>
      </c>
      <c r="F6" s="412"/>
      <c r="G6" s="414"/>
      <c r="I6" s="416"/>
    </row>
    <row r="7" spans="1:20" ht="15.75" thickBot="1" x14ac:dyDescent="0.3">
      <c r="A7" s="75" t="s">
        <v>173</v>
      </c>
      <c r="B7" s="242" t="s">
        <v>419</v>
      </c>
      <c r="C7" s="174" t="s">
        <v>420</v>
      </c>
      <c r="D7" s="118" t="s">
        <v>421</v>
      </c>
      <c r="E7" s="258">
        <v>10.66</v>
      </c>
      <c r="F7" s="259"/>
      <c r="G7" s="260">
        <v>0</v>
      </c>
      <c r="H7" s="121"/>
      <c r="I7" s="122">
        <f>F7*G7</f>
        <v>0</v>
      </c>
      <c r="J7" s="261"/>
    </row>
    <row r="8" spans="1:20" ht="15.75" thickBot="1" x14ac:dyDescent="0.3">
      <c r="A8" s="262" t="s">
        <v>173</v>
      </c>
      <c r="B8" s="263" t="s">
        <v>422</v>
      </c>
      <c r="C8" s="264" t="s">
        <v>423</v>
      </c>
      <c r="D8" s="265" t="s">
        <v>424</v>
      </c>
      <c r="E8" s="266">
        <v>20.66</v>
      </c>
      <c r="F8" s="259"/>
      <c r="G8" s="260">
        <v>0</v>
      </c>
      <c r="H8" s="121"/>
      <c r="I8" s="122">
        <f t="shared" ref="I8:I11" si="0">F8*G8</f>
        <v>0</v>
      </c>
      <c r="J8" s="261"/>
    </row>
    <row r="9" spans="1:20" ht="15.75" thickBot="1" x14ac:dyDescent="0.3">
      <c r="A9" s="262" t="s">
        <v>173</v>
      </c>
      <c r="B9" s="243" t="s">
        <v>426</v>
      </c>
      <c r="C9" s="175" t="s">
        <v>427</v>
      </c>
      <c r="D9" s="265" t="s">
        <v>424</v>
      </c>
      <c r="E9" s="267">
        <v>13.17</v>
      </c>
      <c r="F9" s="259"/>
      <c r="G9" s="260">
        <v>0</v>
      </c>
      <c r="H9" s="121"/>
      <c r="I9" s="122">
        <f t="shared" si="0"/>
        <v>0</v>
      </c>
      <c r="J9" s="261"/>
    </row>
    <row r="10" spans="1:20" ht="15.75" thickBot="1" x14ac:dyDescent="0.3">
      <c r="A10" s="262" t="s">
        <v>173</v>
      </c>
      <c r="B10" s="268" t="s">
        <v>428</v>
      </c>
      <c r="C10" s="175" t="s">
        <v>98</v>
      </c>
      <c r="D10" s="265" t="s">
        <v>107</v>
      </c>
      <c r="E10" s="267">
        <v>187.07</v>
      </c>
      <c r="F10" s="259"/>
      <c r="G10" s="260">
        <v>0</v>
      </c>
      <c r="H10" s="121"/>
      <c r="I10" s="122">
        <f t="shared" si="0"/>
        <v>0</v>
      </c>
      <c r="J10" s="261"/>
    </row>
    <row r="11" spans="1:20" ht="15.75" thickBot="1" x14ac:dyDescent="0.3">
      <c r="A11" s="262" t="s">
        <v>173</v>
      </c>
      <c r="B11" s="269" t="s">
        <v>431</v>
      </c>
      <c r="C11" s="176" t="s">
        <v>108</v>
      </c>
      <c r="D11" s="123" t="s">
        <v>107</v>
      </c>
      <c r="E11" s="270">
        <v>65.900000000000006</v>
      </c>
      <c r="F11" s="259"/>
      <c r="G11" s="260">
        <v>0</v>
      </c>
      <c r="H11" s="121"/>
      <c r="I11" s="122">
        <f t="shared" si="0"/>
        <v>0</v>
      </c>
      <c r="J11" s="261"/>
    </row>
    <row r="12" spans="1:20" ht="15.75" thickBot="1" x14ac:dyDescent="0.3">
      <c r="A12" s="262" t="s">
        <v>173</v>
      </c>
      <c r="B12" s="268" t="s">
        <v>432</v>
      </c>
      <c r="C12" s="176" t="s">
        <v>108</v>
      </c>
      <c r="D12" s="124" t="s">
        <v>107</v>
      </c>
      <c r="E12" s="267">
        <v>115.55</v>
      </c>
      <c r="F12" s="259"/>
      <c r="G12" s="260">
        <v>0</v>
      </c>
      <c r="H12" s="121"/>
      <c r="I12" s="122">
        <f t="shared" ref="I12:I74" si="1">F12*G12</f>
        <v>0</v>
      </c>
      <c r="J12" s="261"/>
    </row>
    <row r="13" spans="1:20" ht="15.75" thickBot="1" x14ac:dyDescent="0.3">
      <c r="A13" s="262" t="s">
        <v>173</v>
      </c>
      <c r="B13" s="268" t="s">
        <v>433</v>
      </c>
      <c r="C13" s="175" t="s">
        <v>434</v>
      </c>
      <c r="D13" s="124" t="s">
        <v>107</v>
      </c>
      <c r="E13" s="267">
        <v>5.85</v>
      </c>
      <c r="F13" s="259"/>
      <c r="G13" s="260">
        <v>0</v>
      </c>
      <c r="H13" s="121"/>
      <c r="I13" s="122">
        <f t="shared" si="1"/>
        <v>0</v>
      </c>
      <c r="J13" s="261"/>
    </row>
    <row r="14" spans="1:20" ht="15.75" thickBot="1" x14ac:dyDescent="0.3">
      <c r="A14" s="262" t="s">
        <v>173</v>
      </c>
      <c r="B14" s="243" t="s">
        <v>436</v>
      </c>
      <c r="C14" s="175" t="s">
        <v>434</v>
      </c>
      <c r="D14" s="124" t="s">
        <v>116</v>
      </c>
      <c r="E14" s="267">
        <v>15.63</v>
      </c>
      <c r="F14" s="259"/>
      <c r="G14" s="260">
        <v>0</v>
      </c>
      <c r="H14" s="121"/>
      <c r="I14" s="122">
        <f t="shared" si="1"/>
        <v>0</v>
      </c>
      <c r="J14" s="271"/>
    </row>
    <row r="15" spans="1:20" ht="15.75" thickBot="1" x14ac:dyDescent="0.3">
      <c r="A15" s="272" t="s">
        <v>173</v>
      </c>
      <c r="B15" s="273" t="s">
        <v>437</v>
      </c>
      <c r="C15" s="274" t="s">
        <v>438</v>
      </c>
      <c r="D15" s="275" t="s">
        <v>116</v>
      </c>
      <c r="E15" s="267">
        <v>7.99</v>
      </c>
      <c r="F15" s="259"/>
      <c r="G15" s="260">
        <v>0</v>
      </c>
      <c r="H15" s="121"/>
      <c r="I15" s="122">
        <f t="shared" si="1"/>
        <v>0</v>
      </c>
      <c r="J15" s="276"/>
    </row>
    <row r="16" spans="1:20" ht="15.75" thickBot="1" x14ac:dyDescent="0.3">
      <c r="A16" s="277" t="s">
        <v>173</v>
      </c>
      <c r="B16" s="246" t="s">
        <v>439</v>
      </c>
      <c r="C16" s="176" t="s">
        <v>440</v>
      </c>
      <c r="D16" s="123" t="s">
        <v>441</v>
      </c>
      <c r="E16" s="270">
        <v>39.31</v>
      </c>
      <c r="F16" s="259"/>
      <c r="G16" s="260">
        <v>0</v>
      </c>
      <c r="H16" s="121"/>
      <c r="I16" s="122">
        <f t="shared" si="1"/>
        <v>0</v>
      </c>
      <c r="J16" s="276"/>
    </row>
    <row r="17" spans="1:10" ht="15.75" thickBot="1" x14ac:dyDescent="0.3">
      <c r="A17" s="262" t="s">
        <v>173</v>
      </c>
      <c r="B17" s="246" t="s">
        <v>442</v>
      </c>
      <c r="C17" s="175" t="s">
        <v>443</v>
      </c>
      <c r="D17" s="123" t="s">
        <v>107</v>
      </c>
      <c r="E17" s="270">
        <v>705.84</v>
      </c>
      <c r="F17" s="259"/>
      <c r="G17" s="260">
        <v>0</v>
      </c>
      <c r="H17" s="121"/>
      <c r="I17" s="122">
        <f t="shared" si="1"/>
        <v>0</v>
      </c>
      <c r="J17" s="271"/>
    </row>
    <row r="18" spans="1:10" ht="15.75" thickBot="1" x14ac:dyDescent="0.3">
      <c r="A18" s="262" t="s">
        <v>173</v>
      </c>
      <c r="B18" s="243" t="s">
        <v>444</v>
      </c>
      <c r="C18" s="175" t="s">
        <v>445</v>
      </c>
      <c r="D18" s="124" t="s">
        <v>446</v>
      </c>
      <c r="E18" s="267">
        <v>14.56</v>
      </c>
      <c r="F18" s="259"/>
      <c r="G18" s="260">
        <v>0</v>
      </c>
      <c r="H18" s="121"/>
      <c r="I18" s="122">
        <f t="shared" si="1"/>
        <v>0</v>
      </c>
      <c r="J18" s="271"/>
    </row>
    <row r="19" spans="1:10" ht="15.75" thickBot="1" x14ac:dyDescent="0.3">
      <c r="A19" s="272" t="s">
        <v>173</v>
      </c>
      <c r="B19" s="273" t="s">
        <v>447</v>
      </c>
      <c r="C19" s="274" t="s">
        <v>434</v>
      </c>
      <c r="D19" s="275" t="s">
        <v>116</v>
      </c>
      <c r="E19" s="267">
        <v>11.09</v>
      </c>
      <c r="F19" s="259"/>
      <c r="G19" s="260">
        <v>0</v>
      </c>
      <c r="H19" s="121"/>
      <c r="I19" s="122">
        <f t="shared" si="1"/>
        <v>0</v>
      </c>
      <c r="J19" s="276"/>
    </row>
    <row r="20" spans="1:10" ht="15.75" thickBot="1" x14ac:dyDescent="0.3">
      <c r="A20" s="272" t="s">
        <v>173</v>
      </c>
      <c r="B20" s="273" t="s">
        <v>448</v>
      </c>
      <c r="C20" s="274" t="s">
        <v>434</v>
      </c>
      <c r="D20" s="275" t="s">
        <v>116</v>
      </c>
      <c r="E20" s="267">
        <v>7.96</v>
      </c>
      <c r="F20" s="259"/>
      <c r="G20" s="260">
        <v>0</v>
      </c>
      <c r="H20" s="121"/>
      <c r="I20" s="122">
        <f t="shared" si="1"/>
        <v>0</v>
      </c>
      <c r="J20" s="276"/>
    </row>
    <row r="21" spans="1:10" ht="15.75" thickBot="1" x14ac:dyDescent="0.3">
      <c r="A21" s="272" t="s">
        <v>173</v>
      </c>
      <c r="B21" s="71" t="s">
        <v>449</v>
      </c>
      <c r="C21" s="274" t="s">
        <v>434</v>
      </c>
      <c r="D21" s="275" t="s">
        <v>116</v>
      </c>
      <c r="E21" s="267">
        <v>5.28</v>
      </c>
      <c r="F21" s="259"/>
      <c r="G21" s="260">
        <v>0</v>
      </c>
      <c r="H21" s="121"/>
      <c r="I21" s="122">
        <f t="shared" si="1"/>
        <v>0</v>
      </c>
      <c r="J21" s="276"/>
    </row>
    <row r="22" spans="1:10" ht="15.75" thickBot="1" x14ac:dyDescent="0.3">
      <c r="A22" s="262" t="s">
        <v>173</v>
      </c>
      <c r="B22" s="243" t="s">
        <v>450</v>
      </c>
      <c r="C22" s="175" t="s">
        <v>245</v>
      </c>
      <c r="D22" s="124" t="s">
        <v>116</v>
      </c>
      <c r="E22" s="267">
        <v>16.510000000000002</v>
      </c>
      <c r="F22" s="259"/>
      <c r="G22" s="260">
        <v>0</v>
      </c>
      <c r="H22" s="121"/>
      <c r="I22" s="122">
        <f t="shared" si="1"/>
        <v>0</v>
      </c>
      <c r="J22" s="271"/>
    </row>
    <row r="23" spans="1:10" ht="15.75" thickBot="1" x14ac:dyDescent="0.3">
      <c r="A23" s="262" t="s">
        <v>173</v>
      </c>
      <c r="B23" s="243" t="s">
        <v>452</v>
      </c>
      <c r="C23" s="175" t="s">
        <v>453</v>
      </c>
      <c r="D23" s="124" t="s">
        <v>107</v>
      </c>
      <c r="E23" s="267">
        <v>62.71</v>
      </c>
      <c r="F23" s="259"/>
      <c r="G23" s="260">
        <v>0</v>
      </c>
      <c r="H23" s="121"/>
      <c r="I23" s="122">
        <f t="shared" si="1"/>
        <v>0</v>
      </c>
      <c r="J23" s="271"/>
    </row>
    <row r="24" spans="1:10" ht="15.75" thickBot="1" x14ac:dyDescent="0.3">
      <c r="A24" s="262" t="s">
        <v>173</v>
      </c>
      <c r="B24" s="243" t="s">
        <v>454</v>
      </c>
      <c r="C24" s="175" t="s">
        <v>455</v>
      </c>
      <c r="D24" s="124" t="s">
        <v>107</v>
      </c>
      <c r="E24" s="267">
        <v>17.62</v>
      </c>
      <c r="F24" s="259"/>
      <c r="G24" s="260">
        <v>0</v>
      </c>
      <c r="H24" s="121"/>
      <c r="I24" s="122">
        <f t="shared" si="1"/>
        <v>0</v>
      </c>
      <c r="J24" s="271"/>
    </row>
    <row r="25" spans="1:10" ht="15.75" thickBot="1" x14ac:dyDescent="0.3">
      <c r="A25" s="272" t="s">
        <v>173</v>
      </c>
      <c r="B25" s="273" t="s">
        <v>456</v>
      </c>
      <c r="C25" s="274" t="s">
        <v>430</v>
      </c>
      <c r="D25" s="275" t="s">
        <v>107</v>
      </c>
      <c r="E25" s="267">
        <v>7.87</v>
      </c>
      <c r="F25" s="259"/>
      <c r="G25" s="260">
        <v>0</v>
      </c>
      <c r="H25" s="121"/>
      <c r="I25" s="122">
        <f t="shared" si="1"/>
        <v>0</v>
      </c>
      <c r="J25" s="276"/>
    </row>
    <row r="26" spans="1:10" ht="15.75" thickBot="1" x14ac:dyDescent="0.3">
      <c r="A26" s="262" t="s">
        <v>173</v>
      </c>
      <c r="B26" s="243" t="s">
        <v>457</v>
      </c>
      <c r="C26" s="175" t="s">
        <v>453</v>
      </c>
      <c r="D26" s="124" t="s">
        <v>107</v>
      </c>
      <c r="E26" s="267">
        <v>42.65</v>
      </c>
      <c r="F26" s="259"/>
      <c r="G26" s="260">
        <v>0</v>
      </c>
      <c r="H26" s="121"/>
      <c r="I26" s="122">
        <f t="shared" si="1"/>
        <v>0</v>
      </c>
      <c r="J26" s="271"/>
    </row>
    <row r="27" spans="1:10" ht="15.75" thickBot="1" x14ac:dyDescent="0.3">
      <c r="A27" s="262" t="s">
        <v>173</v>
      </c>
      <c r="B27" s="243" t="s">
        <v>458</v>
      </c>
      <c r="C27" s="175" t="s">
        <v>453</v>
      </c>
      <c r="D27" s="124" t="s">
        <v>107</v>
      </c>
      <c r="E27" s="267">
        <v>39.619999999999997</v>
      </c>
      <c r="F27" s="259"/>
      <c r="G27" s="260">
        <v>0</v>
      </c>
      <c r="H27" s="121"/>
      <c r="I27" s="122">
        <f t="shared" si="1"/>
        <v>0</v>
      </c>
      <c r="J27" s="261"/>
    </row>
    <row r="28" spans="1:10" ht="15.75" thickBot="1" x14ac:dyDescent="0.3">
      <c r="A28" s="262" t="s">
        <v>173</v>
      </c>
      <c r="B28" s="243" t="s">
        <v>459</v>
      </c>
      <c r="C28" s="175" t="s">
        <v>455</v>
      </c>
      <c r="D28" s="124" t="s">
        <v>424</v>
      </c>
      <c r="E28" s="267">
        <v>8.61</v>
      </c>
      <c r="F28" s="259"/>
      <c r="G28" s="260">
        <v>0</v>
      </c>
      <c r="H28" s="121"/>
      <c r="I28" s="122">
        <f t="shared" si="1"/>
        <v>0</v>
      </c>
      <c r="J28" s="261"/>
    </row>
    <row r="29" spans="1:10" ht="15.75" thickBot="1" x14ac:dyDescent="0.3">
      <c r="A29" s="262" t="s">
        <v>173</v>
      </c>
      <c r="B29" s="243" t="s">
        <v>460</v>
      </c>
      <c r="C29" s="175" t="s">
        <v>453</v>
      </c>
      <c r="D29" s="124" t="s">
        <v>107</v>
      </c>
      <c r="E29" s="267">
        <v>28.47</v>
      </c>
      <c r="F29" s="259"/>
      <c r="G29" s="260">
        <v>0</v>
      </c>
      <c r="H29" s="121"/>
      <c r="I29" s="122">
        <f t="shared" si="1"/>
        <v>0</v>
      </c>
      <c r="J29" s="261"/>
    </row>
    <row r="30" spans="1:10" ht="15.75" thickBot="1" x14ac:dyDescent="0.3">
      <c r="A30" s="262" t="s">
        <v>173</v>
      </c>
      <c r="B30" s="243" t="s">
        <v>461</v>
      </c>
      <c r="C30" s="175" t="s">
        <v>455</v>
      </c>
      <c r="D30" s="124" t="s">
        <v>424</v>
      </c>
      <c r="E30" s="267">
        <v>8.6199999999999992</v>
      </c>
      <c r="F30" s="259"/>
      <c r="G30" s="260">
        <v>0</v>
      </c>
      <c r="H30" s="121"/>
      <c r="I30" s="122">
        <f t="shared" si="1"/>
        <v>0</v>
      </c>
      <c r="J30" s="261"/>
    </row>
    <row r="31" spans="1:10" ht="15.75" thickBot="1" x14ac:dyDescent="0.3">
      <c r="A31" s="262" t="s">
        <v>173</v>
      </c>
      <c r="B31" s="243" t="s">
        <v>462</v>
      </c>
      <c r="C31" s="175" t="s">
        <v>453</v>
      </c>
      <c r="D31" s="124" t="s">
        <v>116</v>
      </c>
      <c r="E31" s="267">
        <v>41.13</v>
      </c>
      <c r="F31" s="259"/>
      <c r="G31" s="260">
        <v>0</v>
      </c>
      <c r="H31" s="121"/>
      <c r="I31" s="122">
        <f t="shared" si="1"/>
        <v>0</v>
      </c>
      <c r="J31" s="261"/>
    </row>
    <row r="32" spans="1:10" ht="15.75" thickBot="1" x14ac:dyDescent="0.3">
      <c r="A32" s="262" t="s">
        <v>173</v>
      </c>
      <c r="B32" s="243" t="s">
        <v>463</v>
      </c>
      <c r="C32" s="175" t="s">
        <v>455</v>
      </c>
      <c r="D32" s="124" t="s">
        <v>424</v>
      </c>
      <c r="E32" s="267">
        <v>26.43</v>
      </c>
      <c r="F32" s="259"/>
      <c r="G32" s="260">
        <v>0</v>
      </c>
      <c r="H32" s="121"/>
      <c r="I32" s="122">
        <f t="shared" si="1"/>
        <v>0</v>
      </c>
      <c r="J32" s="261"/>
    </row>
    <row r="33" spans="1:10" ht="15.75" thickBot="1" x14ac:dyDescent="0.3">
      <c r="A33" s="262" t="s">
        <v>173</v>
      </c>
      <c r="B33" s="243" t="s">
        <v>464</v>
      </c>
      <c r="C33" s="175" t="s">
        <v>105</v>
      </c>
      <c r="D33" s="124" t="s">
        <v>424</v>
      </c>
      <c r="E33" s="267">
        <v>49.17</v>
      </c>
      <c r="F33" s="259"/>
      <c r="G33" s="260">
        <v>0</v>
      </c>
      <c r="H33" s="121"/>
      <c r="I33" s="122">
        <f t="shared" si="1"/>
        <v>0</v>
      </c>
      <c r="J33" s="261"/>
    </row>
    <row r="34" spans="1:10" ht="15.75" thickBot="1" x14ac:dyDescent="0.3">
      <c r="A34" s="262" t="s">
        <v>173</v>
      </c>
      <c r="B34" s="243" t="s">
        <v>466</v>
      </c>
      <c r="C34" s="175" t="s">
        <v>455</v>
      </c>
      <c r="D34" s="124" t="s">
        <v>107</v>
      </c>
      <c r="E34" s="267">
        <v>17.25</v>
      </c>
      <c r="F34" s="259"/>
      <c r="G34" s="260">
        <v>0</v>
      </c>
      <c r="H34" s="121"/>
      <c r="I34" s="122">
        <f t="shared" si="1"/>
        <v>0</v>
      </c>
      <c r="J34" s="261"/>
    </row>
    <row r="35" spans="1:10" ht="15.75" thickBot="1" x14ac:dyDescent="0.3">
      <c r="A35" s="262" t="s">
        <v>173</v>
      </c>
      <c r="B35" s="243" t="s">
        <v>467</v>
      </c>
      <c r="C35" s="175" t="s">
        <v>468</v>
      </c>
      <c r="D35" s="124" t="s">
        <v>116</v>
      </c>
      <c r="E35" s="267">
        <v>8.77</v>
      </c>
      <c r="F35" s="259"/>
      <c r="G35" s="260">
        <v>0</v>
      </c>
      <c r="H35" s="121"/>
      <c r="I35" s="122">
        <f t="shared" si="1"/>
        <v>0</v>
      </c>
      <c r="J35" s="261"/>
    </row>
    <row r="36" spans="1:10" ht="15.75" thickBot="1" x14ac:dyDescent="0.3">
      <c r="A36" s="262" t="s">
        <v>173</v>
      </c>
      <c r="B36" s="243" t="s">
        <v>469</v>
      </c>
      <c r="C36" s="175" t="s">
        <v>97</v>
      </c>
      <c r="D36" s="124" t="s">
        <v>116</v>
      </c>
      <c r="E36" s="267">
        <v>66.5</v>
      </c>
      <c r="F36" s="259"/>
      <c r="G36" s="260">
        <v>0</v>
      </c>
      <c r="H36" s="121"/>
      <c r="I36" s="122">
        <f t="shared" si="1"/>
        <v>0</v>
      </c>
      <c r="J36" s="271"/>
    </row>
    <row r="37" spans="1:10" ht="15.75" thickBot="1" x14ac:dyDescent="0.3">
      <c r="A37" s="277" t="s">
        <v>173</v>
      </c>
      <c r="B37" s="246" t="s">
        <v>470</v>
      </c>
      <c r="C37" s="176" t="s">
        <v>471</v>
      </c>
      <c r="D37" s="123" t="s">
        <v>107</v>
      </c>
      <c r="E37" s="270">
        <v>12.19</v>
      </c>
      <c r="F37" s="259"/>
      <c r="G37" s="260">
        <v>0</v>
      </c>
      <c r="H37" s="121"/>
      <c r="I37" s="122">
        <f t="shared" si="1"/>
        <v>0</v>
      </c>
      <c r="J37" s="276"/>
    </row>
    <row r="38" spans="1:10" ht="15.75" thickBot="1" x14ac:dyDescent="0.3">
      <c r="A38" s="262" t="s">
        <v>173</v>
      </c>
      <c r="B38" s="243" t="s">
        <v>472</v>
      </c>
      <c r="C38" s="175" t="s">
        <v>97</v>
      </c>
      <c r="D38" s="124" t="s">
        <v>116</v>
      </c>
      <c r="E38" s="267">
        <v>15.04</v>
      </c>
      <c r="F38" s="259"/>
      <c r="G38" s="260">
        <v>0</v>
      </c>
      <c r="H38" s="121"/>
      <c r="I38" s="122">
        <f t="shared" si="1"/>
        <v>0</v>
      </c>
      <c r="J38" s="271"/>
    </row>
    <row r="39" spans="1:10" ht="15.75" thickBot="1" x14ac:dyDescent="0.3">
      <c r="A39" s="262" t="s">
        <v>173</v>
      </c>
      <c r="B39" s="243" t="s">
        <v>473</v>
      </c>
      <c r="C39" s="175" t="s">
        <v>97</v>
      </c>
      <c r="D39" s="124" t="s">
        <v>116</v>
      </c>
      <c r="E39" s="267">
        <v>67.09</v>
      </c>
      <c r="F39" s="259"/>
      <c r="G39" s="260">
        <v>0</v>
      </c>
      <c r="H39" s="121"/>
      <c r="I39" s="122">
        <f t="shared" si="1"/>
        <v>0</v>
      </c>
      <c r="J39" s="271"/>
    </row>
    <row r="40" spans="1:10" ht="15.75" thickBot="1" x14ac:dyDescent="0.3">
      <c r="A40" s="272" t="s">
        <v>173</v>
      </c>
      <c r="B40" s="273" t="s">
        <v>474</v>
      </c>
      <c r="C40" s="274" t="s">
        <v>434</v>
      </c>
      <c r="D40" s="275" t="s">
        <v>116</v>
      </c>
      <c r="E40" s="267">
        <v>4.2300000000000004</v>
      </c>
      <c r="F40" s="259"/>
      <c r="G40" s="260">
        <v>0</v>
      </c>
      <c r="H40" s="121"/>
      <c r="I40" s="122">
        <f t="shared" si="1"/>
        <v>0</v>
      </c>
      <c r="J40" s="276"/>
    </row>
    <row r="41" spans="1:10" ht="15.75" thickBot="1" x14ac:dyDescent="0.3">
      <c r="A41" s="272" t="s">
        <v>173</v>
      </c>
      <c r="B41" s="273" t="s">
        <v>475</v>
      </c>
      <c r="C41" s="274" t="s">
        <v>434</v>
      </c>
      <c r="D41" s="275" t="s">
        <v>116</v>
      </c>
      <c r="E41" s="267">
        <v>11.6</v>
      </c>
      <c r="F41" s="259"/>
      <c r="G41" s="260">
        <v>0</v>
      </c>
      <c r="H41" s="121"/>
      <c r="I41" s="122">
        <f t="shared" si="1"/>
        <v>0</v>
      </c>
      <c r="J41" s="276"/>
    </row>
    <row r="42" spans="1:10" ht="15.75" thickBot="1" x14ac:dyDescent="0.3">
      <c r="A42" s="262" t="s">
        <v>173</v>
      </c>
      <c r="B42" s="243" t="s">
        <v>476</v>
      </c>
      <c r="C42" s="175" t="s">
        <v>97</v>
      </c>
      <c r="D42" s="124" t="s">
        <v>116</v>
      </c>
      <c r="E42" s="267">
        <v>79.489999999999995</v>
      </c>
      <c r="F42" s="259"/>
      <c r="G42" s="260">
        <v>0</v>
      </c>
      <c r="H42" s="121"/>
      <c r="I42" s="122">
        <f t="shared" si="1"/>
        <v>0</v>
      </c>
      <c r="J42" s="271"/>
    </row>
    <row r="43" spans="1:10" ht="15.75" thickBot="1" x14ac:dyDescent="0.3">
      <c r="A43" s="262" t="s">
        <v>173</v>
      </c>
      <c r="B43" s="243" t="s">
        <v>477</v>
      </c>
      <c r="C43" s="175" t="s">
        <v>455</v>
      </c>
      <c r="D43" s="124" t="s">
        <v>424</v>
      </c>
      <c r="E43" s="267">
        <v>22.09</v>
      </c>
      <c r="F43" s="259"/>
      <c r="G43" s="260">
        <v>0</v>
      </c>
      <c r="H43" s="121"/>
      <c r="I43" s="122">
        <f t="shared" si="1"/>
        <v>0</v>
      </c>
      <c r="J43" s="271"/>
    </row>
    <row r="44" spans="1:10" ht="15.75" thickBot="1" x14ac:dyDescent="0.3">
      <c r="A44" s="262" t="s">
        <v>173</v>
      </c>
      <c r="B44" s="243" t="s">
        <v>478</v>
      </c>
      <c r="C44" s="175" t="s">
        <v>455</v>
      </c>
      <c r="D44" s="124" t="s">
        <v>424</v>
      </c>
      <c r="E44" s="267">
        <v>33.74</v>
      </c>
      <c r="F44" s="259"/>
      <c r="G44" s="260">
        <v>0</v>
      </c>
      <c r="H44" s="121"/>
      <c r="I44" s="122">
        <f t="shared" si="1"/>
        <v>0</v>
      </c>
      <c r="J44" s="271"/>
    </row>
    <row r="45" spans="1:10" ht="15.75" thickBot="1" x14ac:dyDescent="0.3">
      <c r="A45" s="262" t="s">
        <v>173</v>
      </c>
      <c r="B45" s="243" t="s">
        <v>479</v>
      </c>
      <c r="C45" s="175" t="s">
        <v>455</v>
      </c>
      <c r="D45" s="124" t="s">
        <v>424</v>
      </c>
      <c r="E45" s="267">
        <v>34.43</v>
      </c>
      <c r="F45" s="259"/>
      <c r="G45" s="260">
        <v>0</v>
      </c>
      <c r="H45" s="121"/>
      <c r="I45" s="122">
        <f t="shared" si="1"/>
        <v>0</v>
      </c>
      <c r="J45" s="261"/>
    </row>
    <row r="46" spans="1:10" ht="15.75" thickBot="1" x14ac:dyDescent="0.3">
      <c r="A46" s="262" t="s">
        <v>173</v>
      </c>
      <c r="B46" s="243" t="s">
        <v>480</v>
      </c>
      <c r="C46" s="175" t="s">
        <v>455</v>
      </c>
      <c r="D46" s="124" t="s">
        <v>424</v>
      </c>
      <c r="E46" s="267">
        <v>19.18</v>
      </c>
      <c r="F46" s="259"/>
      <c r="G46" s="260">
        <v>0</v>
      </c>
      <c r="H46" s="121"/>
      <c r="I46" s="122">
        <f t="shared" si="1"/>
        <v>0</v>
      </c>
      <c r="J46" s="261"/>
    </row>
    <row r="47" spans="1:10" ht="15.75" thickBot="1" x14ac:dyDescent="0.3">
      <c r="A47" s="262" t="s">
        <v>173</v>
      </c>
      <c r="B47" s="243" t="s">
        <v>481</v>
      </c>
      <c r="C47" s="175" t="s">
        <v>455</v>
      </c>
      <c r="D47" s="124" t="s">
        <v>424</v>
      </c>
      <c r="E47" s="267">
        <v>19.25</v>
      </c>
      <c r="F47" s="259"/>
      <c r="G47" s="260">
        <v>0</v>
      </c>
      <c r="H47" s="121"/>
      <c r="I47" s="122">
        <f t="shared" si="1"/>
        <v>0</v>
      </c>
      <c r="J47" s="261"/>
    </row>
    <row r="48" spans="1:10" ht="15.75" thickBot="1" x14ac:dyDescent="0.3">
      <c r="A48" s="262" t="s">
        <v>173</v>
      </c>
      <c r="B48" s="243" t="s">
        <v>482</v>
      </c>
      <c r="C48" s="175" t="s">
        <v>455</v>
      </c>
      <c r="D48" s="124" t="s">
        <v>424</v>
      </c>
      <c r="E48" s="267">
        <v>39.840000000000003</v>
      </c>
      <c r="F48" s="259"/>
      <c r="G48" s="260">
        <v>0</v>
      </c>
      <c r="H48" s="121"/>
      <c r="I48" s="122">
        <f t="shared" si="1"/>
        <v>0</v>
      </c>
      <c r="J48" s="261"/>
    </row>
    <row r="49" spans="1:10" ht="15.75" thickBot="1" x14ac:dyDescent="0.3">
      <c r="A49" s="262" t="s">
        <v>173</v>
      </c>
      <c r="B49" s="243" t="s">
        <v>483</v>
      </c>
      <c r="C49" s="175" t="s">
        <v>245</v>
      </c>
      <c r="D49" s="124" t="s">
        <v>116</v>
      </c>
      <c r="E49" s="267">
        <v>5.0999999999999996</v>
      </c>
      <c r="F49" s="259"/>
      <c r="G49" s="260">
        <v>0</v>
      </c>
      <c r="H49" s="121"/>
      <c r="I49" s="122">
        <f t="shared" si="1"/>
        <v>0</v>
      </c>
      <c r="J49" s="261"/>
    </row>
    <row r="50" spans="1:10" ht="15.75" thickBot="1" x14ac:dyDescent="0.3">
      <c r="A50" s="262" t="s">
        <v>173</v>
      </c>
      <c r="B50" s="243" t="s">
        <v>484</v>
      </c>
      <c r="C50" s="175" t="s">
        <v>245</v>
      </c>
      <c r="D50" s="124" t="s">
        <v>116</v>
      </c>
      <c r="E50" s="267">
        <v>5.0999999999999996</v>
      </c>
      <c r="F50" s="259"/>
      <c r="G50" s="260">
        <v>0</v>
      </c>
      <c r="H50" s="121"/>
      <c r="I50" s="122">
        <f t="shared" si="1"/>
        <v>0</v>
      </c>
      <c r="J50" s="261"/>
    </row>
    <row r="51" spans="1:10" ht="15.75" thickBot="1" x14ac:dyDescent="0.3">
      <c r="A51" s="262" t="s">
        <v>173</v>
      </c>
      <c r="B51" s="243" t="s">
        <v>485</v>
      </c>
      <c r="C51" s="175" t="s">
        <v>97</v>
      </c>
      <c r="D51" s="124" t="s">
        <v>116</v>
      </c>
      <c r="E51" s="267">
        <v>82.23</v>
      </c>
      <c r="F51" s="259"/>
      <c r="G51" s="260">
        <v>0</v>
      </c>
      <c r="H51" s="121"/>
      <c r="I51" s="122">
        <f t="shared" si="1"/>
        <v>0</v>
      </c>
      <c r="J51" s="261"/>
    </row>
    <row r="52" spans="1:10" ht="15.75" thickBot="1" x14ac:dyDescent="0.3">
      <c r="A52" s="262" t="s">
        <v>173</v>
      </c>
      <c r="B52" s="243" t="s">
        <v>486</v>
      </c>
      <c r="C52" s="175" t="s">
        <v>97</v>
      </c>
      <c r="D52" s="124" t="s">
        <v>116</v>
      </c>
      <c r="E52" s="267">
        <v>82.41</v>
      </c>
      <c r="F52" s="259"/>
      <c r="G52" s="260">
        <v>0</v>
      </c>
      <c r="H52" s="121"/>
      <c r="I52" s="122">
        <f t="shared" si="1"/>
        <v>0</v>
      </c>
      <c r="J52" s="271"/>
    </row>
    <row r="53" spans="1:10" ht="15.75" thickBot="1" x14ac:dyDescent="0.3">
      <c r="A53" s="262" t="s">
        <v>173</v>
      </c>
      <c r="B53" s="243" t="s">
        <v>487</v>
      </c>
      <c r="C53" s="175" t="s">
        <v>97</v>
      </c>
      <c r="D53" s="124" t="s">
        <v>488</v>
      </c>
      <c r="E53" s="267">
        <v>82.55</v>
      </c>
      <c r="F53" s="259"/>
      <c r="G53" s="260">
        <v>0</v>
      </c>
      <c r="H53" s="121"/>
      <c r="I53" s="122">
        <f t="shared" si="1"/>
        <v>0</v>
      </c>
      <c r="J53" s="271"/>
    </row>
    <row r="54" spans="1:10" ht="15.75" thickBot="1" x14ac:dyDescent="0.3">
      <c r="A54" s="262" t="s">
        <v>173</v>
      </c>
      <c r="B54" s="243" t="s">
        <v>489</v>
      </c>
      <c r="C54" s="175" t="s">
        <v>97</v>
      </c>
      <c r="D54" s="124" t="s">
        <v>488</v>
      </c>
      <c r="E54" s="267">
        <v>110.73</v>
      </c>
      <c r="F54" s="259"/>
      <c r="G54" s="260">
        <v>0</v>
      </c>
      <c r="H54" s="121"/>
      <c r="I54" s="122">
        <f t="shared" si="1"/>
        <v>0</v>
      </c>
      <c r="J54" s="271"/>
    </row>
    <row r="55" spans="1:10" ht="15.75" thickBot="1" x14ac:dyDescent="0.3">
      <c r="A55" s="262" t="s">
        <v>173</v>
      </c>
      <c r="B55" s="243" t="s">
        <v>490</v>
      </c>
      <c r="C55" s="175" t="s">
        <v>97</v>
      </c>
      <c r="D55" s="124" t="s">
        <v>488</v>
      </c>
      <c r="E55" s="267">
        <v>97.9</v>
      </c>
      <c r="F55" s="259"/>
      <c r="G55" s="260">
        <v>0</v>
      </c>
      <c r="H55" s="121"/>
      <c r="I55" s="122">
        <f t="shared" si="1"/>
        <v>0</v>
      </c>
      <c r="J55" s="271"/>
    </row>
    <row r="56" spans="1:10" ht="15.75" thickBot="1" x14ac:dyDescent="0.3">
      <c r="A56" s="262" t="s">
        <v>173</v>
      </c>
      <c r="B56" s="246" t="s">
        <v>491</v>
      </c>
      <c r="C56" s="175" t="s">
        <v>97</v>
      </c>
      <c r="D56" s="124" t="s">
        <v>488</v>
      </c>
      <c r="E56" s="270">
        <v>132.32</v>
      </c>
      <c r="F56" s="259"/>
      <c r="G56" s="260">
        <v>0</v>
      </c>
      <c r="H56" s="121"/>
      <c r="I56" s="122">
        <f t="shared" si="1"/>
        <v>0</v>
      </c>
      <c r="J56" s="271"/>
    </row>
    <row r="57" spans="1:10" ht="15.75" thickBot="1" x14ac:dyDescent="0.3">
      <c r="A57" s="272" t="s">
        <v>173</v>
      </c>
      <c r="B57" s="273" t="s">
        <v>492</v>
      </c>
      <c r="C57" s="274" t="s">
        <v>434</v>
      </c>
      <c r="D57" s="275" t="s">
        <v>488</v>
      </c>
      <c r="E57" s="267">
        <v>5.26</v>
      </c>
      <c r="F57" s="259"/>
      <c r="G57" s="260">
        <v>0</v>
      </c>
      <c r="H57" s="121"/>
      <c r="I57" s="122">
        <f t="shared" si="1"/>
        <v>0</v>
      </c>
      <c r="J57" s="276"/>
    </row>
    <row r="58" spans="1:10" ht="15.75" thickBot="1" x14ac:dyDescent="0.3">
      <c r="A58" s="262" t="s">
        <v>173</v>
      </c>
      <c r="B58" s="243" t="s">
        <v>493</v>
      </c>
      <c r="C58" s="175" t="s">
        <v>97</v>
      </c>
      <c r="D58" s="124" t="s">
        <v>488</v>
      </c>
      <c r="E58" s="267">
        <v>44.23</v>
      </c>
      <c r="F58" s="259"/>
      <c r="G58" s="260">
        <v>0</v>
      </c>
      <c r="H58" s="121"/>
      <c r="I58" s="122">
        <f t="shared" si="1"/>
        <v>0</v>
      </c>
      <c r="J58" s="271"/>
    </row>
    <row r="59" spans="1:10" ht="15.75" thickBot="1" x14ac:dyDescent="0.3">
      <c r="A59" s="262" t="s">
        <v>173</v>
      </c>
      <c r="B59" s="243" t="s">
        <v>494</v>
      </c>
      <c r="C59" s="175" t="s">
        <v>453</v>
      </c>
      <c r="D59" s="124" t="s">
        <v>488</v>
      </c>
      <c r="E59" s="267">
        <v>15.57</v>
      </c>
      <c r="F59" s="259"/>
      <c r="G59" s="260">
        <v>0</v>
      </c>
      <c r="H59" s="121"/>
      <c r="I59" s="122">
        <f t="shared" si="1"/>
        <v>0</v>
      </c>
      <c r="J59" s="271"/>
    </row>
    <row r="60" spans="1:10" ht="15.75" thickBot="1" x14ac:dyDescent="0.3">
      <c r="A60" s="262" t="s">
        <v>173</v>
      </c>
      <c r="B60" s="246" t="s">
        <v>495</v>
      </c>
      <c r="C60" s="175" t="s">
        <v>105</v>
      </c>
      <c r="D60" s="123" t="s">
        <v>107</v>
      </c>
      <c r="E60" s="270">
        <v>49.26</v>
      </c>
      <c r="F60" s="259"/>
      <c r="G60" s="260">
        <v>0</v>
      </c>
      <c r="H60" s="121"/>
      <c r="I60" s="122">
        <f t="shared" si="1"/>
        <v>0</v>
      </c>
      <c r="J60" s="271"/>
    </row>
    <row r="61" spans="1:10" ht="15.75" thickBot="1" x14ac:dyDescent="0.3">
      <c r="A61" s="272" t="s">
        <v>173</v>
      </c>
      <c r="B61" s="273" t="s">
        <v>496</v>
      </c>
      <c r="C61" s="274" t="s">
        <v>497</v>
      </c>
      <c r="D61" s="275" t="s">
        <v>488</v>
      </c>
      <c r="E61" s="267">
        <v>10.7</v>
      </c>
      <c r="F61" s="259"/>
      <c r="G61" s="260">
        <v>0</v>
      </c>
      <c r="H61" s="121"/>
      <c r="I61" s="122">
        <f t="shared" si="1"/>
        <v>0</v>
      </c>
      <c r="J61" s="276"/>
    </row>
    <row r="62" spans="1:10" ht="15.75" thickBot="1" x14ac:dyDescent="0.3">
      <c r="A62" s="262" t="s">
        <v>173</v>
      </c>
      <c r="B62" s="243" t="s">
        <v>498</v>
      </c>
      <c r="C62" s="175" t="s">
        <v>97</v>
      </c>
      <c r="D62" s="124" t="s">
        <v>488</v>
      </c>
      <c r="E62" s="267">
        <v>43.98</v>
      </c>
      <c r="F62" s="259"/>
      <c r="G62" s="260">
        <v>0</v>
      </c>
      <c r="H62" s="121"/>
      <c r="I62" s="122">
        <f t="shared" si="1"/>
        <v>0</v>
      </c>
      <c r="J62" s="271"/>
    </row>
    <row r="63" spans="1:10" ht="15.75" thickBot="1" x14ac:dyDescent="0.3">
      <c r="A63" s="262" t="s">
        <v>173</v>
      </c>
      <c r="B63" s="243" t="s">
        <v>499</v>
      </c>
      <c r="C63" s="175" t="s">
        <v>105</v>
      </c>
      <c r="D63" s="124" t="s">
        <v>107</v>
      </c>
      <c r="E63" s="267">
        <v>48.95</v>
      </c>
      <c r="F63" s="259"/>
      <c r="G63" s="260">
        <v>0</v>
      </c>
      <c r="H63" s="121"/>
      <c r="I63" s="122">
        <f t="shared" si="1"/>
        <v>0</v>
      </c>
      <c r="J63" s="271"/>
    </row>
    <row r="64" spans="1:10" ht="15.75" thickBot="1" x14ac:dyDescent="0.3">
      <c r="A64" s="262" t="s">
        <v>173</v>
      </c>
      <c r="B64" s="246" t="s">
        <v>500</v>
      </c>
      <c r="C64" s="175" t="s">
        <v>105</v>
      </c>
      <c r="D64" s="123" t="s">
        <v>107</v>
      </c>
      <c r="E64" s="270">
        <v>48.95</v>
      </c>
      <c r="F64" s="259"/>
      <c r="G64" s="260">
        <v>0</v>
      </c>
      <c r="H64" s="121"/>
      <c r="I64" s="122">
        <f t="shared" si="1"/>
        <v>0</v>
      </c>
      <c r="J64" s="271"/>
    </row>
    <row r="65" spans="1:10" ht="15.75" thickBot="1" x14ac:dyDescent="0.3">
      <c r="A65" s="262" t="s">
        <v>173</v>
      </c>
      <c r="B65" s="243" t="s">
        <v>501</v>
      </c>
      <c r="C65" s="175" t="s">
        <v>453</v>
      </c>
      <c r="D65" s="124" t="s">
        <v>107</v>
      </c>
      <c r="E65" s="267">
        <v>345.39</v>
      </c>
      <c r="F65" s="259"/>
      <c r="G65" s="260">
        <v>0</v>
      </c>
      <c r="H65" s="121"/>
      <c r="I65" s="122">
        <f t="shared" si="1"/>
        <v>0</v>
      </c>
      <c r="J65" s="271"/>
    </row>
    <row r="66" spans="1:10" ht="15.75" thickBot="1" x14ac:dyDescent="0.3">
      <c r="A66" s="262" t="s">
        <v>173</v>
      </c>
      <c r="B66" s="243" t="s">
        <v>502</v>
      </c>
      <c r="C66" s="175" t="s">
        <v>455</v>
      </c>
      <c r="D66" s="124" t="s">
        <v>107</v>
      </c>
      <c r="E66" s="267">
        <v>21.95</v>
      </c>
      <c r="F66" s="259"/>
      <c r="G66" s="260">
        <v>0</v>
      </c>
      <c r="H66" s="121"/>
      <c r="I66" s="122">
        <f t="shared" si="1"/>
        <v>0</v>
      </c>
      <c r="J66" s="271"/>
    </row>
    <row r="67" spans="1:10" ht="15.75" thickBot="1" x14ac:dyDescent="0.3">
      <c r="A67" s="272" t="s">
        <v>173</v>
      </c>
      <c r="B67" s="273" t="s">
        <v>503</v>
      </c>
      <c r="C67" s="274" t="s">
        <v>434</v>
      </c>
      <c r="D67" s="275" t="s">
        <v>107</v>
      </c>
      <c r="E67" s="267">
        <v>10.71</v>
      </c>
      <c r="F67" s="259"/>
      <c r="G67" s="260">
        <v>0</v>
      </c>
      <c r="H67" s="121"/>
      <c r="I67" s="122">
        <f t="shared" si="1"/>
        <v>0</v>
      </c>
      <c r="J67" s="276"/>
    </row>
    <row r="68" spans="1:10" ht="15.75" thickBot="1" x14ac:dyDescent="0.3">
      <c r="A68" s="272" t="s">
        <v>173</v>
      </c>
      <c r="B68" s="273" t="s">
        <v>504</v>
      </c>
      <c r="C68" s="274" t="s">
        <v>434</v>
      </c>
      <c r="D68" s="275" t="s">
        <v>107</v>
      </c>
      <c r="E68" s="267">
        <v>10.71</v>
      </c>
      <c r="F68" s="259"/>
      <c r="G68" s="260">
        <v>0</v>
      </c>
      <c r="H68" s="121"/>
      <c r="I68" s="122">
        <f t="shared" si="1"/>
        <v>0</v>
      </c>
      <c r="J68" s="276"/>
    </row>
    <row r="69" spans="1:10" ht="15.75" thickBot="1" x14ac:dyDescent="0.3">
      <c r="A69" s="272" t="s">
        <v>173</v>
      </c>
      <c r="B69" s="273" t="s">
        <v>505</v>
      </c>
      <c r="C69" s="274" t="s">
        <v>297</v>
      </c>
      <c r="D69" s="275" t="s">
        <v>506</v>
      </c>
      <c r="E69" s="267">
        <v>4.16</v>
      </c>
      <c r="F69" s="259"/>
      <c r="G69" s="260">
        <v>0</v>
      </c>
      <c r="H69" s="121"/>
      <c r="I69" s="122">
        <f t="shared" si="1"/>
        <v>0</v>
      </c>
      <c r="J69" s="276"/>
    </row>
    <row r="70" spans="1:10" ht="15.75" thickBot="1" x14ac:dyDescent="0.3">
      <c r="A70" s="262" t="s">
        <v>173</v>
      </c>
      <c r="B70" s="243" t="s">
        <v>507</v>
      </c>
      <c r="C70" s="278" t="s">
        <v>508</v>
      </c>
      <c r="D70" s="124" t="s">
        <v>509</v>
      </c>
      <c r="E70" s="267">
        <v>134.63999999999999</v>
      </c>
      <c r="F70" s="259"/>
      <c r="G70" s="260">
        <v>0</v>
      </c>
      <c r="H70" s="121"/>
      <c r="I70" s="122">
        <f t="shared" si="1"/>
        <v>0</v>
      </c>
      <c r="J70" s="271"/>
    </row>
    <row r="71" spans="1:10" ht="15.75" thickBot="1" x14ac:dyDescent="0.3">
      <c r="A71" s="262" t="s">
        <v>173</v>
      </c>
      <c r="B71" s="243" t="s">
        <v>510</v>
      </c>
      <c r="C71" s="175" t="s">
        <v>511</v>
      </c>
      <c r="D71" s="124" t="s">
        <v>488</v>
      </c>
      <c r="E71" s="267">
        <v>13.39</v>
      </c>
      <c r="F71" s="259"/>
      <c r="G71" s="260">
        <v>0</v>
      </c>
      <c r="H71" s="121"/>
      <c r="I71" s="122">
        <f t="shared" si="1"/>
        <v>0</v>
      </c>
      <c r="J71" s="271"/>
    </row>
    <row r="72" spans="1:10" ht="15.75" thickBot="1" x14ac:dyDescent="0.3">
      <c r="A72" s="262" t="s">
        <v>173</v>
      </c>
      <c r="B72" s="243" t="s">
        <v>512</v>
      </c>
      <c r="C72" s="175" t="s">
        <v>105</v>
      </c>
      <c r="D72" s="124" t="s">
        <v>424</v>
      </c>
      <c r="E72" s="267">
        <v>43.8</v>
      </c>
      <c r="F72" s="259"/>
      <c r="G72" s="260">
        <v>0</v>
      </c>
      <c r="H72" s="121"/>
      <c r="I72" s="122">
        <f t="shared" si="1"/>
        <v>0</v>
      </c>
      <c r="J72" s="271"/>
    </row>
    <row r="73" spans="1:10" ht="15.75" thickBot="1" x14ac:dyDescent="0.3">
      <c r="A73" s="262" t="s">
        <v>173</v>
      </c>
      <c r="B73" s="243" t="s">
        <v>513</v>
      </c>
      <c r="C73" s="175" t="s">
        <v>97</v>
      </c>
      <c r="D73" s="124" t="s">
        <v>424</v>
      </c>
      <c r="E73" s="267">
        <v>51.04</v>
      </c>
      <c r="F73" s="259"/>
      <c r="G73" s="260">
        <v>0</v>
      </c>
      <c r="H73" s="121"/>
      <c r="I73" s="122">
        <f t="shared" si="1"/>
        <v>0</v>
      </c>
      <c r="J73" s="261"/>
    </row>
    <row r="74" spans="1:10" ht="15.75" thickBot="1" x14ac:dyDescent="0.3">
      <c r="A74" s="262" t="s">
        <v>173</v>
      </c>
      <c r="B74" s="243" t="s">
        <v>514</v>
      </c>
      <c r="C74" s="175" t="s">
        <v>97</v>
      </c>
      <c r="D74" s="124" t="s">
        <v>424</v>
      </c>
      <c r="E74" s="267">
        <v>51.04</v>
      </c>
      <c r="F74" s="259"/>
      <c r="G74" s="260">
        <v>0</v>
      </c>
      <c r="H74" s="121"/>
      <c r="I74" s="122">
        <f t="shared" si="1"/>
        <v>0</v>
      </c>
      <c r="J74" s="261"/>
    </row>
    <row r="75" spans="1:10" ht="15.75" thickBot="1" x14ac:dyDescent="0.3">
      <c r="A75" s="262" t="s">
        <v>173</v>
      </c>
      <c r="B75" s="251" t="s">
        <v>515</v>
      </c>
      <c r="C75" s="179" t="s">
        <v>516</v>
      </c>
      <c r="D75" s="162" t="s">
        <v>424</v>
      </c>
      <c r="E75" s="279">
        <v>38.06</v>
      </c>
      <c r="F75" s="259"/>
      <c r="G75" s="260">
        <v>0</v>
      </c>
      <c r="H75" s="121"/>
      <c r="I75" s="122">
        <f t="shared" ref="I75:I138" si="2">F75*G75</f>
        <v>0</v>
      </c>
      <c r="J75" s="261"/>
    </row>
    <row r="76" spans="1:10" ht="15.75" thickBot="1" x14ac:dyDescent="0.3">
      <c r="A76" s="262" t="s">
        <v>173</v>
      </c>
      <c r="B76" s="251" t="s">
        <v>517</v>
      </c>
      <c r="C76" s="179" t="s">
        <v>105</v>
      </c>
      <c r="D76" s="162" t="s">
        <v>424</v>
      </c>
      <c r="E76" s="279">
        <v>85.29</v>
      </c>
      <c r="F76" s="259"/>
      <c r="G76" s="260">
        <v>0</v>
      </c>
      <c r="H76" s="121"/>
      <c r="I76" s="122">
        <f t="shared" si="2"/>
        <v>0</v>
      </c>
      <c r="J76" s="261"/>
    </row>
    <row r="77" spans="1:10" ht="15.75" thickBot="1" x14ac:dyDescent="0.3">
      <c r="A77" s="262" t="s">
        <v>173</v>
      </c>
      <c r="B77" s="251" t="s">
        <v>518</v>
      </c>
      <c r="C77" s="179" t="s">
        <v>445</v>
      </c>
      <c r="D77" s="162" t="s">
        <v>519</v>
      </c>
      <c r="E77" s="279">
        <v>25.64</v>
      </c>
      <c r="F77" s="259"/>
      <c r="G77" s="260">
        <v>0</v>
      </c>
      <c r="H77" s="121"/>
      <c r="I77" s="122">
        <f t="shared" si="2"/>
        <v>0</v>
      </c>
      <c r="J77" s="261"/>
    </row>
    <row r="78" spans="1:10" ht="15.75" thickBot="1" x14ac:dyDescent="0.3">
      <c r="A78" s="262" t="s">
        <v>173</v>
      </c>
      <c r="B78" s="280" t="s">
        <v>520</v>
      </c>
      <c r="C78" s="179" t="s">
        <v>455</v>
      </c>
      <c r="D78" s="162" t="s">
        <v>424</v>
      </c>
      <c r="E78" s="281">
        <v>15.7</v>
      </c>
      <c r="F78" s="259"/>
      <c r="G78" s="260">
        <v>0</v>
      </c>
      <c r="H78" s="121"/>
      <c r="I78" s="122">
        <f t="shared" si="2"/>
        <v>0</v>
      </c>
      <c r="J78" s="261"/>
    </row>
    <row r="79" spans="1:10" ht="15.75" thickBot="1" x14ac:dyDescent="0.3">
      <c r="A79" s="262" t="s">
        <v>173</v>
      </c>
      <c r="B79" s="280" t="s">
        <v>521</v>
      </c>
      <c r="C79" s="179" t="s">
        <v>434</v>
      </c>
      <c r="D79" s="162" t="s">
        <v>243</v>
      </c>
      <c r="E79" s="281">
        <v>8.8800000000000008</v>
      </c>
      <c r="F79" s="259"/>
      <c r="G79" s="260">
        <v>0</v>
      </c>
      <c r="H79" s="121"/>
      <c r="I79" s="122">
        <f t="shared" si="2"/>
        <v>0</v>
      </c>
      <c r="J79" s="261"/>
    </row>
    <row r="80" spans="1:10" ht="15.75" thickBot="1" x14ac:dyDescent="0.3">
      <c r="A80" s="262" t="s">
        <v>173</v>
      </c>
      <c r="B80" s="280" t="s">
        <v>522</v>
      </c>
      <c r="C80" s="179" t="s">
        <v>453</v>
      </c>
      <c r="D80" s="162" t="s">
        <v>116</v>
      </c>
      <c r="E80" s="281">
        <v>10.88</v>
      </c>
      <c r="F80" s="259"/>
      <c r="G80" s="260">
        <v>0</v>
      </c>
      <c r="H80" s="121"/>
      <c r="I80" s="122">
        <f t="shared" si="2"/>
        <v>0</v>
      </c>
      <c r="J80" s="261"/>
    </row>
    <row r="81" spans="1:10" ht="15.75" thickBot="1" x14ac:dyDescent="0.3">
      <c r="A81" s="262" t="s">
        <v>173</v>
      </c>
      <c r="B81" s="251" t="s">
        <v>523</v>
      </c>
      <c r="C81" s="175" t="s">
        <v>105</v>
      </c>
      <c r="D81" s="162" t="s">
        <v>424</v>
      </c>
      <c r="E81" s="279">
        <v>50.36</v>
      </c>
      <c r="F81" s="259"/>
      <c r="G81" s="260">
        <v>0</v>
      </c>
      <c r="H81" s="121"/>
      <c r="I81" s="122">
        <f t="shared" si="2"/>
        <v>0</v>
      </c>
      <c r="J81" s="261"/>
    </row>
    <row r="82" spans="1:10" ht="15.75" thickBot="1" x14ac:dyDescent="0.3">
      <c r="A82" s="262" t="s">
        <v>173</v>
      </c>
      <c r="B82" s="251" t="s">
        <v>524</v>
      </c>
      <c r="C82" s="175" t="s">
        <v>105</v>
      </c>
      <c r="D82" s="162" t="s">
        <v>424</v>
      </c>
      <c r="E82" s="279">
        <v>51.17</v>
      </c>
      <c r="F82" s="259"/>
      <c r="G82" s="260">
        <v>0</v>
      </c>
      <c r="H82" s="121"/>
      <c r="I82" s="122">
        <f t="shared" si="2"/>
        <v>0</v>
      </c>
      <c r="J82" s="261"/>
    </row>
    <row r="83" spans="1:10" ht="15.75" thickBot="1" x14ac:dyDescent="0.3">
      <c r="A83" s="262" t="s">
        <v>173</v>
      </c>
      <c r="B83" s="251" t="s">
        <v>525</v>
      </c>
      <c r="C83" s="175" t="s">
        <v>105</v>
      </c>
      <c r="D83" s="162" t="s">
        <v>424</v>
      </c>
      <c r="E83" s="279">
        <v>50.83</v>
      </c>
      <c r="F83" s="259"/>
      <c r="G83" s="260">
        <v>0</v>
      </c>
      <c r="H83" s="121"/>
      <c r="I83" s="122">
        <f t="shared" si="2"/>
        <v>0</v>
      </c>
      <c r="J83" s="261"/>
    </row>
    <row r="84" spans="1:10" ht="15.75" thickBot="1" x14ac:dyDescent="0.3">
      <c r="A84" s="262" t="s">
        <v>173</v>
      </c>
      <c r="B84" s="251" t="s">
        <v>526</v>
      </c>
      <c r="C84" s="179" t="s">
        <v>516</v>
      </c>
      <c r="D84" s="162" t="s">
        <v>424</v>
      </c>
      <c r="E84" s="279">
        <v>163.63</v>
      </c>
      <c r="F84" s="259"/>
      <c r="G84" s="260">
        <v>0</v>
      </c>
      <c r="H84" s="121"/>
      <c r="I84" s="122">
        <f t="shared" si="2"/>
        <v>0</v>
      </c>
      <c r="J84" s="261"/>
    </row>
    <row r="85" spans="1:10" ht="15.75" thickBot="1" x14ac:dyDescent="0.3">
      <c r="A85" s="262" t="s">
        <v>173</v>
      </c>
      <c r="B85" s="251" t="s">
        <v>527</v>
      </c>
      <c r="C85" s="179" t="s">
        <v>114</v>
      </c>
      <c r="D85" s="162" t="s">
        <v>116</v>
      </c>
      <c r="E85" s="279">
        <v>12.15</v>
      </c>
      <c r="F85" s="259"/>
      <c r="G85" s="260">
        <v>0</v>
      </c>
      <c r="H85" s="121"/>
      <c r="I85" s="122">
        <f t="shared" si="2"/>
        <v>0</v>
      </c>
      <c r="J85" s="261"/>
    </row>
    <row r="86" spans="1:10" ht="15.75" thickBot="1" x14ac:dyDescent="0.3">
      <c r="A86" s="262" t="s">
        <v>173</v>
      </c>
      <c r="B86" s="251" t="s">
        <v>528</v>
      </c>
      <c r="C86" s="179" t="s">
        <v>455</v>
      </c>
      <c r="D86" s="162" t="s">
        <v>107</v>
      </c>
      <c r="E86" s="279">
        <v>34.68</v>
      </c>
      <c r="F86" s="259"/>
      <c r="G86" s="260">
        <v>0</v>
      </c>
      <c r="H86" s="121"/>
      <c r="I86" s="122">
        <f t="shared" si="2"/>
        <v>0</v>
      </c>
      <c r="J86" s="261"/>
    </row>
    <row r="87" spans="1:10" ht="15.75" thickBot="1" x14ac:dyDescent="0.3">
      <c r="A87" s="262" t="s">
        <v>173</v>
      </c>
      <c r="B87" s="251" t="s">
        <v>529</v>
      </c>
      <c r="C87" s="175" t="s">
        <v>105</v>
      </c>
      <c r="D87" s="162" t="s">
        <v>107</v>
      </c>
      <c r="E87" s="279">
        <v>51.38</v>
      </c>
      <c r="F87" s="259"/>
      <c r="G87" s="260">
        <v>0</v>
      </c>
      <c r="H87" s="121"/>
      <c r="I87" s="122">
        <f t="shared" si="2"/>
        <v>0</v>
      </c>
      <c r="J87" s="261"/>
    </row>
    <row r="88" spans="1:10" ht="15.75" thickBot="1" x14ac:dyDescent="0.3">
      <c r="A88" s="262" t="s">
        <v>173</v>
      </c>
      <c r="B88" s="251" t="s">
        <v>530</v>
      </c>
      <c r="C88" s="175" t="s">
        <v>105</v>
      </c>
      <c r="D88" s="162" t="s">
        <v>107</v>
      </c>
      <c r="E88" s="279">
        <v>51.38</v>
      </c>
      <c r="F88" s="259"/>
      <c r="G88" s="260">
        <v>0</v>
      </c>
      <c r="H88" s="121"/>
      <c r="I88" s="122">
        <f t="shared" si="2"/>
        <v>0</v>
      </c>
      <c r="J88" s="261"/>
    </row>
    <row r="89" spans="1:10" ht="15.75" thickBot="1" x14ac:dyDescent="0.3">
      <c r="A89" s="262" t="s">
        <v>173</v>
      </c>
      <c r="B89" s="251" t="s">
        <v>531</v>
      </c>
      <c r="C89" s="175" t="s">
        <v>105</v>
      </c>
      <c r="D89" s="162" t="s">
        <v>107</v>
      </c>
      <c r="E89" s="279">
        <v>51.38</v>
      </c>
      <c r="F89" s="259"/>
      <c r="G89" s="260">
        <v>0</v>
      </c>
      <c r="H89" s="121"/>
      <c r="I89" s="122">
        <f t="shared" si="2"/>
        <v>0</v>
      </c>
      <c r="J89" s="261"/>
    </row>
    <row r="90" spans="1:10" ht="15.75" thickBot="1" x14ac:dyDescent="0.3">
      <c r="A90" s="262" t="s">
        <v>173</v>
      </c>
      <c r="B90" s="251" t="s">
        <v>532</v>
      </c>
      <c r="C90" s="179" t="s">
        <v>445</v>
      </c>
      <c r="D90" s="162" t="s">
        <v>533</v>
      </c>
      <c r="E90" s="279">
        <v>25.14</v>
      </c>
      <c r="F90" s="259"/>
      <c r="G90" s="260">
        <v>0</v>
      </c>
      <c r="H90" s="121"/>
      <c r="I90" s="122">
        <f t="shared" si="2"/>
        <v>0</v>
      </c>
      <c r="J90" s="261"/>
    </row>
    <row r="91" spans="1:10" ht="15.75" thickBot="1" x14ac:dyDescent="0.3">
      <c r="A91" s="262" t="s">
        <v>173</v>
      </c>
      <c r="B91" s="251" t="s">
        <v>534</v>
      </c>
      <c r="C91" s="179" t="s">
        <v>455</v>
      </c>
      <c r="D91" s="162" t="s">
        <v>424</v>
      </c>
      <c r="E91" s="279">
        <v>17.329999999999998</v>
      </c>
      <c r="F91" s="259"/>
      <c r="G91" s="260">
        <v>0</v>
      </c>
      <c r="H91" s="121"/>
      <c r="I91" s="122">
        <f t="shared" si="2"/>
        <v>0</v>
      </c>
      <c r="J91" s="271"/>
    </row>
    <row r="92" spans="1:10" ht="15.75" thickBot="1" x14ac:dyDescent="0.3">
      <c r="A92" s="262" t="s">
        <v>173</v>
      </c>
      <c r="B92" s="251" t="s">
        <v>535</v>
      </c>
      <c r="C92" s="179" t="s">
        <v>536</v>
      </c>
      <c r="D92" s="162" t="s">
        <v>107</v>
      </c>
      <c r="E92" s="279">
        <v>6.17</v>
      </c>
      <c r="F92" s="259"/>
      <c r="G92" s="260">
        <v>0</v>
      </c>
      <c r="H92" s="121"/>
      <c r="I92" s="122">
        <f t="shared" si="2"/>
        <v>0</v>
      </c>
      <c r="J92" s="271"/>
    </row>
    <row r="93" spans="1:10" ht="15.75" thickBot="1" x14ac:dyDescent="0.3">
      <c r="A93" s="262" t="s">
        <v>173</v>
      </c>
      <c r="B93" s="251" t="s">
        <v>537</v>
      </c>
      <c r="C93" s="179" t="s">
        <v>538</v>
      </c>
      <c r="D93" s="162" t="s">
        <v>107</v>
      </c>
      <c r="E93" s="279">
        <v>190.21</v>
      </c>
      <c r="F93" s="259"/>
      <c r="G93" s="260">
        <v>0</v>
      </c>
      <c r="H93" s="121"/>
      <c r="I93" s="122">
        <f t="shared" si="2"/>
        <v>0</v>
      </c>
      <c r="J93" s="271"/>
    </row>
    <row r="94" spans="1:10" ht="15.75" thickBot="1" x14ac:dyDescent="0.3">
      <c r="A94" s="272" t="s">
        <v>173</v>
      </c>
      <c r="B94" s="282" t="s">
        <v>539</v>
      </c>
      <c r="C94" s="283" t="s">
        <v>434</v>
      </c>
      <c r="D94" s="284" t="s">
        <v>424</v>
      </c>
      <c r="E94" s="279">
        <v>13.29</v>
      </c>
      <c r="F94" s="259"/>
      <c r="G94" s="260">
        <v>0</v>
      </c>
      <c r="H94" s="121"/>
      <c r="I94" s="122">
        <f t="shared" si="2"/>
        <v>0</v>
      </c>
      <c r="J94" s="276"/>
    </row>
    <row r="95" spans="1:10" ht="15.75" thickBot="1" x14ac:dyDescent="0.3">
      <c r="A95" s="272" t="s">
        <v>173</v>
      </c>
      <c r="B95" s="282" t="s">
        <v>540</v>
      </c>
      <c r="C95" s="283" t="s">
        <v>434</v>
      </c>
      <c r="D95" s="284" t="s">
        <v>107</v>
      </c>
      <c r="E95" s="279">
        <v>4.8499999999999996</v>
      </c>
      <c r="F95" s="259"/>
      <c r="G95" s="260">
        <v>0</v>
      </c>
      <c r="H95" s="121"/>
      <c r="I95" s="122">
        <f t="shared" si="2"/>
        <v>0</v>
      </c>
      <c r="J95" s="276"/>
    </row>
    <row r="96" spans="1:10" ht="15.75" thickBot="1" x14ac:dyDescent="0.3">
      <c r="A96" s="272" t="s">
        <v>173</v>
      </c>
      <c r="B96" s="282" t="s">
        <v>541</v>
      </c>
      <c r="C96" s="283" t="s">
        <v>430</v>
      </c>
      <c r="D96" s="284" t="s">
        <v>542</v>
      </c>
      <c r="E96" s="279">
        <v>9.65</v>
      </c>
      <c r="F96" s="259"/>
      <c r="G96" s="260">
        <v>0</v>
      </c>
      <c r="H96" s="121"/>
      <c r="I96" s="122">
        <f t="shared" si="2"/>
        <v>0</v>
      </c>
      <c r="J96" s="276"/>
    </row>
    <row r="97" spans="1:10" ht="15.75" thickBot="1" x14ac:dyDescent="0.3">
      <c r="A97" s="262" t="s">
        <v>173</v>
      </c>
      <c r="B97" s="251" t="s">
        <v>543</v>
      </c>
      <c r="C97" s="179" t="s">
        <v>455</v>
      </c>
      <c r="D97" s="162" t="s">
        <v>424</v>
      </c>
      <c r="E97" s="279">
        <v>14.88</v>
      </c>
      <c r="F97" s="259"/>
      <c r="G97" s="260">
        <v>0</v>
      </c>
      <c r="H97" s="121"/>
      <c r="I97" s="122">
        <f t="shared" si="2"/>
        <v>0</v>
      </c>
      <c r="J97" s="271"/>
    </row>
    <row r="98" spans="1:10" ht="15.75" thickBot="1" x14ac:dyDescent="0.3">
      <c r="A98" s="262" t="s">
        <v>173</v>
      </c>
      <c r="B98" s="251" t="s">
        <v>544</v>
      </c>
      <c r="C98" s="179" t="s">
        <v>111</v>
      </c>
      <c r="D98" s="162" t="s">
        <v>116</v>
      </c>
      <c r="E98" s="279">
        <v>14.66</v>
      </c>
      <c r="F98" s="259"/>
      <c r="G98" s="260">
        <v>0</v>
      </c>
      <c r="H98" s="121"/>
      <c r="I98" s="122">
        <f t="shared" si="2"/>
        <v>0</v>
      </c>
      <c r="J98" s="271"/>
    </row>
    <row r="99" spans="1:10" ht="15.75" thickBot="1" x14ac:dyDescent="0.3">
      <c r="A99" s="262" t="s">
        <v>173</v>
      </c>
      <c r="B99" s="251" t="s">
        <v>545</v>
      </c>
      <c r="C99" s="179" t="s">
        <v>245</v>
      </c>
      <c r="D99" s="162" t="s">
        <v>116</v>
      </c>
      <c r="E99" s="279">
        <v>6.83</v>
      </c>
      <c r="F99" s="259"/>
      <c r="G99" s="260">
        <v>0</v>
      </c>
      <c r="H99" s="121"/>
      <c r="I99" s="122">
        <f t="shared" si="2"/>
        <v>0</v>
      </c>
      <c r="J99" s="271"/>
    </row>
    <row r="100" spans="1:10" ht="15.75" thickBot="1" x14ac:dyDescent="0.3">
      <c r="A100" s="262" t="s">
        <v>173</v>
      </c>
      <c r="B100" s="251" t="s">
        <v>546</v>
      </c>
      <c r="C100" s="179" t="s">
        <v>245</v>
      </c>
      <c r="D100" s="162" t="s">
        <v>116</v>
      </c>
      <c r="E100" s="279">
        <v>14.75</v>
      </c>
      <c r="F100" s="259"/>
      <c r="G100" s="260">
        <v>0</v>
      </c>
      <c r="H100" s="121"/>
      <c r="I100" s="122">
        <f t="shared" si="2"/>
        <v>0</v>
      </c>
      <c r="J100" s="271"/>
    </row>
    <row r="101" spans="1:10" ht="15.75" thickBot="1" x14ac:dyDescent="0.3">
      <c r="A101" s="272" t="s">
        <v>173</v>
      </c>
      <c r="B101" s="282" t="s">
        <v>547</v>
      </c>
      <c r="C101" s="283" t="s">
        <v>434</v>
      </c>
      <c r="D101" s="284" t="s">
        <v>116</v>
      </c>
      <c r="E101" s="279">
        <v>19.989999999999998</v>
      </c>
      <c r="F101" s="259"/>
      <c r="G101" s="260">
        <v>0</v>
      </c>
      <c r="H101" s="121"/>
      <c r="I101" s="122">
        <f t="shared" si="2"/>
        <v>0</v>
      </c>
      <c r="J101" s="276"/>
    </row>
    <row r="102" spans="1:10" ht="15.75" thickBot="1" x14ac:dyDescent="0.3">
      <c r="A102" s="262" t="s">
        <v>173</v>
      </c>
      <c r="B102" s="251" t="s">
        <v>548</v>
      </c>
      <c r="C102" s="179" t="s">
        <v>245</v>
      </c>
      <c r="D102" s="162" t="s">
        <v>116</v>
      </c>
      <c r="E102" s="279">
        <v>11.97</v>
      </c>
      <c r="F102" s="259"/>
      <c r="G102" s="260">
        <v>0</v>
      </c>
      <c r="H102" s="121"/>
      <c r="I102" s="122">
        <f t="shared" si="2"/>
        <v>0</v>
      </c>
      <c r="J102" s="271"/>
    </row>
    <row r="103" spans="1:10" ht="15.75" thickBot="1" x14ac:dyDescent="0.3">
      <c r="A103" s="262" t="s">
        <v>173</v>
      </c>
      <c r="B103" s="251" t="s">
        <v>549</v>
      </c>
      <c r="C103" s="179" t="s">
        <v>453</v>
      </c>
      <c r="D103" s="162" t="s">
        <v>107</v>
      </c>
      <c r="E103" s="279">
        <v>400.04</v>
      </c>
      <c r="F103" s="259"/>
      <c r="G103" s="260">
        <v>0</v>
      </c>
      <c r="H103" s="121"/>
      <c r="I103" s="122">
        <f t="shared" si="2"/>
        <v>0</v>
      </c>
      <c r="J103" s="271"/>
    </row>
    <row r="104" spans="1:10" ht="15.75" thickBot="1" x14ac:dyDescent="0.3">
      <c r="A104" s="262" t="s">
        <v>173</v>
      </c>
      <c r="B104" s="280" t="s">
        <v>550</v>
      </c>
      <c r="C104" s="175" t="s">
        <v>97</v>
      </c>
      <c r="D104" s="285" t="s">
        <v>488</v>
      </c>
      <c r="E104" s="281">
        <v>100.56</v>
      </c>
      <c r="F104" s="259"/>
      <c r="G104" s="260">
        <v>0</v>
      </c>
      <c r="H104" s="121"/>
      <c r="I104" s="122">
        <f t="shared" si="2"/>
        <v>0</v>
      </c>
      <c r="J104" s="271"/>
    </row>
    <row r="105" spans="1:10" ht="15.75" thickBot="1" x14ac:dyDescent="0.3">
      <c r="A105" s="262" t="s">
        <v>173</v>
      </c>
      <c r="B105" s="280" t="s">
        <v>551</v>
      </c>
      <c r="C105" s="175" t="s">
        <v>453</v>
      </c>
      <c r="D105" s="285" t="s">
        <v>488</v>
      </c>
      <c r="E105" s="281">
        <v>93</v>
      </c>
      <c r="F105" s="259"/>
      <c r="G105" s="260">
        <v>0</v>
      </c>
      <c r="H105" s="121"/>
      <c r="I105" s="122">
        <f t="shared" si="2"/>
        <v>0</v>
      </c>
      <c r="J105" s="261"/>
    </row>
    <row r="106" spans="1:10" ht="15.75" thickBot="1" x14ac:dyDescent="0.3">
      <c r="A106" s="262" t="s">
        <v>173</v>
      </c>
      <c r="B106" s="280" t="s">
        <v>552</v>
      </c>
      <c r="C106" s="175" t="s">
        <v>420</v>
      </c>
      <c r="D106" s="285" t="s">
        <v>421</v>
      </c>
      <c r="E106" s="281">
        <v>5.15</v>
      </c>
      <c r="F106" s="259"/>
      <c r="G106" s="260">
        <v>0</v>
      </c>
      <c r="H106" s="121"/>
      <c r="I106" s="122">
        <f t="shared" si="2"/>
        <v>0</v>
      </c>
      <c r="J106" s="261"/>
    </row>
    <row r="107" spans="1:10" ht="15.75" thickBot="1" x14ac:dyDescent="0.3">
      <c r="A107" s="262" t="s">
        <v>173</v>
      </c>
      <c r="B107" s="280" t="s">
        <v>553</v>
      </c>
      <c r="C107" s="175" t="s">
        <v>105</v>
      </c>
      <c r="D107" s="285" t="s">
        <v>488</v>
      </c>
      <c r="E107" s="281">
        <v>24.76</v>
      </c>
      <c r="F107" s="259"/>
      <c r="G107" s="260">
        <v>0</v>
      </c>
      <c r="H107" s="121"/>
      <c r="I107" s="122">
        <f t="shared" si="2"/>
        <v>0</v>
      </c>
      <c r="J107" s="261"/>
    </row>
    <row r="108" spans="1:10" ht="15.75" thickBot="1" x14ac:dyDescent="0.3">
      <c r="A108" s="262" t="s">
        <v>173</v>
      </c>
      <c r="B108" s="280" t="s">
        <v>554</v>
      </c>
      <c r="C108" s="175" t="s">
        <v>105</v>
      </c>
      <c r="D108" s="285" t="s">
        <v>488</v>
      </c>
      <c r="E108" s="281">
        <v>24.7</v>
      </c>
      <c r="F108" s="259"/>
      <c r="G108" s="260">
        <v>0</v>
      </c>
      <c r="H108" s="121"/>
      <c r="I108" s="122">
        <f t="shared" si="2"/>
        <v>0</v>
      </c>
      <c r="J108" s="271"/>
    </row>
    <row r="109" spans="1:10" ht="15.75" thickBot="1" x14ac:dyDescent="0.3">
      <c r="A109" s="262" t="s">
        <v>173</v>
      </c>
      <c r="B109" s="280" t="s">
        <v>555</v>
      </c>
      <c r="C109" s="175" t="s">
        <v>97</v>
      </c>
      <c r="D109" s="285" t="s">
        <v>488</v>
      </c>
      <c r="E109" s="281">
        <v>100.58</v>
      </c>
      <c r="F109" s="259"/>
      <c r="G109" s="260">
        <v>0</v>
      </c>
      <c r="H109" s="121"/>
      <c r="I109" s="122">
        <f t="shared" si="2"/>
        <v>0</v>
      </c>
      <c r="J109" s="271"/>
    </row>
    <row r="110" spans="1:10" ht="15.75" thickBot="1" x14ac:dyDescent="0.3">
      <c r="A110" s="262" t="s">
        <v>173</v>
      </c>
      <c r="B110" s="251" t="s">
        <v>556</v>
      </c>
      <c r="C110" s="175" t="s">
        <v>97</v>
      </c>
      <c r="D110" s="162" t="s">
        <v>488</v>
      </c>
      <c r="E110" s="279">
        <v>83.7</v>
      </c>
      <c r="F110" s="259"/>
      <c r="G110" s="260">
        <v>0</v>
      </c>
      <c r="H110" s="121"/>
      <c r="I110" s="122">
        <f t="shared" si="2"/>
        <v>0</v>
      </c>
      <c r="J110" s="271"/>
    </row>
    <row r="111" spans="1:10" ht="15.75" thickBot="1" x14ac:dyDescent="0.3">
      <c r="A111" s="262" t="s">
        <v>173</v>
      </c>
      <c r="B111" s="280" t="s">
        <v>557</v>
      </c>
      <c r="C111" s="286" t="s">
        <v>97</v>
      </c>
      <c r="D111" s="285" t="s">
        <v>488</v>
      </c>
      <c r="E111" s="281">
        <v>60.04</v>
      </c>
      <c r="F111" s="259"/>
      <c r="G111" s="260">
        <v>0</v>
      </c>
      <c r="H111" s="121"/>
      <c r="I111" s="122">
        <f t="shared" si="2"/>
        <v>0</v>
      </c>
      <c r="J111" s="271"/>
    </row>
    <row r="112" spans="1:10" ht="15.75" thickBot="1" x14ac:dyDescent="0.3">
      <c r="A112" s="272" t="s">
        <v>173</v>
      </c>
      <c r="B112" s="282" t="s">
        <v>558</v>
      </c>
      <c r="C112" s="283" t="s">
        <v>434</v>
      </c>
      <c r="D112" s="284" t="s">
        <v>243</v>
      </c>
      <c r="E112" s="281">
        <v>6.21</v>
      </c>
      <c r="F112" s="259"/>
      <c r="G112" s="260">
        <v>0</v>
      </c>
      <c r="H112" s="121"/>
      <c r="I112" s="122">
        <f t="shared" si="2"/>
        <v>0</v>
      </c>
      <c r="J112" s="276"/>
    </row>
    <row r="113" spans="1:10" ht="15.75" thickBot="1" x14ac:dyDescent="0.3">
      <c r="A113" s="277" t="s">
        <v>173</v>
      </c>
      <c r="B113" s="280" t="s">
        <v>559</v>
      </c>
      <c r="C113" s="286" t="s">
        <v>560</v>
      </c>
      <c r="D113" s="285" t="s">
        <v>243</v>
      </c>
      <c r="E113" s="281">
        <v>48.64</v>
      </c>
      <c r="F113" s="259"/>
      <c r="G113" s="260">
        <v>0</v>
      </c>
      <c r="H113" s="121"/>
      <c r="I113" s="122">
        <f t="shared" si="2"/>
        <v>0</v>
      </c>
      <c r="J113" s="276"/>
    </row>
    <row r="114" spans="1:10" ht="15.75" thickBot="1" x14ac:dyDescent="0.3">
      <c r="A114" s="262" t="s">
        <v>173</v>
      </c>
      <c r="B114" s="251" t="s">
        <v>561</v>
      </c>
      <c r="C114" s="179" t="s">
        <v>455</v>
      </c>
      <c r="D114" s="162" t="s">
        <v>488</v>
      </c>
      <c r="E114" s="279">
        <v>21.76</v>
      </c>
      <c r="F114" s="259"/>
      <c r="G114" s="260">
        <v>0</v>
      </c>
      <c r="H114" s="121"/>
      <c r="I114" s="122">
        <f t="shared" si="2"/>
        <v>0</v>
      </c>
      <c r="J114" s="271"/>
    </row>
    <row r="115" spans="1:10" ht="15.75" thickBot="1" x14ac:dyDescent="0.3">
      <c r="A115" s="262" t="s">
        <v>173</v>
      </c>
      <c r="B115" s="251" t="s">
        <v>562</v>
      </c>
      <c r="C115" s="179" t="s">
        <v>455</v>
      </c>
      <c r="D115" s="162" t="s">
        <v>243</v>
      </c>
      <c r="E115" s="279">
        <v>4.8600000000000003</v>
      </c>
      <c r="F115" s="259"/>
      <c r="G115" s="260">
        <v>0</v>
      </c>
      <c r="H115" s="121"/>
      <c r="I115" s="122">
        <f t="shared" si="2"/>
        <v>0</v>
      </c>
      <c r="J115" s="271"/>
    </row>
    <row r="116" spans="1:10" ht="15.75" thickBot="1" x14ac:dyDescent="0.3">
      <c r="A116" s="262" t="s">
        <v>173</v>
      </c>
      <c r="B116" s="251" t="s">
        <v>563</v>
      </c>
      <c r="C116" s="179" t="s">
        <v>455</v>
      </c>
      <c r="D116" s="285" t="s">
        <v>488</v>
      </c>
      <c r="E116" s="279">
        <v>10.64</v>
      </c>
      <c r="F116" s="259"/>
      <c r="G116" s="260">
        <v>0</v>
      </c>
      <c r="H116" s="121"/>
      <c r="I116" s="122">
        <f t="shared" si="2"/>
        <v>0</v>
      </c>
      <c r="J116" s="271"/>
    </row>
    <row r="117" spans="1:10" ht="15.75" thickBot="1" x14ac:dyDescent="0.3">
      <c r="A117" s="262" t="s">
        <v>173</v>
      </c>
      <c r="B117" s="251" t="s">
        <v>564</v>
      </c>
      <c r="C117" s="179" t="s">
        <v>97</v>
      </c>
      <c r="D117" s="285" t="s">
        <v>488</v>
      </c>
      <c r="E117" s="279">
        <v>47.95</v>
      </c>
      <c r="F117" s="259"/>
      <c r="G117" s="260">
        <v>0</v>
      </c>
      <c r="H117" s="121"/>
      <c r="I117" s="122">
        <f t="shared" si="2"/>
        <v>0</v>
      </c>
      <c r="J117" s="271"/>
    </row>
    <row r="118" spans="1:10" ht="15.75" thickBot="1" x14ac:dyDescent="0.3">
      <c r="A118" s="262" t="s">
        <v>173</v>
      </c>
      <c r="B118" s="251" t="s">
        <v>565</v>
      </c>
      <c r="C118" s="179" t="s">
        <v>455</v>
      </c>
      <c r="D118" s="162" t="s">
        <v>488</v>
      </c>
      <c r="E118" s="279">
        <v>21.77</v>
      </c>
      <c r="F118" s="259"/>
      <c r="G118" s="260">
        <v>0</v>
      </c>
      <c r="H118" s="121"/>
      <c r="I118" s="122">
        <f t="shared" si="2"/>
        <v>0</v>
      </c>
      <c r="J118" s="271"/>
    </row>
    <row r="119" spans="1:10" ht="15.75" thickBot="1" x14ac:dyDescent="0.3">
      <c r="A119" s="262" t="s">
        <v>173</v>
      </c>
      <c r="B119" s="251" t="s">
        <v>566</v>
      </c>
      <c r="C119" s="175" t="s">
        <v>105</v>
      </c>
      <c r="D119" s="162" t="s">
        <v>488</v>
      </c>
      <c r="E119" s="279">
        <v>51.13</v>
      </c>
      <c r="F119" s="259"/>
      <c r="G119" s="260">
        <v>0</v>
      </c>
      <c r="H119" s="121"/>
      <c r="I119" s="122">
        <f t="shared" si="2"/>
        <v>0</v>
      </c>
      <c r="J119" s="271"/>
    </row>
    <row r="120" spans="1:10" ht="15.75" thickBot="1" x14ac:dyDescent="0.3">
      <c r="A120" s="262" t="s">
        <v>173</v>
      </c>
      <c r="B120" s="251" t="s">
        <v>567</v>
      </c>
      <c r="C120" s="175" t="s">
        <v>97</v>
      </c>
      <c r="D120" s="162" t="s">
        <v>488</v>
      </c>
      <c r="E120" s="279">
        <v>218.49</v>
      </c>
      <c r="F120" s="259"/>
      <c r="G120" s="260">
        <v>0</v>
      </c>
      <c r="H120" s="121"/>
      <c r="I120" s="122">
        <f t="shared" si="2"/>
        <v>0</v>
      </c>
      <c r="J120" s="271"/>
    </row>
    <row r="121" spans="1:10" ht="15.75" thickBot="1" x14ac:dyDescent="0.3">
      <c r="A121" s="272" t="s">
        <v>173</v>
      </c>
      <c r="B121" s="282" t="s">
        <v>568</v>
      </c>
      <c r="C121" s="283" t="s">
        <v>434</v>
      </c>
      <c r="D121" s="284" t="s">
        <v>488</v>
      </c>
      <c r="E121" s="279">
        <v>47.8</v>
      </c>
      <c r="F121" s="259"/>
      <c r="G121" s="260">
        <v>0</v>
      </c>
      <c r="H121" s="121"/>
      <c r="I121" s="122">
        <f t="shared" si="2"/>
        <v>0</v>
      </c>
      <c r="J121" s="276"/>
    </row>
    <row r="122" spans="1:10" ht="15.75" thickBot="1" x14ac:dyDescent="0.3">
      <c r="A122" s="262" t="s">
        <v>173</v>
      </c>
      <c r="B122" s="251" t="s">
        <v>569</v>
      </c>
      <c r="C122" s="175" t="s">
        <v>97</v>
      </c>
      <c r="D122" s="162" t="s">
        <v>488</v>
      </c>
      <c r="E122" s="279">
        <v>49.45</v>
      </c>
      <c r="F122" s="259"/>
      <c r="G122" s="260">
        <v>0</v>
      </c>
      <c r="H122" s="121"/>
      <c r="I122" s="122">
        <f t="shared" si="2"/>
        <v>0</v>
      </c>
      <c r="J122" s="271"/>
    </row>
    <row r="123" spans="1:10" ht="15.75" thickBot="1" x14ac:dyDescent="0.3">
      <c r="A123" s="262" t="s">
        <v>173</v>
      </c>
      <c r="B123" s="251" t="s">
        <v>570</v>
      </c>
      <c r="C123" s="175" t="s">
        <v>97</v>
      </c>
      <c r="D123" s="162" t="s">
        <v>488</v>
      </c>
      <c r="E123" s="279">
        <v>84.27</v>
      </c>
      <c r="F123" s="259"/>
      <c r="G123" s="260">
        <v>0</v>
      </c>
      <c r="H123" s="121"/>
      <c r="I123" s="122">
        <f t="shared" si="2"/>
        <v>0</v>
      </c>
      <c r="J123" s="271"/>
    </row>
    <row r="124" spans="1:10" ht="15.75" thickBot="1" x14ac:dyDescent="0.3">
      <c r="A124" s="272" t="s">
        <v>173</v>
      </c>
      <c r="B124" s="282" t="s">
        <v>571</v>
      </c>
      <c r="C124" s="283" t="s">
        <v>560</v>
      </c>
      <c r="D124" s="284" t="s">
        <v>488</v>
      </c>
      <c r="E124" s="279">
        <v>33.44</v>
      </c>
      <c r="F124" s="259"/>
      <c r="G124" s="260">
        <v>0</v>
      </c>
      <c r="H124" s="121"/>
      <c r="I124" s="122">
        <f t="shared" si="2"/>
        <v>0</v>
      </c>
      <c r="J124" s="276"/>
    </row>
    <row r="125" spans="1:10" ht="15.75" thickBot="1" x14ac:dyDescent="0.3">
      <c r="A125" s="262" t="s">
        <v>173</v>
      </c>
      <c r="B125" s="251" t="s">
        <v>572</v>
      </c>
      <c r="C125" s="179" t="s">
        <v>245</v>
      </c>
      <c r="D125" s="162" t="s">
        <v>488</v>
      </c>
      <c r="E125" s="279">
        <v>16.45</v>
      </c>
      <c r="F125" s="259"/>
      <c r="G125" s="260">
        <v>0</v>
      </c>
      <c r="H125" s="121"/>
      <c r="I125" s="122">
        <f t="shared" si="2"/>
        <v>0</v>
      </c>
      <c r="J125" s="271"/>
    </row>
    <row r="126" spans="1:10" ht="15.75" thickBot="1" x14ac:dyDescent="0.3">
      <c r="A126" s="262" t="s">
        <v>173</v>
      </c>
      <c r="B126" s="251" t="s">
        <v>573</v>
      </c>
      <c r="C126" s="179" t="s">
        <v>245</v>
      </c>
      <c r="D126" s="162" t="s">
        <v>488</v>
      </c>
      <c r="E126" s="279">
        <v>16.45</v>
      </c>
      <c r="F126" s="259"/>
      <c r="G126" s="260">
        <v>0</v>
      </c>
      <c r="H126" s="121"/>
      <c r="I126" s="122">
        <f t="shared" si="2"/>
        <v>0</v>
      </c>
      <c r="J126" s="271"/>
    </row>
    <row r="127" spans="1:10" ht="15.75" thickBot="1" x14ac:dyDescent="0.3">
      <c r="A127" s="262" t="s">
        <v>173</v>
      </c>
      <c r="B127" s="251" t="s">
        <v>574</v>
      </c>
      <c r="C127" s="179" t="s">
        <v>245</v>
      </c>
      <c r="D127" s="162" t="s">
        <v>488</v>
      </c>
      <c r="E127" s="279">
        <v>3.79</v>
      </c>
      <c r="F127" s="259"/>
      <c r="G127" s="260">
        <v>0</v>
      </c>
      <c r="H127" s="121"/>
      <c r="I127" s="122">
        <f t="shared" si="2"/>
        <v>0</v>
      </c>
      <c r="J127" s="271"/>
    </row>
    <row r="128" spans="1:10" ht="15.75" thickBot="1" x14ac:dyDescent="0.3">
      <c r="A128" s="262" t="s">
        <v>173</v>
      </c>
      <c r="B128" s="251" t="s">
        <v>575</v>
      </c>
      <c r="C128" s="179" t="s">
        <v>245</v>
      </c>
      <c r="D128" s="162" t="s">
        <v>488</v>
      </c>
      <c r="E128" s="279">
        <v>3.79</v>
      </c>
      <c r="F128" s="259"/>
      <c r="G128" s="260">
        <v>0</v>
      </c>
      <c r="H128" s="121"/>
      <c r="I128" s="122">
        <f t="shared" si="2"/>
        <v>0</v>
      </c>
      <c r="J128" s="271"/>
    </row>
    <row r="129" spans="1:10" ht="15.75" thickBot="1" x14ac:dyDescent="0.3">
      <c r="A129" s="262" t="s">
        <v>173</v>
      </c>
      <c r="B129" s="251" t="s">
        <v>576</v>
      </c>
      <c r="C129" s="175" t="s">
        <v>105</v>
      </c>
      <c r="D129" s="162" t="s">
        <v>488</v>
      </c>
      <c r="E129" s="279">
        <v>66.02</v>
      </c>
      <c r="F129" s="259"/>
      <c r="G129" s="260">
        <v>0</v>
      </c>
      <c r="H129" s="121"/>
      <c r="I129" s="122">
        <f t="shared" si="2"/>
        <v>0</v>
      </c>
      <c r="J129" s="271"/>
    </row>
    <row r="130" spans="1:10" ht="15.75" thickBot="1" x14ac:dyDescent="0.3">
      <c r="A130" s="262" t="s">
        <v>173</v>
      </c>
      <c r="B130" s="251" t="s">
        <v>577</v>
      </c>
      <c r="C130" s="179" t="s">
        <v>455</v>
      </c>
      <c r="D130" s="162" t="s">
        <v>424</v>
      </c>
      <c r="E130" s="279">
        <v>32.14</v>
      </c>
      <c r="F130" s="259"/>
      <c r="G130" s="260">
        <v>0</v>
      </c>
      <c r="H130" s="121"/>
      <c r="I130" s="122">
        <f t="shared" si="2"/>
        <v>0</v>
      </c>
      <c r="J130" s="271"/>
    </row>
    <row r="131" spans="1:10" ht="15.75" thickBot="1" x14ac:dyDescent="0.3">
      <c r="A131" s="272" t="s">
        <v>173</v>
      </c>
      <c r="B131" s="282" t="s">
        <v>578</v>
      </c>
      <c r="C131" s="283" t="s">
        <v>579</v>
      </c>
      <c r="D131" s="284" t="s">
        <v>580</v>
      </c>
      <c r="E131" s="279">
        <v>65.14</v>
      </c>
      <c r="F131" s="259"/>
      <c r="G131" s="260">
        <v>0</v>
      </c>
      <c r="H131" s="121"/>
      <c r="I131" s="122">
        <f t="shared" si="2"/>
        <v>0</v>
      </c>
      <c r="J131" s="276"/>
    </row>
    <row r="132" spans="1:10" ht="15.75" thickBot="1" x14ac:dyDescent="0.3">
      <c r="A132" s="272" t="s">
        <v>173</v>
      </c>
      <c r="B132" s="282" t="s">
        <v>581</v>
      </c>
      <c r="C132" s="283" t="s">
        <v>582</v>
      </c>
      <c r="D132" s="284" t="s">
        <v>580</v>
      </c>
      <c r="E132" s="279">
        <v>11.39</v>
      </c>
      <c r="F132" s="259"/>
      <c r="G132" s="260">
        <v>0</v>
      </c>
      <c r="H132" s="121"/>
      <c r="I132" s="122">
        <f t="shared" si="2"/>
        <v>0</v>
      </c>
      <c r="J132" s="276"/>
    </row>
    <row r="133" spans="1:10" ht="15.75" thickBot="1" x14ac:dyDescent="0.3">
      <c r="A133" s="272" t="s">
        <v>173</v>
      </c>
      <c r="B133" s="282" t="s">
        <v>583</v>
      </c>
      <c r="C133" s="283" t="s">
        <v>582</v>
      </c>
      <c r="D133" s="284" t="s">
        <v>580</v>
      </c>
      <c r="E133" s="279">
        <v>5.31</v>
      </c>
      <c r="F133" s="259"/>
      <c r="G133" s="260">
        <v>0</v>
      </c>
      <c r="H133" s="121"/>
      <c r="I133" s="122">
        <f t="shared" si="2"/>
        <v>0</v>
      </c>
      <c r="J133" s="276"/>
    </row>
    <row r="134" spans="1:10" ht="15.75" thickBot="1" x14ac:dyDescent="0.3">
      <c r="A134" s="262" t="s">
        <v>173</v>
      </c>
      <c r="B134" s="251" t="s">
        <v>584</v>
      </c>
      <c r="C134" s="179" t="s">
        <v>455</v>
      </c>
      <c r="D134" s="162" t="s">
        <v>424</v>
      </c>
      <c r="E134" s="279">
        <v>21.61</v>
      </c>
      <c r="F134" s="259"/>
      <c r="G134" s="260">
        <v>0</v>
      </c>
      <c r="H134" s="121"/>
      <c r="I134" s="122">
        <f t="shared" si="2"/>
        <v>0</v>
      </c>
      <c r="J134" s="271"/>
    </row>
    <row r="135" spans="1:10" ht="15.75" thickBot="1" x14ac:dyDescent="0.3">
      <c r="A135" s="262" t="s">
        <v>173</v>
      </c>
      <c r="B135" s="251" t="s">
        <v>585</v>
      </c>
      <c r="C135" s="179" t="s">
        <v>455</v>
      </c>
      <c r="D135" s="162" t="s">
        <v>424</v>
      </c>
      <c r="E135" s="279">
        <v>21.6</v>
      </c>
      <c r="F135" s="259"/>
      <c r="G135" s="260">
        <v>0</v>
      </c>
      <c r="H135" s="121"/>
      <c r="I135" s="122">
        <f t="shared" si="2"/>
        <v>0</v>
      </c>
      <c r="J135" s="271"/>
    </row>
    <row r="136" spans="1:10" ht="15.75" thickBot="1" x14ac:dyDescent="0.3">
      <c r="A136" s="272" t="s">
        <v>173</v>
      </c>
      <c r="B136" s="282" t="s">
        <v>586</v>
      </c>
      <c r="C136" s="283" t="s">
        <v>434</v>
      </c>
      <c r="D136" s="284" t="s">
        <v>424</v>
      </c>
      <c r="E136" s="279">
        <v>5.3</v>
      </c>
      <c r="F136" s="259"/>
      <c r="G136" s="260">
        <v>0</v>
      </c>
      <c r="H136" s="121"/>
      <c r="I136" s="122">
        <f t="shared" si="2"/>
        <v>0</v>
      </c>
      <c r="J136" s="276"/>
    </row>
    <row r="137" spans="1:10" ht="15.75" thickBot="1" x14ac:dyDescent="0.3">
      <c r="A137" s="262" t="s">
        <v>173</v>
      </c>
      <c r="B137" s="251" t="s">
        <v>583</v>
      </c>
      <c r="C137" s="175" t="s">
        <v>587</v>
      </c>
      <c r="D137" s="162" t="s">
        <v>424</v>
      </c>
      <c r="E137" s="279">
        <v>66.08</v>
      </c>
      <c r="F137" s="259"/>
      <c r="G137" s="260">
        <v>0</v>
      </c>
      <c r="H137" s="121"/>
      <c r="I137" s="122">
        <f t="shared" si="2"/>
        <v>0</v>
      </c>
      <c r="J137" s="271"/>
    </row>
    <row r="138" spans="1:10" ht="15.75" thickBot="1" x14ac:dyDescent="0.3">
      <c r="A138" s="262" t="s">
        <v>173</v>
      </c>
      <c r="B138" s="251" t="s">
        <v>588</v>
      </c>
      <c r="C138" s="179" t="s">
        <v>112</v>
      </c>
      <c r="D138" s="233" t="s">
        <v>589</v>
      </c>
      <c r="E138" s="279">
        <v>2.5299999999999998</v>
      </c>
      <c r="F138" s="259"/>
      <c r="G138" s="260">
        <v>0</v>
      </c>
      <c r="H138" s="121"/>
      <c r="I138" s="122">
        <f t="shared" si="2"/>
        <v>0</v>
      </c>
      <c r="J138" s="271"/>
    </row>
    <row r="139" spans="1:10" ht="15.75" thickBot="1" x14ac:dyDescent="0.3">
      <c r="A139" s="262" t="s">
        <v>173</v>
      </c>
      <c r="B139" s="251" t="s">
        <v>581</v>
      </c>
      <c r="C139" s="179" t="s">
        <v>455</v>
      </c>
      <c r="D139" s="285" t="s">
        <v>424</v>
      </c>
      <c r="E139" s="279">
        <v>49.68</v>
      </c>
      <c r="F139" s="259"/>
      <c r="G139" s="260">
        <v>0</v>
      </c>
      <c r="H139" s="121"/>
      <c r="I139" s="122">
        <f t="shared" ref="I139:I177" si="3">F139*G139</f>
        <v>0</v>
      </c>
      <c r="J139" s="271"/>
    </row>
    <row r="140" spans="1:10" ht="15.75" thickBot="1" x14ac:dyDescent="0.3">
      <c r="A140" s="262" t="s">
        <v>173</v>
      </c>
      <c r="B140" s="243" t="s">
        <v>591</v>
      </c>
      <c r="C140" s="175" t="s">
        <v>453</v>
      </c>
      <c r="D140" s="124" t="s">
        <v>107</v>
      </c>
      <c r="E140" s="267">
        <v>37.799999999999997</v>
      </c>
      <c r="F140" s="259"/>
      <c r="G140" s="260">
        <v>0</v>
      </c>
      <c r="H140" s="121"/>
      <c r="I140" s="122">
        <f t="shared" si="3"/>
        <v>0</v>
      </c>
      <c r="J140" s="271"/>
    </row>
    <row r="141" spans="1:10" ht="15.75" thickBot="1" x14ac:dyDescent="0.3">
      <c r="A141" s="74" t="s">
        <v>120</v>
      </c>
      <c r="B141" s="161" t="s">
        <v>592</v>
      </c>
      <c r="C141" s="246" t="s">
        <v>453</v>
      </c>
      <c r="D141" s="177" t="s">
        <v>107</v>
      </c>
      <c r="E141" s="247">
        <v>19.18</v>
      </c>
      <c r="F141" s="259"/>
      <c r="G141" s="260">
        <v>0</v>
      </c>
      <c r="H141" s="121"/>
      <c r="I141" s="122">
        <f t="shared" si="3"/>
        <v>0</v>
      </c>
      <c r="J141" s="271"/>
    </row>
    <row r="142" spans="1:10" ht="15.75" thickBot="1" x14ac:dyDescent="0.3">
      <c r="A142" s="74" t="s">
        <v>120</v>
      </c>
      <c r="B142" s="161" t="s">
        <v>593</v>
      </c>
      <c r="C142" s="246" t="s">
        <v>453</v>
      </c>
      <c r="D142" s="177" t="s">
        <v>107</v>
      </c>
      <c r="E142" s="247">
        <v>125.71</v>
      </c>
      <c r="F142" s="259"/>
      <c r="G142" s="260">
        <v>0</v>
      </c>
      <c r="H142" s="121"/>
      <c r="I142" s="122">
        <f t="shared" si="3"/>
        <v>0</v>
      </c>
      <c r="J142" s="271"/>
    </row>
    <row r="143" spans="1:10" ht="15.75" thickBot="1" x14ac:dyDescent="0.3">
      <c r="A143" s="74" t="s">
        <v>120</v>
      </c>
      <c r="B143" s="245" t="s">
        <v>594</v>
      </c>
      <c r="C143" s="246" t="s">
        <v>453</v>
      </c>
      <c r="D143" s="177" t="s">
        <v>107</v>
      </c>
      <c r="E143" s="247">
        <v>87.53</v>
      </c>
      <c r="F143" s="259"/>
      <c r="G143" s="260">
        <v>0</v>
      </c>
      <c r="H143" s="121"/>
      <c r="I143" s="122">
        <f t="shared" si="3"/>
        <v>0</v>
      </c>
      <c r="J143" s="271"/>
    </row>
    <row r="144" spans="1:10" ht="15.75" thickBot="1" x14ac:dyDescent="0.3">
      <c r="A144" s="74" t="s">
        <v>120</v>
      </c>
      <c r="B144" s="245" t="s">
        <v>595</v>
      </c>
      <c r="C144" s="246" t="s">
        <v>455</v>
      </c>
      <c r="D144" s="177" t="s">
        <v>424</v>
      </c>
      <c r="E144" s="247">
        <v>8.85</v>
      </c>
      <c r="F144" s="259"/>
      <c r="G144" s="260">
        <v>0</v>
      </c>
      <c r="H144" s="121"/>
      <c r="I144" s="122">
        <f t="shared" si="3"/>
        <v>0</v>
      </c>
      <c r="J144" s="271"/>
    </row>
    <row r="145" spans="1:10" ht="15.75" thickBot="1" x14ac:dyDescent="0.3">
      <c r="A145" s="74" t="s">
        <v>120</v>
      </c>
      <c r="B145" s="245" t="s">
        <v>596</v>
      </c>
      <c r="C145" s="246" t="s">
        <v>455</v>
      </c>
      <c r="D145" s="177" t="s">
        <v>107</v>
      </c>
      <c r="E145" s="247">
        <v>27.14</v>
      </c>
      <c r="F145" s="259"/>
      <c r="G145" s="260">
        <v>0</v>
      </c>
      <c r="H145" s="121"/>
      <c r="I145" s="122">
        <f t="shared" si="3"/>
        <v>0</v>
      </c>
      <c r="J145" s="271"/>
    </row>
    <row r="146" spans="1:10" ht="15.75" thickBot="1" x14ac:dyDescent="0.3">
      <c r="A146" s="74" t="s">
        <v>120</v>
      </c>
      <c r="B146" s="245" t="s">
        <v>597</v>
      </c>
      <c r="C146" s="246" t="s">
        <v>455</v>
      </c>
      <c r="D146" s="177" t="s">
        <v>107</v>
      </c>
      <c r="E146" s="247">
        <v>26.95</v>
      </c>
      <c r="F146" s="259"/>
      <c r="G146" s="260">
        <v>0</v>
      </c>
      <c r="H146" s="121"/>
      <c r="I146" s="122">
        <f t="shared" si="3"/>
        <v>0</v>
      </c>
      <c r="J146" s="271"/>
    </row>
    <row r="147" spans="1:10" ht="15.75" thickBot="1" x14ac:dyDescent="0.3">
      <c r="A147" s="74" t="s">
        <v>120</v>
      </c>
      <c r="B147" s="245" t="s">
        <v>598</v>
      </c>
      <c r="C147" s="246" t="s">
        <v>455</v>
      </c>
      <c r="D147" s="177" t="s">
        <v>107</v>
      </c>
      <c r="E147" s="247">
        <v>8.66</v>
      </c>
      <c r="F147" s="259"/>
      <c r="G147" s="260">
        <v>0</v>
      </c>
      <c r="H147" s="121"/>
      <c r="I147" s="122">
        <f t="shared" si="3"/>
        <v>0</v>
      </c>
      <c r="J147" s="271"/>
    </row>
    <row r="148" spans="1:10" ht="15.75" thickBot="1" x14ac:dyDescent="0.3">
      <c r="A148" s="74" t="s">
        <v>120</v>
      </c>
      <c r="B148" s="245" t="s">
        <v>599</v>
      </c>
      <c r="C148" s="246" t="s">
        <v>455</v>
      </c>
      <c r="D148" s="177" t="s">
        <v>107</v>
      </c>
      <c r="E148" s="247">
        <v>27.33</v>
      </c>
      <c r="F148" s="259"/>
      <c r="G148" s="260">
        <v>0</v>
      </c>
      <c r="H148" s="121"/>
      <c r="I148" s="122">
        <f t="shared" si="3"/>
        <v>0</v>
      </c>
      <c r="J148" s="271"/>
    </row>
    <row r="149" spans="1:10" ht="15.75" thickBot="1" x14ac:dyDescent="0.3">
      <c r="A149" s="74" t="s">
        <v>120</v>
      </c>
      <c r="B149" s="245" t="s">
        <v>600</v>
      </c>
      <c r="C149" s="246" t="s">
        <v>455</v>
      </c>
      <c r="D149" s="177" t="s">
        <v>107</v>
      </c>
      <c r="E149" s="247">
        <v>18.09</v>
      </c>
      <c r="F149" s="259"/>
      <c r="G149" s="260">
        <v>0</v>
      </c>
      <c r="H149" s="121"/>
      <c r="I149" s="122">
        <f t="shared" si="3"/>
        <v>0</v>
      </c>
      <c r="J149" s="271"/>
    </row>
    <row r="150" spans="1:10" ht="15.75" thickBot="1" x14ac:dyDescent="0.3">
      <c r="A150" s="287" t="s">
        <v>120</v>
      </c>
      <c r="B150" s="288" t="s">
        <v>601</v>
      </c>
      <c r="C150" s="273" t="s">
        <v>434</v>
      </c>
      <c r="D150" s="289" t="s">
        <v>107</v>
      </c>
      <c r="E150" s="247">
        <v>8.43</v>
      </c>
      <c r="F150" s="259"/>
      <c r="G150" s="260">
        <v>0</v>
      </c>
      <c r="H150" s="121"/>
      <c r="I150" s="122">
        <f t="shared" si="3"/>
        <v>0</v>
      </c>
      <c r="J150" s="276"/>
    </row>
    <row r="151" spans="1:10" ht="15.75" thickBot="1" x14ac:dyDescent="0.3">
      <c r="A151" s="74" t="s">
        <v>120</v>
      </c>
      <c r="B151" s="245" t="s">
        <v>602</v>
      </c>
      <c r="C151" s="246" t="s">
        <v>105</v>
      </c>
      <c r="D151" s="177" t="s">
        <v>107</v>
      </c>
      <c r="E151" s="247">
        <v>49.35</v>
      </c>
      <c r="F151" s="259"/>
      <c r="G151" s="260">
        <v>0</v>
      </c>
      <c r="H151" s="121"/>
      <c r="I151" s="122">
        <f t="shared" si="3"/>
        <v>0</v>
      </c>
      <c r="J151" s="271"/>
    </row>
    <row r="152" spans="1:10" ht="15.75" thickBot="1" x14ac:dyDescent="0.3">
      <c r="A152" s="287" t="s">
        <v>120</v>
      </c>
      <c r="B152" s="290" t="s">
        <v>603</v>
      </c>
      <c r="C152" s="273" t="s">
        <v>434</v>
      </c>
      <c r="D152" s="289" t="s">
        <v>116</v>
      </c>
      <c r="E152" s="247">
        <v>5.25</v>
      </c>
      <c r="F152" s="259"/>
      <c r="G152" s="260">
        <v>0</v>
      </c>
      <c r="H152" s="121"/>
      <c r="I152" s="122">
        <f t="shared" si="3"/>
        <v>0</v>
      </c>
      <c r="J152" s="276"/>
    </row>
    <row r="153" spans="1:10" ht="15.75" thickBot="1" x14ac:dyDescent="0.3">
      <c r="A153" s="74" t="s">
        <v>120</v>
      </c>
      <c r="B153" s="245" t="s">
        <v>604</v>
      </c>
      <c r="C153" s="246" t="s">
        <v>245</v>
      </c>
      <c r="D153" s="177" t="s">
        <v>116</v>
      </c>
      <c r="E153" s="247">
        <v>7.8</v>
      </c>
      <c r="F153" s="259"/>
      <c r="G153" s="260">
        <v>0</v>
      </c>
      <c r="H153" s="121"/>
      <c r="I153" s="122">
        <f t="shared" si="3"/>
        <v>0</v>
      </c>
      <c r="J153" s="271"/>
    </row>
    <row r="154" spans="1:10" ht="15.75" thickBot="1" x14ac:dyDescent="0.3">
      <c r="A154" s="73" t="s">
        <v>120</v>
      </c>
      <c r="B154" s="245" t="s">
        <v>605</v>
      </c>
      <c r="C154" s="176" t="s">
        <v>434</v>
      </c>
      <c r="D154" s="177" t="s">
        <v>606</v>
      </c>
      <c r="E154" s="247">
        <v>5</v>
      </c>
      <c r="F154" s="259"/>
      <c r="G154" s="260">
        <v>0</v>
      </c>
      <c r="H154" s="121"/>
      <c r="I154" s="122">
        <f t="shared" si="3"/>
        <v>0</v>
      </c>
      <c r="J154" s="271"/>
    </row>
    <row r="155" spans="1:10" ht="15.75" thickBot="1" x14ac:dyDescent="0.3">
      <c r="A155" s="74" t="s">
        <v>120</v>
      </c>
      <c r="B155" s="245" t="s">
        <v>607</v>
      </c>
      <c r="C155" s="176" t="s">
        <v>245</v>
      </c>
      <c r="D155" s="177" t="s">
        <v>116</v>
      </c>
      <c r="E155" s="247">
        <v>7.8</v>
      </c>
      <c r="F155" s="259"/>
      <c r="G155" s="260">
        <v>0</v>
      </c>
      <c r="H155" s="121"/>
      <c r="I155" s="122">
        <f t="shared" si="3"/>
        <v>0</v>
      </c>
      <c r="J155" s="271"/>
    </row>
    <row r="156" spans="1:10" ht="15.75" thickBot="1" x14ac:dyDescent="0.3">
      <c r="A156" s="74" t="s">
        <v>120</v>
      </c>
      <c r="B156" s="245" t="s">
        <v>608</v>
      </c>
      <c r="C156" s="176" t="s">
        <v>434</v>
      </c>
      <c r="D156" s="177" t="s">
        <v>107</v>
      </c>
      <c r="E156" s="247">
        <v>5.52</v>
      </c>
      <c r="F156" s="259"/>
      <c r="G156" s="260">
        <v>0</v>
      </c>
      <c r="H156" s="121"/>
      <c r="I156" s="122">
        <f t="shared" si="3"/>
        <v>0</v>
      </c>
      <c r="J156" s="261"/>
    </row>
    <row r="157" spans="1:10" ht="15.75" thickBot="1" x14ac:dyDescent="0.3">
      <c r="A157" s="74" t="s">
        <v>120</v>
      </c>
      <c r="B157" s="245" t="s">
        <v>609</v>
      </c>
      <c r="C157" s="176" t="s">
        <v>434</v>
      </c>
      <c r="D157" s="177" t="s">
        <v>116</v>
      </c>
      <c r="E157" s="247">
        <v>5.64</v>
      </c>
      <c r="F157" s="259"/>
      <c r="G157" s="260">
        <v>0</v>
      </c>
      <c r="H157" s="121"/>
      <c r="I157" s="122">
        <f t="shared" si="3"/>
        <v>0</v>
      </c>
      <c r="J157" s="261"/>
    </row>
    <row r="158" spans="1:10" ht="15.75" thickBot="1" x14ac:dyDescent="0.3">
      <c r="A158" s="74" t="s">
        <v>120</v>
      </c>
      <c r="B158" s="161" t="s">
        <v>610</v>
      </c>
      <c r="C158" s="246" t="s">
        <v>105</v>
      </c>
      <c r="D158" s="177" t="s">
        <v>107</v>
      </c>
      <c r="E158" s="247">
        <v>49.35</v>
      </c>
      <c r="F158" s="259"/>
      <c r="G158" s="260">
        <v>0</v>
      </c>
      <c r="H158" s="121"/>
      <c r="I158" s="122">
        <f t="shared" si="3"/>
        <v>0</v>
      </c>
      <c r="J158" s="261"/>
    </row>
    <row r="159" spans="1:10" ht="15.75" thickBot="1" x14ac:dyDescent="0.3">
      <c r="A159" s="74" t="s">
        <v>120</v>
      </c>
      <c r="B159" s="161" t="s">
        <v>611</v>
      </c>
      <c r="C159" s="246" t="s">
        <v>105</v>
      </c>
      <c r="D159" s="177" t="s">
        <v>107</v>
      </c>
      <c r="E159" s="247">
        <v>49.35</v>
      </c>
      <c r="F159" s="259"/>
      <c r="G159" s="260">
        <v>0</v>
      </c>
      <c r="H159" s="121"/>
      <c r="I159" s="122">
        <f t="shared" si="3"/>
        <v>0</v>
      </c>
      <c r="J159" s="261"/>
    </row>
    <row r="160" spans="1:10" ht="15.75" thickBot="1" x14ac:dyDescent="0.3">
      <c r="A160" s="74" t="s">
        <v>120</v>
      </c>
      <c r="B160" s="161" t="s">
        <v>612</v>
      </c>
      <c r="C160" s="246" t="s">
        <v>105</v>
      </c>
      <c r="D160" s="177" t="s">
        <v>107</v>
      </c>
      <c r="E160" s="247">
        <v>49.11</v>
      </c>
      <c r="F160" s="259"/>
      <c r="G160" s="260">
        <v>0</v>
      </c>
      <c r="H160" s="121"/>
      <c r="I160" s="122">
        <f t="shared" si="3"/>
        <v>0</v>
      </c>
      <c r="J160" s="261"/>
    </row>
    <row r="161" spans="1:10" ht="15.75" thickBot="1" x14ac:dyDescent="0.3">
      <c r="A161" s="74" t="s">
        <v>120</v>
      </c>
      <c r="B161" s="245" t="s">
        <v>613</v>
      </c>
      <c r="C161" s="246" t="s">
        <v>455</v>
      </c>
      <c r="D161" s="177" t="s">
        <v>424</v>
      </c>
      <c r="E161" s="247">
        <v>32.549999999999997</v>
      </c>
      <c r="F161" s="259"/>
      <c r="G161" s="260">
        <v>0</v>
      </c>
      <c r="H161" s="121"/>
      <c r="I161" s="122">
        <f t="shared" si="3"/>
        <v>0</v>
      </c>
      <c r="J161" s="261"/>
    </row>
    <row r="162" spans="1:10" ht="15.75" thickBot="1" x14ac:dyDescent="0.3">
      <c r="A162" s="74" t="s">
        <v>120</v>
      </c>
      <c r="B162" s="161" t="s">
        <v>614</v>
      </c>
      <c r="C162" s="246" t="s">
        <v>105</v>
      </c>
      <c r="D162" s="178" t="s">
        <v>107</v>
      </c>
      <c r="E162" s="247">
        <v>49.11</v>
      </c>
      <c r="F162" s="259"/>
      <c r="G162" s="260">
        <v>0</v>
      </c>
      <c r="H162" s="121"/>
      <c r="I162" s="122">
        <f t="shared" si="3"/>
        <v>0</v>
      </c>
      <c r="J162" s="261"/>
    </row>
    <row r="163" spans="1:10" ht="15.75" thickBot="1" x14ac:dyDescent="0.3">
      <c r="A163" s="74" t="s">
        <v>120</v>
      </c>
      <c r="B163" s="161" t="s">
        <v>615</v>
      </c>
      <c r="C163" s="246" t="s">
        <v>105</v>
      </c>
      <c r="D163" s="178" t="s">
        <v>107</v>
      </c>
      <c r="E163" s="247">
        <v>49.35</v>
      </c>
      <c r="F163" s="259"/>
      <c r="G163" s="260">
        <v>0</v>
      </c>
      <c r="H163" s="121"/>
      <c r="I163" s="122">
        <f t="shared" si="3"/>
        <v>0</v>
      </c>
      <c r="J163" s="261"/>
    </row>
    <row r="164" spans="1:10" ht="15.75" thickBot="1" x14ac:dyDescent="0.3">
      <c r="A164" s="74" t="s">
        <v>120</v>
      </c>
      <c r="B164" s="161" t="s">
        <v>616</v>
      </c>
      <c r="C164" s="246" t="s">
        <v>105</v>
      </c>
      <c r="D164" s="178" t="s">
        <v>107</v>
      </c>
      <c r="E164" s="247">
        <v>99.78</v>
      </c>
      <c r="F164" s="259"/>
      <c r="G164" s="260">
        <v>0</v>
      </c>
      <c r="H164" s="121"/>
      <c r="I164" s="122">
        <f t="shared" si="3"/>
        <v>0</v>
      </c>
      <c r="J164" s="261"/>
    </row>
    <row r="165" spans="1:10" ht="15.75" thickBot="1" x14ac:dyDescent="0.3">
      <c r="A165" s="74" t="s">
        <v>120</v>
      </c>
      <c r="B165" s="291" t="s">
        <v>618</v>
      </c>
      <c r="C165" s="251" t="s">
        <v>727</v>
      </c>
      <c r="D165" s="124" t="s">
        <v>107</v>
      </c>
      <c r="E165" s="250">
        <v>11.15</v>
      </c>
      <c r="F165" s="259"/>
      <c r="G165" s="260">
        <v>0</v>
      </c>
      <c r="H165" s="121"/>
      <c r="I165" s="122">
        <f t="shared" si="3"/>
        <v>0</v>
      </c>
      <c r="J165" s="261"/>
    </row>
    <row r="166" spans="1:10" ht="15.75" thickBot="1" x14ac:dyDescent="0.3">
      <c r="A166" s="74" t="s">
        <v>120</v>
      </c>
      <c r="B166" s="291" t="s">
        <v>619</v>
      </c>
      <c r="C166" s="280" t="s">
        <v>245</v>
      </c>
      <c r="D166" s="177" t="s">
        <v>116</v>
      </c>
      <c r="E166" s="292">
        <v>7.98</v>
      </c>
      <c r="F166" s="259"/>
      <c r="G166" s="260">
        <v>0</v>
      </c>
      <c r="H166" s="121"/>
      <c r="I166" s="122">
        <f t="shared" si="3"/>
        <v>0</v>
      </c>
      <c r="J166" s="261"/>
    </row>
    <row r="167" spans="1:10" ht="15.75" thickBot="1" x14ac:dyDescent="0.3">
      <c r="A167" s="74" t="s">
        <v>120</v>
      </c>
      <c r="B167" s="293" t="s">
        <v>620</v>
      </c>
      <c r="C167" s="251" t="s">
        <v>453</v>
      </c>
      <c r="D167" s="233" t="s">
        <v>107</v>
      </c>
      <c r="E167" s="250">
        <v>80.06</v>
      </c>
      <c r="F167" s="259"/>
      <c r="G167" s="260">
        <v>0</v>
      </c>
      <c r="H167" s="121"/>
      <c r="I167" s="122">
        <f t="shared" si="3"/>
        <v>0</v>
      </c>
      <c r="J167" s="261"/>
    </row>
    <row r="168" spans="1:10" ht="15.75" thickBot="1" x14ac:dyDescent="0.3">
      <c r="A168" s="74" t="s">
        <v>120</v>
      </c>
      <c r="B168" s="291" t="s">
        <v>621</v>
      </c>
      <c r="C168" s="280" t="s">
        <v>453</v>
      </c>
      <c r="D168" s="233" t="s">
        <v>107</v>
      </c>
      <c r="E168" s="292">
        <v>77.38</v>
      </c>
      <c r="F168" s="259"/>
      <c r="G168" s="260">
        <v>0</v>
      </c>
      <c r="H168" s="121"/>
      <c r="I168" s="122">
        <f t="shared" si="3"/>
        <v>0</v>
      </c>
      <c r="J168" s="261"/>
    </row>
    <row r="169" spans="1:10" ht="15.75" thickBot="1" x14ac:dyDescent="0.3">
      <c r="A169" s="74" t="s">
        <v>120</v>
      </c>
      <c r="B169" s="291" t="s">
        <v>622</v>
      </c>
      <c r="C169" s="280" t="s">
        <v>453</v>
      </c>
      <c r="D169" s="233" t="s">
        <v>107</v>
      </c>
      <c r="E169" s="292">
        <v>87.69</v>
      </c>
      <c r="F169" s="259"/>
      <c r="G169" s="260">
        <v>0</v>
      </c>
      <c r="H169" s="121"/>
      <c r="I169" s="122">
        <f t="shared" si="3"/>
        <v>0</v>
      </c>
      <c r="J169" s="261"/>
    </row>
    <row r="170" spans="1:10" ht="15.75" thickBot="1" x14ac:dyDescent="0.3">
      <c r="A170" s="74" t="s">
        <v>120</v>
      </c>
      <c r="B170" s="291" t="s">
        <v>623</v>
      </c>
      <c r="C170" s="246" t="s">
        <v>455</v>
      </c>
      <c r="D170" s="233" t="s">
        <v>107</v>
      </c>
      <c r="E170" s="292">
        <v>17.89</v>
      </c>
      <c r="F170" s="259"/>
      <c r="G170" s="260">
        <v>0</v>
      </c>
      <c r="H170" s="121"/>
      <c r="I170" s="122">
        <f t="shared" si="3"/>
        <v>0</v>
      </c>
      <c r="J170" s="261"/>
    </row>
    <row r="171" spans="1:10" ht="15.75" thickBot="1" x14ac:dyDescent="0.3">
      <c r="A171" s="74" t="s">
        <v>120</v>
      </c>
      <c r="B171" s="291" t="s">
        <v>624</v>
      </c>
      <c r="C171" s="246" t="s">
        <v>455</v>
      </c>
      <c r="D171" s="233" t="s">
        <v>107</v>
      </c>
      <c r="E171" s="292">
        <v>26.95</v>
      </c>
      <c r="F171" s="259"/>
      <c r="G171" s="260">
        <v>0</v>
      </c>
      <c r="H171" s="121"/>
      <c r="I171" s="122">
        <f t="shared" si="3"/>
        <v>0</v>
      </c>
      <c r="J171" s="261"/>
    </row>
    <row r="172" spans="1:10" ht="15.75" thickBot="1" x14ac:dyDescent="0.3">
      <c r="A172" s="74" t="s">
        <v>120</v>
      </c>
      <c r="B172" s="291" t="s">
        <v>625</v>
      </c>
      <c r="C172" s="246" t="s">
        <v>455</v>
      </c>
      <c r="D172" s="233" t="s">
        <v>107</v>
      </c>
      <c r="E172" s="292">
        <v>27.33</v>
      </c>
      <c r="F172" s="259"/>
      <c r="G172" s="260">
        <v>0</v>
      </c>
      <c r="H172" s="121"/>
      <c r="I172" s="122">
        <f t="shared" si="3"/>
        <v>0</v>
      </c>
      <c r="J172" s="261"/>
    </row>
    <row r="173" spans="1:10" ht="15.75" thickBot="1" x14ac:dyDescent="0.3">
      <c r="A173" s="74" t="s">
        <v>120</v>
      </c>
      <c r="B173" s="291" t="s">
        <v>626</v>
      </c>
      <c r="C173" s="280" t="s">
        <v>105</v>
      </c>
      <c r="D173" s="233" t="s">
        <v>107</v>
      </c>
      <c r="E173" s="292">
        <v>49.1</v>
      </c>
      <c r="F173" s="259"/>
      <c r="G173" s="260">
        <v>0</v>
      </c>
      <c r="H173" s="121"/>
      <c r="I173" s="122">
        <f t="shared" si="3"/>
        <v>0</v>
      </c>
      <c r="J173" s="261"/>
    </row>
    <row r="174" spans="1:10" ht="15.75" thickBot="1" x14ac:dyDescent="0.3">
      <c r="A174" s="74" t="s">
        <v>120</v>
      </c>
      <c r="B174" s="291" t="s">
        <v>627</v>
      </c>
      <c r="C174" s="280" t="s">
        <v>617</v>
      </c>
      <c r="D174" s="233" t="s">
        <v>107</v>
      </c>
      <c r="E174" s="292">
        <v>36.380000000000003</v>
      </c>
      <c r="F174" s="259"/>
      <c r="G174" s="260">
        <v>0</v>
      </c>
      <c r="H174" s="121"/>
      <c r="I174" s="122">
        <f t="shared" si="3"/>
        <v>0</v>
      </c>
      <c r="J174" s="261"/>
    </row>
    <row r="175" spans="1:10" ht="15.75" thickBot="1" x14ac:dyDescent="0.3">
      <c r="A175" s="74" t="s">
        <v>120</v>
      </c>
      <c r="B175" s="291" t="s">
        <v>628</v>
      </c>
      <c r="C175" s="280" t="s">
        <v>97</v>
      </c>
      <c r="D175" s="233" t="s">
        <v>107</v>
      </c>
      <c r="E175" s="292">
        <v>75.42</v>
      </c>
      <c r="F175" s="259"/>
      <c r="G175" s="260">
        <v>0</v>
      </c>
      <c r="H175" s="121"/>
      <c r="I175" s="122">
        <f t="shared" si="3"/>
        <v>0</v>
      </c>
      <c r="J175" s="261"/>
    </row>
    <row r="176" spans="1:10" ht="15.75" thickBot="1" x14ac:dyDescent="0.3">
      <c r="A176" s="74" t="s">
        <v>120</v>
      </c>
      <c r="B176" s="291" t="s">
        <v>629</v>
      </c>
      <c r="C176" s="280" t="s">
        <v>630</v>
      </c>
      <c r="D176" s="233" t="s">
        <v>107</v>
      </c>
      <c r="E176" s="292">
        <v>54.36</v>
      </c>
      <c r="F176" s="259"/>
      <c r="G176" s="260">
        <v>0</v>
      </c>
      <c r="H176" s="121"/>
      <c r="I176" s="122">
        <f t="shared" si="3"/>
        <v>0</v>
      </c>
      <c r="J176" s="105"/>
    </row>
    <row r="177" spans="1:10" ht="15.75" thickBot="1" x14ac:dyDescent="0.3">
      <c r="A177" s="74" t="s">
        <v>120</v>
      </c>
      <c r="B177" s="293" t="s">
        <v>631</v>
      </c>
      <c r="C177" s="280" t="s">
        <v>97</v>
      </c>
      <c r="D177" s="233" t="s">
        <v>107</v>
      </c>
      <c r="E177" s="250">
        <v>76.319999999999993</v>
      </c>
      <c r="F177" s="259"/>
      <c r="G177" s="260">
        <v>0</v>
      </c>
      <c r="H177" s="121"/>
      <c r="I177" s="122">
        <f t="shared" si="3"/>
        <v>0</v>
      </c>
      <c r="J177" s="261"/>
    </row>
    <row r="178" spans="1:10" ht="15.75" thickBot="1" x14ac:dyDescent="0.3">
      <c r="A178" s="74" t="s">
        <v>120</v>
      </c>
      <c r="B178" s="293" t="s">
        <v>632</v>
      </c>
      <c r="C178" s="280" t="s">
        <v>617</v>
      </c>
      <c r="D178" s="233" t="s">
        <v>107</v>
      </c>
      <c r="E178" s="250">
        <v>64.930000000000007</v>
      </c>
      <c r="F178" s="259"/>
      <c r="G178" s="260">
        <v>0</v>
      </c>
      <c r="H178" s="121"/>
      <c r="I178" s="122">
        <f t="shared" ref="I178:I232" si="4">F178*G178</f>
        <v>0</v>
      </c>
      <c r="J178" s="271"/>
    </row>
    <row r="179" spans="1:10" ht="15.75" thickBot="1" x14ac:dyDescent="0.3">
      <c r="A179" s="74" t="s">
        <v>120</v>
      </c>
      <c r="B179" s="293" t="s">
        <v>633</v>
      </c>
      <c r="C179" s="280" t="s">
        <v>97</v>
      </c>
      <c r="D179" s="233" t="s">
        <v>107</v>
      </c>
      <c r="E179" s="250">
        <v>81.5</v>
      </c>
      <c r="F179" s="259"/>
      <c r="G179" s="260">
        <v>0</v>
      </c>
      <c r="H179" s="121"/>
      <c r="I179" s="122">
        <f t="shared" si="4"/>
        <v>0</v>
      </c>
      <c r="J179" s="271"/>
    </row>
    <row r="180" spans="1:10" ht="15.75" thickBot="1" x14ac:dyDescent="0.3">
      <c r="A180" s="287" t="s">
        <v>120</v>
      </c>
      <c r="B180" s="294" t="s">
        <v>634</v>
      </c>
      <c r="C180" s="282" t="s">
        <v>434</v>
      </c>
      <c r="D180" s="295" t="s">
        <v>107</v>
      </c>
      <c r="E180" s="250">
        <v>23.5</v>
      </c>
      <c r="F180" s="259"/>
      <c r="G180" s="260">
        <v>0</v>
      </c>
      <c r="H180" s="121"/>
      <c r="I180" s="122">
        <f t="shared" si="4"/>
        <v>0</v>
      </c>
      <c r="J180" s="276"/>
    </row>
    <row r="181" spans="1:10" ht="15.75" thickBot="1" x14ac:dyDescent="0.3">
      <c r="A181" s="74" t="s">
        <v>120</v>
      </c>
      <c r="B181" s="293" t="s">
        <v>635</v>
      </c>
      <c r="C181" s="280" t="s">
        <v>97</v>
      </c>
      <c r="D181" s="233" t="s">
        <v>107</v>
      </c>
      <c r="E181" s="250">
        <v>64.38</v>
      </c>
      <c r="F181" s="259"/>
      <c r="G181" s="260">
        <v>0</v>
      </c>
      <c r="H181" s="121"/>
      <c r="I181" s="122">
        <f t="shared" si="4"/>
        <v>0</v>
      </c>
      <c r="J181" s="271"/>
    </row>
    <row r="182" spans="1:10" ht="15.75" thickBot="1" x14ac:dyDescent="0.3">
      <c r="A182" s="74" t="s">
        <v>120</v>
      </c>
      <c r="B182" s="293" t="s">
        <v>636</v>
      </c>
      <c r="C182" s="280" t="s">
        <v>617</v>
      </c>
      <c r="D182" s="233" t="s">
        <v>107</v>
      </c>
      <c r="E182" s="250">
        <v>75.08</v>
      </c>
      <c r="F182" s="259"/>
      <c r="G182" s="260">
        <v>0</v>
      </c>
      <c r="H182" s="121"/>
      <c r="I182" s="122">
        <f t="shared" si="4"/>
        <v>0</v>
      </c>
      <c r="J182" s="271"/>
    </row>
    <row r="183" spans="1:10" ht="15.75" thickBot="1" x14ac:dyDescent="0.3">
      <c r="A183" s="74" t="s">
        <v>120</v>
      </c>
      <c r="B183" s="293" t="s">
        <v>637</v>
      </c>
      <c r="C183" s="280" t="s">
        <v>617</v>
      </c>
      <c r="D183" s="233" t="s">
        <v>107</v>
      </c>
      <c r="E183" s="250">
        <v>75.08</v>
      </c>
      <c r="F183" s="259"/>
      <c r="G183" s="260">
        <v>0</v>
      </c>
      <c r="H183" s="121"/>
      <c r="I183" s="122">
        <f t="shared" si="4"/>
        <v>0</v>
      </c>
      <c r="J183" s="271"/>
    </row>
    <row r="184" spans="1:10" ht="15.75" thickBot="1" x14ac:dyDescent="0.3">
      <c r="A184" s="287" t="s">
        <v>120</v>
      </c>
      <c r="B184" s="296" t="s">
        <v>638</v>
      </c>
      <c r="C184" s="282" t="s">
        <v>434</v>
      </c>
      <c r="D184" s="295" t="s">
        <v>424</v>
      </c>
      <c r="E184" s="292">
        <v>10.199999999999999</v>
      </c>
      <c r="F184" s="259"/>
      <c r="G184" s="260">
        <v>0</v>
      </c>
      <c r="H184" s="121"/>
      <c r="I184" s="122">
        <f t="shared" si="4"/>
        <v>0</v>
      </c>
      <c r="J184" s="276"/>
    </row>
    <row r="185" spans="1:10" ht="15.75" thickBot="1" x14ac:dyDescent="0.3">
      <c r="A185" s="73" t="s">
        <v>120</v>
      </c>
      <c r="B185" s="291" t="s">
        <v>639</v>
      </c>
      <c r="C185" s="280" t="s">
        <v>245</v>
      </c>
      <c r="D185" s="297" t="s">
        <v>116</v>
      </c>
      <c r="E185" s="292">
        <v>10</v>
      </c>
      <c r="F185" s="259"/>
      <c r="G185" s="260">
        <v>0</v>
      </c>
      <c r="H185" s="121"/>
      <c r="I185" s="122">
        <f t="shared" si="4"/>
        <v>0</v>
      </c>
      <c r="J185" s="271"/>
    </row>
    <row r="186" spans="1:10" x14ac:dyDescent="0.25">
      <c r="A186" s="74" t="s">
        <v>120</v>
      </c>
      <c r="B186" s="293" t="s">
        <v>640</v>
      </c>
      <c r="C186" s="280" t="s">
        <v>245</v>
      </c>
      <c r="D186" s="233" t="s">
        <v>116</v>
      </c>
      <c r="E186" s="250">
        <v>10</v>
      </c>
      <c r="F186" s="259"/>
      <c r="G186" s="260">
        <v>0</v>
      </c>
      <c r="H186" s="121"/>
      <c r="I186" s="122">
        <f t="shared" si="4"/>
        <v>0</v>
      </c>
      <c r="J186" s="271"/>
    </row>
    <row r="187" spans="1:10" x14ac:dyDescent="0.25">
      <c r="A187" s="105"/>
      <c r="B187" s="298"/>
      <c r="C187" s="105"/>
      <c r="D187" s="299"/>
      <c r="E187" s="300"/>
      <c r="F187" s="155"/>
      <c r="G187" s="155">
        <v>0</v>
      </c>
      <c r="H187" s="155"/>
      <c r="I187" s="155"/>
      <c r="J187" s="271"/>
    </row>
    <row r="188" spans="1:10" ht="15.75" thickBot="1" x14ac:dyDescent="0.3">
      <c r="A188" s="116" t="s">
        <v>641</v>
      </c>
      <c r="C188" s="105" t="s">
        <v>728</v>
      </c>
      <c r="G188" s="104">
        <v>0</v>
      </c>
      <c r="J188" s="133"/>
    </row>
    <row r="189" spans="1:10" ht="15.75" thickBot="1" x14ac:dyDescent="0.3">
      <c r="A189" s="117" t="s">
        <v>173</v>
      </c>
      <c r="B189" s="241" t="s">
        <v>642</v>
      </c>
      <c r="C189" s="242" t="s">
        <v>643</v>
      </c>
      <c r="D189" s="230" t="s">
        <v>644</v>
      </c>
      <c r="E189" s="393">
        <v>29.3</v>
      </c>
      <c r="F189" s="259"/>
      <c r="G189" s="260">
        <v>0</v>
      </c>
      <c r="H189" s="121"/>
      <c r="I189" s="122">
        <f t="shared" si="4"/>
        <v>0</v>
      </c>
      <c r="J189" s="261"/>
    </row>
    <row r="190" spans="1:10" ht="15.75" thickBot="1" x14ac:dyDescent="0.3">
      <c r="A190" s="74" t="s">
        <v>173</v>
      </c>
      <c r="B190" s="160" t="s">
        <v>590</v>
      </c>
      <c r="C190" s="243" t="s">
        <v>645</v>
      </c>
      <c r="D190" s="244" t="s">
        <v>644</v>
      </c>
      <c r="E190" s="394">
        <v>6.09</v>
      </c>
      <c r="F190" s="259"/>
      <c r="G190" s="260">
        <v>0</v>
      </c>
      <c r="H190" s="121"/>
      <c r="I190" s="122">
        <f t="shared" si="4"/>
        <v>0</v>
      </c>
      <c r="J190" s="261"/>
    </row>
    <row r="191" spans="1:10" ht="15.75" thickBot="1" x14ac:dyDescent="0.3">
      <c r="A191" s="74" t="s">
        <v>173</v>
      </c>
      <c r="B191" s="160" t="s">
        <v>590</v>
      </c>
      <c r="C191" s="243" t="s">
        <v>646</v>
      </c>
      <c r="D191" s="178" t="s">
        <v>647</v>
      </c>
      <c r="E191" s="394">
        <v>7.12</v>
      </c>
      <c r="F191" s="259"/>
      <c r="G191" s="260">
        <v>0</v>
      </c>
      <c r="H191" s="121"/>
      <c r="I191" s="122">
        <f t="shared" si="4"/>
        <v>0</v>
      </c>
      <c r="J191" s="261"/>
    </row>
    <row r="192" spans="1:10" ht="15.75" thickBot="1" x14ac:dyDescent="0.3">
      <c r="A192" s="74" t="s">
        <v>173</v>
      </c>
      <c r="B192" s="160" t="s">
        <v>648</v>
      </c>
      <c r="C192" s="243" t="s">
        <v>649</v>
      </c>
      <c r="D192" s="178" t="s">
        <v>650</v>
      </c>
      <c r="E192" s="394">
        <v>83.2</v>
      </c>
      <c r="F192" s="259"/>
      <c r="G192" s="260">
        <v>0</v>
      </c>
      <c r="H192" s="121"/>
      <c r="I192" s="122">
        <f t="shared" si="4"/>
        <v>0</v>
      </c>
      <c r="J192" s="261"/>
    </row>
    <row r="193" spans="1:10" ht="15.75" thickBot="1" x14ac:dyDescent="0.3">
      <c r="A193" s="74" t="s">
        <v>173</v>
      </c>
      <c r="B193" s="160" t="s">
        <v>651</v>
      </c>
      <c r="C193" s="243" t="s">
        <v>652</v>
      </c>
      <c r="D193" s="178" t="s">
        <v>650</v>
      </c>
      <c r="E193" s="394">
        <v>7.97</v>
      </c>
      <c r="F193" s="259"/>
      <c r="G193" s="260">
        <v>0</v>
      </c>
      <c r="H193" s="121"/>
      <c r="I193" s="122">
        <f t="shared" si="4"/>
        <v>0</v>
      </c>
      <c r="J193" s="261"/>
    </row>
    <row r="194" spans="1:10" ht="15.75" thickBot="1" x14ac:dyDescent="0.3">
      <c r="A194" s="74" t="s">
        <v>173</v>
      </c>
      <c r="B194" s="160" t="s">
        <v>651</v>
      </c>
      <c r="C194" s="243" t="s">
        <v>653</v>
      </c>
      <c r="D194" s="178" t="s">
        <v>647</v>
      </c>
      <c r="E194" s="394">
        <v>3.74</v>
      </c>
      <c r="F194" s="259"/>
      <c r="G194" s="260">
        <v>0</v>
      </c>
      <c r="H194" s="121"/>
      <c r="I194" s="122">
        <f t="shared" si="4"/>
        <v>0</v>
      </c>
      <c r="J194" s="261"/>
    </row>
    <row r="195" spans="1:10" ht="15.75" thickBot="1" x14ac:dyDescent="0.3">
      <c r="A195" s="74" t="s">
        <v>173</v>
      </c>
      <c r="B195" s="160" t="s">
        <v>654</v>
      </c>
      <c r="C195" s="243" t="s">
        <v>655</v>
      </c>
      <c r="D195" s="178" t="s">
        <v>644</v>
      </c>
      <c r="E195" s="394">
        <v>1.72</v>
      </c>
      <c r="F195" s="259"/>
      <c r="G195" s="260">
        <v>0</v>
      </c>
      <c r="H195" s="121"/>
      <c r="I195" s="122">
        <f t="shared" si="4"/>
        <v>0</v>
      </c>
      <c r="J195" s="261"/>
    </row>
    <row r="196" spans="1:10" ht="15.75" thickBot="1" x14ac:dyDescent="0.3">
      <c r="A196" s="74" t="s">
        <v>173</v>
      </c>
      <c r="B196" s="160" t="s">
        <v>656</v>
      </c>
      <c r="C196" s="243" t="s">
        <v>655</v>
      </c>
      <c r="D196" s="178" t="s">
        <v>644</v>
      </c>
      <c r="E196" s="394">
        <v>1.72</v>
      </c>
      <c r="F196" s="259"/>
      <c r="G196" s="260">
        <v>0</v>
      </c>
      <c r="H196" s="121"/>
      <c r="I196" s="122">
        <f t="shared" si="4"/>
        <v>0</v>
      </c>
      <c r="J196" s="261"/>
    </row>
    <row r="197" spans="1:10" ht="15.75" thickBot="1" x14ac:dyDescent="0.3">
      <c r="A197" s="74" t="s">
        <v>173</v>
      </c>
      <c r="B197" s="160" t="s">
        <v>657</v>
      </c>
      <c r="C197" s="243" t="s">
        <v>658</v>
      </c>
      <c r="D197" s="178" t="s">
        <v>659</v>
      </c>
      <c r="E197" s="394">
        <v>253.27</v>
      </c>
      <c r="F197" s="259"/>
      <c r="G197" s="260">
        <v>0</v>
      </c>
      <c r="H197" s="121"/>
      <c r="I197" s="122">
        <f t="shared" si="4"/>
        <v>0</v>
      </c>
      <c r="J197" s="261"/>
    </row>
    <row r="198" spans="1:10" ht="15.75" thickBot="1" x14ac:dyDescent="0.3">
      <c r="A198" s="74" t="s">
        <v>173</v>
      </c>
      <c r="B198" s="160" t="s">
        <v>660</v>
      </c>
      <c r="C198" s="243" t="s">
        <v>661</v>
      </c>
      <c r="D198" s="178" t="s">
        <v>650</v>
      </c>
      <c r="E198" s="394">
        <v>30.14</v>
      </c>
      <c r="F198" s="259"/>
      <c r="G198" s="260">
        <v>0</v>
      </c>
      <c r="H198" s="121"/>
      <c r="I198" s="122">
        <f t="shared" si="4"/>
        <v>0</v>
      </c>
      <c r="J198" s="261"/>
    </row>
    <row r="199" spans="1:10" ht="15.75" thickBot="1" x14ac:dyDescent="0.3">
      <c r="A199" s="74" t="s">
        <v>173</v>
      </c>
      <c r="B199" s="160" t="s">
        <v>662</v>
      </c>
      <c r="C199" s="243" t="s">
        <v>663</v>
      </c>
      <c r="D199" s="178" t="s">
        <v>644</v>
      </c>
      <c r="E199" s="394">
        <v>35.01</v>
      </c>
      <c r="F199" s="259"/>
      <c r="G199" s="260">
        <v>0</v>
      </c>
      <c r="H199" s="121"/>
      <c r="I199" s="122">
        <f t="shared" si="4"/>
        <v>0</v>
      </c>
      <c r="J199" s="271"/>
    </row>
    <row r="200" spans="1:10" ht="15.75" thickBot="1" x14ac:dyDescent="0.3">
      <c r="A200" s="73" t="s">
        <v>173</v>
      </c>
      <c r="B200" s="245" t="s">
        <v>664</v>
      </c>
      <c r="C200" s="246" t="s">
        <v>655</v>
      </c>
      <c r="D200" s="177" t="s">
        <v>644</v>
      </c>
      <c r="E200" s="395">
        <v>4.7</v>
      </c>
      <c r="F200" s="259"/>
      <c r="G200" s="260">
        <v>0</v>
      </c>
      <c r="H200" s="121"/>
      <c r="I200" s="122">
        <f t="shared" si="4"/>
        <v>0</v>
      </c>
      <c r="J200" s="271"/>
    </row>
    <row r="201" spans="1:10" ht="15.75" thickBot="1" x14ac:dyDescent="0.3">
      <c r="A201" s="73" t="s">
        <v>173</v>
      </c>
      <c r="B201" s="245" t="s">
        <v>665</v>
      </c>
      <c r="C201" s="246" t="s">
        <v>661</v>
      </c>
      <c r="D201" s="177" t="s">
        <v>650</v>
      </c>
      <c r="E201" s="395">
        <v>32.85</v>
      </c>
      <c r="F201" s="259"/>
      <c r="G201" s="260">
        <v>0</v>
      </c>
      <c r="H201" s="121"/>
      <c r="I201" s="122">
        <f t="shared" si="4"/>
        <v>0</v>
      </c>
      <c r="J201" s="271"/>
    </row>
    <row r="202" spans="1:10" ht="15.75" thickBot="1" x14ac:dyDescent="0.3">
      <c r="A202" s="73" t="s">
        <v>173</v>
      </c>
      <c r="B202" s="245" t="s">
        <v>666</v>
      </c>
      <c r="C202" s="246" t="s">
        <v>667</v>
      </c>
      <c r="D202" s="177" t="s">
        <v>644</v>
      </c>
      <c r="E202" s="395">
        <v>34.92</v>
      </c>
      <c r="F202" s="259"/>
      <c r="G202" s="260">
        <v>0</v>
      </c>
      <c r="H202" s="121"/>
      <c r="I202" s="122">
        <f t="shared" si="4"/>
        <v>0</v>
      </c>
      <c r="J202" s="271"/>
    </row>
    <row r="203" spans="1:10" ht="15.75" thickBot="1" x14ac:dyDescent="0.3">
      <c r="A203" s="74" t="s">
        <v>173</v>
      </c>
      <c r="B203" s="245" t="s">
        <v>668</v>
      </c>
      <c r="C203" s="246" t="s">
        <v>655</v>
      </c>
      <c r="D203" s="178" t="s">
        <v>644</v>
      </c>
      <c r="E203" s="394">
        <v>6.48</v>
      </c>
      <c r="F203" s="259"/>
      <c r="G203" s="260">
        <v>0</v>
      </c>
      <c r="H203" s="121"/>
      <c r="I203" s="122">
        <f t="shared" si="4"/>
        <v>0</v>
      </c>
      <c r="J203" s="271"/>
    </row>
    <row r="204" spans="1:10" ht="15.75" thickBot="1" x14ac:dyDescent="0.3">
      <c r="A204" s="74" t="s">
        <v>173</v>
      </c>
      <c r="B204" s="245" t="s">
        <v>669</v>
      </c>
      <c r="C204" s="246" t="s">
        <v>670</v>
      </c>
      <c r="D204" s="178" t="s">
        <v>644</v>
      </c>
      <c r="E204" s="394">
        <v>3.56</v>
      </c>
      <c r="F204" s="259"/>
      <c r="G204" s="260">
        <v>0</v>
      </c>
      <c r="H204" s="121"/>
      <c r="I204" s="122">
        <f t="shared" si="4"/>
        <v>0</v>
      </c>
      <c r="J204" s="271"/>
    </row>
    <row r="205" spans="1:10" ht="15.75" thickBot="1" x14ac:dyDescent="0.3">
      <c r="A205" s="73" t="s">
        <v>173</v>
      </c>
      <c r="B205" s="245" t="s">
        <v>671</v>
      </c>
      <c r="C205" s="246" t="s">
        <v>672</v>
      </c>
      <c r="D205" s="177" t="s">
        <v>650</v>
      </c>
      <c r="E205" s="395">
        <v>3.11</v>
      </c>
      <c r="F205" s="259"/>
      <c r="G205" s="260">
        <v>0</v>
      </c>
      <c r="H205" s="121"/>
      <c r="I205" s="122">
        <f t="shared" si="4"/>
        <v>0</v>
      </c>
      <c r="J205" s="276"/>
    </row>
    <row r="206" spans="1:10" ht="15.75" thickBot="1" x14ac:dyDescent="0.3">
      <c r="A206" s="73" t="s">
        <v>173</v>
      </c>
      <c r="B206" s="245" t="s">
        <v>673</v>
      </c>
      <c r="C206" s="246" t="s">
        <v>655</v>
      </c>
      <c r="D206" s="177" t="s">
        <v>644</v>
      </c>
      <c r="E206" s="395">
        <v>3.27</v>
      </c>
      <c r="F206" s="259"/>
      <c r="G206" s="260">
        <v>0</v>
      </c>
      <c r="H206" s="121"/>
      <c r="I206" s="122">
        <f t="shared" si="4"/>
        <v>0</v>
      </c>
      <c r="J206" s="271"/>
    </row>
    <row r="207" spans="1:10" ht="15.75" thickBot="1" x14ac:dyDescent="0.3">
      <c r="A207" s="74" t="s">
        <v>173</v>
      </c>
      <c r="B207" s="245" t="s">
        <v>674</v>
      </c>
      <c r="C207" s="243" t="s">
        <v>675</v>
      </c>
      <c r="D207" s="178" t="s">
        <v>659</v>
      </c>
      <c r="E207" s="394">
        <v>173.88</v>
      </c>
      <c r="F207" s="259"/>
      <c r="G207" s="260">
        <v>0</v>
      </c>
      <c r="H207" s="121"/>
      <c r="I207" s="122">
        <f t="shared" si="4"/>
        <v>0</v>
      </c>
      <c r="J207" s="271"/>
    </row>
    <row r="208" spans="1:10" ht="15.75" thickBot="1" x14ac:dyDescent="0.3">
      <c r="A208" s="74" t="s">
        <v>173</v>
      </c>
      <c r="B208" s="245" t="s">
        <v>676</v>
      </c>
      <c r="C208" s="243" t="s">
        <v>677</v>
      </c>
      <c r="D208" s="178" t="s">
        <v>644</v>
      </c>
      <c r="E208" s="394">
        <v>6.95</v>
      </c>
      <c r="F208" s="259"/>
      <c r="G208" s="260">
        <v>0</v>
      </c>
      <c r="H208" s="121"/>
      <c r="I208" s="122">
        <f t="shared" si="4"/>
        <v>0</v>
      </c>
      <c r="J208" s="276"/>
    </row>
    <row r="209" spans="1:10" ht="15.75" thickBot="1" x14ac:dyDescent="0.3">
      <c r="A209" s="74" t="s">
        <v>173</v>
      </c>
      <c r="B209" s="245" t="s">
        <v>678</v>
      </c>
      <c r="C209" s="243" t="s">
        <v>679</v>
      </c>
      <c r="D209" s="178" t="s">
        <v>659</v>
      </c>
      <c r="E209" s="394">
        <v>35.04</v>
      </c>
      <c r="F209" s="259"/>
      <c r="G209" s="260">
        <v>0</v>
      </c>
      <c r="H209" s="121"/>
      <c r="I209" s="122">
        <f t="shared" si="4"/>
        <v>0</v>
      </c>
      <c r="J209" s="276"/>
    </row>
    <row r="210" spans="1:10" ht="15.75" thickBot="1" x14ac:dyDescent="0.3">
      <c r="A210" s="74" t="s">
        <v>173</v>
      </c>
      <c r="B210" s="245" t="s">
        <v>680</v>
      </c>
      <c r="C210" s="243" t="s">
        <v>677</v>
      </c>
      <c r="D210" s="177" t="s">
        <v>650</v>
      </c>
      <c r="E210" s="394">
        <v>7.51</v>
      </c>
      <c r="F210" s="259"/>
      <c r="G210" s="260">
        <v>0</v>
      </c>
      <c r="H210" s="121"/>
      <c r="I210" s="122">
        <f t="shared" si="4"/>
        <v>0</v>
      </c>
      <c r="J210" s="276"/>
    </row>
    <row r="211" spans="1:10" ht="15.75" thickBot="1" x14ac:dyDescent="0.3">
      <c r="A211" s="74" t="s">
        <v>173</v>
      </c>
      <c r="B211" s="245" t="s">
        <v>681</v>
      </c>
      <c r="C211" s="243" t="s">
        <v>682</v>
      </c>
      <c r="D211" s="178" t="s">
        <v>659</v>
      </c>
      <c r="E211" s="394">
        <v>596.99</v>
      </c>
      <c r="F211" s="259"/>
      <c r="G211" s="260">
        <v>0</v>
      </c>
      <c r="H211" s="121"/>
      <c r="I211" s="122">
        <f t="shared" si="4"/>
        <v>0</v>
      </c>
      <c r="J211" s="271"/>
    </row>
    <row r="212" spans="1:10" ht="15.75" thickBot="1" x14ac:dyDescent="0.3">
      <c r="A212" s="74" t="s">
        <v>173</v>
      </c>
      <c r="B212" s="245" t="s">
        <v>683</v>
      </c>
      <c r="C212" s="243" t="s">
        <v>684</v>
      </c>
      <c r="D212" s="178" t="s">
        <v>659</v>
      </c>
      <c r="E212" s="394">
        <v>28.07</v>
      </c>
      <c r="F212" s="259"/>
      <c r="G212" s="260">
        <v>0</v>
      </c>
      <c r="H212" s="121"/>
      <c r="I212" s="122">
        <f t="shared" si="4"/>
        <v>0</v>
      </c>
      <c r="J212" s="276"/>
    </row>
    <row r="213" spans="1:10" ht="15.75" thickBot="1" x14ac:dyDescent="0.3">
      <c r="A213" s="74" t="s">
        <v>173</v>
      </c>
      <c r="B213" s="245" t="s">
        <v>685</v>
      </c>
      <c r="C213" s="243" t="s">
        <v>686</v>
      </c>
      <c r="D213" s="178" t="s">
        <v>659</v>
      </c>
      <c r="E213" s="394">
        <v>52.04</v>
      </c>
      <c r="F213" s="259"/>
      <c r="G213" s="260">
        <v>0</v>
      </c>
      <c r="H213" s="121"/>
      <c r="I213" s="122">
        <f t="shared" si="4"/>
        <v>0</v>
      </c>
      <c r="J213" s="276"/>
    </row>
    <row r="214" spans="1:10" ht="15.75" thickBot="1" x14ac:dyDescent="0.3">
      <c r="A214" s="74" t="s">
        <v>173</v>
      </c>
      <c r="B214" s="245" t="s">
        <v>687</v>
      </c>
      <c r="C214" s="243" t="s">
        <v>688</v>
      </c>
      <c r="D214" s="178" t="s">
        <v>650</v>
      </c>
      <c r="E214" s="394">
        <v>13.63</v>
      </c>
      <c r="F214" s="259"/>
      <c r="G214" s="260">
        <v>0</v>
      </c>
      <c r="H214" s="121"/>
      <c r="I214" s="122">
        <f t="shared" si="4"/>
        <v>0</v>
      </c>
      <c r="J214" s="271"/>
    </row>
    <row r="215" spans="1:10" ht="15.75" thickBot="1" x14ac:dyDescent="0.3">
      <c r="A215" s="74" t="s">
        <v>173</v>
      </c>
      <c r="B215" s="245" t="s">
        <v>689</v>
      </c>
      <c r="C215" s="243" t="s">
        <v>677</v>
      </c>
      <c r="D215" s="178" t="s">
        <v>690</v>
      </c>
      <c r="E215" s="394">
        <v>16.190000000000001</v>
      </c>
      <c r="F215" s="259"/>
      <c r="G215" s="260">
        <v>0</v>
      </c>
      <c r="H215" s="121"/>
      <c r="I215" s="122">
        <f t="shared" si="4"/>
        <v>0</v>
      </c>
      <c r="J215" s="276"/>
    </row>
    <row r="216" spans="1:10" ht="15.75" thickBot="1" x14ac:dyDescent="0.3">
      <c r="A216" s="74" t="s">
        <v>120</v>
      </c>
      <c r="B216" s="245" t="s">
        <v>691</v>
      </c>
      <c r="C216" s="243" t="s">
        <v>692</v>
      </c>
      <c r="D216" s="178" t="s">
        <v>647</v>
      </c>
      <c r="E216" s="394">
        <v>1.27</v>
      </c>
      <c r="F216" s="259"/>
      <c r="G216" s="260">
        <v>0</v>
      </c>
      <c r="H216" s="121"/>
      <c r="I216" s="122">
        <f t="shared" si="4"/>
        <v>0</v>
      </c>
      <c r="J216" s="271"/>
    </row>
    <row r="217" spans="1:10" ht="15.75" thickBot="1" x14ac:dyDescent="0.3">
      <c r="A217" s="74" t="s">
        <v>120</v>
      </c>
      <c r="B217" s="248" t="s">
        <v>691</v>
      </c>
      <c r="C217" s="243" t="s">
        <v>693</v>
      </c>
      <c r="D217" s="178" t="s">
        <v>650</v>
      </c>
      <c r="E217" s="394">
        <v>11.95</v>
      </c>
      <c r="F217" s="259"/>
      <c r="G217" s="260">
        <v>0</v>
      </c>
      <c r="H217" s="121"/>
      <c r="I217" s="122">
        <f t="shared" si="4"/>
        <v>0</v>
      </c>
      <c r="J217" s="271"/>
    </row>
    <row r="218" spans="1:10" ht="15.75" thickBot="1" x14ac:dyDescent="0.3">
      <c r="A218" s="74" t="s">
        <v>120</v>
      </c>
      <c r="B218" s="248" t="s">
        <v>694</v>
      </c>
      <c r="C218" s="243" t="s">
        <v>695</v>
      </c>
      <c r="D218" s="178" t="s">
        <v>650</v>
      </c>
      <c r="E218" s="394">
        <v>35.93</v>
      </c>
      <c r="F218" s="259"/>
      <c r="G218" s="260">
        <v>0</v>
      </c>
      <c r="H218" s="121"/>
      <c r="I218" s="122">
        <f t="shared" si="4"/>
        <v>0</v>
      </c>
      <c r="J218" s="271"/>
    </row>
    <row r="219" spans="1:10" ht="15.75" thickBot="1" x14ac:dyDescent="0.3">
      <c r="A219" s="74" t="s">
        <v>120</v>
      </c>
      <c r="B219" s="248" t="s">
        <v>696</v>
      </c>
      <c r="C219" s="243" t="s">
        <v>697</v>
      </c>
      <c r="D219" s="178" t="s">
        <v>690</v>
      </c>
      <c r="E219" s="394">
        <v>17.52</v>
      </c>
      <c r="F219" s="259"/>
      <c r="G219" s="260">
        <v>0</v>
      </c>
      <c r="H219" s="121"/>
      <c r="I219" s="122">
        <f t="shared" si="4"/>
        <v>0</v>
      </c>
      <c r="J219" s="276"/>
    </row>
    <row r="220" spans="1:10" ht="15.75" thickBot="1" x14ac:dyDescent="0.3">
      <c r="A220" s="74" t="s">
        <v>120</v>
      </c>
      <c r="B220" s="248" t="s">
        <v>698</v>
      </c>
      <c r="C220" s="243" t="s">
        <v>655</v>
      </c>
      <c r="D220" s="178" t="s">
        <v>644</v>
      </c>
      <c r="E220" s="394">
        <v>6.48</v>
      </c>
      <c r="F220" s="259"/>
      <c r="G220" s="260">
        <v>0</v>
      </c>
      <c r="H220" s="121"/>
      <c r="I220" s="122">
        <f t="shared" si="4"/>
        <v>0</v>
      </c>
      <c r="J220" s="271"/>
    </row>
    <row r="221" spans="1:10" ht="15.75" thickBot="1" x14ac:dyDescent="0.3">
      <c r="A221" s="74" t="s">
        <v>120</v>
      </c>
      <c r="B221" s="248" t="s">
        <v>699</v>
      </c>
      <c r="C221" s="175" t="s">
        <v>663</v>
      </c>
      <c r="D221" s="178" t="s">
        <v>644</v>
      </c>
      <c r="E221" s="394">
        <v>28.8</v>
      </c>
      <c r="F221" s="259"/>
      <c r="G221" s="260">
        <v>0</v>
      </c>
      <c r="H221" s="121"/>
      <c r="I221" s="122">
        <f t="shared" si="4"/>
        <v>0</v>
      </c>
      <c r="J221" s="271"/>
    </row>
    <row r="222" spans="1:10" ht="15.75" thickBot="1" x14ac:dyDescent="0.3">
      <c r="A222" s="78" t="s">
        <v>120</v>
      </c>
      <c r="B222" s="249" t="s">
        <v>700</v>
      </c>
      <c r="C222" s="179" t="s">
        <v>663</v>
      </c>
      <c r="D222" s="233" t="s">
        <v>644</v>
      </c>
      <c r="E222" s="396">
        <v>36.04</v>
      </c>
      <c r="F222" s="259"/>
      <c r="G222" s="260">
        <v>0</v>
      </c>
      <c r="H222" s="121"/>
      <c r="I222" s="122">
        <f t="shared" si="4"/>
        <v>0</v>
      </c>
      <c r="J222" s="271"/>
    </row>
    <row r="223" spans="1:10" ht="15.75" thickBot="1" x14ac:dyDescent="0.3">
      <c r="A223" s="78" t="s">
        <v>120</v>
      </c>
      <c r="B223" s="249" t="s">
        <v>701</v>
      </c>
      <c r="C223" s="251" t="s">
        <v>693</v>
      </c>
      <c r="D223" s="233" t="s">
        <v>650</v>
      </c>
      <c r="E223" s="396">
        <v>135.06</v>
      </c>
      <c r="F223" s="259"/>
      <c r="G223" s="260">
        <v>0</v>
      </c>
      <c r="H223" s="121"/>
      <c r="I223" s="122">
        <f t="shared" si="4"/>
        <v>0</v>
      </c>
      <c r="J223" s="271"/>
    </row>
    <row r="224" spans="1:10" ht="15.75" thickBot="1" x14ac:dyDescent="0.3">
      <c r="A224" s="74" t="s">
        <v>120</v>
      </c>
      <c r="B224" s="248" t="s">
        <v>702</v>
      </c>
      <c r="C224" s="243" t="s">
        <v>703</v>
      </c>
      <c r="D224" s="178" t="s">
        <v>650</v>
      </c>
      <c r="E224" s="394">
        <v>27.17</v>
      </c>
      <c r="F224" s="259"/>
      <c r="G224" s="260">
        <v>0</v>
      </c>
      <c r="H224" s="121"/>
      <c r="I224" s="122">
        <f t="shared" si="4"/>
        <v>0</v>
      </c>
      <c r="J224" s="271"/>
    </row>
    <row r="225" spans="1:35" ht="15.75" thickBot="1" x14ac:dyDescent="0.3">
      <c r="A225" s="74" t="s">
        <v>120</v>
      </c>
      <c r="B225" s="248" t="s">
        <v>704</v>
      </c>
      <c r="C225" s="243" t="s">
        <v>655</v>
      </c>
      <c r="D225" s="178" t="s">
        <v>644</v>
      </c>
      <c r="E225" s="394">
        <v>2</v>
      </c>
      <c r="F225" s="259"/>
      <c r="G225" s="260">
        <v>0</v>
      </c>
      <c r="H225" s="121"/>
      <c r="I225" s="122">
        <f t="shared" si="4"/>
        <v>0</v>
      </c>
      <c r="J225" s="271"/>
    </row>
    <row r="226" spans="1:35" ht="15.75" thickBot="1" x14ac:dyDescent="0.3">
      <c r="A226" s="74" t="s">
        <v>120</v>
      </c>
      <c r="B226" s="248" t="s">
        <v>705</v>
      </c>
      <c r="C226" s="251" t="s">
        <v>655</v>
      </c>
      <c r="D226" s="233" t="s">
        <v>644</v>
      </c>
      <c r="E226" s="396">
        <v>3.42</v>
      </c>
      <c r="F226" s="259"/>
      <c r="G226" s="260">
        <v>0</v>
      </c>
      <c r="H226" s="121"/>
      <c r="I226" s="122">
        <f t="shared" si="4"/>
        <v>0</v>
      </c>
      <c r="J226" s="271"/>
    </row>
    <row r="227" spans="1:35" ht="15.75" thickBot="1" x14ac:dyDescent="0.3">
      <c r="A227" s="78" t="s">
        <v>120</v>
      </c>
      <c r="B227" s="249" t="s">
        <v>706</v>
      </c>
      <c r="C227" s="251" t="s">
        <v>655</v>
      </c>
      <c r="D227" s="233" t="s">
        <v>644</v>
      </c>
      <c r="E227" s="396">
        <v>2</v>
      </c>
      <c r="F227" s="259"/>
      <c r="G227" s="260">
        <v>0</v>
      </c>
      <c r="H227" s="121"/>
      <c r="I227" s="122">
        <f t="shared" si="4"/>
        <v>0</v>
      </c>
      <c r="J227" s="271"/>
    </row>
    <row r="228" spans="1:35" ht="15.75" thickBot="1" x14ac:dyDescent="0.3">
      <c r="A228" s="78" t="s">
        <v>120</v>
      </c>
      <c r="B228" s="249" t="s">
        <v>691</v>
      </c>
      <c r="C228" s="251" t="s">
        <v>707</v>
      </c>
      <c r="D228" s="233" t="s">
        <v>647</v>
      </c>
      <c r="E228" s="396">
        <v>7.3</v>
      </c>
      <c r="F228" s="259"/>
      <c r="G228" s="260">
        <v>0</v>
      </c>
      <c r="H228" s="121"/>
      <c r="I228" s="122">
        <f t="shared" si="4"/>
        <v>0</v>
      </c>
      <c r="J228" s="271"/>
    </row>
    <row r="229" spans="1:35" ht="15.75" thickBot="1" x14ac:dyDescent="0.3">
      <c r="A229" s="78" t="s">
        <v>120</v>
      </c>
      <c r="B229" s="249" t="s">
        <v>708</v>
      </c>
      <c r="C229" s="251" t="s">
        <v>661</v>
      </c>
      <c r="D229" s="233" t="s">
        <v>650</v>
      </c>
      <c r="E229" s="396">
        <v>4.82</v>
      </c>
      <c r="F229" s="259"/>
      <c r="G229" s="260">
        <v>0</v>
      </c>
      <c r="H229" s="121"/>
      <c r="I229" s="122">
        <f t="shared" si="4"/>
        <v>0</v>
      </c>
      <c r="J229" s="271"/>
    </row>
    <row r="230" spans="1:35" ht="15.75" thickBot="1" x14ac:dyDescent="0.3">
      <c r="A230" s="78" t="s">
        <v>120</v>
      </c>
      <c r="B230" s="249" t="s">
        <v>709</v>
      </c>
      <c r="C230" s="251" t="s">
        <v>710</v>
      </c>
      <c r="D230" s="233" t="s">
        <v>650</v>
      </c>
      <c r="E230" s="396">
        <v>36.630000000000003</v>
      </c>
      <c r="F230" s="259"/>
      <c r="G230" s="260">
        <v>0</v>
      </c>
      <c r="H230" s="121"/>
      <c r="I230" s="122">
        <f t="shared" si="4"/>
        <v>0</v>
      </c>
      <c r="J230" s="276"/>
    </row>
    <row r="231" spans="1:35" ht="15.75" thickBot="1" x14ac:dyDescent="0.3">
      <c r="A231" s="78" t="s">
        <v>120</v>
      </c>
      <c r="B231" s="249" t="s">
        <v>711</v>
      </c>
      <c r="C231" s="251" t="s">
        <v>710</v>
      </c>
      <c r="D231" s="233" t="s">
        <v>650</v>
      </c>
      <c r="E231" s="396">
        <v>68.31</v>
      </c>
      <c r="F231" s="259"/>
      <c r="G231" s="260">
        <v>0</v>
      </c>
      <c r="H231" s="121"/>
      <c r="I231" s="122">
        <f t="shared" si="4"/>
        <v>0</v>
      </c>
      <c r="J231" s="276"/>
    </row>
    <row r="232" spans="1:35" ht="15.75" thickBot="1" x14ac:dyDescent="0.3">
      <c r="A232" s="252" t="s">
        <v>120</v>
      </c>
      <c r="B232" s="253" t="s">
        <v>712</v>
      </c>
      <c r="C232" s="254" t="s">
        <v>713</v>
      </c>
      <c r="D232" s="255" t="s">
        <v>647</v>
      </c>
      <c r="E232" s="397">
        <v>3.74</v>
      </c>
      <c r="F232" s="301"/>
      <c r="G232" s="302">
        <v>0</v>
      </c>
      <c r="H232" s="303"/>
      <c r="I232" s="304">
        <f t="shared" si="4"/>
        <v>0</v>
      </c>
      <c r="J232" s="271"/>
    </row>
    <row r="233" spans="1:35" x14ac:dyDescent="0.25">
      <c r="A233" s="125"/>
      <c r="B233" s="126"/>
      <c r="C233" s="126"/>
      <c r="D233" s="305"/>
      <c r="E233" s="305"/>
      <c r="F233" s="126"/>
      <c r="G233" s="126"/>
      <c r="H233" s="126"/>
      <c r="I233" s="127"/>
    </row>
    <row r="234" spans="1:35" ht="15.75" thickBot="1" x14ac:dyDescent="0.3">
      <c r="A234" s="128"/>
      <c r="B234" s="129"/>
      <c r="C234" s="129"/>
      <c r="D234" s="306"/>
      <c r="E234" s="306"/>
      <c r="F234" s="180" t="s">
        <v>837</v>
      </c>
      <c r="G234" s="129"/>
      <c r="H234" s="129"/>
      <c r="I234" s="130">
        <f>SUM(I7:I232)</f>
        <v>0</v>
      </c>
    </row>
    <row r="235" spans="1:35" ht="15.75" thickBot="1" x14ac:dyDescent="0.3"/>
    <row r="236" spans="1:35" s="185" customFormat="1" x14ac:dyDescent="0.25">
      <c r="A236" s="307" t="s">
        <v>842</v>
      </c>
      <c r="B236" s="181"/>
      <c r="C236" s="181"/>
      <c r="D236" s="308"/>
      <c r="E236" s="308"/>
      <c r="F236" s="181"/>
      <c r="G236" s="126"/>
      <c r="H236" s="126"/>
      <c r="I236" s="309"/>
      <c r="N236" s="191"/>
      <c r="O236" s="133"/>
      <c r="P236" s="133"/>
      <c r="Q236" s="133"/>
      <c r="R236" s="133"/>
      <c r="S236" s="133"/>
      <c r="T236" s="133"/>
      <c r="U236" s="133"/>
      <c r="V236" s="145"/>
      <c r="W236" s="133"/>
      <c r="X236" s="144"/>
      <c r="Y236" s="104"/>
      <c r="Z236" s="310"/>
      <c r="AA236" s="310"/>
      <c r="AB236" s="310"/>
      <c r="AC236" s="310"/>
      <c r="AD236" s="310"/>
      <c r="AE236" s="310"/>
      <c r="AF236" s="310"/>
      <c r="AG236" s="310"/>
      <c r="AH236" s="310"/>
      <c r="AI236" s="310"/>
    </row>
    <row r="237" spans="1:35" ht="15.75" thickBot="1" x14ac:dyDescent="0.3">
      <c r="A237" s="132"/>
      <c r="B237" s="133"/>
      <c r="C237" s="133"/>
      <c r="D237" s="146"/>
      <c r="E237" s="146"/>
      <c r="F237" s="133"/>
      <c r="G237" s="133"/>
      <c r="H237" s="133"/>
      <c r="I237" s="135"/>
    </row>
    <row r="238" spans="1:35" x14ac:dyDescent="0.25">
      <c r="A238" s="132"/>
      <c r="B238" s="133"/>
      <c r="C238" s="133"/>
      <c r="D238" s="146"/>
      <c r="E238" s="146"/>
      <c r="F238" s="361" t="s">
        <v>217</v>
      </c>
      <c r="G238" s="362" t="s">
        <v>215</v>
      </c>
      <c r="H238" s="133"/>
      <c r="I238" s="135"/>
      <c r="J238" s="105"/>
      <c r="K238" s="105"/>
      <c r="L238" s="105"/>
      <c r="M238" s="105"/>
    </row>
    <row r="239" spans="1:35" ht="15.75" thickBot="1" x14ac:dyDescent="0.3">
      <c r="A239" s="132"/>
      <c r="B239" s="133"/>
      <c r="C239" s="133"/>
      <c r="D239" s="146"/>
      <c r="E239" s="146"/>
      <c r="F239" s="166">
        <v>1</v>
      </c>
      <c r="G239" s="167">
        <v>0</v>
      </c>
      <c r="H239" s="133"/>
      <c r="I239" s="135"/>
      <c r="J239" s="105"/>
      <c r="K239" s="105"/>
      <c r="L239" s="105"/>
      <c r="M239" s="105"/>
    </row>
    <row r="240" spans="1:35" x14ac:dyDescent="0.25">
      <c r="A240" s="132"/>
      <c r="B240" s="133"/>
      <c r="C240" s="133"/>
      <c r="D240" s="146"/>
      <c r="E240" s="146"/>
      <c r="F240" s="133"/>
      <c r="G240" s="133"/>
      <c r="H240" s="133"/>
      <c r="I240" s="135"/>
      <c r="J240" s="105"/>
      <c r="K240" s="105"/>
      <c r="L240" s="105"/>
      <c r="M240" s="105"/>
    </row>
    <row r="241" spans="1:13" ht="15.75" thickBot="1" x14ac:dyDescent="0.3">
      <c r="A241" s="128"/>
      <c r="B241" s="129"/>
      <c r="C241" s="129"/>
      <c r="D241" s="306"/>
      <c r="E241" s="306"/>
      <c r="F241" s="180" t="s">
        <v>836</v>
      </c>
      <c r="G241" s="129"/>
      <c r="H241" s="129"/>
      <c r="I241" s="130">
        <f>F239*G239</f>
        <v>0</v>
      </c>
      <c r="J241" s="105"/>
      <c r="K241" s="105"/>
      <c r="L241" s="105"/>
      <c r="M241" s="105"/>
    </row>
    <row r="242" spans="1:13" ht="15.75" thickBot="1" x14ac:dyDescent="0.3">
      <c r="B242" s="311"/>
      <c r="D242" s="312"/>
      <c r="E242" s="312"/>
      <c r="K242" s="105"/>
    </row>
    <row r="243" spans="1:13" x14ac:dyDescent="0.25">
      <c r="A243" s="313" t="s">
        <v>834</v>
      </c>
      <c r="B243" s="126"/>
      <c r="C243" s="314"/>
      <c r="D243" s="83"/>
      <c r="E243" s="83"/>
      <c r="F243" s="305"/>
      <c r="G243" s="126"/>
      <c r="H243" s="126"/>
      <c r="I243" s="127"/>
    </row>
    <row r="244" spans="1:13" x14ac:dyDescent="0.25">
      <c r="A244" s="182"/>
      <c r="B244" s="133"/>
      <c r="C244" s="378"/>
      <c r="D244" s="77"/>
      <c r="E244" s="77"/>
      <c r="F244" s="146"/>
      <c r="G244" s="133"/>
      <c r="H244" s="133"/>
      <c r="I244" s="135"/>
    </row>
    <row r="245" spans="1:13" x14ac:dyDescent="0.25">
      <c r="A245" s="1" t="s">
        <v>840</v>
      </c>
      <c r="D245" s="321" t="s">
        <v>377</v>
      </c>
      <c r="E245" s="321" t="s">
        <v>120</v>
      </c>
      <c r="F245" s="146"/>
      <c r="I245" s="135"/>
    </row>
    <row r="246" spans="1:13" x14ac:dyDescent="0.25">
      <c r="B246" s="133" t="s">
        <v>714</v>
      </c>
      <c r="C246" s="133" t="s">
        <v>96</v>
      </c>
      <c r="D246" s="315">
        <v>10.220000000000001</v>
      </c>
      <c r="E246" s="315">
        <v>1.62</v>
      </c>
      <c r="I246" s="135"/>
    </row>
    <row r="247" spans="1:13" x14ac:dyDescent="0.25">
      <c r="B247" s="133" t="s">
        <v>715</v>
      </c>
      <c r="C247" s="133" t="s">
        <v>96</v>
      </c>
      <c r="D247" s="315">
        <v>54.209999999999994</v>
      </c>
      <c r="E247" s="315">
        <v>46.95</v>
      </c>
      <c r="I247" s="135"/>
    </row>
    <row r="248" spans="1:13" x14ac:dyDescent="0.25">
      <c r="B248" s="133" t="s">
        <v>716</v>
      </c>
      <c r="C248" s="133" t="s">
        <v>96</v>
      </c>
      <c r="D248" s="315">
        <v>37.409999999999997</v>
      </c>
      <c r="E248" s="315">
        <v>96.25</v>
      </c>
      <c r="I248" s="135"/>
    </row>
    <row r="249" spans="1:13" x14ac:dyDescent="0.25">
      <c r="B249" s="133" t="s">
        <v>717</v>
      </c>
      <c r="C249" s="133" t="s">
        <v>96</v>
      </c>
      <c r="D249" s="315">
        <v>5.74</v>
      </c>
      <c r="E249" s="315"/>
      <c r="I249" s="135"/>
    </row>
    <row r="250" spans="1:13" x14ac:dyDescent="0.25">
      <c r="B250" s="133" t="s">
        <v>718</v>
      </c>
      <c r="C250" s="133" t="s">
        <v>96</v>
      </c>
      <c r="D250" s="315">
        <v>34.409999999999997</v>
      </c>
      <c r="E250" s="315">
        <v>16.770000000000003</v>
      </c>
      <c r="I250" s="135"/>
    </row>
    <row r="251" spans="1:13" x14ac:dyDescent="0.25">
      <c r="B251" s="133" t="s">
        <v>719</v>
      </c>
      <c r="C251" s="133" t="s">
        <v>96</v>
      </c>
      <c r="D251" s="315">
        <v>69.760000000000005</v>
      </c>
      <c r="E251" s="315">
        <v>47.61</v>
      </c>
      <c r="I251" s="135"/>
    </row>
    <row r="252" spans="1:13" x14ac:dyDescent="0.25">
      <c r="B252" s="133" t="s">
        <v>720</v>
      </c>
      <c r="C252" s="133" t="s">
        <v>96</v>
      </c>
      <c r="D252" s="315">
        <v>116.74000000000001</v>
      </c>
      <c r="E252" s="315">
        <v>61.16</v>
      </c>
      <c r="I252" s="135"/>
    </row>
    <row r="253" spans="1:13" x14ac:dyDescent="0.25">
      <c r="B253" s="133" t="s">
        <v>721</v>
      </c>
      <c r="C253" s="133" t="s">
        <v>96</v>
      </c>
      <c r="D253" s="315">
        <v>57.440000000000005</v>
      </c>
      <c r="E253" s="315">
        <v>39.29</v>
      </c>
      <c r="I253" s="135"/>
    </row>
    <row r="254" spans="1:13" x14ac:dyDescent="0.25">
      <c r="B254" s="133" t="s">
        <v>722</v>
      </c>
      <c r="C254" s="133" t="s">
        <v>96</v>
      </c>
      <c r="D254" s="315">
        <v>31.675000000000001</v>
      </c>
      <c r="E254" s="315">
        <v>102.575</v>
      </c>
      <c r="I254" s="135"/>
    </row>
    <row r="255" spans="1:13" x14ac:dyDescent="0.25">
      <c r="B255" s="133" t="s">
        <v>723</v>
      </c>
      <c r="C255" s="133" t="s">
        <v>96</v>
      </c>
      <c r="D255" s="315">
        <v>0.80200000000000005</v>
      </c>
      <c r="E255" s="315">
        <v>3.238</v>
      </c>
      <c r="I255" s="135"/>
    </row>
    <row r="256" spans="1:13" x14ac:dyDescent="0.25">
      <c r="B256" s="133" t="s">
        <v>724</v>
      </c>
      <c r="C256" s="133" t="s">
        <v>96</v>
      </c>
      <c r="D256" s="315">
        <v>10.050000000000001</v>
      </c>
      <c r="E256" s="315">
        <v>1.62</v>
      </c>
      <c r="I256" s="135"/>
    </row>
    <row r="257" spans="1:11" x14ac:dyDescent="0.25">
      <c r="B257" s="133" t="s">
        <v>725</v>
      </c>
      <c r="C257" s="133" t="s">
        <v>96</v>
      </c>
      <c r="D257" s="315">
        <v>6.76</v>
      </c>
      <c r="E257" s="315">
        <v>3.24</v>
      </c>
      <c r="I257" s="135"/>
    </row>
    <row r="258" spans="1:11" x14ac:dyDescent="0.25">
      <c r="A258" s="133"/>
      <c r="B258" s="133"/>
      <c r="D258" s="315"/>
      <c r="E258" s="315"/>
      <c r="I258" s="135"/>
    </row>
    <row r="259" spans="1:11" x14ac:dyDescent="0.25">
      <c r="A259" s="185" t="s">
        <v>385</v>
      </c>
      <c r="B259" s="185" t="s">
        <v>96</v>
      </c>
      <c r="D259" s="315">
        <v>435.21700000000004</v>
      </c>
      <c r="E259" s="315">
        <v>420.32300000000004</v>
      </c>
      <c r="I259" s="135"/>
    </row>
    <row r="260" spans="1:11" ht="15.75" thickBot="1" x14ac:dyDescent="0.3">
      <c r="A260" s="133"/>
      <c r="B260" s="133"/>
      <c r="C260" s="133"/>
      <c r="D260" s="146"/>
      <c r="E260" s="306"/>
      <c r="I260" s="135"/>
    </row>
    <row r="261" spans="1:11" ht="15.75" thickBot="1" x14ac:dyDescent="0.3">
      <c r="A261" s="185" t="s">
        <v>230</v>
      </c>
      <c r="B261" s="133"/>
      <c r="C261" s="133"/>
      <c r="D261" s="317">
        <v>0</v>
      </c>
      <c r="E261" s="318">
        <v>0</v>
      </c>
      <c r="I261" s="135"/>
    </row>
    <row r="262" spans="1:11" ht="15.75" thickBot="1" x14ac:dyDescent="0.3">
      <c r="A262" s="133"/>
      <c r="B262" s="133"/>
      <c r="C262" s="133"/>
      <c r="D262" s="133"/>
      <c r="E262" s="146"/>
      <c r="I262" s="135"/>
    </row>
    <row r="263" spans="1:11" ht="15.75" thickBot="1" x14ac:dyDescent="0.3">
      <c r="A263" s="185" t="s">
        <v>231</v>
      </c>
      <c r="B263" s="133"/>
      <c r="C263" s="133" t="s">
        <v>730</v>
      </c>
      <c r="D263" s="322">
        <f>D259*D261</f>
        <v>0</v>
      </c>
      <c r="E263" s="323">
        <f>E259*E261</f>
        <v>0</v>
      </c>
      <c r="F263" s="142"/>
      <c r="G263" s="142"/>
      <c r="H263" s="364"/>
      <c r="I263" s="324">
        <f>SUM(D263:E263)</f>
        <v>0</v>
      </c>
    </row>
    <row r="264" spans="1:11" ht="15.75" thickBot="1" x14ac:dyDescent="0.3">
      <c r="D264" s="185"/>
      <c r="E264" s="133"/>
      <c r="F264" s="133"/>
      <c r="G264" s="133"/>
      <c r="H264" s="146"/>
      <c r="I264" s="135"/>
    </row>
    <row r="265" spans="1:11" ht="15.75" thickBot="1" x14ac:dyDescent="0.3">
      <c r="A265" s="184" t="s">
        <v>729</v>
      </c>
      <c r="D265" s="146">
        <v>1721</v>
      </c>
      <c r="E265" s="133" t="s">
        <v>96</v>
      </c>
      <c r="F265" s="319">
        <v>0</v>
      </c>
      <c r="H265" s="133"/>
      <c r="I265" s="135"/>
    </row>
    <row r="266" spans="1:11" ht="15.75" thickBot="1" x14ac:dyDescent="0.3">
      <c r="D266" s="104"/>
      <c r="E266" s="85" t="s">
        <v>820</v>
      </c>
      <c r="H266" s="197"/>
      <c r="I266" s="135"/>
    </row>
    <row r="267" spans="1:11" ht="15.75" thickBot="1" x14ac:dyDescent="0.3">
      <c r="A267" s="185" t="s">
        <v>231</v>
      </c>
      <c r="B267" s="133"/>
      <c r="C267" s="133" t="s">
        <v>731</v>
      </c>
      <c r="D267" s="104"/>
      <c r="E267" s="104"/>
      <c r="G267" s="133"/>
      <c r="H267" s="227"/>
      <c r="I267" s="325">
        <f>F265*D265</f>
        <v>0</v>
      </c>
    </row>
    <row r="268" spans="1:11" x14ac:dyDescent="0.25">
      <c r="A268" s="132"/>
      <c r="B268" s="133"/>
      <c r="C268" s="133"/>
      <c r="D268" s="185"/>
      <c r="E268" s="133"/>
      <c r="F268" s="133"/>
      <c r="G268" s="133"/>
      <c r="H268" s="227"/>
      <c r="I268" s="135"/>
    </row>
    <row r="269" spans="1:11" ht="15.75" thickBot="1" x14ac:dyDescent="0.3">
      <c r="A269" s="128"/>
      <c r="B269" s="187"/>
      <c r="C269" s="187"/>
      <c r="D269" s="238"/>
      <c r="E269" s="238"/>
      <c r="F269" s="187" t="s">
        <v>848</v>
      </c>
      <c r="G269" s="129"/>
      <c r="H269" s="129"/>
      <c r="I269" s="240">
        <f>I267+I263</f>
        <v>0</v>
      </c>
    </row>
    <row r="270" spans="1:11" x14ac:dyDescent="0.25">
      <c r="K270" s="105"/>
    </row>
    <row r="271" spans="1:11" x14ac:dyDescent="0.25">
      <c r="F271" s="105"/>
      <c r="G271" s="105"/>
      <c r="H271" s="105"/>
      <c r="I271" s="105"/>
    </row>
    <row r="272" spans="1:11" x14ac:dyDescent="0.25">
      <c r="F272" s="188" t="s">
        <v>726</v>
      </c>
      <c r="G272" s="188"/>
      <c r="H272" s="188"/>
      <c r="I272" s="189">
        <f>I269+I241+I234</f>
        <v>0</v>
      </c>
    </row>
    <row r="273" spans="6:9" x14ac:dyDescent="0.25">
      <c r="F273" s="105"/>
      <c r="G273" s="105"/>
      <c r="H273" s="105"/>
      <c r="I273" s="105"/>
    </row>
  </sheetData>
  <mergeCells count="3">
    <mergeCell ref="F5:F6"/>
    <mergeCell ref="G5:G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opLeftCell="A26" workbookViewId="0">
      <selection activeCell="E7" sqref="E7:E44"/>
    </sheetView>
  </sheetViews>
  <sheetFormatPr defaultRowHeight="15" x14ac:dyDescent="0.25"/>
  <cols>
    <col min="1" max="1" width="13.28515625" style="104" customWidth="1"/>
    <col min="2" max="2" width="9.140625" style="104"/>
    <col min="3" max="3" width="25" style="104" bestFit="1" customWidth="1"/>
    <col min="4" max="4" width="10.7109375" style="104" bestFit="1" customWidth="1"/>
    <col min="5" max="5" width="9.140625" style="104"/>
    <col min="6" max="6" width="30" style="104" customWidth="1"/>
    <col min="7" max="7" width="8.7109375" style="104" bestFit="1" customWidth="1"/>
    <col min="8" max="8" width="4.7109375" style="104" customWidth="1"/>
    <col min="9" max="9" width="9.140625" style="104"/>
    <col min="10" max="10" width="63.7109375" style="104" bestFit="1" customWidth="1"/>
    <col min="11" max="11" width="8.7109375" style="104" bestFit="1" customWidth="1"/>
    <col min="12" max="16384" width="9.140625" style="104"/>
  </cols>
  <sheetData>
    <row r="1" spans="1:10" x14ac:dyDescent="0.25">
      <c r="A1" s="99"/>
      <c r="B1" s="100"/>
      <c r="C1" s="101"/>
      <c r="D1" s="100"/>
      <c r="E1" s="100"/>
      <c r="F1" s="100"/>
      <c r="G1" s="100"/>
      <c r="H1" s="102"/>
      <c r="I1" s="103"/>
    </row>
    <row r="2" spans="1:10" x14ac:dyDescent="0.25">
      <c r="A2" s="56" t="s">
        <v>845</v>
      </c>
      <c r="B2" s="192" t="s">
        <v>732</v>
      </c>
      <c r="C2" s="106"/>
      <c r="D2" s="193" t="s">
        <v>233</v>
      </c>
      <c r="E2" s="193"/>
      <c r="F2" s="224"/>
      <c r="G2" s="224"/>
      <c r="H2" s="108"/>
      <c r="I2" s="109"/>
    </row>
    <row r="3" spans="1:10" ht="15.75" thickBot="1" x14ac:dyDescent="0.3">
      <c r="A3" s="110"/>
      <c r="B3" s="111"/>
      <c r="C3" s="112"/>
      <c r="D3" s="111"/>
      <c r="E3" s="111"/>
      <c r="F3" s="111"/>
      <c r="G3" s="111"/>
      <c r="H3" s="113"/>
      <c r="I3" s="114"/>
    </row>
    <row r="4" spans="1:10" ht="15.75" thickBot="1" x14ac:dyDescent="0.3">
      <c r="A4" s="105"/>
      <c r="B4" s="105"/>
      <c r="C4" s="154"/>
      <c r="D4" s="105"/>
      <c r="E4" s="105"/>
      <c r="F4" s="116" t="s">
        <v>828</v>
      </c>
      <c r="H4" s="225"/>
      <c r="I4" s="225"/>
      <c r="J4" s="225"/>
    </row>
    <row r="5" spans="1:10" s="1" customFormat="1" x14ac:dyDescent="0.25">
      <c r="A5" s="104"/>
      <c r="B5" s="115"/>
      <c r="C5" s="104"/>
      <c r="D5" s="115"/>
      <c r="E5" s="115"/>
      <c r="F5" s="411" t="s">
        <v>214</v>
      </c>
      <c r="G5" s="413">
        <v>0</v>
      </c>
      <c r="H5" s="104"/>
      <c r="I5" s="415" t="s">
        <v>216</v>
      </c>
    </row>
    <row r="6" spans="1:10" ht="21" customHeight="1" thickBot="1" x14ac:dyDescent="0.3">
      <c r="A6" s="1" t="s">
        <v>93</v>
      </c>
      <c r="B6" s="29" t="s">
        <v>94</v>
      </c>
      <c r="C6" s="1" t="s">
        <v>95</v>
      </c>
      <c r="D6" s="29" t="s">
        <v>118</v>
      </c>
      <c r="E6" s="29" t="s">
        <v>96</v>
      </c>
      <c r="F6" s="412"/>
      <c r="G6" s="414"/>
      <c r="I6" s="416"/>
    </row>
    <row r="7" spans="1:10" x14ac:dyDescent="0.25">
      <c r="A7" s="117" t="s">
        <v>174</v>
      </c>
      <c r="B7" s="230" t="s">
        <v>733</v>
      </c>
      <c r="C7" s="231" t="s">
        <v>451</v>
      </c>
      <c r="D7" s="174" t="s">
        <v>116</v>
      </c>
      <c r="E7" s="393">
        <v>1.21</v>
      </c>
      <c r="F7" s="157"/>
      <c r="G7" s="158">
        <v>0</v>
      </c>
      <c r="I7" s="159">
        <f t="shared" ref="I7:I44" si="0">F7*G7</f>
        <v>0</v>
      </c>
    </row>
    <row r="8" spans="1:10" x14ac:dyDescent="0.25">
      <c r="A8" s="74" t="s">
        <v>174</v>
      </c>
      <c r="B8" s="178" t="s">
        <v>186</v>
      </c>
      <c r="C8" s="232" t="s">
        <v>429</v>
      </c>
      <c r="D8" s="175" t="s">
        <v>424</v>
      </c>
      <c r="E8" s="394">
        <v>10.44</v>
      </c>
      <c r="F8" s="157"/>
      <c r="G8" s="158">
        <v>0</v>
      </c>
      <c r="I8" s="159">
        <f t="shared" si="0"/>
        <v>0</v>
      </c>
    </row>
    <row r="9" spans="1:10" x14ac:dyDescent="0.25">
      <c r="A9" s="74" t="s">
        <v>174</v>
      </c>
      <c r="B9" s="178" t="s">
        <v>187</v>
      </c>
      <c r="C9" s="232" t="s">
        <v>425</v>
      </c>
      <c r="D9" s="175" t="s">
        <v>424</v>
      </c>
      <c r="E9" s="394">
        <v>24.41</v>
      </c>
      <c r="F9" s="157"/>
      <c r="G9" s="158">
        <v>0</v>
      </c>
      <c r="H9" s="133"/>
      <c r="I9" s="159">
        <f t="shared" si="0"/>
        <v>0</v>
      </c>
    </row>
    <row r="10" spans="1:10" x14ac:dyDescent="0.25">
      <c r="A10" s="74" t="s">
        <v>174</v>
      </c>
      <c r="B10" s="178" t="s">
        <v>188</v>
      </c>
      <c r="C10" s="232" t="s">
        <v>425</v>
      </c>
      <c r="D10" s="175" t="s">
        <v>424</v>
      </c>
      <c r="E10" s="394">
        <v>26.49</v>
      </c>
      <c r="F10" s="157"/>
      <c r="G10" s="158">
        <v>0</v>
      </c>
      <c r="H10" s="133"/>
      <c r="I10" s="159">
        <f t="shared" si="0"/>
        <v>0</v>
      </c>
    </row>
    <row r="11" spans="1:10" x14ac:dyDescent="0.25">
      <c r="A11" s="74" t="s">
        <v>174</v>
      </c>
      <c r="B11" s="178" t="s">
        <v>178</v>
      </c>
      <c r="C11" s="232" t="s">
        <v>425</v>
      </c>
      <c r="D11" s="175" t="s">
        <v>424</v>
      </c>
      <c r="E11" s="394">
        <v>20.07</v>
      </c>
      <c r="F11" s="157"/>
      <c r="G11" s="158">
        <v>0</v>
      </c>
      <c r="H11" s="105"/>
      <c r="I11" s="159">
        <f t="shared" si="0"/>
        <v>0</v>
      </c>
    </row>
    <row r="12" spans="1:10" x14ac:dyDescent="0.25">
      <c r="A12" s="74" t="s">
        <v>174</v>
      </c>
      <c r="B12" s="178" t="s">
        <v>175</v>
      </c>
      <c r="C12" s="232" t="s">
        <v>425</v>
      </c>
      <c r="D12" s="175" t="s">
        <v>424</v>
      </c>
      <c r="E12" s="394">
        <v>30.06</v>
      </c>
      <c r="F12" s="157"/>
      <c r="G12" s="158">
        <v>0</v>
      </c>
      <c r="H12" s="133"/>
      <c r="I12" s="159">
        <f t="shared" si="0"/>
        <v>0</v>
      </c>
    </row>
    <row r="13" spans="1:10" x14ac:dyDescent="0.25">
      <c r="A13" s="74" t="s">
        <v>174</v>
      </c>
      <c r="B13" s="178" t="s">
        <v>176</v>
      </c>
      <c r="C13" s="232" t="s">
        <v>735</v>
      </c>
      <c r="D13" s="175" t="s">
        <v>424</v>
      </c>
      <c r="E13" s="394">
        <v>162.88</v>
      </c>
      <c r="F13" s="157"/>
      <c r="G13" s="158">
        <v>0</v>
      </c>
      <c r="H13" s="133"/>
      <c r="I13" s="159">
        <f t="shared" si="0"/>
        <v>0</v>
      </c>
    </row>
    <row r="14" spans="1:10" x14ac:dyDescent="0.25">
      <c r="A14" s="74" t="s">
        <v>174</v>
      </c>
      <c r="B14" s="178" t="s">
        <v>179</v>
      </c>
      <c r="C14" s="232" t="s">
        <v>429</v>
      </c>
      <c r="D14" s="175" t="s">
        <v>424</v>
      </c>
      <c r="E14" s="394">
        <v>6</v>
      </c>
      <c r="F14" s="157"/>
      <c r="G14" s="158">
        <v>0</v>
      </c>
      <c r="H14" s="105"/>
      <c r="I14" s="159">
        <f t="shared" si="0"/>
        <v>0</v>
      </c>
    </row>
    <row r="15" spans="1:10" x14ac:dyDescent="0.25">
      <c r="A15" s="74" t="s">
        <v>174</v>
      </c>
      <c r="B15" s="178" t="s">
        <v>180</v>
      </c>
      <c r="C15" s="232" t="s">
        <v>429</v>
      </c>
      <c r="D15" s="175" t="s">
        <v>107</v>
      </c>
      <c r="E15" s="394">
        <v>21.05</v>
      </c>
      <c r="F15" s="157"/>
      <c r="G15" s="158">
        <v>0</v>
      </c>
      <c r="H15" s="133"/>
      <c r="I15" s="159">
        <f t="shared" si="0"/>
        <v>0</v>
      </c>
    </row>
    <row r="16" spans="1:10" x14ac:dyDescent="0.25">
      <c r="A16" s="74" t="s">
        <v>174</v>
      </c>
      <c r="B16" s="178" t="s">
        <v>181</v>
      </c>
      <c r="C16" s="232" t="s">
        <v>451</v>
      </c>
      <c r="D16" s="175" t="s">
        <v>116</v>
      </c>
      <c r="E16" s="394">
        <v>3.14</v>
      </c>
      <c r="F16" s="157"/>
      <c r="G16" s="158">
        <v>0</v>
      </c>
      <c r="H16" s="133"/>
      <c r="I16" s="159">
        <f t="shared" si="0"/>
        <v>0</v>
      </c>
    </row>
    <row r="17" spans="1:9" x14ac:dyDescent="0.25">
      <c r="A17" s="74" t="s">
        <v>174</v>
      </c>
      <c r="B17" s="178" t="s">
        <v>182</v>
      </c>
      <c r="C17" s="232" t="s">
        <v>451</v>
      </c>
      <c r="D17" s="175" t="s">
        <v>116</v>
      </c>
      <c r="E17" s="394">
        <v>1.1499999999999999</v>
      </c>
      <c r="F17" s="157"/>
      <c r="G17" s="158">
        <v>0</v>
      </c>
      <c r="H17" s="105"/>
      <c r="I17" s="159">
        <f t="shared" si="0"/>
        <v>0</v>
      </c>
    </row>
    <row r="18" spans="1:9" x14ac:dyDescent="0.25">
      <c r="A18" s="74" t="s">
        <v>174</v>
      </c>
      <c r="B18" s="178" t="s">
        <v>736</v>
      </c>
      <c r="C18" s="232" t="s">
        <v>451</v>
      </c>
      <c r="D18" s="175" t="s">
        <v>116</v>
      </c>
      <c r="E18" s="394">
        <v>1.1499999999999999</v>
      </c>
      <c r="F18" s="157"/>
      <c r="G18" s="158">
        <v>0</v>
      </c>
      <c r="H18" s="133"/>
      <c r="I18" s="159">
        <f t="shared" si="0"/>
        <v>0</v>
      </c>
    </row>
    <row r="19" spans="1:9" x14ac:dyDescent="0.25">
      <c r="A19" s="74" t="s">
        <v>174</v>
      </c>
      <c r="B19" s="178" t="s">
        <v>183</v>
      </c>
      <c r="C19" s="232" t="s">
        <v>451</v>
      </c>
      <c r="D19" s="175" t="s">
        <v>116</v>
      </c>
      <c r="E19" s="394">
        <v>1.21</v>
      </c>
      <c r="F19" s="157"/>
      <c r="G19" s="158">
        <v>0</v>
      </c>
      <c r="H19" s="133"/>
      <c r="I19" s="159">
        <f t="shared" si="0"/>
        <v>0</v>
      </c>
    </row>
    <row r="20" spans="1:9" x14ac:dyDescent="0.25">
      <c r="A20" s="74" t="s">
        <v>174</v>
      </c>
      <c r="B20" s="178" t="s">
        <v>184</v>
      </c>
      <c r="C20" s="232" t="s">
        <v>451</v>
      </c>
      <c r="D20" s="175" t="s">
        <v>116</v>
      </c>
      <c r="E20" s="394">
        <v>2.89</v>
      </c>
      <c r="F20" s="157"/>
      <c r="G20" s="158">
        <v>0</v>
      </c>
      <c r="H20" s="133"/>
      <c r="I20" s="159">
        <f t="shared" si="0"/>
        <v>0</v>
      </c>
    </row>
    <row r="21" spans="1:9" x14ac:dyDescent="0.25">
      <c r="A21" s="74" t="s">
        <v>174</v>
      </c>
      <c r="B21" s="178" t="s">
        <v>185</v>
      </c>
      <c r="C21" s="232" t="s">
        <v>429</v>
      </c>
      <c r="D21" s="175" t="s">
        <v>107</v>
      </c>
      <c r="E21" s="394">
        <v>11.92</v>
      </c>
      <c r="F21" s="157"/>
      <c r="G21" s="158">
        <v>0</v>
      </c>
      <c r="H21" s="133"/>
      <c r="I21" s="159">
        <f t="shared" si="0"/>
        <v>0</v>
      </c>
    </row>
    <row r="22" spans="1:9" x14ac:dyDescent="0.25">
      <c r="A22" s="74" t="s">
        <v>761</v>
      </c>
      <c r="B22" s="178" t="s">
        <v>737</v>
      </c>
      <c r="C22" s="232" t="s">
        <v>429</v>
      </c>
      <c r="D22" s="175" t="s">
        <v>107</v>
      </c>
      <c r="E22" s="394">
        <v>12.97</v>
      </c>
      <c r="F22" s="157"/>
      <c r="G22" s="158">
        <v>0</v>
      </c>
      <c r="I22" s="159">
        <f t="shared" si="0"/>
        <v>0</v>
      </c>
    </row>
    <row r="23" spans="1:9" x14ac:dyDescent="0.25">
      <c r="A23" s="74" t="s">
        <v>761</v>
      </c>
      <c r="B23" s="178" t="s">
        <v>738</v>
      </c>
      <c r="C23" s="232" t="s">
        <v>429</v>
      </c>
      <c r="D23" s="175" t="s">
        <v>107</v>
      </c>
      <c r="E23" s="394">
        <v>10.71</v>
      </c>
      <c r="F23" s="157"/>
      <c r="G23" s="158">
        <v>0</v>
      </c>
      <c r="I23" s="159">
        <f t="shared" si="0"/>
        <v>0</v>
      </c>
    </row>
    <row r="24" spans="1:9" x14ac:dyDescent="0.25">
      <c r="A24" s="74" t="s">
        <v>761</v>
      </c>
      <c r="B24" s="178" t="s">
        <v>739</v>
      </c>
      <c r="C24" s="232" t="s">
        <v>429</v>
      </c>
      <c r="D24" s="175" t="s">
        <v>107</v>
      </c>
      <c r="E24" s="394">
        <v>28.74</v>
      </c>
      <c r="F24" s="157"/>
      <c r="G24" s="158">
        <v>0</v>
      </c>
      <c r="H24" s="133"/>
      <c r="I24" s="159">
        <f t="shared" si="0"/>
        <v>0</v>
      </c>
    </row>
    <row r="25" spans="1:9" x14ac:dyDescent="0.25">
      <c r="A25" s="74" t="s">
        <v>761</v>
      </c>
      <c r="B25" s="178" t="s">
        <v>740</v>
      </c>
      <c r="C25" s="232" t="s">
        <v>465</v>
      </c>
      <c r="D25" s="175" t="s">
        <v>107</v>
      </c>
      <c r="E25" s="394">
        <v>62.01</v>
      </c>
      <c r="F25" s="157"/>
      <c r="G25" s="158">
        <v>0</v>
      </c>
      <c r="H25" s="133"/>
      <c r="I25" s="159">
        <f t="shared" si="0"/>
        <v>0</v>
      </c>
    </row>
    <row r="26" spans="1:9" x14ac:dyDescent="0.25">
      <c r="A26" s="74" t="s">
        <v>761</v>
      </c>
      <c r="B26" s="178" t="s">
        <v>741</v>
      </c>
      <c r="C26" s="232" t="s">
        <v>465</v>
      </c>
      <c r="D26" s="175" t="s">
        <v>107</v>
      </c>
      <c r="E26" s="394">
        <v>97.47</v>
      </c>
      <c r="F26" s="157"/>
      <c r="G26" s="158">
        <v>0</v>
      </c>
      <c r="H26" s="105"/>
      <c r="I26" s="159">
        <f t="shared" si="0"/>
        <v>0</v>
      </c>
    </row>
    <row r="27" spans="1:9" x14ac:dyDescent="0.25">
      <c r="A27" s="74" t="s">
        <v>761</v>
      </c>
      <c r="B27" s="178" t="s">
        <v>742</v>
      </c>
      <c r="C27" s="232" t="s">
        <v>465</v>
      </c>
      <c r="D27" s="175" t="s">
        <v>107</v>
      </c>
      <c r="E27" s="394">
        <v>108.17</v>
      </c>
      <c r="F27" s="157"/>
      <c r="G27" s="158">
        <v>0</v>
      </c>
      <c r="H27" s="133"/>
      <c r="I27" s="159">
        <f t="shared" si="0"/>
        <v>0</v>
      </c>
    </row>
    <row r="28" spans="1:9" x14ac:dyDescent="0.25">
      <c r="A28" s="74" t="s">
        <v>761</v>
      </c>
      <c r="B28" s="178" t="s">
        <v>743</v>
      </c>
      <c r="C28" s="232" t="s">
        <v>451</v>
      </c>
      <c r="D28" s="175" t="s">
        <v>116</v>
      </c>
      <c r="E28" s="394">
        <v>9.7899999999999991</v>
      </c>
      <c r="F28" s="157"/>
      <c r="G28" s="158">
        <v>0</v>
      </c>
      <c r="H28" s="133"/>
      <c r="I28" s="159">
        <f t="shared" si="0"/>
        <v>0</v>
      </c>
    </row>
    <row r="29" spans="1:9" x14ac:dyDescent="0.25">
      <c r="A29" s="74" t="s">
        <v>761</v>
      </c>
      <c r="B29" s="178" t="s">
        <v>744</v>
      </c>
      <c r="C29" s="232" t="s">
        <v>425</v>
      </c>
      <c r="D29" s="175" t="s">
        <v>107</v>
      </c>
      <c r="E29" s="394">
        <v>24.83</v>
      </c>
      <c r="F29" s="157"/>
      <c r="G29" s="158">
        <v>0</v>
      </c>
      <c r="H29" s="105"/>
      <c r="I29" s="159">
        <f t="shared" si="0"/>
        <v>0</v>
      </c>
    </row>
    <row r="30" spans="1:9" x14ac:dyDescent="0.25">
      <c r="A30" s="74" t="s">
        <v>761</v>
      </c>
      <c r="B30" s="178" t="s">
        <v>746</v>
      </c>
      <c r="C30" s="232" t="s">
        <v>425</v>
      </c>
      <c r="D30" s="175" t="s">
        <v>107</v>
      </c>
      <c r="E30" s="394">
        <v>21.28</v>
      </c>
      <c r="F30" s="157"/>
      <c r="G30" s="158">
        <v>0</v>
      </c>
      <c r="H30" s="133"/>
      <c r="I30" s="159">
        <f t="shared" si="0"/>
        <v>0</v>
      </c>
    </row>
    <row r="31" spans="1:9" x14ac:dyDescent="0.25">
      <c r="A31" s="74" t="s">
        <v>761</v>
      </c>
      <c r="B31" s="178" t="s">
        <v>747</v>
      </c>
      <c r="C31" s="232" t="s">
        <v>465</v>
      </c>
      <c r="D31" s="175" t="s">
        <v>107</v>
      </c>
      <c r="E31" s="394">
        <v>52.19</v>
      </c>
      <c r="F31" s="157"/>
      <c r="G31" s="158">
        <v>0</v>
      </c>
      <c r="H31" s="133"/>
      <c r="I31" s="159">
        <f t="shared" si="0"/>
        <v>0</v>
      </c>
    </row>
    <row r="32" spans="1:9" x14ac:dyDescent="0.25">
      <c r="A32" s="74" t="s">
        <v>761</v>
      </c>
      <c r="B32" s="178" t="s">
        <v>748</v>
      </c>
      <c r="C32" s="232" t="s">
        <v>465</v>
      </c>
      <c r="D32" s="175" t="s">
        <v>107</v>
      </c>
      <c r="E32" s="394">
        <v>56.36</v>
      </c>
      <c r="F32" s="157"/>
      <c r="G32" s="158">
        <v>0</v>
      </c>
      <c r="H32" s="105"/>
      <c r="I32" s="159">
        <f t="shared" si="0"/>
        <v>0</v>
      </c>
    </row>
    <row r="33" spans="1:9" x14ac:dyDescent="0.25">
      <c r="A33" s="74" t="s">
        <v>761</v>
      </c>
      <c r="B33" s="178" t="s">
        <v>749</v>
      </c>
      <c r="C33" s="232" t="s">
        <v>465</v>
      </c>
      <c r="D33" s="175" t="s">
        <v>107</v>
      </c>
      <c r="E33" s="394">
        <v>56.36</v>
      </c>
      <c r="F33" s="157"/>
      <c r="G33" s="158">
        <v>0</v>
      </c>
      <c r="H33" s="133"/>
      <c r="I33" s="159">
        <f t="shared" si="0"/>
        <v>0</v>
      </c>
    </row>
    <row r="34" spans="1:9" x14ac:dyDescent="0.25">
      <c r="A34" s="74" t="s">
        <v>761</v>
      </c>
      <c r="B34" s="178" t="s">
        <v>750</v>
      </c>
      <c r="C34" s="232" t="s">
        <v>429</v>
      </c>
      <c r="D34" s="175" t="s">
        <v>107</v>
      </c>
      <c r="E34" s="394">
        <v>73.650000000000006</v>
      </c>
      <c r="F34" s="157"/>
      <c r="G34" s="158">
        <v>0</v>
      </c>
      <c r="H34" s="133"/>
      <c r="I34" s="159">
        <f t="shared" si="0"/>
        <v>0</v>
      </c>
    </row>
    <row r="35" spans="1:9" x14ac:dyDescent="0.25">
      <c r="A35" s="74" t="s">
        <v>761</v>
      </c>
      <c r="B35" s="178" t="s">
        <v>751</v>
      </c>
      <c r="C35" s="232" t="s">
        <v>465</v>
      </c>
      <c r="D35" s="175" t="s">
        <v>107</v>
      </c>
      <c r="E35" s="394">
        <v>56.36</v>
      </c>
      <c r="F35" s="157"/>
      <c r="G35" s="158">
        <v>0</v>
      </c>
      <c r="H35" s="133"/>
      <c r="I35" s="159">
        <f t="shared" si="0"/>
        <v>0</v>
      </c>
    </row>
    <row r="36" spans="1:9" x14ac:dyDescent="0.25">
      <c r="A36" s="74" t="s">
        <v>761</v>
      </c>
      <c r="B36" s="178" t="s">
        <v>752</v>
      </c>
      <c r="C36" s="232" t="s">
        <v>465</v>
      </c>
      <c r="D36" s="175" t="s">
        <v>107</v>
      </c>
      <c r="E36" s="394">
        <v>56.36</v>
      </c>
      <c r="F36" s="157"/>
      <c r="G36" s="158">
        <v>0</v>
      </c>
      <c r="H36" s="133"/>
      <c r="I36" s="159">
        <f t="shared" si="0"/>
        <v>0</v>
      </c>
    </row>
    <row r="37" spans="1:9" x14ac:dyDescent="0.25">
      <c r="A37" s="74" t="s">
        <v>761</v>
      </c>
      <c r="B37" s="178" t="s">
        <v>753</v>
      </c>
      <c r="C37" s="232" t="s">
        <v>425</v>
      </c>
      <c r="D37" s="175" t="s">
        <v>107</v>
      </c>
      <c r="E37" s="394">
        <v>14.78</v>
      </c>
      <c r="F37" s="157"/>
      <c r="G37" s="158">
        <v>0</v>
      </c>
      <c r="H37" s="133"/>
      <c r="I37" s="159">
        <f t="shared" si="0"/>
        <v>0</v>
      </c>
    </row>
    <row r="38" spans="1:9" x14ac:dyDescent="0.25">
      <c r="A38" s="74" t="s">
        <v>761</v>
      </c>
      <c r="B38" s="178" t="s">
        <v>754</v>
      </c>
      <c r="C38" s="232" t="s">
        <v>465</v>
      </c>
      <c r="D38" s="175" t="s">
        <v>107</v>
      </c>
      <c r="E38" s="394">
        <v>30.01</v>
      </c>
      <c r="F38" s="157"/>
      <c r="G38" s="158">
        <v>0</v>
      </c>
      <c r="H38" s="133"/>
      <c r="I38" s="159">
        <f t="shared" si="0"/>
        <v>0</v>
      </c>
    </row>
    <row r="39" spans="1:9" x14ac:dyDescent="0.25">
      <c r="A39" s="74" t="s">
        <v>761</v>
      </c>
      <c r="B39" s="178" t="s">
        <v>755</v>
      </c>
      <c r="C39" s="232" t="s">
        <v>435</v>
      </c>
      <c r="D39" s="175" t="s">
        <v>107</v>
      </c>
      <c r="E39" s="394">
        <v>14.79</v>
      </c>
      <c r="F39" s="157"/>
      <c r="G39" s="158">
        <v>0</v>
      </c>
      <c r="H39" s="133"/>
      <c r="I39" s="159">
        <f t="shared" si="0"/>
        <v>0</v>
      </c>
    </row>
    <row r="40" spans="1:9" x14ac:dyDescent="0.25">
      <c r="A40" s="74" t="s">
        <v>761</v>
      </c>
      <c r="B40" s="178" t="s">
        <v>756</v>
      </c>
      <c r="C40" s="232" t="s">
        <v>429</v>
      </c>
      <c r="D40" s="175" t="s">
        <v>107</v>
      </c>
      <c r="E40" s="394">
        <v>64.349999999999994</v>
      </c>
      <c r="F40" s="157"/>
      <c r="G40" s="158">
        <v>0</v>
      </c>
      <c r="H40" s="133"/>
      <c r="I40" s="159">
        <f t="shared" si="0"/>
        <v>0</v>
      </c>
    </row>
    <row r="41" spans="1:9" x14ac:dyDescent="0.25">
      <c r="A41" s="74" t="s">
        <v>761</v>
      </c>
      <c r="B41" s="178" t="s">
        <v>757</v>
      </c>
      <c r="C41" s="232" t="s">
        <v>429</v>
      </c>
      <c r="D41" s="175" t="s">
        <v>107</v>
      </c>
      <c r="E41" s="394">
        <v>8.1199999999999992</v>
      </c>
      <c r="F41" s="157"/>
      <c r="G41" s="158">
        <v>0</v>
      </c>
      <c r="H41" s="133"/>
      <c r="I41" s="159">
        <f t="shared" si="0"/>
        <v>0</v>
      </c>
    </row>
    <row r="42" spans="1:9" x14ac:dyDescent="0.25">
      <c r="A42" s="74" t="s">
        <v>761</v>
      </c>
      <c r="B42" s="178" t="s">
        <v>758</v>
      </c>
      <c r="C42" s="232" t="s">
        <v>451</v>
      </c>
      <c r="D42" s="175" t="s">
        <v>116</v>
      </c>
      <c r="E42" s="394">
        <v>17.399999999999999</v>
      </c>
      <c r="F42" s="157"/>
      <c r="G42" s="158">
        <v>0</v>
      </c>
      <c r="H42" s="133"/>
      <c r="I42" s="159">
        <f t="shared" si="0"/>
        <v>0</v>
      </c>
    </row>
    <row r="43" spans="1:9" x14ac:dyDescent="0.25">
      <c r="A43" s="74" t="s">
        <v>761</v>
      </c>
      <c r="B43" s="178" t="s">
        <v>759</v>
      </c>
      <c r="C43" s="232" t="s">
        <v>429</v>
      </c>
      <c r="D43" s="175" t="s">
        <v>107</v>
      </c>
      <c r="E43" s="394">
        <v>11.24</v>
      </c>
      <c r="F43" s="157"/>
      <c r="G43" s="158">
        <v>0</v>
      </c>
      <c r="H43" s="133"/>
      <c r="I43" s="159">
        <f t="shared" si="0"/>
        <v>0</v>
      </c>
    </row>
    <row r="44" spans="1:9" ht="15.75" thickBot="1" x14ac:dyDescent="0.3">
      <c r="A44" s="78" t="s">
        <v>761</v>
      </c>
      <c r="B44" s="233" t="s">
        <v>760</v>
      </c>
      <c r="C44" s="234" t="s">
        <v>451</v>
      </c>
      <c r="D44" s="179" t="s">
        <v>116</v>
      </c>
      <c r="E44" s="396">
        <v>9.7899999999999991</v>
      </c>
      <c r="F44" s="163">
        <v>0</v>
      </c>
      <c r="G44" s="164">
        <v>0</v>
      </c>
      <c r="H44" s="133"/>
      <c r="I44" s="165">
        <f t="shared" si="0"/>
        <v>0</v>
      </c>
    </row>
    <row r="45" spans="1:9" x14ac:dyDescent="0.25">
      <c r="A45" s="125"/>
      <c r="B45" s="126"/>
      <c r="C45" s="126"/>
      <c r="D45" s="126"/>
      <c r="E45" s="126"/>
      <c r="F45" s="126"/>
      <c r="G45" s="126"/>
      <c r="H45" s="126"/>
      <c r="I45" s="131"/>
    </row>
    <row r="46" spans="1:9" ht="15.75" thickBot="1" x14ac:dyDescent="0.3">
      <c r="A46" s="128"/>
      <c r="B46" s="129"/>
      <c r="C46" s="129"/>
      <c r="D46" s="129"/>
      <c r="E46" s="129"/>
      <c r="F46" s="180" t="s">
        <v>837</v>
      </c>
      <c r="G46" s="129"/>
      <c r="H46" s="129"/>
      <c r="I46" s="130">
        <f>SUM(I7:I44)</f>
        <v>0</v>
      </c>
    </row>
    <row r="47" spans="1:9" ht="15.75" thickBot="1" x14ac:dyDescent="0.3">
      <c r="A47" s="133"/>
      <c r="B47" s="133"/>
      <c r="C47" s="133"/>
      <c r="D47" s="133"/>
      <c r="E47" s="133"/>
      <c r="F47" s="182"/>
      <c r="G47" s="133"/>
      <c r="H47" s="133"/>
      <c r="I47" s="145"/>
    </row>
    <row r="48" spans="1:9" x14ac:dyDescent="0.25">
      <c r="A48" s="222" t="s">
        <v>835</v>
      </c>
      <c r="B48" s="126"/>
      <c r="C48" s="126"/>
      <c r="D48" s="126"/>
      <c r="E48" s="126"/>
      <c r="F48" s="181"/>
      <c r="G48" s="126"/>
      <c r="H48" s="121"/>
      <c r="I48" s="131"/>
    </row>
    <row r="49" spans="1:9" ht="15.75" thickBot="1" x14ac:dyDescent="0.3">
      <c r="A49" s="132"/>
      <c r="B49" s="133"/>
      <c r="C49" s="133"/>
      <c r="D49" s="133"/>
      <c r="E49" s="133"/>
      <c r="F49" s="105"/>
      <c r="G49" s="105"/>
      <c r="H49" s="105"/>
      <c r="I49" s="134"/>
    </row>
    <row r="50" spans="1:9" x14ac:dyDescent="0.25">
      <c r="A50" s="132"/>
      <c r="B50" s="133"/>
      <c r="C50" s="133"/>
      <c r="D50" s="133"/>
      <c r="E50" s="133"/>
      <c r="F50" s="235" t="s">
        <v>217</v>
      </c>
      <c r="G50" s="236" t="s">
        <v>215</v>
      </c>
      <c r="H50" s="133"/>
      <c r="I50" s="135"/>
    </row>
    <row r="51" spans="1:9" ht="15.75" thickBot="1" x14ac:dyDescent="0.3">
      <c r="A51" s="132"/>
      <c r="B51" s="133"/>
      <c r="C51" s="133"/>
      <c r="D51" s="133"/>
      <c r="E51" s="133"/>
      <c r="F51" s="166">
        <v>0</v>
      </c>
      <c r="G51" s="167">
        <v>0</v>
      </c>
      <c r="H51" s="133"/>
      <c r="I51" s="135"/>
    </row>
    <row r="52" spans="1:9" x14ac:dyDescent="0.25">
      <c r="A52" s="132"/>
      <c r="B52" s="133"/>
      <c r="C52" s="133"/>
      <c r="D52" s="133"/>
      <c r="E52" s="133"/>
      <c r="F52" s="133"/>
      <c r="G52" s="133"/>
      <c r="H52" s="133"/>
      <c r="I52" s="134"/>
    </row>
    <row r="53" spans="1:9" ht="15.75" thickBot="1" x14ac:dyDescent="0.3">
      <c r="A53" s="128"/>
      <c r="B53" s="129"/>
      <c r="C53" s="129"/>
      <c r="D53" s="129"/>
      <c r="E53" s="129"/>
      <c r="F53" s="180" t="s">
        <v>836</v>
      </c>
      <c r="G53" s="129"/>
      <c r="H53" s="129"/>
      <c r="I53" s="130">
        <f>F51*G51</f>
        <v>0</v>
      </c>
    </row>
    <row r="55" spans="1:9" ht="15.75" thickBot="1" x14ac:dyDescent="0.3"/>
    <row r="56" spans="1:9" x14ac:dyDescent="0.25">
      <c r="A56" s="307" t="s">
        <v>834</v>
      </c>
      <c r="B56" s="126"/>
      <c r="C56" s="126"/>
      <c r="D56" s="126"/>
      <c r="E56" s="126"/>
      <c r="F56" s="121"/>
      <c r="G56" s="121"/>
      <c r="H56" s="121"/>
      <c r="I56" s="131"/>
    </row>
    <row r="57" spans="1:9" x14ac:dyDescent="0.25">
      <c r="A57" s="226"/>
      <c r="B57" s="133"/>
      <c r="C57" s="184" t="s">
        <v>841</v>
      </c>
      <c r="D57" s="133"/>
      <c r="E57" s="133"/>
      <c r="F57" s="105"/>
      <c r="G57" s="105"/>
      <c r="H57" s="105"/>
      <c r="I57" s="134"/>
    </row>
    <row r="58" spans="1:9" ht="15.75" thickBot="1" x14ac:dyDescent="0.3">
      <c r="A58" s="226"/>
      <c r="B58" s="133"/>
      <c r="C58" s="76"/>
      <c r="D58" s="133"/>
      <c r="E58" s="133"/>
      <c r="F58" s="105"/>
      <c r="G58" s="105"/>
      <c r="H58" s="105"/>
      <c r="I58" s="134"/>
    </row>
    <row r="59" spans="1:9" ht="15.75" thickBot="1" x14ac:dyDescent="0.3">
      <c r="A59" s="184" t="s">
        <v>729</v>
      </c>
      <c r="B59" s="133"/>
      <c r="D59" s="133"/>
      <c r="F59" s="146">
        <v>371</v>
      </c>
      <c r="G59" s="133" t="s">
        <v>96</v>
      </c>
      <c r="H59" s="227"/>
      <c r="I59" s="186">
        <v>0</v>
      </c>
    </row>
    <row r="60" spans="1:9" ht="15.75" thickBot="1" x14ac:dyDescent="0.3">
      <c r="A60" s="226"/>
      <c r="B60" s="133"/>
      <c r="C60" s="133"/>
      <c r="D60" s="133"/>
      <c r="E60" s="185"/>
      <c r="G60" s="223" t="s">
        <v>820</v>
      </c>
      <c r="H60" s="197"/>
      <c r="I60" s="237"/>
    </row>
    <row r="61" spans="1:9" ht="15.75" thickBot="1" x14ac:dyDescent="0.3">
      <c r="A61" s="229" t="s">
        <v>231</v>
      </c>
      <c r="B61" s="133" t="s">
        <v>731</v>
      </c>
      <c r="G61" s="133"/>
      <c r="H61" s="227"/>
      <c r="I61" s="143">
        <f>I59*F59</f>
        <v>0</v>
      </c>
    </row>
    <row r="62" spans="1:9" x14ac:dyDescent="0.25">
      <c r="A62" s="226"/>
      <c r="B62" s="133"/>
      <c r="C62" s="133"/>
      <c r="D62" s="133"/>
      <c r="E62" s="133"/>
      <c r="F62" s="133"/>
      <c r="G62" s="105"/>
      <c r="H62" s="146"/>
      <c r="I62" s="135"/>
    </row>
    <row r="63" spans="1:9" ht="15.75" thickBot="1" x14ac:dyDescent="0.3">
      <c r="A63" s="228"/>
      <c r="B63" s="129"/>
      <c r="C63" s="129"/>
      <c r="D63" s="79"/>
      <c r="E63" s="187"/>
      <c r="F63" s="187" t="s">
        <v>848</v>
      </c>
      <c r="G63" s="238"/>
      <c r="H63" s="239"/>
      <c r="I63" s="240">
        <f>I61</f>
        <v>0</v>
      </c>
    </row>
    <row r="64" spans="1:9" x14ac:dyDescent="0.25">
      <c r="I64" s="105"/>
    </row>
    <row r="65" spans="6:9" x14ac:dyDescent="0.25">
      <c r="F65" s="190" t="s">
        <v>802</v>
      </c>
      <c r="G65" s="188"/>
      <c r="H65" s="188"/>
      <c r="I65" s="189">
        <f>I53+I46+I63</f>
        <v>0</v>
      </c>
    </row>
  </sheetData>
  <mergeCells count="3">
    <mergeCell ref="F5:F6"/>
    <mergeCell ref="G5:G6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3"/>
  <sheetViews>
    <sheetView topLeftCell="A42" workbookViewId="0">
      <selection activeCell="F48" sqref="F48"/>
    </sheetView>
  </sheetViews>
  <sheetFormatPr defaultRowHeight="15" x14ac:dyDescent="0.25"/>
  <cols>
    <col min="1" max="1" width="7.42578125" style="104" customWidth="1"/>
    <col min="2" max="2" width="8.42578125" style="104" customWidth="1"/>
    <col min="3" max="3" width="22.7109375" style="104" bestFit="1" customWidth="1"/>
    <col min="4" max="4" width="14" style="104" bestFit="1" customWidth="1"/>
    <col min="5" max="5" width="5.85546875" style="104" customWidth="1"/>
    <col min="6" max="6" width="27.42578125" style="104" bestFit="1" customWidth="1"/>
    <col min="7" max="7" width="8.7109375" style="104" bestFit="1" customWidth="1"/>
    <col min="8" max="8" width="5.42578125" style="104" customWidth="1"/>
    <col min="9" max="9" width="17.140625" style="104" customWidth="1"/>
    <col min="10" max="10" width="11.140625" style="104" customWidth="1"/>
    <col min="11" max="11" width="9.140625" style="104"/>
    <col min="12" max="18" width="9.140625" style="104" customWidth="1"/>
    <col min="19" max="19" width="2" style="104" customWidth="1"/>
    <col min="20" max="20" width="23" style="104" customWidth="1"/>
    <col min="21" max="21" width="13.28515625" style="104" customWidth="1"/>
    <col min="22" max="22" width="2.42578125" style="104" customWidth="1"/>
    <col min="23" max="23" width="34.7109375" style="104" customWidth="1"/>
    <col min="24" max="24" width="10.42578125" style="104" customWidth="1"/>
    <col min="25" max="25" width="2" style="105" customWidth="1"/>
    <col min="26" max="27" width="9.140625" style="105"/>
    <col min="28" max="257" width="9.140625" style="104"/>
    <col min="258" max="258" width="22.85546875" style="104" customWidth="1"/>
    <col min="259" max="259" width="9.140625" style="104"/>
    <col min="260" max="260" width="13.28515625" style="104" customWidth="1"/>
    <col min="261" max="261" width="17.28515625" style="104" customWidth="1"/>
    <col min="262" max="262" width="12.85546875" style="104" bestFit="1" customWidth="1"/>
    <col min="263" max="263" width="14.85546875" style="104" customWidth="1"/>
    <col min="264" max="264" width="22.42578125" style="104" customWidth="1"/>
    <col min="265" max="265" width="0" style="104" hidden="1" customWidth="1"/>
    <col min="266" max="266" width="11.140625" style="104" customWidth="1"/>
    <col min="267" max="267" width="9.140625" style="104"/>
    <col min="268" max="277" width="0" style="104" hidden="1" customWidth="1"/>
    <col min="278" max="278" width="2.42578125" style="104" customWidth="1"/>
    <col min="279" max="279" width="34.7109375" style="104" customWidth="1"/>
    <col min="280" max="280" width="10.42578125" style="104" customWidth="1"/>
    <col min="281" max="281" width="2" style="104" customWidth="1"/>
    <col min="282" max="513" width="9.140625" style="104"/>
    <col min="514" max="514" width="22.85546875" style="104" customWidth="1"/>
    <col min="515" max="515" width="9.140625" style="104"/>
    <col min="516" max="516" width="13.28515625" style="104" customWidth="1"/>
    <col min="517" max="517" width="17.28515625" style="104" customWidth="1"/>
    <col min="518" max="518" width="12.85546875" style="104" bestFit="1" customWidth="1"/>
    <col min="519" max="519" width="14.85546875" style="104" customWidth="1"/>
    <col min="520" max="520" width="22.42578125" style="104" customWidth="1"/>
    <col min="521" max="521" width="0" style="104" hidden="1" customWidth="1"/>
    <col min="522" max="522" width="11.140625" style="104" customWidth="1"/>
    <col min="523" max="523" width="9.140625" style="104"/>
    <col min="524" max="533" width="0" style="104" hidden="1" customWidth="1"/>
    <col min="534" max="534" width="2.42578125" style="104" customWidth="1"/>
    <col min="535" max="535" width="34.7109375" style="104" customWidth="1"/>
    <col min="536" max="536" width="10.42578125" style="104" customWidth="1"/>
    <col min="537" max="537" width="2" style="104" customWidth="1"/>
    <col min="538" max="769" width="9.140625" style="104"/>
    <col min="770" max="770" width="22.85546875" style="104" customWidth="1"/>
    <col min="771" max="771" width="9.140625" style="104"/>
    <col min="772" max="772" width="13.28515625" style="104" customWidth="1"/>
    <col min="773" max="773" width="17.28515625" style="104" customWidth="1"/>
    <col min="774" max="774" width="12.85546875" style="104" bestFit="1" customWidth="1"/>
    <col min="775" max="775" width="14.85546875" style="104" customWidth="1"/>
    <col min="776" max="776" width="22.42578125" style="104" customWidth="1"/>
    <col min="777" max="777" width="0" style="104" hidden="1" customWidth="1"/>
    <col min="778" max="778" width="11.140625" style="104" customWidth="1"/>
    <col min="779" max="779" width="9.140625" style="104"/>
    <col min="780" max="789" width="0" style="104" hidden="1" customWidth="1"/>
    <col min="790" max="790" width="2.42578125" style="104" customWidth="1"/>
    <col min="791" max="791" width="34.7109375" style="104" customWidth="1"/>
    <col min="792" max="792" width="10.42578125" style="104" customWidth="1"/>
    <col min="793" max="793" width="2" style="104" customWidth="1"/>
    <col min="794" max="1025" width="9.140625" style="104"/>
    <col min="1026" max="1026" width="22.85546875" style="104" customWidth="1"/>
    <col min="1027" max="1027" width="9.140625" style="104"/>
    <col min="1028" max="1028" width="13.28515625" style="104" customWidth="1"/>
    <col min="1029" max="1029" width="17.28515625" style="104" customWidth="1"/>
    <col min="1030" max="1030" width="12.85546875" style="104" bestFit="1" customWidth="1"/>
    <col min="1031" max="1031" width="14.85546875" style="104" customWidth="1"/>
    <col min="1032" max="1032" width="22.42578125" style="104" customWidth="1"/>
    <col min="1033" max="1033" width="0" style="104" hidden="1" customWidth="1"/>
    <col min="1034" max="1034" width="11.140625" style="104" customWidth="1"/>
    <col min="1035" max="1035" width="9.140625" style="104"/>
    <col min="1036" max="1045" width="0" style="104" hidden="1" customWidth="1"/>
    <col min="1046" max="1046" width="2.42578125" style="104" customWidth="1"/>
    <col min="1047" max="1047" width="34.7109375" style="104" customWidth="1"/>
    <col min="1048" max="1048" width="10.42578125" style="104" customWidth="1"/>
    <col min="1049" max="1049" width="2" style="104" customWidth="1"/>
    <col min="1050" max="1281" width="9.140625" style="104"/>
    <col min="1282" max="1282" width="22.85546875" style="104" customWidth="1"/>
    <col min="1283" max="1283" width="9.140625" style="104"/>
    <col min="1284" max="1284" width="13.28515625" style="104" customWidth="1"/>
    <col min="1285" max="1285" width="17.28515625" style="104" customWidth="1"/>
    <col min="1286" max="1286" width="12.85546875" style="104" bestFit="1" customWidth="1"/>
    <col min="1287" max="1287" width="14.85546875" style="104" customWidth="1"/>
    <col min="1288" max="1288" width="22.42578125" style="104" customWidth="1"/>
    <col min="1289" max="1289" width="0" style="104" hidden="1" customWidth="1"/>
    <col min="1290" max="1290" width="11.140625" style="104" customWidth="1"/>
    <col min="1291" max="1291" width="9.140625" style="104"/>
    <col min="1292" max="1301" width="0" style="104" hidden="1" customWidth="1"/>
    <col min="1302" max="1302" width="2.42578125" style="104" customWidth="1"/>
    <col min="1303" max="1303" width="34.7109375" style="104" customWidth="1"/>
    <col min="1304" max="1304" width="10.42578125" style="104" customWidth="1"/>
    <col min="1305" max="1305" width="2" style="104" customWidth="1"/>
    <col min="1306" max="1537" width="9.140625" style="104"/>
    <col min="1538" max="1538" width="22.85546875" style="104" customWidth="1"/>
    <col min="1539" max="1539" width="9.140625" style="104"/>
    <col min="1540" max="1540" width="13.28515625" style="104" customWidth="1"/>
    <col min="1541" max="1541" width="17.28515625" style="104" customWidth="1"/>
    <col min="1542" max="1542" width="12.85546875" style="104" bestFit="1" customWidth="1"/>
    <col min="1543" max="1543" width="14.85546875" style="104" customWidth="1"/>
    <col min="1544" max="1544" width="22.42578125" style="104" customWidth="1"/>
    <col min="1545" max="1545" width="0" style="104" hidden="1" customWidth="1"/>
    <col min="1546" max="1546" width="11.140625" style="104" customWidth="1"/>
    <col min="1547" max="1547" width="9.140625" style="104"/>
    <col min="1548" max="1557" width="0" style="104" hidden="1" customWidth="1"/>
    <col min="1558" max="1558" width="2.42578125" style="104" customWidth="1"/>
    <col min="1559" max="1559" width="34.7109375" style="104" customWidth="1"/>
    <col min="1560" max="1560" width="10.42578125" style="104" customWidth="1"/>
    <col min="1561" max="1561" width="2" style="104" customWidth="1"/>
    <col min="1562" max="1793" width="9.140625" style="104"/>
    <col min="1794" max="1794" width="22.85546875" style="104" customWidth="1"/>
    <col min="1795" max="1795" width="9.140625" style="104"/>
    <col min="1796" max="1796" width="13.28515625" style="104" customWidth="1"/>
    <col min="1797" max="1797" width="17.28515625" style="104" customWidth="1"/>
    <col min="1798" max="1798" width="12.85546875" style="104" bestFit="1" customWidth="1"/>
    <col min="1799" max="1799" width="14.85546875" style="104" customWidth="1"/>
    <col min="1800" max="1800" width="22.42578125" style="104" customWidth="1"/>
    <col min="1801" max="1801" width="0" style="104" hidden="1" customWidth="1"/>
    <col min="1802" max="1802" width="11.140625" style="104" customWidth="1"/>
    <col min="1803" max="1803" width="9.140625" style="104"/>
    <col min="1804" max="1813" width="0" style="104" hidden="1" customWidth="1"/>
    <col min="1814" max="1814" width="2.42578125" style="104" customWidth="1"/>
    <col min="1815" max="1815" width="34.7109375" style="104" customWidth="1"/>
    <col min="1816" max="1816" width="10.42578125" style="104" customWidth="1"/>
    <col min="1817" max="1817" width="2" style="104" customWidth="1"/>
    <col min="1818" max="2049" width="9.140625" style="104"/>
    <col min="2050" max="2050" width="22.85546875" style="104" customWidth="1"/>
    <col min="2051" max="2051" width="9.140625" style="104"/>
    <col min="2052" max="2052" width="13.28515625" style="104" customWidth="1"/>
    <col min="2053" max="2053" width="17.28515625" style="104" customWidth="1"/>
    <col min="2054" max="2054" width="12.85546875" style="104" bestFit="1" customWidth="1"/>
    <col min="2055" max="2055" width="14.85546875" style="104" customWidth="1"/>
    <col min="2056" max="2056" width="22.42578125" style="104" customWidth="1"/>
    <col min="2057" max="2057" width="0" style="104" hidden="1" customWidth="1"/>
    <col min="2058" max="2058" width="11.140625" style="104" customWidth="1"/>
    <col min="2059" max="2059" width="9.140625" style="104"/>
    <col min="2060" max="2069" width="0" style="104" hidden="1" customWidth="1"/>
    <col min="2070" max="2070" width="2.42578125" style="104" customWidth="1"/>
    <col min="2071" max="2071" width="34.7109375" style="104" customWidth="1"/>
    <col min="2072" max="2072" width="10.42578125" style="104" customWidth="1"/>
    <col min="2073" max="2073" width="2" style="104" customWidth="1"/>
    <col min="2074" max="2305" width="9.140625" style="104"/>
    <col min="2306" max="2306" width="22.85546875" style="104" customWidth="1"/>
    <col min="2307" max="2307" width="9.140625" style="104"/>
    <col min="2308" max="2308" width="13.28515625" style="104" customWidth="1"/>
    <col min="2309" max="2309" width="17.28515625" style="104" customWidth="1"/>
    <col min="2310" max="2310" width="12.85546875" style="104" bestFit="1" customWidth="1"/>
    <col min="2311" max="2311" width="14.85546875" style="104" customWidth="1"/>
    <col min="2312" max="2312" width="22.42578125" style="104" customWidth="1"/>
    <col min="2313" max="2313" width="0" style="104" hidden="1" customWidth="1"/>
    <col min="2314" max="2314" width="11.140625" style="104" customWidth="1"/>
    <col min="2315" max="2315" width="9.140625" style="104"/>
    <col min="2316" max="2325" width="0" style="104" hidden="1" customWidth="1"/>
    <col min="2326" max="2326" width="2.42578125" style="104" customWidth="1"/>
    <col min="2327" max="2327" width="34.7109375" style="104" customWidth="1"/>
    <col min="2328" max="2328" width="10.42578125" style="104" customWidth="1"/>
    <col min="2329" max="2329" width="2" style="104" customWidth="1"/>
    <col min="2330" max="2561" width="9.140625" style="104"/>
    <col min="2562" max="2562" width="22.85546875" style="104" customWidth="1"/>
    <col min="2563" max="2563" width="9.140625" style="104"/>
    <col min="2564" max="2564" width="13.28515625" style="104" customWidth="1"/>
    <col min="2565" max="2565" width="17.28515625" style="104" customWidth="1"/>
    <col min="2566" max="2566" width="12.85546875" style="104" bestFit="1" customWidth="1"/>
    <col min="2567" max="2567" width="14.85546875" style="104" customWidth="1"/>
    <col min="2568" max="2568" width="22.42578125" style="104" customWidth="1"/>
    <col min="2569" max="2569" width="0" style="104" hidden="1" customWidth="1"/>
    <col min="2570" max="2570" width="11.140625" style="104" customWidth="1"/>
    <col min="2571" max="2571" width="9.140625" style="104"/>
    <col min="2572" max="2581" width="0" style="104" hidden="1" customWidth="1"/>
    <col min="2582" max="2582" width="2.42578125" style="104" customWidth="1"/>
    <col min="2583" max="2583" width="34.7109375" style="104" customWidth="1"/>
    <col min="2584" max="2584" width="10.42578125" style="104" customWidth="1"/>
    <col min="2585" max="2585" width="2" style="104" customWidth="1"/>
    <col min="2586" max="2817" width="9.140625" style="104"/>
    <col min="2818" max="2818" width="22.85546875" style="104" customWidth="1"/>
    <col min="2819" max="2819" width="9.140625" style="104"/>
    <col min="2820" max="2820" width="13.28515625" style="104" customWidth="1"/>
    <col min="2821" max="2821" width="17.28515625" style="104" customWidth="1"/>
    <col min="2822" max="2822" width="12.85546875" style="104" bestFit="1" customWidth="1"/>
    <col min="2823" max="2823" width="14.85546875" style="104" customWidth="1"/>
    <col min="2824" max="2824" width="22.42578125" style="104" customWidth="1"/>
    <col min="2825" max="2825" width="0" style="104" hidden="1" customWidth="1"/>
    <col min="2826" max="2826" width="11.140625" style="104" customWidth="1"/>
    <col min="2827" max="2827" width="9.140625" style="104"/>
    <col min="2828" max="2837" width="0" style="104" hidden="1" customWidth="1"/>
    <col min="2838" max="2838" width="2.42578125" style="104" customWidth="1"/>
    <col min="2839" max="2839" width="34.7109375" style="104" customWidth="1"/>
    <col min="2840" max="2840" width="10.42578125" style="104" customWidth="1"/>
    <col min="2841" max="2841" width="2" style="104" customWidth="1"/>
    <col min="2842" max="3073" width="9.140625" style="104"/>
    <col min="3074" max="3074" width="22.85546875" style="104" customWidth="1"/>
    <col min="3075" max="3075" width="9.140625" style="104"/>
    <col min="3076" max="3076" width="13.28515625" style="104" customWidth="1"/>
    <col min="3077" max="3077" width="17.28515625" style="104" customWidth="1"/>
    <col min="3078" max="3078" width="12.85546875" style="104" bestFit="1" customWidth="1"/>
    <col min="3079" max="3079" width="14.85546875" style="104" customWidth="1"/>
    <col min="3080" max="3080" width="22.42578125" style="104" customWidth="1"/>
    <col min="3081" max="3081" width="0" style="104" hidden="1" customWidth="1"/>
    <col min="3082" max="3082" width="11.140625" style="104" customWidth="1"/>
    <col min="3083" max="3083" width="9.140625" style="104"/>
    <col min="3084" max="3093" width="0" style="104" hidden="1" customWidth="1"/>
    <col min="3094" max="3094" width="2.42578125" style="104" customWidth="1"/>
    <col min="3095" max="3095" width="34.7109375" style="104" customWidth="1"/>
    <col min="3096" max="3096" width="10.42578125" style="104" customWidth="1"/>
    <col min="3097" max="3097" width="2" style="104" customWidth="1"/>
    <col min="3098" max="3329" width="9.140625" style="104"/>
    <col min="3330" max="3330" width="22.85546875" style="104" customWidth="1"/>
    <col min="3331" max="3331" width="9.140625" style="104"/>
    <col min="3332" max="3332" width="13.28515625" style="104" customWidth="1"/>
    <col min="3333" max="3333" width="17.28515625" style="104" customWidth="1"/>
    <col min="3334" max="3334" width="12.85546875" style="104" bestFit="1" customWidth="1"/>
    <col min="3335" max="3335" width="14.85546875" style="104" customWidth="1"/>
    <col min="3336" max="3336" width="22.42578125" style="104" customWidth="1"/>
    <col min="3337" max="3337" width="0" style="104" hidden="1" customWidth="1"/>
    <col min="3338" max="3338" width="11.140625" style="104" customWidth="1"/>
    <col min="3339" max="3339" width="9.140625" style="104"/>
    <col min="3340" max="3349" width="0" style="104" hidden="1" customWidth="1"/>
    <col min="3350" max="3350" width="2.42578125" style="104" customWidth="1"/>
    <col min="3351" max="3351" width="34.7109375" style="104" customWidth="1"/>
    <col min="3352" max="3352" width="10.42578125" style="104" customWidth="1"/>
    <col min="3353" max="3353" width="2" style="104" customWidth="1"/>
    <col min="3354" max="3585" width="9.140625" style="104"/>
    <col min="3586" max="3586" width="22.85546875" style="104" customWidth="1"/>
    <col min="3587" max="3587" width="9.140625" style="104"/>
    <col min="3588" max="3588" width="13.28515625" style="104" customWidth="1"/>
    <col min="3589" max="3589" width="17.28515625" style="104" customWidth="1"/>
    <col min="3590" max="3590" width="12.85546875" style="104" bestFit="1" customWidth="1"/>
    <col min="3591" max="3591" width="14.85546875" style="104" customWidth="1"/>
    <col min="3592" max="3592" width="22.42578125" style="104" customWidth="1"/>
    <col min="3593" max="3593" width="0" style="104" hidden="1" customWidth="1"/>
    <col min="3594" max="3594" width="11.140625" style="104" customWidth="1"/>
    <col min="3595" max="3595" width="9.140625" style="104"/>
    <col min="3596" max="3605" width="0" style="104" hidden="1" customWidth="1"/>
    <col min="3606" max="3606" width="2.42578125" style="104" customWidth="1"/>
    <col min="3607" max="3607" width="34.7109375" style="104" customWidth="1"/>
    <col min="3608" max="3608" width="10.42578125" style="104" customWidth="1"/>
    <col min="3609" max="3609" width="2" style="104" customWidth="1"/>
    <col min="3610" max="3841" width="9.140625" style="104"/>
    <col min="3842" max="3842" width="22.85546875" style="104" customWidth="1"/>
    <col min="3843" max="3843" width="9.140625" style="104"/>
    <col min="3844" max="3844" width="13.28515625" style="104" customWidth="1"/>
    <col min="3845" max="3845" width="17.28515625" style="104" customWidth="1"/>
    <col min="3846" max="3846" width="12.85546875" style="104" bestFit="1" customWidth="1"/>
    <col min="3847" max="3847" width="14.85546875" style="104" customWidth="1"/>
    <col min="3848" max="3848" width="22.42578125" style="104" customWidth="1"/>
    <col min="3849" max="3849" width="0" style="104" hidden="1" customWidth="1"/>
    <col min="3850" max="3850" width="11.140625" style="104" customWidth="1"/>
    <col min="3851" max="3851" width="9.140625" style="104"/>
    <col min="3852" max="3861" width="0" style="104" hidden="1" customWidth="1"/>
    <col min="3862" max="3862" width="2.42578125" style="104" customWidth="1"/>
    <col min="3863" max="3863" width="34.7109375" style="104" customWidth="1"/>
    <col min="3864" max="3864" width="10.42578125" style="104" customWidth="1"/>
    <col min="3865" max="3865" width="2" style="104" customWidth="1"/>
    <col min="3866" max="4097" width="9.140625" style="104"/>
    <col min="4098" max="4098" width="22.85546875" style="104" customWidth="1"/>
    <col min="4099" max="4099" width="9.140625" style="104"/>
    <col min="4100" max="4100" width="13.28515625" style="104" customWidth="1"/>
    <col min="4101" max="4101" width="17.28515625" style="104" customWidth="1"/>
    <col min="4102" max="4102" width="12.85546875" style="104" bestFit="1" customWidth="1"/>
    <col min="4103" max="4103" width="14.85546875" style="104" customWidth="1"/>
    <col min="4104" max="4104" width="22.42578125" style="104" customWidth="1"/>
    <col min="4105" max="4105" width="0" style="104" hidden="1" customWidth="1"/>
    <col min="4106" max="4106" width="11.140625" style="104" customWidth="1"/>
    <col min="4107" max="4107" width="9.140625" style="104"/>
    <col min="4108" max="4117" width="0" style="104" hidden="1" customWidth="1"/>
    <col min="4118" max="4118" width="2.42578125" style="104" customWidth="1"/>
    <col min="4119" max="4119" width="34.7109375" style="104" customWidth="1"/>
    <col min="4120" max="4120" width="10.42578125" style="104" customWidth="1"/>
    <col min="4121" max="4121" width="2" style="104" customWidth="1"/>
    <col min="4122" max="4353" width="9.140625" style="104"/>
    <col min="4354" max="4354" width="22.85546875" style="104" customWidth="1"/>
    <col min="4355" max="4355" width="9.140625" style="104"/>
    <col min="4356" max="4356" width="13.28515625" style="104" customWidth="1"/>
    <col min="4357" max="4357" width="17.28515625" style="104" customWidth="1"/>
    <col min="4358" max="4358" width="12.85546875" style="104" bestFit="1" customWidth="1"/>
    <col min="4359" max="4359" width="14.85546875" style="104" customWidth="1"/>
    <col min="4360" max="4360" width="22.42578125" style="104" customWidth="1"/>
    <col min="4361" max="4361" width="0" style="104" hidden="1" customWidth="1"/>
    <col min="4362" max="4362" width="11.140625" style="104" customWidth="1"/>
    <col min="4363" max="4363" width="9.140625" style="104"/>
    <col min="4364" max="4373" width="0" style="104" hidden="1" customWidth="1"/>
    <col min="4374" max="4374" width="2.42578125" style="104" customWidth="1"/>
    <col min="4375" max="4375" width="34.7109375" style="104" customWidth="1"/>
    <col min="4376" max="4376" width="10.42578125" style="104" customWidth="1"/>
    <col min="4377" max="4377" width="2" style="104" customWidth="1"/>
    <col min="4378" max="4609" width="9.140625" style="104"/>
    <col min="4610" max="4610" width="22.85546875" style="104" customWidth="1"/>
    <col min="4611" max="4611" width="9.140625" style="104"/>
    <col min="4612" max="4612" width="13.28515625" style="104" customWidth="1"/>
    <col min="4613" max="4613" width="17.28515625" style="104" customWidth="1"/>
    <col min="4614" max="4614" width="12.85546875" style="104" bestFit="1" customWidth="1"/>
    <col min="4615" max="4615" width="14.85546875" style="104" customWidth="1"/>
    <col min="4616" max="4616" width="22.42578125" style="104" customWidth="1"/>
    <col min="4617" max="4617" width="0" style="104" hidden="1" customWidth="1"/>
    <col min="4618" max="4618" width="11.140625" style="104" customWidth="1"/>
    <col min="4619" max="4619" width="9.140625" style="104"/>
    <col min="4620" max="4629" width="0" style="104" hidden="1" customWidth="1"/>
    <col min="4630" max="4630" width="2.42578125" style="104" customWidth="1"/>
    <col min="4631" max="4631" width="34.7109375" style="104" customWidth="1"/>
    <col min="4632" max="4632" width="10.42578125" style="104" customWidth="1"/>
    <col min="4633" max="4633" width="2" style="104" customWidth="1"/>
    <col min="4634" max="4865" width="9.140625" style="104"/>
    <col min="4866" max="4866" width="22.85546875" style="104" customWidth="1"/>
    <col min="4867" max="4867" width="9.140625" style="104"/>
    <col min="4868" max="4868" width="13.28515625" style="104" customWidth="1"/>
    <col min="4869" max="4869" width="17.28515625" style="104" customWidth="1"/>
    <col min="4870" max="4870" width="12.85546875" style="104" bestFit="1" customWidth="1"/>
    <col min="4871" max="4871" width="14.85546875" style="104" customWidth="1"/>
    <col min="4872" max="4872" width="22.42578125" style="104" customWidth="1"/>
    <col min="4873" max="4873" width="0" style="104" hidden="1" customWidth="1"/>
    <col min="4874" max="4874" width="11.140625" style="104" customWidth="1"/>
    <col min="4875" max="4875" width="9.140625" style="104"/>
    <col min="4876" max="4885" width="0" style="104" hidden="1" customWidth="1"/>
    <col min="4886" max="4886" width="2.42578125" style="104" customWidth="1"/>
    <col min="4887" max="4887" width="34.7109375" style="104" customWidth="1"/>
    <col min="4888" max="4888" width="10.42578125" style="104" customWidth="1"/>
    <col min="4889" max="4889" width="2" style="104" customWidth="1"/>
    <col min="4890" max="5121" width="9.140625" style="104"/>
    <col min="5122" max="5122" width="22.85546875" style="104" customWidth="1"/>
    <col min="5123" max="5123" width="9.140625" style="104"/>
    <col min="5124" max="5124" width="13.28515625" style="104" customWidth="1"/>
    <col min="5125" max="5125" width="17.28515625" style="104" customWidth="1"/>
    <col min="5126" max="5126" width="12.85546875" style="104" bestFit="1" customWidth="1"/>
    <col min="5127" max="5127" width="14.85546875" style="104" customWidth="1"/>
    <col min="5128" max="5128" width="22.42578125" style="104" customWidth="1"/>
    <col min="5129" max="5129" width="0" style="104" hidden="1" customWidth="1"/>
    <col min="5130" max="5130" width="11.140625" style="104" customWidth="1"/>
    <col min="5131" max="5131" width="9.140625" style="104"/>
    <col min="5132" max="5141" width="0" style="104" hidden="1" customWidth="1"/>
    <col min="5142" max="5142" width="2.42578125" style="104" customWidth="1"/>
    <col min="5143" max="5143" width="34.7109375" style="104" customWidth="1"/>
    <col min="5144" max="5144" width="10.42578125" style="104" customWidth="1"/>
    <col min="5145" max="5145" width="2" style="104" customWidth="1"/>
    <col min="5146" max="5377" width="9.140625" style="104"/>
    <col min="5378" max="5378" width="22.85546875" style="104" customWidth="1"/>
    <col min="5379" max="5379" width="9.140625" style="104"/>
    <col min="5380" max="5380" width="13.28515625" style="104" customWidth="1"/>
    <col min="5381" max="5381" width="17.28515625" style="104" customWidth="1"/>
    <col min="5382" max="5382" width="12.85546875" style="104" bestFit="1" customWidth="1"/>
    <col min="5383" max="5383" width="14.85546875" style="104" customWidth="1"/>
    <col min="5384" max="5384" width="22.42578125" style="104" customWidth="1"/>
    <col min="5385" max="5385" width="0" style="104" hidden="1" customWidth="1"/>
    <col min="5386" max="5386" width="11.140625" style="104" customWidth="1"/>
    <col min="5387" max="5387" width="9.140625" style="104"/>
    <col min="5388" max="5397" width="0" style="104" hidden="1" customWidth="1"/>
    <col min="5398" max="5398" width="2.42578125" style="104" customWidth="1"/>
    <col min="5399" max="5399" width="34.7109375" style="104" customWidth="1"/>
    <col min="5400" max="5400" width="10.42578125" style="104" customWidth="1"/>
    <col min="5401" max="5401" width="2" style="104" customWidth="1"/>
    <col min="5402" max="5633" width="9.140625" style="104"/>
    <col min="5634" max="5634" width="22.85546875" style="104" customWidth="1"/>
    <col min="5635" max="5635" width="9.140625" style="104"/>
    <col min="5636" max="5636" width="13.28515625" style="104" customWidth="1"/>
    <col min="5637" max="5637" width="17.28515625" style="104" customWidth="1"/>
    <col min="5638" max="5638" width="12.85546875" style="104" bestFit="1" customWidth="1"/>
    <col min="5639" max="5639" width="14.85546875" style="104" customWidth="1"/>
    <col min="5640" max="5640" width="22.42578125" style="104" customWidth="1"/>
    <col min="5641" max="5641" width="0" style="104" hidden="1" customWidth="1"/>
    <col min="5642" max="5642" width="11.140625" style="104" customWidth="1"/>
    <col min="5643" max="5643" width="9.140625" style="104"/>
    <col min="5644" max="5653" width="0" style="104" hidden="1" customWidth="1"/>
    <col min="5654" max="5654" width="2.42578125" style="104" customWidth="1"/>
    <col min="5655" max="5655" width="34.7109375" style="104" customWidth="1"/>
    <col min="5656" max="5656" width="10.42578125" style="104" customWidth="1"/>
    <col min="5657" max="5657" width="2" style="104" customWidth="1"/>
    <col min="5658" max="5889" width="9.140625" style="104"/>
    <col min="5890" max="5890" width="22.85546875" style="104" customWidth="1"/>
    <col min="5891" max="5891" width="9.140625" style="104"/>
    <col min="5892" max="5892" width="13.28515625" style="104" customWidth="1"/>
    <col min="5893" max="5893" width="17.28515625" style="104" customWidth="1"/>
    <col min="5894" max="5894" width="12.85546875" style="104" bestFit="1" customWidth="1"/>
    <col min="5895" max="5895" width="14.85546875" style="104" customWidth="1"/>
    <col min="5896" max="5896" width="22.42578125" style="104" customWidth="1"/>
    <col min="5897" max="5897" width="0" style="104" hidden="1" customWidth="1"/>
    <col min="5898" max="5898" width="11.140625" style="104" customWidth="1"/>
    <col min="5899" max="5899" width="9.140625" style="104"/>
    <col min="5900" max="5909" width="0" style="104" hidden="1" customWidth="1"/>
    <col min="5910" max="5910" width="2.42578125" style="104" customWidth="1"/>
    <col min="5911" max="5911" width="34.7109375" style="104" customWidth="1"/>
    <col min="5912" max="5912" width="10.42578125" style="104" customWidth="1"/>
    <col min="5913" max="5913" width="2" style="104" customWidth="1"/>
    <col min="5914" max="6145" width="9.140625" style="104"/>
    <col min="6146" max="6146" width="22.85546875" style="104" customWidth="1"/>
    <col min="6147" max="6147" width="9.140625" style="104"/>
    <col min="6148" max="6148" width="13.28515625" style="104" customWidth="1"/>
    <col min="6149" max="6149" width="17.28515625" style="104" customWidth="1"/>
    <col min="6150" max="6150" width="12.85546875" style="104" bestFit="1" customWidth="1"/>
    <col min="6151" max="6151" width="14.85546875" style="104" customWidth="1"/>
    <col min="6152" max="6152" width="22.42578125" style="104" customWidth="1"/>
    <col min="6153" max="6153" width="0" style="104" hidden="1" customWidth="1"/>
    <col min="6154" max="6154" width="11.140625" style="104" customWidth="1"/>
    <col min="6155" max="6155" width="9.140625" style="104"/>
    <col min="6156" max="6165" width="0" style="104" hidden="1" customWidth="1"/>
    <col min="6166" max="6166" width="2.42578125" style="104" customWidth="1"/>
    <col min="6167" max="6167" width="34.7109375" style="104" customWidth="1"/>
    <col min="6168" max="6168" width="10.42578125" style="104" customWidth="1"/>
    <col min="6169" max="6169" width="2" style="104" customWidth="1"/>
    <col min="6170" max="6401" width="9.140625" style="104"/>
    <col min="6402" max="6402" width="22.85546875" style="104" customWidth="1"/>
    <col min="6403" max="6403" width="9.140625" style="104"/>
    <col min="6404" max="6404" width="13.28515625" style="104" customWidth="1"/>
    <col min="6405" max="6405" width="17.28515625" style="104" customWidth="1"/>
    <col min="6406" max="6406" width="12.85546875" style="104" bestFit="1" customWidth="1"/>
    <col min="6407" max="6407" width="14.85546875" style="104" customWidth="1"/>
    <col min="6408" max="6408" width="22.42578125" style="104" customWidth="1"/>
    <col min="6409" max="6409" width="0" style="104" hidden="1" customWidth="1"/>
    <col min="6410" max="6410" width="11.140625" style="104" customWidth="1"/>
    <col min="6411" max="6411" width="9.140625" style="104"/>
    <col min="6412" max="6421" width="0" style="104" hidden="1" customWidth="1"/>
    <col min="6422" max="6422" width="2.42578125" style="104" customWidth="1"/>
    <col min="6423" max="6423" width="34.7109375" style="104" customWidth="1"/>
    <col min="6424" max="6424" width="10.42578125" style="104" customWidth="1"/>
    <col min="6425" max="6425" width="2" style="104" customWidth="1"/>
    <col min="6426" max="6657" width="9.140625" style="104"/>
    <col min="6658" max="6658" width="22.85546875" style="104" customWidth="1"/>
    <col min="6659" max="6659" width="9.140625" style="104"/>
    <col min="6660" max="6660" width="13.28515625" style="104" customWidth="1"/>
    <col min="6661" max="6661" width="17.28515625" style="104" customWidth="1"/>
    <col min="6662" max="6662" width="12.85546875" style="104" bestFit="1" customWidth="1"/>
    <col min="6663" max="6663" width="14.85546875" style="104" customWidth="1"/>
    <col min="6664" max="6664" width="22.42578125" style="104" customWidth="1"/>
    <col min="6665" max="6665" width="0" style="104" hidden="1" customWidth="1"/>
    <col min="6666" max="6666" width="11.140625" style="104" customWidth="1"/>
    <col min="6667" max="6667" width="9.140625" style="104"/>
    <col min="6668" max="6677" width="0" style="104" hidden="1" customWidth="1"/>
    <col min="6678" max="6678" width="2.42578125" style="104" customWidth="1"/>
    <col min="6679" max="6679" width="34.7109375" style="104" customWidth="1"/>
    <col min="6680" max="6680" width="10.42578125" style="104" customWidth="1"/>
    <col min="6681" max="6681" width="2" style="104" customWidth="1"/>
    <col min="6682" max="6913" width="9.140625" style="104"/>
    <col min="6914" max="6914" width="22.85546875" style="104" customWidth="1"/>
    <col min="6915" max="6915" width="9.140625" style="104"/>
    <col min="6916" max="6916" width="13.28515625" style="104" customWidth="1"/>
    <col min="6917" max="6917" width="17.28515625" style="104" customWidth="1"/>
    <col min="6918" max="6918" width="12.85546875" style="104" bestFit="1" customWidth="1"/>
    <col min="6919" max="6919" width="14.85546875" style="104" customWidth="1"/>
    <col min="6920" max="6920" width="22.42578125" style="104" customWidth="1"/>
    <col min="6921" max="6921" width="0" style="104" hidden="1" customWidth="1"/>
    <col min="6922" max="6922" width="11.140625" style="104" customWidth="1"/>
    <col min="6923" max="6923" width="9.140625" style="104"/>
    <col min="6924" max="6933" width="0" style="104" hidden="1" customWidth="1"/>
    <col min="6934" max="6934" width="2.42578125" style="104" customWidth="1"/>
    <col min="6935" max="6935" width="34.7109375" style="104" customWidth="1"/>
    <col min="6936" max="6936" width="10.42578125" style="104" customWidth="1"/>
    <col min="6937" max="6937" width="2" style="104" customWidth="1"/>
    <col min="6938" max="7169" width="9.140625" style="104"/>
    <col min="7170" max="7170" width="22.85546875" style="104" customWidth="1"/>
    <col min="7171" max="7171" width="9.140625" style="104"/>
    <col min="7172" max="7172" width="13.28515625" style="104" customWidth="1"/>
    <col min="7173" max="7173" width="17.28515625" style="104" customWidth="1"/>
    <col min="7174" max="7174" width="12.85546875" style="104" bestFit="1" customWidth="1"/>
    <col min="7175" max="7175" width="14.85546875" style="104" customWidth="1"/>
    <col min="7176" max="7176" width="22.42578125" style="104" customWidth="1"/>
    <col min="7177" max="7177" width="0" style="104" hidden="1" customWidth="1"/>
    <col min="7178" max="7178" width="11.140625" style="104" customWidth="1"/>
    <col min="7179" max="7179" width="9.140625" style="104"/>
    <col min="7180" max="7189" width="0" style="104" hidden="1" customWidth="1"/>
    <col min="7190" max="7190" width="2.42578125" style="104" customWidth="1"/>
    <col min="7191" max="7191" width="34.7109375" style="104" customWidth="1"/>
    <col min="7192" max="7192" width="10.42578125" style="104" customWidth="1"/>
    <col min="7193" max="7193" width="2" style="104" customWidth="1"/>
    <col min="7194" max="7425" width="9.140625" style="104"/>
    <col min="7426" max="7426" width="22.85546875" style="104" customWidth="1"/>
    <col min="7427" max="7427" width="9.140625" style="104"/>
    <col min="7428" max="7428" width="13.28515625" style="104" customWidth="1"/>
    <col min="7429" max="7429" width="17.28515625" style="104" customWidth="1"/>
    <col min="7430" max="7430" width="12.85546875" style="104" bestFit="1" customWidth="1"/>
    <col min="7431" max="7431" width="14.85546875" style="104" customWidth="1"/>
    <col min="7432" max="7432" width="22.42578125" style="104" customWidth="1"/>
    <col min="7433" max="7433" width="0" style="104" hidden="1" customWidth="1"/>
    <col min="7434" max="7434" width="11.140625" style="104" customWidth="1"/>
    <col min="7435" max="7435" width="9.140625" style="104"/>
    <col min="7436" max="7445" width="0" style="104" hidden="1" customWidth="1"/>
    <col min="7446" max="7446" width="2.42578125" style="104" customWidth="1"/>
    <col min="7447" max="7447" width="34.7109375" style="104" customWidth="1"/>
    <col min="7448" max="7448" width="10.42578125" style="104" customWidth="1"/>
    <col min="7449" max="7449" width="2" style="104" customWidth="1"/>
    <col min="7450" max="7681" width="9.140625" style="104"/>
    <col min="7682" max="7682" width="22.85546875" style="104" customWidth="1"/>
    <col min="7683" max="7683" width="9.140625" style="104"/>
    <col min="7684" max="7684" width="13.28515625" style="104" customWidth="1"/>
    <col min="7685" max="7685" width="17.28515625" style="104" customWidth="1"/>
    <col min="7686" max="7686" width="12.85546875" style="104" bestFit="1" customWidth="1"/>
    <col min="7687" max="7687" width="14.85546875" style="104" customWidth="1"/>
    <col min="7688" max="7688" width="22.42578125" style="104" customWidth="1"/>
    <col min="7689" max="7689" width="0" style="104" hidden="1" customWidth="1"/>
    <col min="7690" max="7690" width="11.140625" style="104" customWidth="1"/>
    <col min="7691" max="7691" width="9.140625" style="104"/>
    <col min="7692" max="7701" width="0" style="104" hidden="1" customWidth="1"/>
    <col min="7702" max="7702" width="2.42578125" style="104" customWidth="1"/>
    <col min="7703" max="7703" width="34.7109375" style="104" customWidth="1"/>
    <col min="7704" max="7704" width="10.42578125" style="104" customWidth="1"/>
    <col min="7705" max="7705" width="2" style="104" customWidth="1"/>
    <col min="7706" max="7937" width="9.140625" style="104"/>
    <col min="7938" max="7938" width="22.85546875" style="104" customWidth="1"/>
    <col min="7939" max="7939" width="9.140625" style="104"/>
    <col min="7940" max="7940" width="13.28515625" style="104" customWidth="1"/>
    <col min="7941" max="7941" width="17.28515625" style="104" customWidth="1"/>
    <col min="7942" max="7942" width="12.85546875" style="104" bestFit="1" customWidth="1"/>
    <col min="7943" max="7943" width="14.85546875" style="104" customWidth="1"/>
    <col min="7944" max="7944" width="22.42578125" style="104" customWidth="1"/>
    <col min="7945" max="7945" width="0" style="104" hidden="1" customWidth="1"/>
    <col min="7946" max="7946" width="11.140625" style="104" customWidth="1"/>
    <col min="7947" max="7947" width="9.140625" style="104"/>
    <col min="7948" max="7957" width="0" style="104" hidden="1" customWidth="1"/>
    <col min="7958" max="7958" width="2.42578125" style="104" customWidth="1"/>
    <col min="7959" max="7959" width="34.7109375" style="104" customWidth="1"/>
    <col min="7960" max="7960" width="10.42578125" style="104" customWidth="1"/>
    <col min="7961" max="7961" width="2" style="104" customWidth="1"/>
    <col min="7962" max="8193" width="9.140625" style="104"/>
    <col min="8194" max="8194" width="22.85546875" style="104" customWidth="1"/>
    <col min="8195" max="8195" width="9.140625" style="104"/>
    <col min="8196" max="8196" width="13.28515625" style="104" customWidth="1"/>
    <col min="8197" max="8197" width="17.28515625" style="104" customWidth="1"/>
    <col min="8198" max="8198" width="12.85546875" style="104" bestFit="1" customWidth="1"/>
    <col min="8199" max="8199" width="14.85546875" style="104" customWidth="1"/>
    <col min="8200" max="8200" width="22.42578125" style="104" customWidth="1"/>
    <col min="8201" max="8201" width="0" style="104" hidden="1" customWidth="1"/>
    <col min="8202" max="8202" width="11.140625" style="104" customWidth="1"/>
    <col min="8203" max="8203" width="9.140625" style="104"/>
    <col min="8204" max="8213" width="0" style="104" hidden="1" customWidth="1"/>
    <col min="8214" max="8214" width="2.42578125" style="104" customWidth="1"/>
    <col min="8215" max="8215" width="34.7109375" style="104" customWidth="1"/>
    <col min="8216" max="8216" width="10.42578125" style="104" customWidth="1"/>
    <col min="8217" max="8217" width="2" style="104" customWidth="1"/>
    <col min="8218" max="8449" width="9.140625" style="104"/>
    <col min="8450" max="8450" width="22.85546875" style="104" customWidth="1"/>
    <col min="8451" max="8451" width="9.140625" style="104"/>
    <col min="8452" max="8452" width="13.28515625" style="104" customWidth="1"/>
    <col min="8453" max="8453" width="17.28515625" style="104" customWidth="1"/>
    <col min="8454" max="8454" width="12.85546875" style="104" bestFit="1" customWidth="1"/>
    <col min="8455" max="8455" width="14.85546875" style="104" customWidth="1"/>
    <col min="8456" max="8456" width="22.42578125" style="104" customWidth="1"/>
    <col min="8457" max="8457" width="0" style="104" hidden="1" customWidth="1"/>
    <col min="8458" max="8458" width="11.140625" style="104" customWidth="1"/>
    <col min="8459" max="8459" width="9.140625" style="104"/>
    <col min="8460" max="8469" width="0" style="104" hidden="1" customWidth="1"/>
    <col min="8470" max="8470" width="2.42578125" style="104" customWidth="1"/>
    <col min="8471" max="8471" width="34.7109375" style="104" customWidth="1"/>
    <col min="8472" max="8472" width="10.42578125" style="104" customWidth="1"/>
    <col min="8473" max="8473" width="2" style="104" customWidth="1"/>
    <col min="8474" max="8705" width="9.140625" style="104"/>
    <col min="8706" max="8706" width="22.85546875" style="104" customWidth="1"/>
    <col min="8707" max="8707" width="9.140625" style="104"/>
    <col min="8708" max="8708" width="13.28515625" style="104" customWidth="1"/>
    <col min="8709" max="8709" width="17.28515625" style="104" customWidth="1"/>
    <col min="8710" max="8710" width="12.85546875" style="104" bestFit="1" customWidth="1"/>
    <col min="8711" max="8711" width="14.85546875" style="104" customWidth="1"/>
    <col min="8712" max="8712" width="22.42578125" style="104" customWidth="1"/>
    <col min="8713" max="8713" width="0" style="104" hidden="1" customWidth="1"/>
    <col min="8714" max="8714" width="11.140625" style="104" customWidth="1"/>
    <col min="8715" max="8715" width="9.140625" style="104"/>
    <col min="8716" max="8725" width="0" style="104" hidden="1" customWidth="1"/>
    <col min="8726" max="8726" width="2.42578125" style="104" customWidth="1"/>
    <col min="8727" max="8727" width="34.7109375" style="104" customWidth="1"/>
    <col min="8728" max="8728" width="10.42578125" style="104" customWidth="1"/>
    <col min="8729" max="8729" width="2" style="104" customWidth="1"/>
    <col min="8730" max="8961" width="9.140625" style="104"/>
    <col min="8962" max="8962" width="22.85546875" style="104" customWidth="1"/>
    <col min="8963" max="8963" width="9.140625" style="104"/>
    <col min="8964" max="8964" width="13.28515625" style="104" customWidth="1"/>
    <col min="8965" max="8965" width="17.28515625" style="104" customWidth="1"/>
    <col min="8966" max="8966" width="12.85546875" style="104" bestFit="1" customWidth="1"/>
    <col min="8967" max="8967" width="14.85546875" style="104" customWidth="1"/>
    <col min="8968" max="8968" width="22.42578125" style="104" customWidth="1"/>
    <col min="8969" max="8969" width="0" style="104" hidden="1" customWidth="1"/>
    <col min="8970" max="8970" width="11.140625" style="104" customWidth="1"/>
    <col min="8971" max="8971" width="9.140625" style="104"/>
    <col min="8972" max="8981" width="0" style="104" hidden="1" customWidth="1"/>
    <col min="8982" max="8982" width="2.42578125" style="104" customWidth="1"/>
    <col min="8983" max="8983" width="34.7109375" style="104" customWidth="1"/>
    <col min="8984" max="8984" width="10.42578125" style="104" customWidth="1"/>
    <col min="8985" max="8985" width="2" style="104" customWidth="1"/>
    <col min="8986" max="9217" width="9.140625" style="104"/>
    <col min="9218" max="9218" width="22.85546875" style="104" customWidth="1"/>
    <col min="9219" max="9219" width="9.140625" style="104"/>
    <col min="9220" max="9220" width="13.28515625" style="104" customWidth="1"/>
    <col min="9221" max="9221" width="17.28515625" style="104" customWidth="1"/>
    <col min="9222" max="9222" width="12.85546875" style="104" bestFit="1" customWidth="1"/>
    <col min="9223" max="9223" width="14.85546875" style="104" customWidth="1"/>
    <col min="9224" max="9224" width="22.42578125" style="104" customWidth="1"/>
    <col min="9225" max="9225" width="0" style="104" hidden="1" customWidth="1"/>
    <col min="9226" max="9226" width="11.140625" style="104" customWidth="1"/>
    <col min="9227" max="9227" width="9.140625" style="104"/>
    <col min="9228" max="9237" width="0" style="104" hidden="1" customWidth="1"/>
    <col min="9238" max="9238" width="2.42578125" style="104" customWidth="1"/>
    <col min="9239" max="9239" width="34.7109375" style="104" customWidth="1"/>
    <col min="9240" max="9240" width="10.42578125" style="104" customWidth="1"/>
    <col min="9241" max="9241" width="2" style="104" customWidth="1"/>
    <col min="9242" max="9473" width="9.140625" style="104"/>
    <col min="9474" max="9474" width="22.85546875" style="104" customWidth="1"/>
    <col min="9475" max="9475" width="9.140625" style="104"/>
    <col min="9476" max="9476" width="13.28515625" style="104" customWidth="1"/>
    <col min="9477" max="9477" width="17.28515625" style="104" customWidth="1"/>
    <col min="9478" max="9478" width="12.85546875" style="104" bestFit="1" customWidth="1"/>
    <col min="9479" max="9479" width="14.85546875" style="104" customWidth="1"/>
    <col min="9480" max="9480" width="22.42578125" style="104" customWidth="1"/>
    <col min="9481" max="9481" width="0" style="104" hidden="1" customWidth="1"/>
    <col min="9482" max="9482" width="11.140625" style="104" customWidth="1"/>
    <col min="9483" max="9483" width="9.140625" style="104"/>
    <col min="9484" max="9493" width="0" style="104" hidden="1" customWidth="1"/>
    <col min="9494" max="9494" width="2.42578125" style="104" customWidth="1"/>
    <col min="9495" max="9495" width="34.7109375" style="104" customWidth="1"/>
    <col min="9496" max="9496" width="10.42578125" style="104" customWidth="1"/>
    <col min="9497" max="9497" width="2" style="104" customWidth="1"/>
    <col min="9498" max="9729" width="9.140625" style="104"/>
    <col min="9730" max="9730" width="22.85546875" style="104" customWidth="1"/>
    <col min="9731" max="9731" width="9.140625" style="104"/>
    <col min="9732" max="9732" width="13.28515625" style="104" customWidth="1"/>
    <col min="9733" max="9733" width="17.28515625" style="104" customWidth="1"/>
    <col min="9734" max="9734" width="12.85546875" style="104" bestFit="1" customWidth="1"/>
    <col min="9735" max="9735" width="14.85546875" style="104" customWidth="1"/>
    <col min="9736" max="9736" width="22.42578125" style="104" customWidth="1"/>
    <col min="9737" max="9737" width="0" style="104" hidden="1" customWidth="1"/>
    <col min="9738" max="9738" width="11.140625" style="104" customWidth="1"/>
    <col min="9739" max="9739" width="9.140625" style="104"/>
    <col min="9740" max="9749" width="0" style="104" hidden="1" customWidth="1"/>
    <col min="9750" max="9750" width="2.42578125" style="104" customWidth="1"/>
    <col min="9751" max="9751" width="34.7109375" style="104" customWidth="1"/>
    <col min="9752" max="9752" width="10.42578125" style="104" customWidth="1"/>
    <col min="9753" max="9753" width="2" style="104" customWidth="1"/>
    <col min="9754" max="9985" width="9.140625" style="104"/>
    <col min="9986" max="9986" width="22.85546875" style="104" customWidth="1"/>
    <col min="9987" max="9987" width="9.140625" style="104"/>
    <col min="9988" max="9988" width="13.28515625" style="104" customWidth="1"/>
    <col min="9989" max="9989" width="17.28515625" style="104" customWidth="1"/>
    <col min="9990" max="9990" width="12.85546875" style="104" bestFit="1" customWidth="1"/>
    <col min="9991" max="9991" width="14.85546875" style="104" customWidth="1"/>
    <col min="9992" max="9992" width="22.42578125" style="104" customWidth="1"/>
    <col min="9993" max="9993" width="0" style="104" hidden="1" customWidth="1"/>
    <col min="9994" max="9994" width="11.140625" style="104" customWidth="1"/>
    <col min="9995" max="9995" width="9.140625" style="104"/>
    <col min="9996" max="10005" width="0" style="104" hidden="1" customWidth="1"/>
    <col min="10006" max="10006" width="2.42578125" style="104" customWidth="1"/>
    <col min="10007" max="10007" width="34.7109375" style="104" customWidth="1"/>
    <col min="10008" max="10008" width="10.42578125" style="104" customWidth="1"/>
    <col min="10009" max="10009" width="2" style="104" customWidth="1"/>
    <col min="10010" max="10241" width="9.140625" style="104"/>
    <col min="10242" max="10242" width="22.85546875" style="104" customWidth="1"/>
    <col min="10243" max="10243" width="9.140625" style="104"/>
    <col min="10244" max="10244" width="13.28515625" style="104" customWidth="1"/>
    <col min="10245" max="10245" width="17.28515625" style="104" customWidth="1"/>
    <col min="10246" max="10246" width="12.85546875" style="104" bestFit="1" customWidth="1"/>
    <col min="10247" max="10247" width="14.85546875" style="104" customWidth="1"/>
    <col min="10248" max="10248" width="22.42578125" style="104" customWidth="1"/>
    <col min="10249" max="10249" width="0" style="104" hidden="1" customWidth="1"/>
    <col min="10250" max="10250" width="11.140625" style="104" customWidth="1"/>
    <col min="10251" max="10251" width="9.140625" style="104"/>
    <col min="10252" max="10261" width="0" style="104" hidden="1" customWidth="1"/>
    <col min="10262" max="10262" width="2.42578125" style="104" customWidth="1"/>
    <col min="10263" max="10263" width="34.7109375" style="104" customWidth="1"/>
    <col min="10264" max="10264" width="10.42578125" style="104" customWidth="1"/>
    <col min="10265" max="10265" width="2" style="104" customWidth="1"/>
    <col min="10266" max="10497" width="9.140625" style="104"/>
    <col min="10498" max="10498" width="22.85546875" style="104" customWidth="1"/>
    <col min="10499" max="10499" width="9.140625" style="104"/>
    <col min="10500" max="10500" width="13.28515625" style="104" customWidth="1"/>
    <col min="10501" max="10501" width="17.28515625" style="104" customWidth="1"/>
    <col min="10502" max="10502" width="12.85546875" style="104" bestFit="1" customWidth="1"/>
    <col min="10503" max="10503" width="14.85546875" style="104" customWidth="1"/>
    <col min="10504" max="10504" width="22.42578125" style="104" customWidth="1"/>
    <col min="10505" max="10505" width="0" style="104" hidden="1" customWidth="1"/>
    <col min="10506" max="10506" width="11.140625" style="104" customWidth="1"/>
    <col min="10507" max="10507" width="9.140625" style="104"/>
    <col min="10508" max="10517" width="0" style="104" hidden="1" customWidth="1"/>
    <col min="10518" max="10518" width="2.42578125" style="104" customWidth="1"/>
    <col min="10519" max="10519" width="34.7109375" style="104" customWidth="1"/>
    <col min="10520" max="10520" width="10.42578125" style="104" customWidth="1"/>
    <col min="10521" max="10521" width="2" style="104" customWidth="1"/>
    <col min="10522" max="10753" width="9.140625" style="104"/>
    <col min="10754" max="10754" width="22.85546875" style="104" customWidth="1"/>
    <col min="10755" max="10755" width="9.140625" style="104"/>
    <col min="10756" max="10756" width="13.28515625" style="104" customWidth="1"/>
    <col min="10757" max="10757" width="17.28515625" style="104" customWidth="1"/>
    <col min="10758" max="10758" width="12.85546875" style="104" bestFit="1" customWidth="1"/>
    <col min="10759" max="10759" width="14.85546875" style="104" customWidth="1"/>
    <col min="10760" max="10760" width="22.42578125" style="104" customWidth="1"/>
    <col min="10761" max="10761" width="0" style="104" hidden="1" customWidth="1"/>
    <col min="10762" max="10762" width="11.140625" style="104" customWidth="1"/>
    <col min="10763" max="10763" width="9.140625" style="104"/>
    <col min="10764" max="10773" width="0" style="104" hidden="1" customWidth="1"/>
    <col min="10774" max="10774" width="2.42578125" style="104" customWidth="1"/>
    <col min="10775" max="10775" width="34.7109375" style="104" customWidth="1"/>
    <col min="10776" max="10776" width="10.42578125" style="104" customWidth="1"/>
    <col min="10777" max="10777" width="2" style="104" customWidth="1"/>
    <col min="10778" max="11009" width="9.140625" style="104"/>
    <col min="11010" max="11010" width="22.85546875" style="104" customWidth="1"/>
    <col min="11011" max="11011" width="9.140625" style="104"/>
    <col min="11012" max="11012" width="13.28515625" style="104" customWidth="1"/>
    <col min="11013" max="11013" width="17.28515625" style="104" customWidth="1"/>
    <col min="11014" max="11014" width="12.85546875" style="104" bestFit="1" customWidth="1"/>
    <col min="11015" max="11015" width="14.85546875" style="104" customWidth="1"/>
    <col min="11016" max="11016" width="22.42578125" style="104" customWidth="1"/>
    <col min="11017" max="11017" width="0" style="104" hidden="1" customWidth="1"/>
    <col min="11018" max="11018" width="11.140625" style="104" customWidth="1"/>
    <col min="11019" max="11019" width="9.140625" style="104"/>
    <col min="11020" max="11029" width="0" style="104" hidden="1" customWidth="1"/>
    <col min="11030" max="11030" width="2.42578125" style="104" customWidth="1"/>
    <col min="11031" max="11031" width="34.7109375" style="104" customWidth="1"/>
    <col min="11032" max="11032" width="10.42578125" style="104" customWidth="1"/>
    <col min="11033" max="11033" width="2" style="104" customWidth="1"/>
    <col min="11034" max="11265" width="9.140625" style="104"/>
    <col min="11266" max="11266" width="22.85546875" style="104" customWidth="1"/>
    <col min="11267" max="11267" width="9.140625" style="104"/>
    <col min="11268" max="11268" width="13.28515625" style="104" customWidth="1"/>
    <col min="11269" max="11269" width="17.28515625" style="104" customWidth="1"/>
    <col min="11270" max="11270" width="12.85546875" style="104" bestFit="1" customWidth="1"/>
    <col min="11271" max="11271" width="14.85546875" style="104" customWidth="1"/>
    <col min="11272" max="11272" width="22.42578125" style="104" customWidth="1"/>
    <col min="11273" max="11273" width="0" style="104" hidden="1" customWidth="1"/>
    <col min="11274" max="11274" width="11.140625" style="104" customWidth="1"/>
    <col min="11275" max="11275" width="9.140625" style="104"/>
    <col min="11276" max="11285" width="0" style="104" hidden="1" customWidth="1"/>
    <col min="11286" max="11286" width="2.42578125" style="104" customWidth="1"/>
    <col min="11287" max="11287" width="34.7109375" style="104" customWidth="1"/>
    <col min="11288" max="11288" width="10.42578125" style="104" customWidth="1"/>
    <col min="11289" max="11289" width="2" style="104" customWidth="1"/>
    <col min="11290" max="11521" width="9.140625" style="104"/>
    <col min="11522" max="11522" width="22.85546875" style="104" customWidth="1"/>
    <col min="11523" max="11523" width="9.140625" style="104"/>
    <col min="11524" max="11524" width="13.28515625" style="104" customWidth="1"/>
    <col min="11525" max="11525" width="17.28515625" style="104" customWidth="1"/>
    <col min="11526" max="11526" width="12.85546875" style="104" bestFit="1" customWidth="1"/>
    <col min="11527" max="11527" width="14.85546875" style="104" customWidth="1"/>
    <col min="11528" max="11528" width="22.42578125" style="104" customWidth="1"/>
    <col min="11529" max="11529" width="0" style="104" hidden="1" customWidth="1"/>
    <col min="11530" max="11530" width="11.140625" style="104" customWidth="1"/>
    <col min="11531" max="11531" width="9.140625" style="104"/>
    <col min="11532" max="11541" width="0" style="104" hidden="1" customWidth="1"/>
    <col min="11542" max="11542" width="2.42578125" style="104" customWidth="1"/>
    <col min="11543" max="11543" width="34.7109375" style="104" customWidth="1"/>
    <col min="11544" max="11544" width="10.42578125" style="104" customWidth="1"/>
    <col min="11545" max="11545" width="2" style="104" customWidth="1"/>
    <col min="11546" max="11777" width="9.140625" style="104"/>
    <col min="11778" max="11778" width="22.85546875" style="104" customWidth="1"/>
    <col min="11779" max="11779" width="9.140625" style="104"/>
    <col min="11780" max="11780" width="13.28515625" style="104" customWidth="1"/>
    <col min="11781" max="11781" width="17.28515625" style="104" customWidth="1"/>
    <col min="11782" max="11782" width="12.85546875" style="104" bestFit="1" customWidth="1"/>
    <col min="11783" max="11783" width="14.85546875" style="104" customWidth="1"/>
    <col min="11784" max="11784" width="22.42578125" style="104" customWidth="1"/>
    <col min="11785" max="11785" width="0" style="104" hidden="1" customWidth="1"/>
    <col min="11786" max="11786" width="11.140625" style="104" customWidth="1"/>
    <col min="11787" max="11787" width="9.140625" style="104"/>
    <col min="11788" max="11797" width="0" style="104" hidden="1" customWidth="1"/>
    <col min="11798" max="11798" width="2.42578125" style="104" customWidth="1"/>
    <col min="11799" max="11799" width="34.7109375" style="104" customWidth="1"/>
    <col min="11800" max="11800" width="10.42578125" style="104" customWidth="1"/>
    <col min="11801" max="11801" width="2" style="104" customWidth="1"/>
    <col min="11802" max="12033" width="9.140625" style="104"/>
    <col min="12034" max="12034" width="22.85546875" style="104" customWidth="1"/>
    <col min="12035" max="12035" width="9.140625" style="104"/>
    <col min="12036" max="12036" width="13.28515625" style="104" customWidth="1"/>
    <col min="12037" max="12037" width="17.28515625" style="104" customWidth="1"/>
    <col min="12038" max="12038" width="12.85546875" style="104" bestFit="1" customWidth="1"/>
    <col min="12039" max="12039" width="14.85546875" style="104" customWidth="1"/>
    <col min="12040" max="12040" width="22.42578125" style="104" customWidth="1"/>
    <col min="12041" max="12041" width="0" style="104" hidden="1" customWidth="1"/>
    <col min="12042" max="12042" width="11.140625" style="104" customWidth="1"/>
    <col min="12043" max="12043" width="9.140625" style="104"/>
    <col min="12044" max="12053" width="0" style="104" hidden="1" customWidth="1"/>
    <col min="12054" max="12054" width="2.42578125" style="104" customWidth="1"/>
    <col min="12055" max="12055" width="34.7109375" style="104" customWidth="1"/>
    <col min="12056" max="12056" width="10.42578125" style="104" customWidth="1"/>
    <col min="12057" max="12057" width="2" style="104" customWidth="1"/>
    <col min="12058" max="12289" width="9.140625" style="104"/>
    <col min="12290" max="12290" width="22.85546875" style="104" customWidth="1"/>
    <col min="12291" max="12291" width="9.140625" style="104"/>
    <col min="12292" max="12292" width="13.28515625" style="104" customWidth="1"/>
    <col min="12293" max="12293" width="17.28515625" style="104" customWidth="1"/>
    <col min="12294" max="12294" width="12.85546875" style="104" bestFit="1" customWidth="1"/>
    <col min="12295" max="12295" width="14.85546875" style="104" customWidth="1"/>
    <col min="12296" max="12296" width="22.42578125" style="104" customWidth="1"/>
    <col min="12297" max="12297" width="0" style="104" hidden="1" customWidth="1"/>
    <col min="12298" max="12298" width="11.140625" style="104" customWidth="1"/>
    <col min="12299" max="12299" width="9.140625" style="104"/>
    <col min="12300" max="12309" width="0" style="104" hidden="1" customWidth="1"/>
    <col min="12310" max="12310" width="2.42578125" style="104" customWidth="1"/>
    <col min="12311" max="12311" width="34.7109375" style="104" customWidth="1"/>
    <col min="12312" max="12312" width="10.42578125" style="104" customWidth="1"/>
    <col min="12313" max="12313" width="2" style="104" customWidth="1"/>
    <col min="12314" max="12545" width="9.140625" style="104"/>
    <col min="12546" max="12546" width="22.85546875" style="104" customWidth="1"/>
    <col min="12547" max="12547" width="9.140625" style="104"/>
    <col min="12548" max="12548" width="13.28515625" style="104" customWidth="1"/>
    <col min="12549" max="12549" width="17.28515625" style="104" customWidth="1"/>
    <col min="12550" max="12550" width="12.85546875" style="104" bestFit="1" customWidth="1"/>
    <col min="12551" max="12551" width="14.85546875" style="104" customWidth="1"/>
    <col min="12552" max="12552" width="22.42578125" style="104" customWidth="1"/>
    <col min="12553" max="12553" width="0" style="104" hidden="1" customWidth="1"/>
    <col min="12554" max="12554" width="11.140625" style="104" customWidth="1"/>
    <col min="12555" max="12555" width="9.140625" style="104"/>
    <col min="12556" max="12565" width="0" style="104" hidden="1" customWidth="1"/>
    <col min="12566" max="12566" width="2.42578125" style="104" customWidth="1"/>
    <col min="12567" max="12567" width="34.7109375" style="104" customWidth="1"/>
    <col min="12568" max="12568" width="10.42578125" style="104" customWidth="1"/>
    <col min="12569" max="12569" width="2" style="104" customWidth="1"/>
    <col min="12570" max="12801" width="9.140625" style="104"/>
    <col min="12802" max="12802" width="22.85546875" style="104" customWidth="1"/>
    <col min="12803" max="12803" width="9.140625" style="104"/>
    <col min="12804" max="12804" width="13.28515625" style="104" customWidth="1"/>
    <col min="12805" max="12805" width="17.28515625" style="104" customWidth="1"/>
    <col min="12806" max="12806" width="12.85546875" style="104" bestFit="1" customWidth="1"/>
    <col min="12807" max="12807" width="14.85546875" style="104" customWidth="1"/>
    <col min="12808" max="12808" width="22.42578125" style="104" customWidth="1"/>
    <col min="12809" max="12809" width="0" style="104" hidden="1" customWidth="1"/>
    <col min="12810" max="12810" width="11.140625" style="104" customWidth="1"/>
    <col min="12811" max="12811" width="9.140625" style="104"/>
    <col min="12812" max="12821" width="0" style="104" hidden="1" customWidth="1"/>
    <col min="12822" max="12822" width="2.42578125" style="104" customWidth="1"/>
    <col min="12823" max="12823" width="34.7109375" style="104" customWidth="1"/>
    <col min="12824" max="12824" width="10.42578125" style="104" customWidth="1"/>
    <col min="12825" max="12825" width="2" style="104" customWidth="1"/>
    <col min="12826" max="13057" width="9.140625" style="104"/>
    <col min="13058" max="13058" width="22.85546875" style="104" customWidth="1"/>
    <col min="13059" max="13059" width="9.140625" style="104"/>
    <col min="13060" max="13060" width="13.28515625" style="104" customWidth="1"/>
    <col min="13061" max="13061" width="17.28515625" style="104" customWidth="1"/>
    <col min="13062" max="13062" width="12.85546875" style="104" bestFit="1" customWidth="1"/>
    <col min="13063" max="13063" width="14.85546875" style="104" customWidth="1"/>
    <col min="13064" max="13064" width="22.42578125" style="104" customWidth="1"/>
    <col min="13065" max="13065" width="0" style="104" hidden="1" customWidth="1"/>
    <col min="13066" max="13066" width="11.140625" style="104" customWidth="1"/>
    <col min="13067" max="13067" width="9.140625" style="104"/>
    <col min="13068" max="13077" width="0" style="104" hidden="1" customWidth="1"/>
    <col min="13078" max="13078" width="2.42578125" style="104" customWidth="1"/>
    <col min="13079" max="13079" width="34.7109375" style="104" customWidth="1"/>
    <col min="13080" max="13080" width="10.42578125" style="104" customWidth="1"/>
    <col min="13081" max="13081" width="2" style="104" customWidth="1"/>
    <col min="13082" max="13313" width="9.140625" style="104"/>
    <col min="13314" max="13314" width="22.85546875" style="104" customWidth="1"/>
    <col min="13315" max="13315" width="9.140625" style="104"/>
    <col min="13316" max="13316" width="13.28515625" style="104" customWidth="1"/>
    <col min="13317" max="13317" width="17.28515625" style="104" customWidth="1"/>
    <col min="13318" max="13318" width="12.85546875" style="104" bestFit="1" customWidth="1"/>
    <col min="13319" max="13319" width="14.85546875" style="104" customWidth="1"/>
    <col min="13320" max="13320" width="22.42578125" style="104" customWidth="1"/>
    <col min="13321" max="13321" width="0" style="104" hidden="1" customWidth="1"/>
    <col min="13322" max="13322" width="11.140625" style="104" customWidth="1"/>
    <col min="13323" max="13323" width="9.140625" style="104"/>
    <col min="13324" max="13333" width="0" style="104" hidden="1" customWidth="1"/>
    <col min="13334" max="13334" width="2.42578125" style="104" customWidth="1"/>
    <col min="13335" max="13335" width="34.7109375" style="104" customWidth="1"/>
    <col min="13336" max="13336" width="10.42578125" style="104" customWidth="1"/>
    <col min="13337" max="13337" width="2" style="104" customWidth="1"/>
    <col min="13338" max="13569" width="9.140625" style="104"/>
    <col min="13570" max="13570" width="22.85546875" style="104" customWidth="1"/>
    <col min="13571" max="13571" width="9.140625" style="104"/>
    <col min="13572" max="13572" width="13.28515625" style="104" customWidth="1"/>
    <col min="13573" max="13573" width="17.28515625" style="104" customWidth="1"/>
    <col min="13574" max="13574" width="12.85546875" style="104" bestFit="1" customWidth="1"/>
    <col min="13575" max="13575" width="14.85546875" style="104" customWidth="1"/>
    <col min="13576" max="13576" width="22.42578125" style="104" customWidth="1"/>
    <col min="13577" max="13577" width="0" style="104" hidden="1" customWidth="1"/>
    <col min="13578" max="13578" width="11.140625" style="104" customWidth="1"/>
    <col min="13579" max="13579" width="9.140625" style="104"/>
    <col min="13580" max="13589" width="0" style="104" hidden="1" customWidth="1"/>
    <col min="13590" max="13590" width="2.42578125" style="104" customWidth="1"/>
    <col min="13591" max="13591" width="34.7109375" style="104" customWidth="1"/>
    <col min="13592" max="13592" width="10.42578125" style="104" customWidth="1"/>
    <col min="13593" max="13593" width="2" style="104" customWidth="1"/>
    <col min="13594" max="13825" width="9.140625" style="104"/>
    <col min="13826" max="13826" width="22.85546875" style="104" customWidth="1"/>
    <col min="13827" max="13827" width="9.140625" style="104"/>
    <col min="13828" max="13828" width="13.28515625" style="104" customWidth="1"/>
    <col min="13829" max="13829" width="17.28515625" style="104" customWidth="1"/>
    <col min="13830" max="13830" width="12.85546875" style="104" bestFit="1" customWidth="1"/>
    <col min="13831" max="13831" width="14.85546875" style="104" customWidth="1"/>
    <col min="13832" max="13832" width="22.42578125" style="104" customWidth="1"/>
    <col min="13833" max="13833" width="0" style="104" hidden="1" customWidth="1"/>
    <col min="13834" max="13834" width="11.140625" style="104" customWidth="1"/>
    <col min="13835" max="13835" width="9.140625" style="104"/>
    <col min="13836" max="13845" width="0" style="104" hidden="1" customWidth="1"/>
    <col min="13846" max="13846" width="2.42578125" style="104" customWidth="1"/>
    <col min="13847" max="13847" width="34.7109375" style="104" customWidth="1"/>
    <col min="13848" max="13848" width="10.42578125" style="104" customWidth="1"/>
    <col min="13849" max="13849" width="2" style="104" customWidth="1"/>
    <col min="13850" max="14081" width="9.140625" style="104"/>
    <col min="14082" max="14082" width="22.85546875" style="104" customWidth="1"/>
    <col min="14083" max="14083" width="9.140625" style="104"/>
    <col min="14084" max="14084" width="13.28515625" style="104" customWidth="1"/>
    <col min="14085" max="14085" width="17.28515625" style="104" customWidth="1"/>
    <col min="14086" max="14086" width="12.85546875" style="104" bestFit="1" customWidth="1"/>
    <col min="14087" max="14087" width="14.85546875" style="104" customWidth="1"/>
    <col min="14088" max="14088" width="22.42578125" style="104" customWidth="1"/>
    <col min="14089" max="14089" width="0" style="104" hidden="1" customWidth="1"/>
    <col min="14090" max="14090" width="11.140625" style="104" customWidth="1"/>
    <col min="14091" max="14091" width="9.140625" style="104"/>
    <col min="14092" max="14101" width="0" style="104" hidden="1" customWidth="1"/>
    <col min="14102" max="14102" width="2.42578125" style="104" customWidth="1"/>
    <col min="14103" max="14103" width="34.7109375" style="104" customWidth="1"/>
    <col min="14104" max="14104" width="10.42578125" style="104" customWidth="1"/>
    <col min="14105" max="14105" width="2" style="104" customWidth="1"/>
    <col min="14106" max="14337" width="9.140625" style="104"/>
    <col min="14338" max="14338" width="22.85546875" style="104" customWidth="1"/>
    <col min="14339" max="14339" width="9.140625" style="104"/>
    <col min="14340" max="14340" width="13.28515625" style="104" customWidth="1"/>
    <col min="14341" max="14341" width="17.28515625" style="104" customWidth="1"/>
    <col min="14342" max="14342" width="12.85546875" style="104" bestFit="1" customWidth="1"/>
    <col min="14343" max="14343" width="14.85546875" style="104" customWidth="1"/>
    <col min="14344" max="14344" width="22.42578125" style="104" customWidth="1"/>
    <col min="14345" max="14345" width="0" style="104" hidden="1" customWidth="1"/>
    <col min="14346" max="14346" width="11.140625" style="104" customWidth="1"/>
    <col min="14347" max="14347" width="9.140625" style="104"/>
    <col min="14348" max="14357" width="0" style="104" hidden="1" customWidth="1"/>
    <col min="14358" max="14358" width="2.42578125" style="104" customWidth="1"/>
    <col min="14359" max="14359" width="34.7109375" style="104" customWidth="1"/>
    <col min="14360" max="14360" width="10.42578125" style="104" customWidth="1"/>
    <col min="14361" max="14361" width="2" style="104" customWidth="1"/>
    <col min="14362" max="14593" width="9.140625" style="104"/>
    <col min="14594" max="14594" width="22.85546875" style="104" customWidth="1"/>
    <col min="14595" max="14595" width="9.140625" style="104"/>
    <col min="14596" max="14596" width="13.28515625" style="104" customWidth="1"/>
    <col min="14597" max="14597" width="17.28515625" style="104" customWidth="1"/>
    <col min="14598" max="14598" width="12.85546875" style="104" bestFit="1" customWidth="1"/>
    <col min="14599" max="14599" width="14.85546875" style="104" customWidth="1"/>
    <col min="14600" max="14600" width="22.42578125" style="104" customWidth="1"/>
    <col min="14601" max="14601" width="0" style="104" hidden="1" customWidth="1"/>
    <col min="14602" max="14602" width="11.140625" style="104" customWidth="1"/>
    <col min="14603" max="14603" width="9.140625" style="104"/>
    <col min="14604" max="14613" width="0" style="104" hidden="1" customWidth="1"/>
    <col min="14614" max="14614" width="2.42578125" style="104" customWidth="1"/>
    <col min="14615" max="14615" width="34.7109375" style="104" customWidth="1"/>
    <col min="14616" max="14616" width="10.42578125" style="104" customWidth="1"/>
    <col min="14617" max="14617" width="2" style="104" customWidth="1"/>
    <col min="14618" max="14849" width="9.140625" style="104"/>
    <col min="14850" max="14850" width="22.85546875" style="104" customWidth="1"/>
    <col min="14851" max="14851" width="9.140625" style="104"/>
    <col min="14852" max="14852" width="13.28515625" style="104" customWidth="1"/>
    <col min="14853" max="14853" width="17.28515625" style="104" customWidth="1"/>
    <col min="14854" max="14854" width="12.85546875" style="104" bestFit="1" customWidth="1"/>
    <col min="14855" max="14855" width="14.85546875" style="104" customWidth="1"/>
    <col min="14856" max="14856" width="22.42578125" style="104" customWidth="1"/>
    <col min="14857" max="14857" width="0" style="104" hidden="1" customWidth="1"/>
    <col min="14858" max="14858" width="11.140625" style="104" customWidth="1"/>
    <col min="14859" max="14859" width="9.140625" style="104"/>
    <col min="14860" max="14869" width="0" style="104" hidden="1" customWidth="1"/>
    <col min="14870" max="14870" width="2.42578125" style="104" customWidth="1"/>
    <col min="14871" max="14871" width="34.7109375" style="104" customWidth="1"/>
    <col min="14872" max="14872" width="10.42578125" style="104" customWidth="1"/>
    <col min="14873" max="14873" width="2" style="104" customWidth="1"/>
    <col min="14874" max="15105" width="9.140625" style="104"/>
    <col min="15106" max="15106" width="22.85546875" style="104" customWidth="1"/>
    <col min="15107" max="15107" width="9.140625" style="104"/>
    <col min="15108" max="15108" width="13.28515625" style="104" customWidth="1"/>
    <col min="15109" max="15109" width="17.28515625" style="104" customWidth="1"/>
    <col min="15110" max="15110" width="12.85546875" style="104" bestFit="1" customWidth="1"/>
    <col min="15111" max="15111" width="14.85546875" style="104" customWidth="1"/>
    <col min="15112" max="15112" width="22.42578125" style="104" customWidth="1"/>
    <col min="15113" max="15113" width="0" style="104" hidden="1" customWidth="1"/>
    <col min="15114" max="15114" width="11.140625" style="104" customWidth="1"/>
    <col min="15115" max="15115" width="9.140625" style="104"/>
    <col min="15116" max="15125" width="0" style="104" hidden="1" customWidth="1"/>
    <col min="15126" max="15126" width="2.42578125" style="104" customWidth="1"/>
    <col min="15127" max="15127" width="34.7109375" style="104" customWidth="1"/>
    <col min="15128" max="15128" width="10.42578125" style="104" customWidth="1"/>
    <col min="15129" max="15129" width="2" style="104" customWidth="1"/>
    <col min="15130" max="15361" width="9.140625" style="104"/>
    <col min="15362" max="15362" width="22.85546875" style="104" customWidth="1"/>
    <col min="15363" max="15363" width="9.140625" style="104"/>
    <col min="15364" max="15364" width="13.28515625" style="104" customWidth="1"/>
    <col min="15365" max="15365" width="17.28515625" style="104" customWidth="1"/>
    <col min="15366" max="15366" width="12.85546875" style="104" bestFit="1" customWidth="1"/>
    <col min="15367" max="15367" width="14.85546875" style="104" customWidth="1"/>
    <col min="15368" max="15368" width="22.42578125" style="104" customWidth="1"/>
    <col min="15369" max="15369" width="0" style="104" hidden="1" customWidth="1"/>
    <col min="15370" max="15370" width="11.140625" style="104" customWidth="1"/>
    <col min="15371" max="15371" width="9.140625" style="104"/>
    <col min="15372" max="15381" width="0" style="104" hidden="1" customWidth="1"/>
    <col min="15382" max="15382" width="2.42578125" style="104" customWidth="1"/>
    <col min="15383" max="15383" width="34.7109375" style="104" customWidth="1"/>
    <col min="15384" max="15384" width="10.42578125" style="104" customWidth="1"/>
    <col min="15385" max="15385" width="2" style="104" customWidth="1"/>
    <col min="15386" max="15617" width="9.140625" style="104"/>
    <col min="15618" max="15618" width="22.85546875" style="104" customWidth="1"/>
    <col min="15619" max="15619" width="9.140625" style="104"/>
    <col min="15620" max="15620" width="13.28515625" style="104" customWidth="1"/>
    <col min="15621" max="15621" width="17.28515625" style="104" customWidth="1"/>
    <col min="15622" max="15622" width="12.85546875" style="104" bestFit="1" customWidth="1"/>
    <col min="15623" max="15623" width="14.85546875" style="104" customWidth="1"/>
    <col min="15624" max="15624" width="22.42578125" style="104" customWidth="1"/>
    <col min="15625" max="15625" width="0" style="104" hidden="1" customWidth="1"/>
    <col min="15626" max="15626" width="11.140625" style="104" customWidth="1"/>
    <col min="15627" max="15627" width="9.140625" style="104"/>
    <col min="15628" max="15637" width="0" style="104" hidden="1" customWidth="1"/>
    <col min="15638" max="15638" width="2.42578125" style="104" customWidth="1"/>
    <col min="15639" max="15639" width="34.7109375" style="104" customWidth="1"/>
    <col min="15640" max="15640" width="10.42578125" style="104" customWidth="1"/>
    <col min="15641" max="15641" width="2" style="104" customWidth="1"/>
    <col min="15642" max="15873" width="9.140625" style="104"/>
    <col min="15874" max="15874" width="22.85546875" style="104" customWidth="1"/>
    <col min="15875" max="15875" width="9.140625" style="104"/>
    <col min="15876" max="15876" width="13.28515625" style="104" customWidth="1"/>
    <col min="15877" max="15877" width="17.28515625" style="104" customWidth="1"/>
    <col min="15878" max="15878" width="12.85546875" style="104" bestFit="1" customWidth="1"/>
    <col min="15879" max="15879" width="14.85546875" style="104" customWidth="1"/>
    <col min="15880" max="15880" width="22.42578125" style="104" customWidth="1"/>
    <col min="15881" max="15881" width="0" style="104" hidden="1" customWidth="1"/>
    <col min="15882" max="15882" width="11.140625" style="104" customWidth="1"/>
    <col min="15883" max="15883" width="9.140625" style="104"/>
    <col min="15884" max="15893" width="0" style="104" hidden="1" customWidth="1"/>
    <col min="15894" max="15894" width="2.42578125" style="104" customWidth="1"/>
    <col min="15895" max="15895" width="34.7109375" style="104" customWidth="1"/>
    <col min="15896" max="15896" width="10.42578125" style="104" customWidth="1"/>
    <col min="15897" max="15897" width="2" style="104" customWidth="1"/>
    <col min="15898" max="16129" width="9.140625" style="104"/>
    <col min="16130" max="16130" width="22.85546875" style="104" customWidth="1"/>
    <col min="16131" max="16131" width="9.140625" style="104"/>
    <col min="16132" max="16132" width="13.28515625" style="104" customWidth="1"/>
    <col min="16133" max="16133" width="17.28515625" style="104" customWidth="1"/>
    <col min="16134" max="16134" width="12.85546875" style="104" bestFit="1" customWidth="1"/>
    <col min="16135" max="16135" width="14.85546875" style="104" customWidth="1"/>
    <col min="16136" max="16136" width="22.42578125" style="104" customWidth="1"/>
    <col min="16137" max="16137" width="0" style="104" hidden="1" customWidth="1"/>
    <col min="16138" max="16138" width="11.140625" style="104" customWidth="1"/>
    <col min="16139" max="16139" width="9.140625" style="104"/>
    <col min="16140" max="16149" width="0" style="104" hidden="1" customWidth="1"/>
    <col min="16150" max="16150" width="2.42578125" style="104" customWidth="1"/>
    <col min="16151" max="16151" width="34.7109375" style="104" customWidth="1"/>
    <col min="16152" max="16152" width="10.42578125" style="104" customWidth="1"/>
    <col min="16153" max="16153" width="2" style="104" customWidth="1"/>
    <col min="16154" max="16384" width="9.140625" style="104"/>
  </cols>
  <sheetData>
    <row r="1" spans="1:27" x14ac:dyDescent="0.25">
      <c r="A1" s="149"/>
      <c r="B1" s="150"/>
      <c r="C1" s="101"/>
      <c r="D1" s="101"/>
      <c r="E1" s="101"/>
      <c r="F1" s="100"/>
      <c r="G1" s="100"/>
      <c r="H1" s="101"/>
      <c r="I1" s="103"/>
      <c r="J1" s="105"/>
      <c r="K1" s="105"/>
      <c r="L1" s="105"/>
      <c r="Y1" s="104"/>
      <c r="Z1" s="104"/>
      <c r="AA1" s="104"/>
    </row>
    <row r="2" spans="1:27" x14ac:dyDescent="0.25">
      <c r="A2" s="56" t="s">
        <v>845</v>
      </c>
      <c r="B2" s="169" t="s">
        <v>762</v>
      </c>
      <c r="C2" s="170"/>
      <c r="D2" s="170"/>
      <c r="E2" s="170"/>
      <c r="F2" s="171" t="s">
        <v>233</v>
      </c>
      <c r="G2" s="107"/>
      <c r="H2" s="151"/>
      <c r="I2" s="109"/>
      <c r="J2" s="105"/>
      <c r="K2" s="105"/>
      <c r="L2" s="105"/>
      <c r="Y2" s="104"/>
      <c r="Z2" s="104"/>
      <c r="AA2" s="104"/>
    </row>
    <row r="3" spans="1:27" ht="15.75" thickBot="1" x14ac:dyDescent="0.3">
      <c r="A3" s="152"/>
      <c r="B3" s="153"/>
      <c r="C3" s="112"/>
      <c r="D3" s="112"/>
      <c r="E3" s="112"/>
      <c r="F3" s="111"/>
      <c r="G3" s="111"/>
      <c r="H3" s="112"/>
      <c r="I3" s="114"/>
      <c r="J3" s="105"/>
      <c r="K3" s="105"/>
      <c r="L3" s="105"/>
      <c r="Y3" s="104"/>
      <c r="Z3" s="104"/>
      <c r="AA3" s="104"/>
    </row>
    <row r="4" spans="1:27" ht="15.75" thickBot="1" x14ac:dyDescent="0.3">
      <c r="A4" s="105"/>
      <c r="B4" s="105"/>
      <c r="C4" s="154"/>
      <c r="D4" s="154"/>
      <c r="E4" s="154"/>
      <c r="F4" s="116" t="s">
        <v>828</v>
      </c>
      <c r="G4" s="105"/>
      <c r="H4" s="105"/>
      <c r="I4" s="172"/>
      <c r="J4" s="105"/>
      <c r="K4" s="155"/>
      <c r="M4" s="105"/>
      <c r="N4" s="105"/>
      <c r="O4" s="105"/>
      <c r="P4" s="105"/>
      <c r="Q4" s="105"/>
      <c r="R4" s="105"/>
      <c r="S4" s="105"/>
      <c r="T4" s="105"/>
      <c r="U4" s="105"/>
      <c r="Y4" s="104"/>
      <c r="Z4" s="104"/>
      <c r="AA4" s="104"/>
    </row>
    <row r="5" spans="1:27" x14ac:dyDescent="0.25">
      <c r="F5" s="411" t="s">
        <v>214</v>
      </c>
      <c r="G5" s="413" t="s">
        <v>215</v>
      </c>
      <c r="I5" s="415" t="s">
        <v>216</v>
      </c>
      <c r="Y5" s="104"/>
      <c r="Z5" s="104"/>
      <c r="AA5" s="104"/>
    </row>
    <row r="6" spans="1:27" ht="15.75" thickBot="1" x14ac:dyDescent="0.3">
      <c r="A6" s="116" t="s">
        <v>93</v>
      </c>
      <c r="B6" s="173" t="s">
        <v>94</v>
      </c>
      <c r="C6" s="116" t="s">
        <v>95</v>
      </c>
      <c r="D6" s="116" t="s">
        <v>800</v>
      </c>
      <c r="E6" s="173" t="s">
        <v>96</v>
      </c>
      <c r="F6" s="412"/>
      <c r="G6" s="414"/>
      <c r="I6" s="417"/>
      <c r="Y6" s="104"/>
      <c r="Z6" s="104"/>
      <c r="AA6" s="104"/>
    </row>
    <row r="7" spans="1:27" x14ac:dyDescent="0.25">
      <c r="A7" s="117" t="s">
        <v>173</v>
      </c>
      <c r="B7" s="209">
        <v>3</v>
      </c>
      <c r="C7" s="174" t="s">
        <v>105</v>
      </c>
      <c r="D7" s="174" t="s">
        <v>107</v>
      </c>
      <c r="E7" s="389">
        <v>53.75</v>
      </c>
      <c r="F7" s="205">
        <v>0</v>
      </c>
      <c r="G7" s="206">
        <v>0</v>
      </c>
      <c r="I7" s="159">
        <f t="shared" ref="I7:I60" si="0">F7*G7</f>
        <v>0</v>
      </c>
      <c r="Y7" s="104"/>
      <c r="Z7" s="104"/>
      <c r="AA7" s="104"/>
    </row>
    <row r="8" spans="1:27" ht="12.75" customHeight="1" x14ac:dyDescent="0.25">
      <c r="A8" s="73" t="s">
        <v>173</v>
      </c>
      <c r="B8" s="210">
        <v>4</v>
      </c>
      <c r="C8" s="175" t="s">
        <v>105</v>
      </c>
      <c r="D8" s="175" t="s">
        <v>107</v>
      </c>
      <c r="E8" s="390">
        <v>53.75</v>
      </c>
      <c r="F8" s="205"/>
      <c r="G8" s="206">
        <v>0</v>
      </c>
      <c r="I8" s="159">
        <f t="shared" si="0"/>
        <v>0</v>
      </c>
      <c r="Y8" s="104"/>
      <c r="Z8" s="104"/>
      <c r="AA8" s="104"/>
    </row>
    <row r="9" spans="1:27" x14ac:dyDescent="0.25">
      <c r="A9" s="73" t="s">
        <v>173</v>
      </c>
      <c r="B9" s="210">
        <v>5</v>
      </c>
      <c r="C9" s="175" t="s">
        <v>105</v>
      </c>
      <c r="D9" s="175" t="s">
        <v>107</v>
      </c>
      <c r="E9" s="390">
        <v>53.75</v>
      </c>
      <c r="F9" s="205"/>
      <c r="G9" s="206">
        <v>0</v>
      </c>
      <c r="H9" s="156"/>
      <c r="I9" s="159">
        <f t="shared" si="0"/>
        <v>0</v>
      </c>
      <c r="Y9" s="104"/>
      <c r="Z9" s="104"/>
      <c r="AA9" s="104"/>
    </row>
    <row r="10" spans="1:27" ht="12.75" customHeight="1" x14ac:dyDescent="0.25">
      <c r="A10" s="74" t="s">
        <v>173</v>
      </c>
      <c r="B10" s="211">
        <v>6</v>
      </c>
      <c r="C10" s="175" t="s">
        <v>105</v>
      </c>
      <c r="D10" s="175" t="s">
        <v>107</v>
      </c>
      <c r="E10" s="390">
        <v>53.91</v>
      </c>
      <c r="F10" s="205"/>
      <c r="G10" s="206">
        <v>0</v>
      </c>
      <c r="H10" s="156"/>
      <c r="I10" s="159">
        <f t="shared" si="0"/>
        <v>0</v>
      </c>
      <c r="Y10" s="104"/>
      <c r="Z10" s="104"/>
      <c r="AA10" s="104"/>
    </row>
    <row r="11" spans="1:27" x14ac:dyDescent="0.25">
      <c r="A11" s="73" t="s">
        <v>173</v>
      </c>
      <c r="B11" s="210">
        <v>7</v>
      </c>
      <c r="C11" s="176" t="s">
        <v>763</v>
      </c>
      <c r="D11" s="176" t="s">
        <v>116</v>
      </c>
      <c r="E11" s="391">
        <v>64.34</v>
      </c>
      <c r="F11" s="205"/>
      <c r="G11" s="206">
        <v>0</v>
      </c>
      <c r="I11" s="159">
        <f t="shared" si="0"/>
        <v>0</v>
      </c>
      <c r="Y11" s="104"/>
      <c r="Z11" s="104"/>
      <c r="AA11" s="104"/>
    </row>
    <row r="12" spans="1:27" ht="12.75" customHeight="1" x14ac:dyDescent="0.25">
      <c r="A12" s="73" t="s">
        <v>173</v>
      </c>
      <c r="B12" s="212" t="s">
        <v>764</v>
      </c>
      <c r="C12" s="176" t="s">
        <v>434</v>
      </c>
      <c r="D12" s="176" t="s">
        <v>116</v>
      </c>
      <c r="E12" s="391">
        <v>14.04</v>
      </c>
      <c r="F12" s="205"/>
      <c r="G12" s="206">
        <v>0</v>
      </c>
      <c r="I12" s="159">
        <f t="shared" si="0"/>
        <v>0</v>
      </c>
      <c r="Y12" s="104"/>
      <c r="Z12" s="104"/>
      <c r="AA12" s="104"/>
    </row>
    <row r="13" spans="1:27" x14ac:dyDescent="0.25">
      <c r="A13" s="73" t="s">
        <v>173</v>
      </c>
      <c r="B13" s="210">
        <v>8</v>
      </c>
      <c r="C13" s="176" t="s">
        <v>97</v>
      </c>
      <c r="D13" s="176" t="s">
        <v>488</v>
      </c>
      <c r="E13" s="391">
        <v>116.18</v>
      </c>
      <c r="F13" s="205"/>
      <c r="G13" s="206">
        <v>0</v>
      </c>
      <c r="I13" s="159">
        <f t="shared" si="0"/>
        <v>0</v>
      </c>
      <c r="Y13" s="104"/>
      <c r="Z13" s="104"/>
      <c r="AA13" s="104"/>
    </row>
    <row r="14" spans="1:27" ht="12.75" customHeight="1" x14ac:dyDescent="0.25">
      <c r="A14" s="74" t="s">
        <v>173</v>
      </c>
      <c r="B14" s="211">
        <v>9</v>
      </c>
      <c r="C14" s="175" t="s">
        <v>105</v>
      </c>
      <c r="D14" s="175" t="s">
        <v>107</v>
      </c>
      <c r="E14" s="390">
        <v>56.26</v>
      </c>
      <c r="F14" s="205"/>
      <c r="G14" s="206">
        <v>0</v>
      </c>
      <c r="I14" s="159">
        <f t="shared" si="0"/>
        <v>0</v>
      </c>
      <c r="Y14" s="104"/>
      <c r="Z14" s="104"/>
      <c r="AA14" s="104"/>
    </row>
    <row r="15" spans="1:27" x14ac:dyDescent="0.25">
      <c r="A15" s="74" t="s">
        <v>173</v>
      </c>
      <c r="B15" s="211">
        <v>10</v>
      </c>
      <c r="C15" s="175" t="s">
        <v>105</v>
      </c>
      <c r="D15" s="175" t="s">
        <v>107</v>
      </c>
      <c r="E15" s="390">
        <v>68.349999999999994</v>
      </c>
      <c r="F15" s="205"/>
      <c r="G15" s="206">
        <v>0</v>
      </c>
      <c r="I15" s="159">
        <f t="shared" si="0"/>
        <v>0</v>
      </c>
      <c r="Y15" s="104"/>
      <c r="Z15" s="104"/>
      <c r="AA15" s="104"/>
    </row>
    <row r="16" spans="1:27" ht="12.75" customHeight="1" x14ac:dyDescent="0.25">
      <c r="A16" s="74" t="s">
        <v>173</v>
      </c>
      <c r="B16" s="211">
        <v>11</v>
      </c>
      <c r="C16" s="176" t="s">
        <v>335</v>
      </c>
      <c r="D16" s="176" t="s">
        <v>336</v>
      </c>
      <c r="E16" s="391">
        <v>249.18</v>
      </c>
      <c r="F16" s="205"/>
      <c r="G16" s="206">
        <v>0</v>
      </c>
      <c r="I16" s="159">
        <f t="shared" si="0"/>
        <v>0</v>
      </c>
      <c r="Y16" s="104"/>
      <c r="Z16" s="104"/>
      <c r="AA16" s="104"/>
    </row>
    <row r="17" spans="1:27" x14ac:dyDescent="0.25">
      <c r="A17" s="74" t="s">
        <v>173</v>
      </c>
      <c r="B17" s="213" t="s">
        <v>765</v>
      </c>
      <c r="C17" s="176" t="s">
        <v>766</v>
      </c>
      <c r="D17" s="176" t="s">
        <v>336</v>
      </c>
      <c r="E17" s="391">
        <v>38.68</v>
      </c>
      <c r="F17" s="205"/>
      <c r="G17" s="206">
        <v>0</v>
      </c>
      <c r="I17" s="159">
        <f t="shared" si="0"/>
        <v>0</v>
      </c>
      <c r="Y17" s="104"/>
      <c r="Z17" s="104"/>
      <c r="AA17" s="104"/>
    </row>
    <row r="18" spans="1:27" ht="12.75" customHeight="1" x14ac:dyDescent="0.25">
      <c r="A18" s="74" t="s">
        <v>173</v>
      </c>
      <c r="B18" s="211">
        <v>12</v>
      </c>
      <c r="C18" s="175" t="s">
        <v>767</v>
      </c>
      <c r="D18" s="175" t="s">
        <v>107</v>
      </c>
      <c r="E18" s="390">
        <v>57.53</v>
      </c>
      <c r="F18" s="205"/>
      <c r="G18" s="206">
        <v>0</v>
      </c>
      <c r="I18" s="159">
        <f t="shared" si="0"/>
        <v>0</v>
      </c>
      <c r="Y18" s="104"/>
      <c r="Z18" s="104"/>
      <c r="AA18" s="104"/>
    </row>
    <row r="19" spans="1:27" ht="12.75" customHeight="1" x14ac:dyDescent="0.25">
      <c r="A19" s="74" t="s">
        <v>173</v>
      </c>
      <c r="B19" s="211">
        <v>13</v>
      </c>
      <c r="C19" s="175" t="s">
        <v>768</v>
      </c>
      <c r="D19" s="175" t="s">
        <v>107</v>
      </c>
      <c r="E19" s="390">
        <v>36.840000000000003</v>
      </c>
      <c r="F19" s="205"/>
      <c r="G19" s="206">
        <v>0</v>
      </c>
      <c r="I19" s="159">
        <f t="shared" si="0"/>
        <v>0</v>
      </c>
      <c r="Y19" s="104"/>
      <c r="Z19" s="104"/>
      <c r="AA19" s="104"/>
    </row>
    <row r="20" spans="1:27" ht="12.75" customHeight="1" x14ac:dyDescent="0.25">
      <c r="A20" s="73" t="s">
        <v>173</v>
      </c>
      <c r="B20" s="212">
        <v>14</v>
      </c>
      <c r="C20" s="176" t="s">
        <v>105</v>
      </c>
      <c r="D20" s="176" t="s">
        <v>107</v>
      </c>
      <c r="E20" s="391">
        <v>53.24</v>
      </c>
      <c r="F20" s="205"/>
      <c r="G20" s="206">
        <v>0</v>
      </c>
      <c r="I20" s="159">
        <f t="shared" si="0"/>
        <v>0</v>
      </c>
      <c r="Y20" s="104"/>
      <c r="Z20" s="104"/>
      <c r="AA20" s="104"/>
    </row>
    <row r="21" spans="1:27" ht="12.75" customHeight="1" x14ac:dyDescent="0.25">
      <c r="A21" s="73" t="s">
        <v>173</v>
      </c>
      <c r="B21" s="210">
        <v>15</v>
      </c>
      <c r="C21" s="176" t="s">
        <v>105</v>
      </c>
      <c r="D21" s="176" t="s">
        <v>107</v>
      </c>
      <c r="E21" s="391">
        <v>87.53</v>
      </c>
      <c r="F21" s="205"/>
      <c r="G21" s="206">
        <v>0</v>
      </c>
      <c r="I21" s="159">
        <f>F21*G21</f>
        <v>0</v>
      </c>
      <c r="Y21" s="104"/>
      <c r="Z21" s="104"/>
      <c r="AA21" s="104"/>
    </row>
    <row r="22" spans="1:27" ht="12.75" customHeight="1" x14ac:dyDescent="0.25">
      <c r="A22" s="73" t="s">
        <v>173</v>
      </c>
      <c r="B22" s="210">
        <v>17</v>
      </c>
      <c r="C22" s="176" t="s">
        <v>769</v>
      </c>
      <c r="D22" s="176" t="s">
        <v>488</v>
      </c>
      <c r="E22" s="391">
        <v>9.4600000000000009</v>
      </c>
      <c r="F22" s="205"/>
      <c r="G22" s="206">
        <v>0</v>
      </c>
      <c r="I22" s="159">
        <f t="shared" si="0"/>
        <v>0</v>
      </c>
      <c r="Y22" s="104"/>
      <c r="Z22" s="104"/>
      <c r="AA22" s="104"/>
    </row>
    <row r="23" spans="1:27" ht="12.75" customHeight="1" x14ac:dyDescent="0.25">
      <c r="A23" s="73" t="s">
        <v>173</v>
      </c>
      <c r="B23" s="212" t="s">
        <v>770</v>
      </c>
      <c r="C23" s="176" t="s">
        <v>771</v>
      </c>
      <c r="D23" s="176" t="s">
        <v>107</v>
      </c>
      <c r="E23" s="391">
        <v>3.91</v>
      </c>
      <c r="F23" s="205"/>
      <c r="G23" s="206">
        <v>0</v>
      </c>
      <c r="H23" s="156"/>
      <c r="I23" s="159">
        <f t="shared" si="0"/>
        <v>0</v>
      </c>
      <c r="Y23" s="104"/>
      <c r="Z23" s="104"/>
      <c r="AA23" s="104"/>
    </row>
    <row r="24" spans="1:27" ht="12.75" customHeight="1" x14ac:dyDescent="0.25">
      <c r="A24" s="74" t="s">
        <v>173</v>
      </c>
      <c r="B24" s="211">
        <v>18</v>
      </c>
      <c r="C24" s="175" t="s">
        <v>772</v>
      </c>
      <c r="D24" s="176" t="s">
        <v>116</v>
      </c>
      <c r="E24" s="391">
        <v>11.82</v>
      </c>
      <c r="F24" s="205"/>
      <c r="G24" s="206">
        <v>0</v>
      </c>
      <c r="I24" s="159">
        <f t="shared" si="0"/>
        <v>0</v>
      </c>
      <c r="Y24" s="104"/>
      <c r="Z24" s="104"/>
      <c r="AA24" s="104"/>
    </row>
    <row r="25" spans="1:27" ht="12.75" customHeight="1" x14ac:dyDescent="0.25">
      <c r="A25" s="74" t="s">
        <v>173</v>
      </c>
      <c r="B25" s="211">
        <v>19</v>
      </c>
      <c r="C25" s="175" t="s">
        <v>773</v>
      </c>
      <c r="D25" s="175" t="s">
        <v>589</v>
      </c>
      <c r="E25" s="390">
        <v>1.1100000000000001</v>
      </c>
      <c r="F25" s="205"/>
      <c r="G25" s="206">
        <v>0</v>
      </c>
      <c r="I25" s="159">
        <f t="shared" si="0"/>
        <v>0</v>
      </c>
      <c r="Y25" s="104"/>
      <c r="Z25" s="104"/>
      <c r="AA25" s="104"/>
    </row>
    <row r="26" spans="1:27" x14ac:dyDescent="0.25">
      <c r="A26" s="74" t="s">
        <v>173</v>
      </c>
      <c r="B26" s="211">
        <v>20</v>
      </c>
      <c r="C26" s="175" t="s">
        <v>774</v>
      </c>
      <c r="D26" s="175" t="s">
        <v>589</v>
      </c>
      <c r="E26" s="390">
        <v>25.37</v>
      </c>
      <c r="F26" s="205"/>
      <c r="G26" s="206">
        <v>0</v>
      </c>
      <c r="I26" s="159">
        <f t="shared" si="0"/>
        <v>0</v>
      </c>
      <c r="Y26" s="104"/>
      <c r="Z26" s="104"/>
      <c r="AA26" s="104"/>
    </row>
    <row r="27" spans="1:27" ht="12.75" customHeight="1" x14ac:dyDescent="0.25">
      <c r="A27" s="74" t="s">
        <v>173</v>
      </c>
      <c r="B27" s="214">
        <v>21</v>
      </c>
      <c r="C27" s="175" t="s">
        <v>775</v>
      </c>
      <c r="D27" s="175" t="s">
        <v>116</v>
      </c>
      <c r="E27" s="390">
        <v>25.53</v>
      </c>
      <c r="F27" s="205"/>
      <c r="G27" s="206">
        <v>0</v>
      </c>
      <c r="I27" s="159">
        <f t="shared" si="0"/>
        <v>0</v>
      </c>
      <c r="Y27" s="104"/>
      <c r="Z27" s="104"/>
      <c r="AA27" s="104"/>
    </row>
    <row r="28" spans="1:27" x14ac:dyDescent="0.25">
      <c r="A28" s="74" t="s">
        <v>173</v>
      </c>
      <c r="B28" s="211">
        <v>22</v>
      </c>
      <c r="C28" s="175" t="s">
        <v>409</v>
      </c>
      <c r="D28" s="175" t="s">
        <v>589</v>
      </c>
      <c r="E28" s="390">
        <v>1.06</v>
      </c>
      <c r="F28" s="205"/>
      <c r="G28" s="206">
        <v>0</v>
      </c>
      <c r="H28" s="156"/>
      <c r="I28" s="159">
        <f t="shared" si="0"/>
        <v>0</v>
      </c>
      <c r="Y28" s="104"/>
      <c r="Z28" s="104"/>
      <c r="AA28" s="104"/>
    </row>
    <row r="29" spans="1:27" ht="12.75" customHeight="1" x14ac:dyDescent="0.25">
      <c r="A29" s="73" t="s">
        <v>173</v>
      </c>
      <c r="B29" s="210">
        <v>23</v>
      </c>
      <c r="C29" s="176" t="s">
        <v>434</v>
      </c>
      <c r="D29" s="176" t="s">
        <v>107</v>
      </c>
      <c r="E29" s="391">
        <v>9.0500000000000007</v>
      </c>
      <c r="F29" s="205"/>
      <c r="G29" s="206">
        <v>0</v>
      </c>
      <c r="I29" s="159">
        <f t="shared" si="0"/>
        <v>0</v>
      </c>
      <c r="Y29" s="104"/>
      <c r="Z29" s="104"/>
      <c r="AA29" s="104"/>
    </row>
    <row r="30" spans="1:27" x14ac:dyDescent="0.25">
      <c r="A30" s="74" t="s">
        <v>173</v>
      </c>
      <c r="B30" s="211">
        <v>24</v>
      </c>
      <c r="C30" s="175" t="s">
        <v>108</v>
      </c>
      <c r="D30" s="175" t="s">
        <v>107</v>
      </c>
      <c r="E30" s="390">
        <v>304.04000000000002</v>
      </c>
      <c r="F30" s="205"/>
      <c r="G30" s="206">
        <v>0</v>
      </c>
      <c r="H30" s="156"/>
      <c r="I30" s="159">
        <f t="shared" si="0"/>
        <v>0</v>
      </c>
      <c r="Y30" s="104"/>
      <c r="Z30" s="104"/>
      <c r="AA30" s="104"/>
    </row>
    <row r="31" spans="1:27" ht="12.75" customHeight="1" x14ac:dyDescent="0.25">
      <c r="A31" s="74" t="s">
        <v>173</v>
      </c>
      <c r="B31" s="214">
        <v>25</v>
      </c>
      <c r="C31" s="175" t="s">
        <v>776</v>
      </c>
      <c r="D31" s="175" t="s">
        <v>424</v>
      </c>
      <c r="E31" s="390">
        <v>47.42</v>
      </c>
      <c r="F31" s="205"/>
      <c r="G31" s="206">
        <v>0</v>
      </c>
      <c r="H31" s="156"/>
      <c r="I31" s="159">
        <f t="shared" si="0"/>
        <v>0</v>
      </c>
      <c r="Y31" s="104"/>
      <c r="Z31" s="104"/>
      <c r="AA31" s="104"/>
    </row>
    <row r="32" spans="1:27" x14ac:dyDescent="0.25">
      <c r="A32" s="74" t="s">
        <v>173</v>
      </c>
      <c r="B32" s="214">
        <v>26</v>
      </c>
      <c r="C32" s="175" t="s">
        <v>105</v>
      </c>
      <c r="D32" s="175" t="s">
        <v>107</v>
      </c>
      <c r="E32" s="390">
        <v>56.85</v>
      </c>
      <c r="F32" s="205"/>
      <c r="G32" s="206">
        <v>0</v>
      </c>
      <c r="I32" s="159">
        <f t="shared" si="0"/>
        <v>0</v>
      </c>
      <c r="Y32" s="104"/>
      <c r="Z32" s="104"/>
      <c r="AA32" s="104"/>
    </row>
    <row r="33" spans="1:27" x14ac:dyDescent="0.25">
      <c r="A33" s="73" t="s">
        <v>173</v>
      </c>
      <c r="B33" s="215">
        <v>27</v>
      </c>
      <c r="C33" s="176" t="s">
        <v>777</v>
      </c>
      <c r="D33" s="176" t="s">
        <v>424</v>
      </c>
      <c r="E33" s="391">
        <v>23.75</v>
      </c>
      <c r="F33" s="205"/>
      <c r="G33" s="206">
        <v>0</v>
      </c>
      <c r="I33" s="159">
        <f t="shared" si="0"/>
        <v>0</v>
      </c>
      <c r="Y33" s="104"/>
      <c r="Z33" s="104"/>
      <c r="AA33" s="104"/>
    </row>
    <row r="34" spans="1:27" x14ac:dyDescent="0.25">
      <c r="A34" s="73" t="s">
        <v>173</v>
      </c>
      <c r="B34" s="215">
        <v>28</v>
      </c>
      <c r="C34" s="176" t="s">
        <v>778</v>
      </c>
      <c r="D34" s="176" t="s">
        <v>424</v>
      </c>
      <c r="E34" s="391">
        <v>23.75</v>
      </c>
      <c r="F34" s="205"/>
      <c r="G34" s="206">
        <v>0</v>
      </c>
      <c r="I34" s="159">
        <f t="shared" si="0"/>
        <v>0</v>
      </c>
      <c r="Y34" s="104"/>
      <c r="Z34" s="104"/>
      <c r="AA34" s="104"/>
    </row>
    <row r="35" spans="1:27" x14ac:dyDescent="0.25">
      <c r="A35" s="74" t="s">
        <v>173</v>
      </c>
      <c r="B35" s="214">
        <v>29</v>
      </c>
      <c r="C35" s="175" t="s">
        <v>779</v>
      </c>
      <c r="D35" s="175" t="s">
        <v>424</v>
      </c>
      <c r="E35" s="390">
        <v>42.27</v>
      </c>
      <c r="F35" s="205"/>
      <c r="G35" s="206">
        <v>0</v>
      </c>
      <c r="I35" s="159">
        <f t="shared" si="0"/>
        <v>0</v>
      </c>
      <c r="Y35" s="104"/>
      <c r="Z35" s="104"/>
      <c r="AA35" s="104"/>
    </row>
    <row r="36" spans="1:27" x14ac:dyDescent="0.25">
      <c r="A36" s="74" t="s">
        <v>173</v>
      </c>
      <c r="B36" s="214">
        <v>30</v>
      </c>
      <c r="C36" s="175" t="s">
        <v>745</v>
      </c>
      <c r="D36" s="175" t="s">
        <v>424</v>
      </c>
      <c r="E36" s="390">
        <v>20.8</v>
      </c>
      <c r="F36" s="205"/>
      <c r="G36" s="206">
        <v>0</v>
      </c>
      <c r="I36" s="159">
        <f t="shared" si="0"/>
        <v>0</v>
      </c>
      <c r="Y36" s="104"/>
      <c r="Z36" s="104"/>
      <c r="AA36" s="104"/>
    </row>
    <row r="37" spans="1:27" x14ac:dyDescent="0.25">
      <c r="A37" s="74" t="s">
        <v>173</v>
      </c>
      <c r="B37" s="214">
        <v>30</v>
      </c>
      <c r="C37" s="175" t="s">
        <v>745</v>
      </c>
      <c r="D37" s="175" t="s">
        <v>424</v>
      </c>
      <c r="E37" s="390">
        <v>20.8</v>
      </c>
      <c r="F37" s="205"/>
      <c r="G37" s="206">
        <v>0</v>
      </c>
      <c r="I37" s="159">
        <f t="shared" si="0"/>
        <v>0</v>
      </c>
      <c r="Y37" s="104"/>
      <c r="Z37" s="104"/>
      <c r="AA37" s="104"/>
    </row>
    <row r="38" spans="1:27" x14ac:dyDescent="0.25">
      <c r="A38" s="74" t="s">
        <v>173</v>
      </c>
      <c r="B38" s="214">
        <v>31</v>
      </c>
      <c r="C38" s="175" t="s">
        <v>780</v>
      </c>
      <c r="D38" s="175" t="s">
        <v>424</v>
      </c>
      <c r="E38" s="390">
        <v>43.53</v>
      </c>
      <c r="F38" s="205"/>
      <c r="G38" s="206">
        <v>0</v>
      </c>
      <c r="I38" s="159">
        <f t="shared" si="0"/>
        <v>0</v>
      </c>
      <c r="Y38" s="104"/>
      <c r="Z38" s="104"/>
      <c r="AA38" s="104"/>
    </row>
    <row r="39" spans="1:27" x14ac:dyDescent="0.25">
      <c r="A39" s="74" t="s">
        <v>173</v>
      </c>
      <c r="B39" s="214">
        <v>32</v>
      </c>
      <c r="C39" s="175" t="s">
        <v>774</v>
      </c>
      <c r="D39" s="175" t="s">
        <v>116</v>
      </c>
      <c r="E39" s="390">
        <v>14.11</v>
      </c>
      <c r="F39" s="205"/>
      <c r="G39" s="206">
        <v>0</v>
      </c>
      <c r="H39" s="156"/>
      <c r="I39" s="159">
        <f t="shared" si="0"/>
        <v>0</v>
      </c>
      <c r="Y39" s="104"/>
      <c r="Z39" s="104"/>
      <c r="AA39" s="104"/>
    </row>
    <row r="40" spans="1:27" x14ac:dyDescent="0.25">
      <c r="A40" s="74" t="s">
        <v>173</v>
      </c>
      <c r="B40" s="214">
        <v>33</v>
      </c>
      <c r="C40" s="175" t="s">
        <v>775</v>
      </c>
      <c r="D40" s="175" t="s">
        <v>116</v>
      </c>
      <c r="E40" s="390">
        <v>13.92</v>
      </c>
      <c r="F40" s="205"/>
      <c r="G40" s="206">
        <v>0</v>
      </c>
      <c r="H40" s="156"/>
      <c r="I40" s="159">
        <f t="shared" si="0"/>
        <v>0</v>
      </c>
      <c r="Y40" s="104"/>
      <c r="Z40" s="104"/>
      <c r="AA40" s="104"/>
    </row>
    <row r="41" spans="1:27" x14ac:dyDescent="0.25">
      <c r="A41" s="74" t="s">
        <v>173</v>
      </c>
      <c r="B41" s="214">
        <v>34</v>
      </c>
      <c r="C41" s="175" t="s">
        <v>409</v>
      </c>
      <c r="D41" s="175" t="s">
        <v>589</v>
      </c>
      <c r="E41" s="390">
        <v>2.12</v>
      </c>
      <c r="F41" s="205"/>
      <c r="G41" s="206">
        <v>0</v>
      </c>
      <c r="H41" s="156"/>
      <c r="I41" s="159">
        <f t="shared" si="0"/>
        <v>0</v>
      </c>
      <c r="Y41" s="104"/>
      <c r="Z41" s="104"/>
      <c r="AA41" s="104"/>
    </row>
    <row r="42" spans="1:27" x14ac:dyDescent="0.25">
      <c r="A42" s="74" t="s">
        <v>173</v>
      </c>
      <c r="B42" s="214">
        <v>35</v>
      </c>
      <c r="C42" s="175" t="s">
        <v>773</v>
      </c>
      <c r="D42" s="175" t="s">
        <v>589</v>
      </c>
      <c r="E42" s="390">
        <v>7.51</v>
      </c>
      <c r="F42" s="205"/>
      <c r="G42" s="206">
        <v>0</v>
      </c>
      <c r="H42" s="156"/>
      <c r="I42" s="159">
        <f t="shared" si="0"/>
        <v>0</v>
      </c>
      <c r="Y42" s="104"/>
      <c r="Z42" s="104"/>
      <c r="AA42" s="104"/>
    </row>
    <row r="43" spans="1:27" x14ac:dyDescent="0.25">
      <c r="A43" s="73" t="s">
        <v>173</v>
      </c>
      <c r="B43" s="215">
        <v>36</v>
      </c>
      <c r="C43" s="176" t="s">
        <v>453</v>
      </c>
      <c r="D43" s="176" t="s">
        <v>107</v>
      </c>
      <c r="E43" s="391">
        <v>11.07</v>
      </c>
      <c r="F43" s="205"/>
      <c r="G43" s="206">
        <v>0</v>
      </c>
      <c r="H43" s="156"/>
      <c r="I43" s="159">
        <f t="shared" si="0"/>
        <v>0</v>
      </c>
      <c r="Y43" s="104"/>
      <c r="Z43" s="104"/>
      <c r="AA43" s="104"/>
    </row>
    <row r="44" spans="1:27" x14ac:dyDescent="0.25">
      <c r="A44" s="74" t="s">
        <v>173</v>
      </c>
      <c r="B44" s="214">
        <v>40</v>
      </c>
      <c r="C44" s="175" t="s">
        <v>453</v>
      </c>
      <c r="D44" s="175" t="s">
        <v>107</v>
      </c>
      <c r="E44" s="390">
        <v>124.6</v>
      </c>
      <c r="F44" s="205"/>
      <c r="G44" s="206">
        <v>0</v>
      </c>
      <c r="H44" s="156"/>
      <c r="I44" s="159">
        <f t="shared" si="0"/>
        <v>0</v>
      </c>
      <c r="Y44" s="104"/>
      <c r="Z44" s="104"/>
      <c r="AA44" s="104"/>
    </row>
    <row r="45" spans="1:27" x14ac:dyDescent="0.25">
      <c r="A45" s="73" t="s">
        <v>173</v>
      </c>
      <c r="B45" s="215">
        <v>46</v>
      </c>
      <c r="C45" s="176" t="s">
        <v>453</v>
      </c>
      <c r="D45" s="176" t="s">
        <v>424</v>
      </c>
      <c r="E45" s="391">
        <v>15.12</v>
      </c>
      <c r="F45" s="205"/>
      <c r="G45" s="206">
        <v>0</v>
      </c>
      <c r="I45" s="159">
        <f>F45*G45</f>
        <v>0</v>
      </c>
      <c r="Y45" s="104"/>
      <c r="Z45" s="104"/>
      <c r="AA45" s="104"/>
    </row>
    <row r="46" spans="1:27" x14ac:dyDescent="0.25">
      <c r="A46" s="74" t="s">
        <v>173</v>
      </c>
      <c r="B46" s="211">
        <v>47</v>
      </c>
      <c r="C46" s="175" t="s">
        <v>434</v>
      </c>
      <c r="D46" s="175" t="s">
        <v>488</v>
      </c>
      <c r="E46" s="390">
        <v>14.69</v>
      </c>
      <c r="F46" s="205"/>
      <c r="G46" s="206">
        <v>0</v>
      </c>
      <c r="I46" s="159">
        <f t="shared" si="0"/>
        <v>0</v>
      </c>
      <c r="Y46" s="104"/>
      <c r="Z46" s="104"/>
      <c r="AA46" s="104"/>
    </row>
    <row r="47" spans="1:27" x14ac:dyDescent="0.25">
      <c r="A47" s="74" t="s">
        <v>173</v>
      </c>
      <c r="B47" s="211">
        <v>48</v>
      </c>
      <c r="C47" s="175" t="s">
        <v>772</v>
      </c>
      <c r="D47" s="175" t="s">
        <v>589</v>
      </c>
      <c r="E47" s="390">
        <v>5.36</v>
      </c>
      <c r="F47" s="205"/>
      <c r="G47" s="206">
        <v>0</v>
      </c>
      <c r="I47" s="159">
        <f t="shared" si="0"/>
        <v>0</v>
      </c>
      <c r="J47" s="105"/>
      <c r="Y47" s="104"/>
      <c r="Z47" s="104"/>
      <c r="AA47" s="104"/>
    </row>
    <row r="48" spans="1:27" x14ac:dyDescent="0.25">
      <c r="A48" s="74" t="s">
        <v>173</v>
      </c>
      <c r="B48" s="211" t="s">
        <v>781</v>
      </c>
      <c r="C48" s="175" t="s">
        <v>782</v>
      </c>
      <c r="D48" s="175" t="s">
        <v>424</v>
      </c>
      <c r="E48" s="390">
        <v>79.31</v>
      </c>
      <c r="F48" s="205"/>
      <c r="G48" s="206">
        <v>0</v>
      </c>
      <c r="I48" s="159">
        <f t="shared" si="0"/>
        <v>0</v>
      </c>
      <c r="J48" s="105"/>
      <c r="Y48" s="104"/>
      <c r="Z48" s="104"/>
      <c r="AA48" s="104"/>
    </row>
    <row r="49" spans="1:27" x14ac:dyDescent="0.25">
      <c r="A49" s="74" t="s">
        <v>173</v>
      </c>
      <c r="B49" s="211" t="s">
        <v>783</v>
      </c>
      <c r="C49" s="175" t="s">
        <v>277</v>
      </c>
      <c r="D49" s="175" t="s">
        <v>116</v>
      </c>
      <c r="E49" s="390">
        <v>29.42</v>
      </c>
      <c r="F49" s="205"/>
      <c r="G49" s="206">
        <v>0</v>
      </c>
      <c r="I49" s="159">
        <f t="shared" si="0"/>
        <v>0</v>
      </c>
      <c r="J49" s="105"/>
      <c r="Y49" s="104"/>
      <c r="Z49" s="104"/>
      <c r="AA49" s="104"/>
    </row>
    <row r="50" spans="1:27" x14ac:dyDescent="0.25">
      <c r="A50" s="74" t="s">
        <v>173</v>
      </c>
      <c r="B50" s="211" t="s">
        <v>784</v>
      </c>
      <c r="C50" s="176" t="s">
        <v>277</v>
      </c>
      <c r="D50" s="176" t="s">
        <v>116</v>
      </c>
      <c r="E50" s="391">
        <v>29.38</v>
      </c>
      <c r="F50" s="205"/>
      <c r="G50" s="206">
        <v>0</v>
      </c>
      <c r="I50" s="159">
        <f t="shared" si="0"/>
        <v>0</v>
      </c>
      <c r="J50" s="105"/>
      <c r="Y50" s="104"/>
      <c r="Z50" s="104"/>
      <c r="AA50" s="104"/>
    </row>
    <row r="51" spans="1:27" x14ac:dyDescent="0.25">
      <c r="A51" s="74" t="s">
        <v>173</v>
      </c>
      <c r="B51" s="211" t="s">
        <v>785</v>
      </c>
      <c r="C51" s="176" t="s">
        <v>786</v>
      </c>
      <c r="D51" s="176" t="s">
        <v>107</v>
      </c>
      <c r="E51" s="391">
        <v>6.17</v>
      </c>
      <c r="F51" s="205"/>
      <c r="G51" s="206">
        <v>0</v>
      </c>
      <c r="H51" s="156"/>
      <c r="I51" s="159">
        <f t="shared" si="0"/>
        <v>0</v>
      </c>
      <c r="J51" s="105"/>
      <c r="Y51" s="104"/>
      <c r="Z51" s="104"/>
      <c r="AA51" s="104"/>
    </row>
    <row r="52" spans="1:27" x14ac:dyDescent="0.25">
      <c r="A52" s="74" t="s">
        <v>173</v>
      </c>
      <c r="B52" s="211" t="s">
        <v>787</v>
      </c>
      <c r="C52" s="175" t="s">
        <v>536</v>
      </c>
      <c r="D52" s="175" t="s">
        <v>116</v>
      </c>
      <c r="E52" s="390">
        <v>1.48</v>
      </c>
      <c r="F52" s="205"/>
      <c r="G52" s="206">
        <v>0</v>
      </c>
      <c r="I52" s="159">
        <f t="shared" si="0"/>
        <v>0</v>
      </c>
      <c r="J52" s="105"/>
      <c r="Y52" s="104"/>
      <c r="Z52" s="104"/>
      <c r="AA52" s="104"/>
    </row>
    <row r="53" spans="1:27" x14ac:dyDescent="0.25">
      <c r="A53" s="74" t="s">
        <v>173</v>
      </c>
      <c r="B53" s="211" t="s">
        <v>788</v>
      </c>
      <c r="C53" s="175" t="s">
        <v>789</v>
      </c>
      <c r="D53" s="175" t="s">
        <v>107</v>
      </c>
      <c r="E53" s="390">
        <v>55.38</v>
      </c>
      <c r="F53" s="205"/>
      <c r="G53" s="206">
        <v>0</v>
      </c>
      <c r="H53" s="156"/>
      <c r="I53" s="159">
        <f t="shared" si="0"/>
        <v>0</v>
      </c>
      <c r="J53" s="105"/>
      <c r="Y53" s="104"/>
      <c r="Z53" s="104"/>
      <c r="AA53" s="104"/>
    </row>
    <row r="54" spans="1:27" x14ac:dyDescent="0.25">
      <c r="A54" s="74" t="s">
        <v>173</v>
      </c>
      <c r="B54" s="211"/>
      <c r="C54" s="175" t="s">
        <v>790</v>
      </c>
      <c r="D54" s="175" t="s">
        <v>424</v>
      </c>
      <c r="E54" s="390">
        <v>100.07</v>
      </c>
      <c r="F54" s="205"/>
      <c r="G54" s="206">
        <v>0</v>
      </c>
      <c r="H54" s="156"/>
      <c r="I54" s="159">
        <f t="shared" si="0"/>
        <v>0</v>
      </c>
      <c r="J54" s="105"/>
      <c r="Y54" s="104"/>
      <c r="Z54" s="104"/>
      <c r="AA54" s="104"/>
    </row>
    <row r="55" spans="1:27" x14ac:dyDescent="0.25">
      <c r="A55" s="74" t="s">
        <v>173</v>
      </c>
      <c r="B55" s="214" t="s">
        <v>791</v>
      </c>
      <c r="C55" s="175" t="s">
        <v>453</v>
      </c>
      <c r="D55" s="175" t="s">
        <v>107</v>
      </c>
      <c r="E55" s="390">
        <v>337.54</v>
      </c>
      <c r="F55" s="205"/>
      <c r="G55" s="206">
        <v>0</v>
      </c>
      <c r="I55" s="159">
        <f t="shared" si="0"/>
        <v>0</v>
      </c>
      <c r="J55" s="105"/>
      <c r="Y55" s="104"/>
      <c r="Z55" s="104"/>
      <c r="AA55" s="104"/>
    </row>
    <row r="56" spans="1:27" x14ac:dyDescent="0.25">
      <c r="A56" s="74" t="s">
        <v>173</v>
      </c>
      <c r="B56" s="214" t="s">
        <v>792</v>
      </c>
      <c r="C56" s="175" t="s">
        <v>453</v>
      </c>
      <c r="D56" s="175" t="s">
        <v>107</v>
      </c>
      <c r="E56" s="390">
        <v>105.65</v>
      </c>
      <c r="F56" s="205"/>
      <c r="G56" s="206">
        <v>0</v>
      </c>
      <c r="I56" s="159">
        <f t="shared" si="0"/>
        <v>0</v>
      </c>
      <c r="J56" s="105"/>
      <c r="Y56" s="104"/>
      <c r="Z56" s="104"/>
      <c r="AA56" s="104"/>
    </row>
    <row r="57" spans="1:27" x14ac:dyDescent="0.25">
      <c r="A57" s="74" t="s">
        <v>173</v>
      </c>
      <c r="B57" s="211" t="s">
        <v>793</v>
      </c>
      <c r="C57" s="175" t="s">
        <v>434</v>
      </c>
      <c r="D57" s="175" t="s">
        <v>488</v>
      </c>
      <c r="E57" s="390">
        <v>40.94</v>
      </c>
      <c r="F57" s="205"/>
      <c r="G57" s="206">
        <v>0</v>
      </c>
      <c r="H57" s="156"/>
      <c r="I57" s="159">
        <f t="shared" si="0"/>
        <v>0</v>
      </c>
      <c r="J57" s="105"/>
      <c r="Y57" s="104"/>
      <c r="Z57" s="104"/>
      <c r="AA57" s="104"/>
    </row>
    <row r="58" spans="1:27" x14ac:dyDescent="0.25">
      <c r="A58" s="78" t="s">
        <v>173</v>
      </c>
      <c r="B58" s="216">
        <v>49</v>
      </c>
      <c r="C58" s="179" t="s">
        <v>105</v>
      </c>
      <c r="D58" s="179" t="s">
        <v>107</v>
      </c>
      <c r="E58" s="392">
        <v>13.36</v>
      </c>
      <c r="F58" s="205"/>
      <c r="G58" s="206">
        <v>0</v>
      </c>
      <c r="H58" s="156"/>
      <c r="I58" s="159">
        <f t="shared" si="0"/>
        <v>0</v>
      </c>
      <c r="J58" s="105"/>
      <c r="Y58" s="104"/>
      <c r="Z58" s="104"/>
      <c r="AA58" s="104"/>
    </row>
    <row r="59" spans="1:27" x14ac:dyDescent="0.25">
      <c r="A59" s="78" t="s">
        <v>173</v>
      </c>
      <c r="B59" s="216">
        <v>50</v>
      </c>
      <c r="C59" s="179" t="s">
        <v>780</v>
      </c>
      <c r="D59" s="179" t="s">
        <v>107</v>
      </c>
      <c r="E59" s="392">
        <v>66.44</v>
      </c>
      <c r="F59" s="205"/>
      <c r="G59" s="206">
        <v>0</v>
      </c>
      <c r="H59" s="156"/>
      <c r="I59" s="159">
        <f t="shared" si="0"/>
        <v>0</v>
      </c>
      <c r="J59" s="105"/>
      <c r="Y59" s="104"/>
      <c r="Z59" s="104"/>
      <c r="AA59" s="104"/>
    </row>
    <row r="60" spans="1:27" ht="15.75" thickBot="1" x14ac:dyDescent="0.3">
      <c r="A60" s="78" t="s">
        <v>173</v>
      </c>
      <c r="B60" s="216">
        <v>51</v>
      </c>
      <c r="C60" s="179" t="s">
        <v>780</v>
      </c>
      <c r="D60" s="179" t="s">
        <v>107</v>
      </c>
      <c r="E60" s="392">
        <v>15.74</v>
      </c>
      <c r="F60" s="207">
        <v>0</v>
      </c>
      <c r="G60" s="208">
        <v>0</v>
      </c>
      <c r="H60" s="156"/>
      <c r="I60" s="165">
        <f t="shared" si="0"/>
        <v>0</v>
      </c>
      <c r="J60" s="105"/>
      <c r="Y60" s="104"/>
      <c r="Z60" s="104"/>
      <c r="AA60" s="104"/>
    </row>
    <row r="61" spans="1:27" x14ac:dyDescent="0.25">
      <c r="A61" s="125"/>
      <c r="B61" s="126"/>
      <c r="C61" s="126"/>
      <c r="D61" s="126"/>
      <c r="E61" s="126"/>
      <c r="F61" s="126"/>
      <c r="G61" s="126"/>
      <c r="H61" s="126"/>
      <c r="I61" s="127"/>
      <c r="V61" s="133"/>
      <c r="W61" s="145"/>
      <c r="X61" s="133"/>
      <c r="Y61" s="144"/>
      <c r="AA61" s="104"/>
    </row>
    <row r="62" spans="1:27" ht="15.75" thickBot="1" x14ac:dyDescent="0.3">
      <c r="A62" s="128"/>
      <c r="B62" s="129"/>
      <c r="C62" s="129"/>
      <c r="D62" s="129"/>
      <c r="E62" s="129"/>
      <c r="F62" s="180" t="s">
        <v>837</v>
      </c>
      <c r="G62" s="129"/>
      <c r="H62" s="129"/>
      <c r="I62" s="130">
        <f>SUM(I7:I60)</f>
        <v>0</v>
      </c>
      <c r="S62" s="105"/>
      <c r="Y62" s="104"/>
      <c r="Z62" s="104"/>
      <c r="AA62" s="104"/>
    </row>
    <row r="63" spans="1:27" ht="15.75" thickBot="1" x14ac:dyDescent="0.3">
      <c r="F63" s="105"/>
      <c r="G63" s="105"/>
      <c r="H63" s="105"/>
      <c r="I63" s="105"/>
      <c r="S63" s="105"/>
      <c r="Y63" s="104"/>
      <c r="Z63" s="104"/>
      <c r="AA63" s="104"/>
    </row>
    <row r="64" spans="1:27" x14ac:dyDescent="0.25">
      <c r="A64" s="222" t="s">
        <v>849</v>
      </c>
      <c r="B64" s="82"/>
      <c r="C64" s="126"/>
      <c r="D64" s="126"/>
      <c r="E64" s="126"/>
      <c r="F64" s="181"/>
      <c r="G64" s="126"/>
      <c r="H64" s="121"/>
      <c r="I64" s="131"/>
      <c r="S64" s="105"/>
      <c r="Y64" s="104"/>
      <c r="Z64" s="104"/>
      <c r="AA64" s="104"/>
    </row>
    <row r="65" spans="1:27" ht="15.75" thickBot="1" x14ac:dyDescent="0.3">
      <c r="A65" s="132"/>
      <c r="B65" s="133"/>
      <c r="C65" s="133"/>
      <c r="D65" s="133"/>
      <c r="E65" s="133"/>
      <c r="F65" s="105"/>
      <c r="G65" s="105"/>
      <c r="H65" s="105"/>
      <c r="I65" s="134"/>
      <c r="S65" s="105"/>
      <c r="Y65" s="104"/>
      <c r="Z65" s="104"/>
      <c r="AA65" s="104"/>
    </row>
    <row r="66" spans="1:27" x14ac:dyDescent="0.25">
      <c r="A66" s="132"/>
      <c r="B66" s="133"/>
      <c r="C66" s="133"/>
      <c r="D66" s="133"/>
      <c r="E66" s="133"/>
      <c r="F66" s="361" t="s">
        <v>217</v>
      </c>
      <c r="G66" s="362" t="s">
        <v>215</v>
      </c>
      <c r="H66" s="133"/>
      <c r="I66" s="135"/>
      <c r="S66" s="105"/>
      <c r="Y66" s="104"/>
      <c r="Z66" s="104"/>
      <c r="AA66" s="104"/>
    </row>
    <row r="67" spans="1:27" ht="15.75" thickBot="1" x14ac:dyDescent="0.3">
      <c r="A67" s="132"/>
      <c r="B67" s="133"/>
      <c r="C67" s="133"/>
      <c r="D67" s="133"/>
      <c r="E67" s="133"/>
      <c r="F67" s="219">
        <v>0</v>
      </c>
      <c r="G67" s="217">
        <v>0</v>
      </c>
      <c r="H67" s="133"/>
      <c r="I67" s="218"/>
      <c r="Q67" s="105"/>
      <c r="R67" s="105"/>
      <c r="S67" s="105"/>
      <c r="Y67" s="104"/>
      <c r="Z67" s="104"/>
      <c r="AA67" s="104"/>
    </row>
    <row r="68" spans="1:27" x14ac:dyDescent="0.25">
      <c r="A68" s="132"/>
      <c r="B68" s="133"/>
      <c r="C68" s="133"/>
      <c r="D68" s="133"/>
      <c r="E68" s="133"/>
      <c r="F68" s="105"/>
      <c r="G68" s="144"/>
      <c r="H68" s="133"/>
      <c r="I68" s="218"/>
      <c r="Q68" s="105"/>
      <c r="R68" s="105"/>
      <c r="S68" s="105"/>
      <c r="Y68" s="104"/>
      <c r="Z68" s="104"/>
      <c r="AA68" s="104"/>
    </row>
    <row r="69" spans="1:27" ht="15.75" thickBot="1" x14ac:dyDescent="0.3">
      <c r="A69" s="128"/>
      <c r="B69" s="129"/>
      <c r="C69" s="129"/>
      <c r="D69" s="129"/>
      <c r="E69" s="129"/>
      <c r="F69" s="180" t="s">
        <v>836</v>
      </c>
      <c r="G69" s="129"/>
      <c r="H69" s="129"/>
      <c r="I69" s="130">
        <f>F67*G67</f>
        <v>0</v>
      </c>
      <c r="Y69" s="104"/>
      <c r="Z69" s="104"/>
      <c r="AA69" s="104"/>
    </row>
    <row r="70" spans="1:27" x14ac:dyDescent="0.25">
      <c r="A70" s="133"/>
      <c r="B70" s="133"/>
      <c r="C70" s="133"/>
      <c r="D70" s="133"/>
      <c r="E70" s="133"/>
      <c r="F70" s="105"/>
      <c r="G70" s="144"/>
      <c r="H70" s="133"/>
      <c r="I70" s="145"/>
      <c r="Q70" s="105"/>
      <c r="R70" s="105"/>
      <c r="S70" s="105"/>
      <c r="Y70" s="104"/>
      <c r="Z70" s="104"/>
      <c r="AA70" s="104"/>
    </row>
    <row r="71" spans="1:27" ht="15.75" thickBot="1" x14ac:dyDescent="0.3">
      <c r="V71" s="182" t="s">
        <v>218</v>
      </c>
      <c r="Y71" s="145">
        <f>F67*G67</f>
        <v>0</v>
      </c>
      <c r="AA71" s="104"/>
    </row>
    <row r="72" spans="1:27" x14ac:dyDescent="0.25">
      <c r="A72" s="222" t="s">
        <v>834</v>
      </c>
      <c r="B72" s="126"/>
      <c r="C72" s="126"/>
      <c r="D72" s="183"/>
      <c r="E72" s="183"/>
      <c r="F72" s="221"/>
      <c r="G72" s="97"/>
      <c r="H72" s="97"/>
      <c r="I72" s="127"/>
    </row>
    <row r="73" spans="1:27" x14ac:dyDescent="0.25">
      <c r="A73" s="363"/>
      <c r="B73" s="133"/>
      <c r="C73" s="133"/>
      <c r="D73" s="182"/>
      <c r="E73" s="182"/>
      <c r="F73" s="223"/>
      <c r="G73" s="85"/>
      <c r="H73" s="85"/>
      <c r="I73" s="135"/>
    </row>
    <row r="74" spans="1:27" x14ac:dyDescent="0.25">
      <c r="A74" s="377" t="s">
        <v>222</v>
      </c>
      <c r="B74" s="133"/>
      <c r="C74" s="133"/>
      <c r="D74" s="223" t="s">
        <v>819</v>
      </c>
      <c r="E74" s="85"/>
      <c r="F74" s="85" t="s">
        <v>815</v>
      </c>
      <c r="G74" s="133"/>
      <c r="H74" s="133"/>
      <c r="I74" s="135"/>
    </row>
    <row r="75" spans="1:27" x14ac:dyDescent="0.25">
      <c r="A75" s="132"/>
      <c r="B75" s="133" t="s">
        <v>829</v>
      </c>
      <c r="C75" s="133"/>
      <c r="D75" s="168">
        <v>25.28</v>
      </c>
      <c r="E75" s="133" t="s">
        <v>96</v>
      </c>
      <c r="F75" s="133"/>
      <c r="G75" s="133"/>
      <c r="H75" s="133"/>
      <c r="I75" s="135"/>
      <c r="Y75" s="104"/>
      <c r="Z75" s="104"/>
    </row>
    <row r="76" spans="1:27" x14ac:dyDescent="0.25">
      <c r="A76" s="132"/>
      <c r="B76" s="133" t="s">
        <v>794</v>
      </c>
      <c r="C76" s="133"/>
      <c r="D76" s="168">
        <v>108.502</v>
      </c>
      <c r="E76" s="133" t="s">
        <v>96</v>
      </c>
      <c r="F76" s="133"/>
      <c r="G76" s="133"/>
      <c r="H76" s="133"/>
      <c r="I76" s="135"/>
      <c r="Y76" s="104"/>
      <c r="Z76" s="104"/>
    </row>
    <row r="77" spans="1:27" x14ac:dyDescent="0.25">
      <c r="A77" s="132"/>
      <c r="B77" s="133" t="s">
        <v>795</v>
      </c>
      <c r="C77" s="133"/>
      <c r="D77" s="168">
        <v>8.2530000000000001</v>
      </c>
      <c r="E77" s="133" t="s">
        <v>96</v>
      </c>
      <c r="F77" s="85" t="s">
        <v>830</v>
      </c>
      <c r="G77" s="133"/>
      <c r="H77" s="133"/>
      <c r="I77" s="135"/>
      <c r="Y77" s="104"/>
      <c r="Z77" s="104"/>
    </row>
    <row r="78" spans="1:27" x14ac:dyDescent="0.25">
      <c r="A78" s="132"/>
      <c r="B78" s="133" t="s">
        <v>715</v>
      </c>
      <c r="C78" s="133"/>
      <c r="D78" s="168">
        <v>138.249</v>
      </c>
      <c r="E78" s="133" t="s">
        <v>96</v>
      </c>
      <c r="F78" s="85" t="s">
        <v>831</v>
      </c>
      <c r="G78" s="133"/>
      <c r="H78" s="133"/>
      <c r="I78" s="135"/>
    </row>
    <row r="79" spans="1:27" x14ac:dyDescent="0.25">
      <c r="A79" s="132"/>
      <c r="B79" s="133" t="s">
        <v>796</v>
      </c>
      <c r="C79" s="133"/>
      <c r="D79" s="168">
        <v>48.962000000000003</v>
      </c>
      <c r="E79" s="133" t="s">
        <v>96</v>
      </c>
      <c r="F79" s="133"/>
      <c r="G79" s="133"/>
      <c r="H79" s="133"/>
      <c r="I79" s="135"/>
    </row>
    <row r="80" spans="1:27" x14ac:dyDescent="0.25">
      <c r="A80" s="132"/>
      <c r="B80" s="133" t="s">
        <v>797</v>
      </c>
      <c r="C80" s="133"/>
      <c r="D80" s="168">
        <v>54</v>
      </c>
      <c r="E80" s="133" t="s">
        <v>96</v>
      </c>
      <c r="F80" s="133"/>
      <c r="G80" s="133"/>
      <c r="H80" s="133"/>
      <c r="I80" s="135"/>
    </row>
    <row r="81" spans="1:26" x14ac:dyDescent="0.25">
      <c r="A81" s="132"/>
      <c r="B81" s="133" t="s">
        <v>798</v>
      </c>
      <c r="C81" s="133"/>
      <c r="D81" s="168">
        <v>37.770000000000003</v>
      </c>
      <c r="E81" s="133" t="s">
        <v>96</v>
      </c>
      <c r="F81" s="133"/>
      <c r="G81" s="133"/>
      <c r="H81" s="133"/>
      <c r="I81" s="135"/>
    </row>
    <row r="82" spans="1:26" x14ac:dyDescent="0.25">
      <c r="A82" s="132"/>
      <c r="B82" s="133"/>
      <c r="C82" s="133"/>
      <c r="D82" s="168"/>
      <c r="E82" s="133"/>
      <c r="F82" s="133"/>
      <c r="G82" s="133"/>
      <c r="H82" s="133"/>
      <c r="I82" s="135"/>
    </row>
    <row r="83" spans="1:26" x14ac:dyDescent="0.25">
      <c r="A83" s="132"/>
      <c r="B83" s="185" t="s">
        <v>832</v>
      </c>
      <c r="C83" s="133"/>
      <c r="D83" s="220">
        <v>421.01599999999996</v>
      </c>
      <c r="E83" s="133" t="s">
        <v>96</v>
      </c>
      <c r="F83" s="185">
        <v>421.01599999999996</v>
      </c>
      <c r="G83" s="133" t="s">
        <v>96</v>
      </c>
      <c r="H83" s="133"/>
      <c r="I83" s="135"/>
    </row>
    <row r="84" spans="1:26" ht="15.75" thickBot="1" x14ac:dyDescent="0.3">
      <c r="A84" s="132"/>
      <c r="B84" s="133"/>
      <c r="C84" s="133"/>
      <c r="D84" s="133"/>
      <c r="E84" s="133"/>
      <c r="F84" s="133"/>
      <c r="G84" s="133"/>
      <c r="H84" s="133"/>
      <c r="I84" s="135"/>
    </row>
    <row r="85" spans="1:26" ht="15.75" thickBot="1" x14ac:dyDescent="0.3">
      <c r="A85" s="132"/>
      <c r="B85" s="133"/>
      <c r="C85" s="133"/>
      <c r="D85" s="185" t="s">
        <v>230</v>
      </c>
      <c r="E85" s="185"/>
      <c r="F85" s="186">
        <v>0</v>
      </c>
      <c r="G85" s="133"/>
      <c r="H85" s="133"/>
      <c r="I85" s="143">
        <f>(F85*D83)+(F85*F83)</f>
        <v>0</v>
      </c>
    </row>
    <row r="86" spans="1:26" x14ac:dyDescent="0.25">
      <c r="A86" s="132"/>
      <c r="B86" s="133"/>
      <c r="C86" s="133"/>
      <c r="D86" s="133"/>
      <c r="E86" s="133"/>
      <c r="F86" s="133"/>
      <c r="G86" s="133"/>
      <c r="H86" s="133"/>
      <c r="I86" s="135"/>
    </row>
    <row r="87" spans="1:26" x14ac:dyDescent="0.25">
      <c r="A87" s="76" t="s">
        <v>729</v>
      </c>
      <c r="B87" s="133"/>
      <c r="C87" s="133"/>
      <c r="D87" s="133">
        <v>240</v>
      </c>
      <c r="E87" s="133" t="s">
        <v>96</v>
      </c>
      <c r="F87" s="85" t="s">
        <v>820</v>
      </c>
      <c r="I87" s="135"/>
    </row>
    <row r="88" spans="1:26" ht="15.75" thickBot="1" x14ac:dyDescent="0.3">
      <c r="A88" s="132"/>
      <c r="B88" s="133"/>
      <c r="C88" s="133"/>
      <c r="D88" s="133"/>
      <c r="E88" s="133"/>
      <c r="F88" s="133"/>
      <c r="G88" s="133"/>
      <c r="H88" s="133"/>
      <c r="I88" s="135"/>
      <c r="W88" s="116" t="s">
        <v>219</v>
      </c>
      <c r="Z88" s="144">
        <f>I91</f>
        <v>0</v>
      </c>
    </row>
    <row r="89" spans="1:26" ht="15.75" thickBot="1" x14ac:dyDescent="0.3">
      <c r="A89" s="132"/>
      <c r="B89" s="133"/>
      <c r="C89" s="133"/>
      <c r="D89" s="185" t="s">
        <v>230</v>
      </c>
      <c r="E89" s="185"/>
      <c r="F89" s="186">
        <v>0</v>
      </c>
      <c r="G89" s="133"/>
      <c r="H89" s="133"/>
      <c r="I89" s="143">
        <f>F89*D87</f>
        <v>0</v>
      </c>
    </row>
    <row r="90" spans="1:26" x14ac:dyDescent="0.25">
      <c r="A90" s="132"/>
      <c r="B90" s="133"/>
      <c r="C90" s="133"/>
      <c r="D90" s="133"/>
      <c r="E90" s="133"/>
      <c r="F90" s="133"/>
      <c r="G90" s="133"/>
      <c r="H90" s="133"/>
      <c r="I90" s="135"/>
    </row>
    <row r="91" spans="1:26" ht="15.75" thickBot="1" x14ac:dyDescent="0.3">
      <c r="A91" s="128"/>
      <c r="B91" s="129"/>
      <c r="C91" s="129"/>
      <c r="D91" s="187" t="s">
        <v>232</v>
      </c>
      <c r="E91" s="187" t="s">
        <v>232</v>
      </c>
      <c r="F91" s="187" t="s">
        <v>848</v>
      </c>
      <c r="G91" s="79"/>
      <c r="H91" s="79"/>
      <c r="I91" s="81">
        <f>I89+I85</f>
        <v>0</v>
      </c>
      <c r="W91" s="188" t="s">
        <v>799</v>
      </c>
      <c r="X91" s="188"/>
      <c r="Y91" s="188"/>
      <c r="Z91" s="189">
        <f>Z88+Y71+I62</f>
        <v>0</v>
      </c>
    </row>
    <row r="93" spans="1:26" x14ac:dyDescent="0.25">
      <c r="F93" s="190" t="s">
        <v>801</v>
      </c>
      <c r="G93" s="188"/>
      <c r="H93" s="188"/>
      <c r="I93" s="189">
        <f>I91+I62+I67</f>
        <v>0</v>
      </c>
    </row>
    <row r="293" spans="25:27" x14ac:dyDescent="0.25">
      <c r="Y293" s="191"/>
      <c r="Z293" s="191"/>
      <c r="AA293" s="191"/>
    </row>
  </sheetData>
  <mergeCells count="3">
    <mergeCell ref="F5:F6"/>
    <mergeCell ref="G5:G6"/>
    <mergeCell ref="I5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activeCell="F10" sqref="F10"/>
    </sheetView>
  </sheetViews>
  <sheetFormatPr defaultRowHeight="15" x14ac:dyDescent="0.25"/>
  <cols>
    <col min="1" max="1" width="7.140625" style="104" bestFit="1" customWidth="1"/>
    <col min="2" max="2" width="22.42578125" style="104" bestFit="1" customWidth="1"/>
    <col min="3" max="3" width="15.5703125" style="104" customWidth="1"/>
    <col min="4" max="4" width="10.42578125" style="104" customWidth="1"/>
    <col min="5" max="5" width="9.140625" style="104"/>
    <col min="6" max="6" width="31.85546875" style="104" customWidth="1"/>
    <col min="7" max="7" width="9.140625" style="104"/>
    <col min="8" max="8" width="3.85546875" style="104" customWidth="1"/>
    <col min="9" max="16384" width="9.140625" style="104"/>
  </cols>
  <sheetData>
    <row r="1" spans="1:20" x14ac:dyDescent="0.25">
      <c r="A1" s="99"/>
      <c r="B1" s="100"/>
      <c r="C1" s="101"/>
      <c r="D1" s="101"/>
      <c r="E1" s="101"/>
      <c r="F1" s="100"/>
      <c r="G1" s="100"/>
      <c r="H1" s="102"/>
      <c r="I1" s="103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x14ac:dyDescent="0.25">
      <c r="A2" s="56" t="s">
        <v>845</v>
      </c>
      <c r="B2" s="192" t="s">
        <v>803</v>
      </c>
      <c r="C2" s="106"/>
      <c r="D2" s="106"/>
      <c r="E2" s="106"/>
      <c r="F2" s="193" t="s">
        <v>233</v>
      </c>
      <c r="G2" s="107"/>
      <c r="H2" s="108"/>
      <c r="I2" s="109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0" ht="15.75" thickBot="1" x14ac:dyDescent="0.3">
      <c r="A3" s="110"/>
      <c r="B3" s="111"/>
      <c r="C3" s="112"/>
      <c r="D3" s="112"/>
      <c r="E3" s="112"/>
      <c r="F3" s="111"/>
      <c r="G3" s="111"/>
      <c r="H3" s="113"/>
      <c r="I3" s="114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1:20" ht="15.75" thickBot="1" x14ac:dyDescent="0.3">
      <c r="D4" s="115"/>
      <c r="E4" s="115"/>
      <c r="F4" s="116" t="s">
        <v>828</v>
      </c>
    </row>
    <row r="5" spans="1:20" s="1" customFormat="1" x14ac:dyDescent="0.25">
      <c r="A5" s="104"/>
      <c r="B5" s="104"/>
      <c r="C5" s="104"/>
      <c r="D5" s="115"/>
      <c r="E5" s="115"/>
      <c r="F5" s="411" t="s">
        <v>214</v>
      </c>
      <c r="G5" s="413" t="s">
        <v>215</v>
      </c>
      <c r="H5" s="104"/>
      <c r="I5" s="415" t="s">
        <v>216</v>
      </c>
    </row>
    <row r="6" spans="1:20" ht="15.75" thickBot="1" x14ac:dyDescent="0.3">
      <c r="A6" s="1" t="s">
        <v>93</v>
      </c>
      <c r="B6" s="1" t="s">
        <v>94</v>
      </c>
      <c r="C6" s="1" t="s">
        <v>95</v>
      </c>
      <c r="D6" s="29" t="s">
        <v>118</v>
      </c>
      <c r="E6" s="29" t="s">
        <v>96</v>
      </c>
      <c r="F6" s="412"/>
      <c r="G6" s="414"/>
      <c r="I6" s="416"/>
    </row>
    <row r="7" spans="1:20" ht="15.75" thickBot="1" x14ac:dyDescent="0.3">
      <c r="A7" s="117" t="s">
        <v>173</v>
      </c>
      <c r="B7" s="200" t="s">
        <v>804</v>
      </c>
      <c r="C7" s="174" t="s">
        <v>811</v>
      </c>
      <c r="D7" s="174" t="s">
        <v>812</v>
      </c>
      <c r="E7" s="398">
        <v>33.799999999999997</v>
      </c>
      <c r="F7" s="119"/>
      <c r="G7" s="120">
        <v>0</v>
      </c>
      <c r="H7" s="121"/>
      <c r="I7" s="122">
        <f>F7*G7</f>
        <v>0</v>
      </c>
    </row>
    <row r="8" spans="1:20" ht="15.75" thickBot="1" x14ac:dyDescent="0.3">
      <c r="A8" s="73" t="s">
        <v>173</v>
      </c>
      <c r="B8" s="201" t="s">
        <v>805</v>
      </c>
      <c r="C8" s="175" t="s">
        <v>734</v>
      </c>
      <c r="D8" s="175" t="s">
        <v>813</v>
      </c>
      <c r="E8" s="399">
        <v>80.400000000000006</v>
      </c>
      <c r="F8" s="119"/>
      <c r="G8" s="120">
        <v>0</v>
      </c>
      <c r="H8" s="121"/>
      <c r="I8" s="122">
        <f t="shared" ref="I8:I16" si="0">F8*G8</f>
        <v>0</v>
      </c>
    </row>
    <row r="9" spans="1:20" ht="15.75" thickBot="1" x14ac:dyDescent="0.3">
      <c r="A9" s="73" t="s">
        <v>173</v>
      </c>
      <c r="B9" s="201" t="s">
        <v>808</v>
      </c>
      <c r="C9" s="175" t="s">
        <v>102</v>
      </c>
      <c r="D9" s="175" t="s">
        <v>309</v>
      </c>
      <c r="E9" s="399">
        <v>168.1</v>
      </c>
      <c r="F9" s="119"/>
      <c r="G9" s="120">
        <v>0</v>
      </c>
      <c r="H9" s="121"/>
      <c r="I9" s="122">
        <f t="shared" si="0"/>
        <v>0</v>
      </c>
    </row>
    <row r="10" spans="1:20" ht="15.75" thickBot="1" x14ac:dyDescent="0.3">
      <c r="A10" s="74" t="s">
        <v>173</v>
      </c>
      <c r="B10" s="202" t="s">
        <v>810</v>
      </c>
      <c r="C10" s="175" t="s">
        <v>102</v>
      </c>
      <c r="D10" s="175" t="s">
        <v>309</v>
      </c>
      <c r="E10" s="400">
        <v>36.200000000000003</v>
      </c>
      <c r="F10" s="119"/>
      <c r="G10" s="120">
        <v>0</v>
      </c>
      <c r="H10" s="121"/>
      <c r="I10" s="122">
        <f t="shared" si="0"/>
        <v>0</v>
      </c>
    </row>
    <row r="11" spans="1:20" ht="15.75" thickBot="1" x14ac:dyDescent="0.3">
      <c r="A11" s="73" t="s">
        <v>120</v>
      </c>
      <c r="B11" s="201" t="s">
        <v>804</v>
      </c>
      <c r="C11" s="176" t="s">
        <v>811</v>
      </c>
      <c r="D11" s="176" t="s">
        <v>812</v>
      </c>
      <c r="E11" s="399">
        <v>39.4</v>
      </c>
      <c r="F11" s="119"/>
      <c r="G11" s="120">
        <v>0</v>
      </c>
      <c r="H11" s="121"/>
      <c r="I11" s="122">
        <f t="shared" si="0"/>
        <v>0</v>
      </c>
    </row>
    <row r="12" spans="1:20" ht="15.75" thickBot="1" x14ac:dyDescent="0.3">
      <c r="A12" s="73" t="s">
        <v>120</v>
      </c>
      <c r="B12" s="203" t="s">
        <v>806</v>
      </c>
      <c r="C12" s="176" t="s">
        <v>102</v>
      </c>
      <c r="D12" s="176" t="s">
        <v>309</v>
      </c>
      <c r="E12" s="399">
        <v>211</v>
      </c>
      <c r="F12" s="119"/>
      <c r="G12" s="120">
        <v>0</v>
      </c>
      <c r="H12" s="121"/>
      <c r="I12" s="122">
        <f t="shared" si="0"/>
        <v>0</v>
      </c>
    </row>
    <row r="13" spans="1:20" ht="15.75" thickBot="1" x14ac:dyDescent="0.3">
      <c r="A13" s="73" t="s">
        <v>120</v>
      </c>
      <c r="B13" s="201" t="s">
        <v>809</v>
      </c>
      <c r="C13" s="176" t="s">
        <v>102</v>
      </c>
      <c r="D13" s="176" t="s">
        <v>309</v>
      </c>
      <c r="E13" s="399">
        <v>59</v>
      </c>
      <c r="F13" s="119"/>
      <c r="G13" s="120">
        <v>0</v>
      </c>
      <c r="H13" s="121"/>
      <c r="I13" s="122">
        <f t="shared" si="0"/>
        <v>0</v>
      </c>
    </row>
    <row r="14" spans="1:20" ht="15.75" thickBot="1" x14ac:dyDescent="0.3">
      <c r="A14" s="74" t="s">
        <v>174</v>
      </c>
      <c r="B14" s="202" t="s">
        <v>804</v>
      </c>
      <c r="C14" s="175" t="s">
        <v>811</v>
      </c>
      <c r="D14" s="175" t="s">
        <v>812</v>
      </c>
      <c r="E14" s="400">
        <v>31.8</v>
      </c>
      <c r="F14" s="119"/>
      <c r="G14" s="120">
        <v>0</v>
      </c>
      <c r="H14" s="121"/>
      <c r="I14" s="122">
        <f t="shared" si="0"/>
        <v>0</v>
      </c>
    </row>
    <row r="15" spans="1:20" ht="15.75" thickBot="1" x14ac:dyDescent="0.3">
      <c r="A15" s="74" t="s">
        <v>174</v>
      </c>
      <c r="B15" s="202" t="s">
        <v>807</v>
      </c>
      <c r="C15" s="175" t="s">
        <v>102</v>
      </c>
      <c r="D15" s="175" t="s">
        <v>309</v>
      </c>
      <c r="E15" s="400">
        <v>244</v>
      </c>
      <c r="F15" s="119"/>
      <c r="G15" s="120">
        <v>0</v>
      </c>
      <c r="H15" s="121"/>
      <c r="I15" s="122">
        <f t="shared" si="0"/>
        <v>0</v>
      </c>
    </row>
    <row r="16" spans="1:20" ht="15.75" thickBot="1" x14ac:dyDescent="0.3">
      <c r="A16" s="74" t="s">
        <v>174</v>
      </c>
      <c r="B16" s="202" t="s">
        <v>809</v>
      </c>
      <c r="C16" s="176" t="s">
        <v>102</v>
      </c>
      <c r="D16" s="176" t="s">
        <v>309</v>
      </c>
      <c r="E16" s="400">
        <v>59.5</v>
      </c>
      <c r="F16" s="119"/>
      <c r="G16" s="120">
        <v>0</v>
      </c>
      <c r="H16" s="121"/>
      <c r="I16" s="122">
        <f t="shared" si="0"/>
        <v>0</v>
      </c>
    </row>
    <row r="17" spans="1:14" x14ac:dyDescent="0.25">
      <c r="A17" s="125"/>
      <c r="B17" s="126"/>
      <c r="C17" s="126"/>
      <c r="D17" s="126"/>
      <c r="E17" s="126"/>
      <c r="F17" s="126"/>
      <c r="G17" s="126"/>
      <c r="H17" s="126"/>
      <c r="I17" s="127"/>
    </row>
    <row r="18" spans="1:14" ht="15.75" thickBot="1" x14ac:dyDescent="0.3">
      <c r="A18" s="128"/>
      <c r="B18" s="129"/>
      <c r="C18" s="129"/>
      <c r="D18" s="129"/>
      <c r="E18" s="129"/>
      <c r="F18" s="180" t="s">
        <v>837</v>
      </c>
      <c r="G18" s="129"/>
      <c r="H18" s="129"/>
      <c r="I18" s="130">
        <f>SUM(I7:I16)</f>
        <v>0</v>
      </c>
    </row>
    <row r="19" spans="1:14" ht="15.75" thickBot="1" x14ac:dyDescent="0.3"/>
    <row r="20" spans="1:14" x14ac:dyDescent="0.25">
      <c r="A20" s="222" t="s">
        <v>844</v>
      </c>
      <c r="B20" s="82"/>
      <c r="C20" s="126"/>
      <c r="D20" s="126"/>
      <c r="E20" s="126"/>
      <c r="F20" s="194"/>
      <c r="G20" s="126"/>
      <c r="H20" s="121"/>
      <c r="I20" s="131"/>
    </row>
    <row r="21" spans="1:14" ht="15.75" thickBot="1" x14ac:dyDescent="0.3">
      <c r="A21" s="132"/>
      <c r="B21" s="133"/>
      <c r="C21" s="133"/>
      <c r="D21" s="133"/>
      <c r="E21" s="133"/>
      <c r="F21" s="105"/>
      <c r="G21" s="105"/>
      <c r="H21" s="105"/>
      <c r="I21" s="134"/>
    </row>
    <row r="22" spans="1:14" x14ac:dyDescent="0.25">
      <c r="A22" s="132"/>
      <c r="B22" s="133"/>
      <c r="C22" s="133"/>
      <c r="D22" s="133"/>
      <c r="E22" s="133"/>
      <c r="F22" s="361" t="s">
        <v>217</v>
      </c>
      <c r="G22" s="362" t="s">
        <v>215</v>
      </c>
      <c r="H22" s="133"/>
      <c r="I22" s="135"/>
    </row>
    <row r="23" spans="1:14" ht="15.75" thickBot="1" x14ac:dyDescent="0.3">
      <c r="A23" s="132"/>
      <c r="B23" s="133"/>
      <c r="C23" s="133"/>
      <c r="D23" s="133"/>
      <c r="E23" s="133"/>
      <c r="F23" s="136">
        <v>0</v>
      </c>
      <c r="G23" s="137">
        <v>0</v>
      </c>
      <c r="H23" s="133"/>
      <c r="I23" s="135"/>
    </row>
    <row r="24" spans="1:14" x14ac:dyDescent="0.25">
      <c r="A24" s="132"/>
      <c r="B24" s="133"/>
      <c r="C24" s="133"/>
      <c r="D24" s="133"/>
      <c r="E24" s="133"/>
      <c r="F24" s="133"/>
      <c r="G24" s="133"/>
      <c r="H24" s="133"/>
      <c r="I24" s="135"/>
    </row>
    <row r="25" spans="1:14" ht="15.75" thickBot="1" x14ac:dyDescent="0.3">
      <c r="A25" s="128"/>
      <c r="B25" s="129"/>
      <c r="C25" s="129"/>
      <c r="D25" s="129"/>
      <c r="E25" s="129"/>
      <c r="F25" s="180" t="s">
        <v>836</v>
      </c>
      <c r="G25" s="129"/>
      <c r="H25" s="129"/>
      <c r="I25" s="130">
        <f>F23*G23</f>
        <v>0</v>
      </c>
    </row>
    <row r="26" spans="1:14" ht="15.75" thickBot="1" x14ac:dyDescent="0.3"/>
    <row r="27" spans="1:14" ht="15.75" customHeight="1" x14ac:dyDescent="0.25">
      <c r="A27" s="222" t="s">
        <v>834</v>
      </c>
      <c r="B27" s="194"/>
      <c r="C27" s="126"/>
      <c r="D27" s="126"/>
      <c r="E27" s="82"/>
      <c r="F27" s="82"/>
      <c r="G27" s="82"/>
      <c r="H27" s="126"/>
      <c r="I27" s="127"/>
      <c r="J27" s="105"/>
      <c r="K27" s="105"/>
      <c r="L27" s="105"/>
      <c r="M27" s="105"/>
      <c r="N27" s="105"/>
    </row>
    <row r="28" spans="1:14" ht="15.75" customHeight="1" x14ac:dyDescent="0.25">
      <c r="A28" s="363"/>
      <c r="B28" s="184"/>
      <c r="C28" s="133"/>
      <c r="D28" s="133"/>
      <c r="E28" s="76"/>
      <c r="F28" s="76"/>
      <c r="G28" s="76"/>
      <c r="H28" s="133"/>
      <c r="I28" s="135"/>
      <c r="J28" s="105"/>
      <c r="K28" s="105"/>
      <c r="L28" s="105"/>
      <c r="M28" s="105"/>
      <c r="N28" s="105"/>
    </row>
    <row r="29" spans="1:14" ht="36" x14ac:dyDescent="0.25">
      <c r="A29" s="132"/>
      <c r="B29" s="381" t="s">
        <v>819</v>
      </c>
      <c r="C29" s="382">
        <v>397</v>
      </c>
      <c r="D29" s="382" t="s">
        <v>96</v>
      </c>
      <c r="E29" s="383">
        <f>C29*E34</f>
        <v>0</v>
      </c>
      <c r="F29" s="384" t="s">
        <v>827</v>
      </c>
      <c r="G29" s="383">
        <f>C29*G34</f>
        <v>0</v>
      </c>
      <c r="H29" s="133"/>
      <c r="I29" s="135"/>
      <c r="J29" s="105"/>
      <c r="K29" s="105"/>
      <c r="L29" s="105"/>
      <c r="M29" s="105"/>
      <c r="N29" s="105"/>
    </row>
    <row r="30" spans="1:14" x14ac:dyDescent="0.25">
      <c r="A30" s="132"/>
      <c r="B30" s="133" t="s">
        <v>824</v>
      </c>
      <c r="C30" s="138">
        <v>397</v>
      </c>
      <c r="D30" s="138" t="s">
        <v>96</v>
      </c>
      <c r="E30" s="139">
        <f>C30*E35</f>
        <v>0</v>
      </c>
      <c r="F30" s="138"/>
      <c r="G30" s="140"/>
      <c r="H30" s="133"/>
      <c r="I30" s="135"/>
      <c r="J30" s="105"/>
      <c r="K30" s="105"/>
      <c r="L30" s="105"/>
      <c r="M30" s="105"/>
      <c r="N30" s="105"/>
    </row>
    <row r="31" spans="1:14" x14ac:dyDescent="0.25">
      <c r="A31" s="132"/>
      <c r="B31" s="133" t="s">
        <v>822</v>
      </c>
      <c r="C31" s="138">
        <v>16</v>
      </c>
      <c r="D31" s="138" t="s">
        <v>96</v>
      </c>
      <c r="E31" s="139">
        <f>C31*E34</f>
        <v>0</v>
      </c>
      <c r="F31" s="138"/>
      <c r="G31" s="140"/>
      <c r="H31" s="133"/>
      <c r="I31" s="135"/>
      <c r="J31" s="105"/>
      <c r="K31" s="105"/>
      <c r="L31" s="105"/>
      <c r="M31" s="105"/>
      <c r="N31" s="105"/>
    </row>
    <row r="32" spans="1:14" x14ac:dyDescent="0.25">
      <c r="A32" s="132"/>
      <c r="B32" s="204" t="s">
        <v>385</v>
      </c>
      <c r="C32" s="204">
        <f>SUM(C29:C31)</f>
        <v>810</v>
      </c>
      <c r="D32" s="204" t="s">
        <v>96</v>
      </c>
      <c r="E32" s="133"/>
      <c r="F32" s="105"/>
      <c r="G32" s="105"/>
      <c r="H32" s="133"/>
      <c r="I32" s="135"/>
      <c r="J32" s="105"/>
      <c r="K32" s="105"/>
      <c r="L32" s="105"/>
      <c r="M32" s="105"/>
      <c r="N32" s="105"/>
    </row>
    <row r="33" spans="1:26" ht="15.75" thickBot="1" x14ac:dyDescent="0.3">
      <c r="A33" s="132"/>
      <c r="B33" s="133"/>
      <c r="C33" s="133"/>
      <c r="D33" s="133"/>
      <c r="E33" s="133"/>
      <c r="F33" s="105"/>
      <c r="G33" s="105"/>
      <c r="H33" s="133"/>
      <c r="I33" s="135"/>
      <c r="J33" s="105"/>
      <c r="K33" s="105"/>
      <c r="L33" s="105"/>
      <c r="M33" s="105"/>
      <c r="N33" s="105"/>
    </row>
    <row r="34" spans="1:26" ht="15.75" thickBot="1" x14ac:dyDescent="0.3">
      <c r="A34" s="132"/>
      <c r="B34" s="185" t="s">
        <v>230</v>
      </c>
      <c r="D34" s="141" t="s">
        <v>825</v>
      </c>
      <c r="E34" s="186">
        <v>0</v>
      </c>
      <c r="F34" s="195" t="s">
        <v>826</v>
      </c>
      <c r="G34" s="186">
        <v>0</v>
      </c>
      <c r="H34" s="133"/>
      <c r="I34" s="135"/>
      <c r="J34" s="105"/>
      <c r="K34" s="105"/>
      <c r="L34" s="105"/>
      <c r="M34" s="105"/>
      <c r="N34" s="105"/>
    </row>
    <row r="35" spans="1:26" ht="15.75" thickBot="1" x14ac:dyDescent="0.3">
      <c r="A35" s="132"/>
      <c r="B35" s="133"/>
      <c r="C35" s="133"/>
      <c r="D35" s="141" t="s">
        <v>815</v>
      </c>
      <c r="E35" s="196">
        <v>0</v>
      </c>
      <c r="F35" s="197"/>
      <c r="G35" s="198"/>
      <c r="H35" s="133"/>
      <c r="I35" s="135"/>
      <c r="J35" s="105"/>
      <c r="K35" s="105"/>
      <c r="L35" s="105"/>
      <c r="M35" s="105"/>
      <c r="N35" s="105"/>
    </row>
    <row r="36" spans="1:26" ht="15.75" thickBot="1" x14ac:dyDescent="0.3">
      <c r="A36" s="132"/>
      <c r="B36" s="199" t="s">
        <v>817</v>
      </c>
      <c r="C36" s="142"/>
      <c r="D36" s="142"/>
      <c r="E36" s="142"/>
      <c r="F36" s="379"/>
      <c r="G36" s="380"/>
      <c r="H36" s="364"/>
      <c r="I36" s="324">
        <f>SUM(E29:E31)+G29</f>
        <v>0</v>
      </c>
      <c r="J36" s="105"/>
      <c r="K36" s="105"/>
      <c r="L36" s="105"/>
      <c r="M36" s="105"/>
      <c r="N36" s="105"/>
    </row>
    <row r="37" spans="1:26" x14ac:dyDescent="0.25">
      <c r="A37" s="132"/>
      <c r="B37" s="133"/>
      <c r="C37" s="133"/>
      <c r="D37" s="133"/>
      <c r="E37" s="133"/>
      <c r="F37" s="133"/>
      <c r="G37" s="133"/>
      <c r="H37" s="133"/>
      <c r="I37" s="135"/>
      <c r="X37" s="105"/>
      <c r="Y37" s="105"/>
      <c r="Z37" s="105"/>
    </row>
    <row r="38" spans="1:26" x14ac:dyDescent="0.25">
      <c r="A38" s="132"/>
      <c r="B38" s="76" t="s">
        <v>729</v>
      </c>
      <c r="C38" s="133"/>
      <c r="D38" s="133"/>
      <c r="E38" s="85"/>
      <c r="F38" s="133"/>
      <c r="G38" s="133"/>
      <c r="H38" s="133"/>
      <c r="I38" s="135"/>
      <c r="V38" s="116" t="s">
        <v>219</v>
      </c>
      <c r="X38" s="105"/>
      <c r="Y38" s="144">
        <f>H42</f>
        <v>0</v>
      </c>
      <c r="Z38" s="105"/>
    </row>
    <row r="39" spans="1:26" x14ac:dyDescent="0.25">
      <c r="A39" s="132"/>
      <c r="B39" s="133" t="s">
        <v>823</v>
      </c>
      <c r="C39" s="133">
        <v>150</v>
      </c>
      <c r="D39" s="133" t="s">
        <v>96</v>
      </c>
      <c r="E39" s="145">
        <f>C39*E41</f>
        <v>0</v>
      </c>
      <c r="F39" s="85" t="s">
        <v>820</v>
      </c>
      <c r="G39" s="133"/>
      <c r="H39" s="133"/>
      <c r="I39" s="135"/>
      <c r="X39" s="105"/>
      <c r="Y39" s="105"/>
      <c r="Z39" s="105"/>
    </row>
    <row r="40" spans="1:26" ht="15.75" thickBot="1" x14ac:dyDescent="0.3">
      <c r="A40" s="132"/>
      <c r="B40" s="133" t="s">
        <v>821</v>
      </c>
      <c r="C40" s="105">
        <v>21</v>
      </c>
      <c r="D40" s="105" t="s">
        <v>96</v>
      </c>
      <c r="E40" s="144">
        <f>C40*E41</f>
        <v>0</v>
      </c>
      <c r="F40" s="85" t="s">
        <v>820</v>
      </c>
      <c r="G40" s="105"/>
      <c r="H40" s="133"/>
      <c r="I40" s="135"/>
      <c r="J40" s="105"/>
      <c r="K40" s="105"/>
      <c r="L40" s="105"/>
      <c r="M40" s="105"/>
      <c r="N40" s="105"/>
    </row>
    <row r="41" spans="1:26" ht="15.75" thickBot="1" x14ac:dyDescent="0.3">
      <c r="A41" s="132"/>
      <c r="B41" s="133"/>
      <c r="C41" s="185" t="s">
        <v>230</v>
      </c>
      <c r="D41" s="133"/>
      <c r="E41" s="196">
        <v>0</v>
      </c>
      <c r="F41" s="133"/>
      <c r="G41" s="133"/>
      <c r="H41" s="133"/>
      <c r="I41" s="135"/>
      <c r="J41" s="105"/>
      <c r="K41" s="105"/>
      <c r="L41" s="105"/>
      <c r="M41" s="105"/>
      <c r="N41" s="105"/>
    </row>
    <row r="42" spans="1:26" ht="15.75" thickBot="1" x14ac:dyDescent="0.3">
      <c r="A42" s="132"/>
      <c r="B42" s="199" t="s">
        <v>818</v>
      </c>
      <c r="C42" s="142"/>
      <c r="D42" s="142"/>
      <c r="E42" s="142"/>
      <c r="F42" s="142"/>
      <c r="G42" s="380"/>
      <c r="H42" s="364"/>
      <c r="I42" s="143">
        <f>SUM(E39:E40)</f>
        <v>0</v>
      </c>
      <c r="N42" s="105"/>
    </row>
    <row r="43" spans="1:26" x14ac:dyDescent="0.25">
      <c r="A43" s="132"/>
      <c r="B43" s="133"/>
      <c r="C43" s="133"/>
      <c r="D43" s="146"/>
      <c r="E43" s="133"/>
      <c r="F43" s="133"/>
      <c r="G43" s="133"/>
      <c r="H43" s="133"/>
      <c r="I43" s="135"/>
      <c r="N43" s="105"/>
    </row>
    <row r="44" spans="1:26" ht="15.75" thickBot="1" x14ac:dyDescent="0.3">
      <c r="A44" s="128"/>
      <c r="B44" s="129"/>
      <c r="C44" s="129"/>
      <c r="D44" s="129"/>
      <c r="E44" s="129"/>
      <c r="F44" s="187" t="s">
        <v>848</v>
      </c>
      <c r="G44" s="147"/>
      <c r="H44" s="147"/>
      <c r="I44" s="148">
        <f>G42+G36</f>
        <v>0</v>
      </c>
    </row>
    <row r="45" spans="1:26" x14ac:dyDescent="0.25">
      <c r="F45" s="105"/>
      <c r="G45" s="105"/>
      <c r="H45" s="105"/>
      <c r="I45" s="105"/>
    </row>
    <row r="47" spans="1:26" x14ac:dyDescent="0.25">
      <c r="F47" s="188" t="s">
        <v>814</v>
      </c>
      <c r="G47" s="188"/>
      <c r="H47" s="188"/>
      <c r="I47" s="189">
        <f>I44+I25+I18</f>
        <v>0</v>
      </c>
    </row>
  </sheetData>
  <sortState ref="B14:D24">
    <sortCondition ref="B14:B24"/>
  </sortState>
  <mergeCells count="3">
    <mergeCell ref="F5:F6"/>
    <mergeCell ref="G5:G6"/>
    <mergeCell ref="I5:I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Horst Spoorweg</vt:lpstr>
      <vt:lpstr>Horst Expeditiestraat</vt:lpstr>
      <vt:lpstr>Heerlen</vt:lpstr>
      <vt:lpstr>Roermond</vt:lpstr>
      <vt:lpstr>Maastricht</vt:lpstr>
      <vt:lpstr>Nederweert</vt:lpstr>
      <vt:lpstr>Herten</vt:lpstr>
    </vt:vector>
  </TitlesOfParts>
  <Company>CITAVERDE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Dassen</dc:creator>
  <cp:lastModifiedBy>R. (Ronald) van Berkel</cp:lastModifiedBy>
  <dcterms:created xsi:type="dcterms:W3CDTF">2018-10-09T10:32:13Z</dcterms:created>
  <dcterms:modified xsi:type="dcterms:W3CDTF">2018-10-25T18:22:41Z</dcterms:modified>
</cp:coreProperties>
</file>