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S:\Projecten\Aanbesteding software broker\Vragen\"/>
    </mc:Choice>
  </mc:AlternateContent>
  <bookViews>
    <workbookView xWindow="120" yWindow="50" windowWidth="19440" windowHeight="9060" tabRatio="729"/>
  </bookViews>
  <sheets>
    <sheet name="Invulinstructie" sheetId="5" r:id="rId1"/>
    <sheet name="Prijzen vereiste software P1" sheetId="16" r:id="rId2"/>
    <sheet name="Transactievergoedingen P1" sheetId="1" r:id="rId3"/>
    <sheet name="Tarieven diensten P1" sheetId="11" r:id="rId4"/>
    <sheet name="Overige applicaties P1" sheetId="4" r:id="rId5"/>
    <sheet name="Prijzen SAP P2" sheetId="7" r:id="rId6"/>
    <sheet name="Tarieven diensten P2" sheetId="14" r:id="rId7"/>
    <sheet name="JN" sheetId="13" state="hidden" r:id="rId8"/>
    <sheet name="Inschrijfprijs" sheetId="12" r:id="rId9"/>
  </sheets>
  <externalReferences>
    <externalReference r:id="rId10"/>
  </externalReferences>
  <definedNames>
    <definedName name="_xlnm.Print_Titles" localSheetId="4">'Overige applicaties P1'!$10:$10</definedName>
    <definedName name="Keuze" localSheetId="1">[1]JN!$A$1:$A$2</definedName>
    <definedName name="Keuze">JN!$A$1:$A$2</definedName>
  </definedNames>
  <calcPr calcId="162913"/>
</workbook>
</file>

<file path=xl/calcChain.xml><?xml version="1.0" encoding="utf-8"?>
<calcChain xmlns="http://schemas.openxmlformats.org/spreadsheetml/2006/main">
  <c r="C16" i="12" l="1"/>
  <c r="C8" i="12"/>
  <c r="G87" i="16" l="1"/>
  <c r="H81" i="16"/>
  <c r="H80" i="16"/>
  <c r="H79" i="16"/>
  <c r="H78" i="16"/>
  <c r="H77" i="16"/>
  <c r="H76" i="16"/>
  <c r="H75" i="16"/>
  <c r="H74" i="16"/>
  <c r="H73" i="16"/>
  <c r="H72" i="16"/>
  <c r="H71" i="16"/>
  <c r="H70" i="16"/>
  <c r="H69" i="16"/>
  <c r="H68" i="16"/>
  <c r="H67" i="16"/>
  <c r="H66" i="16"/>
  <c r="H65" i="16"/>
  <c r="H64" i="16"/>
  <c r="H63" i="16"/>
  <c r="H62" i="16"/>
  <c r="H61" i="16"/>
  <c r="H60" i="16"/>
  <c r="H59" i="16"/>
  <c r="H58" i="16"/>
  <c r="H57" i="16"/>
  <c r="H56" i="16"/>
  <c r="H55" i="16"/>
  <c r="H54" i="16"/>
  <c r="H53" i="16"/>
  <c r="H52" i="16"/>
  <c r="H51" i="16"/>
  <c r="H50" i="16"/>
  <c r="H49" i="16"/>
  <c r="H48" i="16"/>
  <c r="H47" i="16"/>
  <c r="H46" i="16"/>
  <c r="H45" i="16"/>
  <c r="H44" i="16"/>
  <c r="H43" i="16"/>
  <c r="H42" i="16"/>
  <c r="H41" i="16"/>
  <c r="H40" i="16"/>
  <c r="H39" i="16"/>
  <c r="H38" i="16"/>
  <c r="H37" i="16"/>
  <c r="H36" i="16"/>
  <c r="H35" i="16"/>
  <c r="H34" i="16"/>
  <c r="H33" i="16"/>
  <c r="H32" i="16"/>
  <c r="H31" i="16"/>
  <c r="H30" i="16"/>
  <c r="H29" i="16"/>
  <c r="H28" i="16"/>
  <c r="H27" i="16"/>
  <c r="H26" i="16"/>
  <c r="H25" i="16"/>
  <c r="H24" i="16"/>
  <c r="H23" i="16"/>
  <c r="H22" i="16"/>
  <c r="H21" i="16"/>
  <c r="H20" i="16"/>
  <c r="H19" i="16"/>
  <c r="H18" i="16"/>
  <c r="H17" i="16"/>
  <c r="H16" i="16"/>
  <c r="H15" i="16"/>
  <c r="H14" i="16"/>
  <c r="H13" i="16"/>
  <c r="H12" i="16"/>
  <c r="H11" i="16"/>
  <c r="H10" i="16"/>
  <c r="H9" i="16"/>
  <c r="H8" i="16"/>
  <c r="H7" i="16"/>
  <c r="H84" i="16" s="1"/>
  <c r="F21" i="7" l="1"/>
  <c r="D19" i="1" l="1"/>
  <c r="G33" i="7" l="1"/>
  <c r="G32" i="7" l="1"/>
  <c r="D49" i="4"/>
  <c r="E14" i="1"/>
  <c r="E13" i="1"/>
  <c r="C32" i="12" l="1"/>
  <c r="D13" i="14" l="1"/>
  <c r="C33" i="12" s="1"/>
  <c r="E8" i="14"/>
  <c r="E11" i="14" l="1"/>
  <c r="C26" i="12" s="1"/>
  <c r="D13" i="11"/>
  <c r="C18" i="12" s="1"/>
  <c r="C17" i="12"/>
  <c r="D50" i="4" l="1"/>
  <c r="D53" i="4" l="1"/>
  <c r="D52" i="4"/>
  <c r="D51" i="4"/>
  <c r="C19" i="12" s="1"/>
  <c r="E8" i="11" l="1"/>
  <c r="E11" i="11" l="1"/>
  <c r="C10" i="12" s="1"/>
  <c r="G16" i="7"/>
  <c r="G19" i="7" s="1"/>
  <c r="C25" i="12" l="1"/>
  <c r="C28" i="12" s="1"/>
  <c r="E12" i="1" l="1"/>
  <c r="E11" i="1"/>
  <c r="E17" i="1" s="1"/>
  <c r="C9" i="12" l="1"/>
  <c r="C12" i="12" s="1"/>
</calcChain>
</file>

<file path=xl/sharedStrings.xml><?xml version="1.0" encoding="utf-8"?>
<sst xmlns="http://schemas.openxmlformats.org/spreadsheetml/2006/main" count="618" uniqueCount="322">
  <si>
    <t>Fabrikant</t>
  </si>
  <si>
    <t>Omschrijving</t>
  </si>
  <si>
    <t>Aantal</t>
  </si>
  <si>
    <t>Sub totaal</t>
  </si>
  <si>
    <t>Adobe</t>
  </si>
  <si>
    <t>Microsoft</t>
  </si>
  <si>
    <t xml:space="preserve">Alle door de Aanbestedende dienst in dit prijzenblad genoemde bedragen en aantallen zijn slechts bedoeld als indicatie, Opdrachtnemer kan hier op geen enkele wijze rechten aan ontlenen. </t>
  </si>
  <si>
    <t>Inschrijver</t>
  </si>
  <si>
    <t>Naam</t>
  </si>
  <si>
    <t>Functie</t>
  </si>
  <si>
    <t>Onderneming</t>
  </si>
  <si>
    <t>Handtekening</t>
  </si>
  <si>
    <t>Plaats en datum</t>
  </si>
  <si>
    <t>Artikel</t>
  </si>
  <si>
    <t>Looptijd</t>
  </si>
  <si>
    <t>Ja/Nee</t>
  </si>
  <si>
    <t>Partnerstatus</t>
  </si>
  <si>
    <t>Leverbaar</t>
  </si>
  <si>
    <t>Product(en)</t>
  </si>
  <si>
    <t>Leverancier</t>
  </si>
  <si>
    <t>Overige applicaties</t>
  </si>
  <si>
    <t>Alle velden met een gele achtergrond moeten ingevuld worden in de diverse tabbladen.</t>
  </si>
  <si>
    <t>Invulinstructie</t>
  </si>
  <si>
    <t>Het is niet toegestaan om, anders dan het invullen van informatie, wijzigingen aan te brengen in deze sheet.</t>
  </si>
  <si>
    <t>Aan het aantal genoemde licentiegebruikers betreft een indicatie, hieraan kunnen geen rechten worden ontleend.</t>
  </si>
  <si>
    <t>Alle genoemde bedragen zijn in Euro's exclusief BTW.</t>
  </si>
  <si>
    <t>MX3-00117</t>
  </si>
  <si>
    <t>7NQ-00292</t>
  </si>
  <si>
    <t>SQLSvrStdCore ALNG SA MVL 2Lic CoreLic</t>
  </si>
  <si>
    <t>AAA-10726</t>
  </si>
  <si>
    <t>AAA-11392</t>
  </si>
  <si>
    <t>076-01912</t>
  </si>
  <si>
    <t>6VC-01254</t>
  </si>
  <si>
    <t>7E6-00008</t>
  </si>
  <si>
    <t>9GA-00313</t>
  </si>
  <si>
    <t>9GS-00135</t>
  </si>
  <si>
    <t>HWN-00002</t>
  </si>
  <si>
    <t>L5D-00162</t>
  </si>
  <si>
    <t>R39-00396</t>
  </si>
  <si>
    <t>EMT-00644</t>
  </si>
  <si>
    <t>ENJ-00760</t>
  </si>
  <si>
    <t>M365 E3 FromSA ShrdSvr ALNG SubsVL MVL PerUsr</t>
  </si>
  <si>
    <t>Prjct ALNG SA MVL</t>
  </si>
  <si>
    <t>WinRmtDsktpSrvcsCAL ALNG SA MVL UsrCAL</t>
  </si>
  <si>
    <t>ProjOnlnProfAddon ShrdSvr ALNG SubsVL MVL AddOn toPrjctStd</t>
  </si>
  <si>
    <t>CISSteStdCore ALNG SA MVL 2Lic CoreLic</t>
  </si>
  <si>
    <t>CISSteDCCore ALNG SA MVL 2Lic CoreLic</t>
  </si>
  <si>
    <t>SfB Plus CAL ShrdSvr ALNG SubsVL MVL PerUser to M365 E3</t>
  </si>
  <si>
    <t>VisioOnlnP1 ShrdSvr ALNG SubsVL MVL PerUsr</t>
  </si>
  <si>
    <t>VSTstProSubMSDN ALNG SA MVL</t>
  </si>
  <si>
    <t>VSEntSubMSDN ALNG SA MVL</t>
  </si>
  <si>
    <t>WinSvrExtConn ALNG SA MVL</t>
  </si>
  <si>
    <t>Dyn365ForCustmrSrvc ALNG SA MVL QlfdOffer UsrCAL fromCRMBsc</t>
  </si>
  <si>
    <t>Dyn365ForSales ALNG SA MVL QlfdOffer UsrCAL fromCRMPro</t>
  </si>
  <si>
    <t xml:space="preserve">65270823BA13A12 </t>
  </si>
  <si>
    <t xml:space="preserve">65270773BA13A12 </t>
  </si>
  <si>
    <t xml:space="preserve">65234083BA13A12 </t>
  </si>
  <si>
    <t xml:space="preserve">65270766BA13A12-12 </t>
  </si>
  <si>
    <t xml:space="preserve">65227502BA13A12-12 </t>
  </si>
  <si>
    <t xml:space="preserve">65234087BA13A12-12 </t>
  </si>
  <si>
    <t xml:space="preserve">65234075BA13A12-12 </t>
  </si>
  <si>
    <t>65270432BA13A12</t>
  </si>
  <si>
    <t xml:space="preserve">VIPC Photoshop CC ALL Multiple Platforms </t>
  </si>
  <si>
    <t xml:space="preserve">VIPC Creative Cloud for teams - AM Apps </t>
  </si>
  <si>
    <t xml:space="preserve">VIPC Acrobat Pro DC ALL Multiple Platfor </t>
  </si>
  <si>
    <t xml:space="preserve">VIPC Creative Cloud for teams - All Apps </t>
  </si>
  <si>
    <t xml:space="preserve">VIPC Acrobat Standard DC ALL Windows Mul </t>
  </si>
  <si>
    <t>VIPC Adobe Premiere Pro CC ALL Multiple</t>
  </si>
  <si>
    <t>Instructie: Inschrijver dient alle gele cellen in te vullen. Het blad met de Transactievergoedingen dient rechtsgeldig ondertekend te worden. Het is verboden voor Inschrijver om aanpassingen in andere cellen aan te brengen. Formules dienen tevens ongewijzigd te blijven.</t>
  </si>
  <si>
    <t>Transactievergoeding</t>
  </si>
  <si>
    <t>Prijs per transactie</t>
  </si>
  <si>
    <t>Zoals aangegeven in hoofdstuk 2.6 van de Inschrijfleidraad.</t>
  </si>
  <si>
    <t>Europese aanbesteding Standaard Software, Licenties en Dienstverlening, Referentie 1099592</t>
  </si>
  <si>
    <t>Vergoeding voor de eenmalige transacties (bijvoorbeeld aankoop van licenties, het aan- of uitzetten van een Saas dienst)</t>
  </si>
  <si>
    <t>Vergoeding voor de periodieke transacties (bijvoorbeeld de kosten voor onderhoud, de periodieke facturatie voor het gebruik van een Saas dienst)</t>
  </si>
  <si>
    <t>Adviseur</t>
  </si>
  <si>
    <t>Zorgt voor de advisering van Opdrachtgever</t>
  </si>
  <si>
    <t>Aantal uur</t>
  </si>
  <si>
    <t>Uurtarief</t>
  </si>
  <si>
    <t>Instructie: Inschrijver dient alle gele cellen in te vullen. Het blad met de Tarieven advisering en overige dienstverlening dient rechtsgeldig ondertekend te worden. Het is verboden voor Inschrijver om aanpassingen in andere cellen aan te brengen. Formules dienen tevens ongewijzigd te blijven.</t>
  </si>
  <si>
    <t>Prijsonderdeel</t>
  </si>
  <si>
    <t>Prijs</t>
  </si>
  <si>
    <t>Prijs per eenheid</t>
  </si>
  <si>
    <t>Totale prijs software:</t>
  </si>
  <si>
    <t>Instructie: Inschrijver dient alle gele cellen in te vullen. Het blad met de prijzen voor de software dient rechtsgeldig ondertekend te worden. Het is verboden voor Inschrijver om aanpassingen in andere cellen aan te brengen. Formules dienen tevens ongewijzigd te blijven.</t>
  </si>
  <si>
    <t>Instructie: Inschrijver dient alle gele cellen in te vullen. Het blad met de Overige applicaties dient rechtsgeldig ondertekend te worden. Het is verboden voor Inschrijver om aanpassingen in andere cellen aan te brengen. Formules dienen tevens ongewijzigd te blijven.</t>
  </si>
  <si>
    <t>Aantal keer Nee:</t>
  </si>
  <si>
    <t>Aantal keer Ja:</t>
  </si>
  <si>
    <t>Aantal keer Ja/Nee:</t>
  </si>
  <si>
    <t>Aantal:</t>
  </si>
  <si>
    <t>Aantal lege cellen:</t>
  </si>
  <si>
    <t>Tangram</t>
  </si>
  <si>
    <t>Onderhoud GeoWeb</t>
  </si>
  <si>
    <t>1x AutoCAD Map 3D Subscription, 3x AutoCAD Subscription en 4x Autodesk Infrastructure Design Suite Premium</t>
  </si>
  <si>
    <t>IBIS</t>
  </si>
  <si>
    <t>Transpute</t>
  </si>
  <si>
    <t>Transpute Wegwerkplanner</t>
  </si>
  <si>
    <t>ErgoDirect onderhoud Workpace</t>
  </si>
  <si>
    <t>Provijf</t>
  </si>
  <si>
    <t>Licentie WIZZR</t>
  </si>
  <si>
    <t>ArchiXL</t>
  </si>
  <si>
    <t>Abonnement voor MediaWiki (SAAS)</t>
  </si>
  <si>
    <t>Dat.mobility</t>
  </si>
  <si>
    <t>onderhoud SCIA engineer licenties</t>
  </si>
  <si>
    <t>VHIC</t>
  </si>
  <si>
    <t>Deltares</t>
  </si>
  <si>
    <t>D-Sheet en D-Foundation onderhoud</t>
  </si>
  <si>
    <t>Palisade</t>
  </si>
  <si>
    <t>Upgrade en 3 jaar onderhoud @Risk</t>
  </si>
  <si>
    <t>Formdesk</t>
  </si>
  <si>
    <t>Private Label certificaat 3 jaar</t>
  </si>
  <si>
    <t>IBM: SPSS applicaties</t>
  </si>
  <si>
    <t>GitHub</t>
  </si>
  <si>
    <t>15 licenties voor sourcecode opslag</t>
  </si>
  <si>
    <t>NeoPost</t>
  </si>
  <si>
    <t>Aansluiting basisregistratie Personen</t>
  </si>
  <si>
    <t>Victa</t>
  </si>
  <si>
    <t>QVSource Licenties</t>
  </si>
  <si>
    <t>Technosoft Servicecontract</t>
  </si>
  <si>
    <t>AdresExpress 10000</t>
  </si>
  <si>
    <t>Design8</t>
  </si>
  <si>
    <t>SketchUp Windows maintenance extension</t>
  </si>
  <si>
    <t>Ja</t>
  </si>
  <si>
    <t>Nee</t>
  </si>
  <si>
    <t>Europese aanbesteding Standaard Software, Licenties en Dienstverlening, Referentie 1099592, Perceel 1: Standaard Software excl. SAP</t>
  </si>
  <si>
    <t>Perceel 1: Standaard Software excl. SAP</t>
  </si>
  <si>
    <t>Inschrijfprijs Perceel 1:</t>
  </si>
  <si>
    <t>Controle perceel 1: alles wordt groen als alle onderdelen ingevuld zijn:</t>
  </si>
  <si>
    <t>Transactievergoedingen perceel 1</t>
  </si>
  <si>
    <t>Overige applicaties perceel 1</t>
  </si>
  <si>
    <t>Tarieven diensten perceel 1</t>
  </si>
  <si>
    <t>Prijzen vereiste software perceel 1</t>
  </si>
  <si>
    <t>Perceel 2: SAP software</t>
  </si>
  <si>
    <t>Prijzen SAP software perceel 2</t>
  </si>
  <si>
    <t>Tarieven diensten perceel 2</t>
  </si>
  <si>
    <t>Inschrijfprijs Perceel 2:</t>
  </si>
  <si>
    <t>Controle perceel 2: alles wordt groen als alle onderdelen ingevuld zijn:</t>
  </si>
  <si>
    <t>Prijzen vereiste software perceel 2</t>
  </si>
  <si>
    <t xml:space="preserve">Alle door de Aanbestedende dienst in dit prijzenblad genoemde bedragen en aantallen zijn slechts bedoeld als indicatie,
Opdrachtnemer kan hier op geen enkele wijze rechten aan ontlenen. </t>
  </si>
  <si>
    <t>Europese aanbesteding Standaard Software, Licenties en Dienstverlening, Referentie 1099592, Perceel 2: SAP Software</t>
  </si>
  <si>
    <t>Enterprise support</t>
  </si>
  <si>
    <t>SAP ERP Developer User</t>
  </si>
  <si>
    <t>SAP ERP ESS User</t>
  </si>
  <si>
    <t>SAP ERP Limited Professional User</t>
  </si>
  <si>
    <t>SAP ERP Professional User</t>
  </si>
  <si>
    <t>BA&amp;T SAP Business Objects BI Suite (Concurrent sessions)</t>
  </si>
  <si>
    <t>BA&amp;T SAP Business Objects BI Suite (users)</t>
  </si>
  <si>
    <t>SAP Business Analytics Prof User</t>
  </si>
  <si>
    <t>Light SAP User licentie</t>
  </si>
  <si>
    <t>Oracle Database</t>
  </si>
  <si>
    <t>Totaal kosten advisering en overige dienstverlening perceel 2:</t>
  </si>
  <si>
    <t>Inschrijver moet de tabbladen invullen voor het perceel of de percelen waarvoor hij inschrijft.</t>
  </si>
  <si>
    <t>Vrij per</t>
  </si>
  <si>
    <t>SAP</t>
  </si>
  <si>
    <r>
      <rPr>
        <b/>
        <u/>
        <sz val="10"/>
        <color theme="1"/>
        <rFont val="Calibri"/>
        <family val="2"/>
        <scheme val="minor"/>
      </rPr>
      <t>Controle</t>
    </r>
    <r>
      <rPr>
        <b/>
        <sz val="10"/>
        <color theme="1"/>
        <rFont val="Calibri"/>
        <family val="2"/>
        <scheme val="minor"/>
      </rPr>
      <t>:</t>
    </r>
    <r>
      <rPr>
        <sz val="10"/>
        <color theme="1"/>
        <rFont val="Calibri"/>
        <family val="2"/>
        <scheme val="minor"/>
      </rPr>
      <t xml:space="preserve"> Nog in te vullen velden:</t>
    </r>
  </si>
  <si>
    <t>Instructie: Inschrijver vult op dit sheet niets in. Het blad met de Inschrijfprijs wordt vanzelf samengesteld vanuit de voorgaande sheets en levert per perceel de Inschrijfprijs, ofwel de prijs die in het vergelijk voor de bepaling van de score op prijs wordt gebruikt. Het is verboden voor Inschrijver om aanpassingen in de cellen aan te brengen. Formules dienen tevens ongewijzigd te blijven.</t>
  </si>
  <si>
    <t>Het tabblad Inschrijfprijs wordt automatisch voor beide percelen gevuld.</t>
  </si>
  <si>
    <t>Het tabblad Inschrijfprijs bevat tevens een controle of alle onderdelen ingevuld zijn.</t>
  </si>
  <si>
    <t>Totaal kosten advisering en overige dienstverlening perceel 1:</t>
  </si>
  <si>
    <t>Esri</t>
  </si>
  <si>
    <t>Relatics</t>
  </si>
  <si>
    <t>Oracle</t>
  </si>
  <si>
    <t>Gebudgetteerde financiële omvang Provincie Noord-Holland per jaar (totaal vereiste software en overige applicaties, exclusief SAP):</t>
  </si>
  <si>
    <t>00176PO</t>
  </si>
  <si>
    <t>ArcGIS Enterprise Advanced voor 4 cores</t>
  </si>
  <si>
    <t>60007PO</t>
  </si>
  <si>
    <t>ArcGIS 3D Analyst Desktop Concurrent Use</t>
  </si>
  <si>
    <t>60007SO</t>
  </si>
  <si>
    <t>60027PO</t>
  </si>
  <si>
    <t>ArcGIS Desktop Standard Concurrent Use</t>
  </si>
  <si>
    <t>60027SO</t>
  </si>
  <si>
    <t>60054PO</t>
  </si>
  <si>
    <t>ArcGIS Desktop Advanced Concurrent Use</t>
  </si>
  <si>
    <t>60054SO</t>
  </si>
  <si>
    <t>60067PO</t>
  </si>
  <si>
    <t>ArcGIS Publisher Desktop Concurrent Use</t>
  </si>
  <si>
    <t>60079PO</t>
  </si>
  <si>
    <t>ArcGIS Desktop Basic Concurrent Use</t>
  </si>
  <si>
    <t>60079SO</t>
  </si>
  <si>
    <t>60089PO</t>
  </si>
  <si>
    <t>ArcGIS Desktop Basic Single Use inclusief extensies</t>
  </si>
  <si>
    <t>60090PO</t>
  </si>
  <si>
    <t>ArcGIS Desktop Basic Single Use</t>
  </si>
  <si>
    <t>60090SO</t>
  </si>
  <si>
    <t>60149PO</t>
  </si>
  <si>
    <t>ArcGIS Data Interoperability Desktop Concurrent Use</t>
  </si>
  <si>
    <t>60149SO</t>
  </si>
  <si>
    <t>60151PO</t>
  </si>
  <si>
    <t>ArcGIS Data Reviewer Desktop Concurrent Use</t>
  </si>
  <si>
    <t>60151SO</t>
  </si>
  <si>
    <t>60163PO</t>
  </si>
  <si>
    <t>Workflow Manager for ArcGIS Desktop Concurrent Use</t>
  </si>
  <si>
    <t>60163SO</t>
  </si>
  <si>
    <t>60199PO</t>
  </si>
  <si>
    <t>ArcGIS Network Analyst Desktop Concurrent Use</t>
  </si>
  <si>
    <t>60237PO</t>
  </si>
  <si>
    <t>ArcGIS Spatial Analyst Desktop Single Use - onderdeel van ArcGIS Desktop Single Use onderhoud</t>
  </si>
  <si>
    <t>60246PO</t>
  </si>
  <si>
    <t>ArcGIS Spatial Analyst Desktop Concurrent Use</t>
  </si>
  <si>
    <t>60246SO</t>
  </si>
  <si>
    <t>60299PS</t>
  </si>
  <si>
    <t>ArcGIS voor Server Geoportal extensie Enterprise voor 4 cores</t>
  </si>
  <si>
    <t>60300PS</t>
  </si>
  <si>
    <t>ArcGIS voor Server Geoportal extensie Enterprise Staging voor 4 cores</t>
  </si>
  <si>
    <t>60359PO</t>
  </si>
  <si>
    <t>ArcGIS Enterprise Advanced Staging voor 4 cores</t>
  </si>
  <si>
    <t>60360PO</t>
  </si>
  <si>
    <t>Data Interoperability for ArcGIS GIS Server voor 4 cores</t>
  </si>
  <si>
    <t>62328PO</t>
  </si>
  <si>
    <t>Esri CityEngine Advanced Concurrent Use</t>
  </si>
  <si>
    <t>62680SB</t>
  </si>
  <si>
    <t>Geocortex Analytics customized</t>
  </si>
  <si>
    <t>62711SB</t>
  </si>
  <si>
    <t>ArcGIS Enterprise Level 2 Named User gemigreerd</t>
  </si>
  <si>
    <t>62737SB</t>
  </si>
  <si>
    <t>ArcGIS Developer Professional</t>
  </si>
  <si>
    <t>70072PO</t>
  </si>
  <si>
    <t>SDI.Suite securityManager Standard</t>
  </si>
  <si>
    <t>70080PO</t>
  </si>
  <si>
    <t>FME Database Edition 1st Concurrent License</t>
  </si>
  <si>
    <t>70084PO</t>
  </si>
  <si>
    <t>FME Database Edition Additional Concurrent License</t>
  </si>
  <si>
    <t>Onderhoud Esri Inc. software</t>
  </si>
  <si>
    <t>Primair Onderhoud Esri Ine. software</t>
  </si>
  <si>
    <t>Secundair Onderhoud Esri Inc. software</t>
  </si>
  <si>
    <t>Abonnement Esri Inc. software</t>
  </si>
  <si>
    <t>Licensing Subscription Renewal</t>
  </si>
  <si>
    <t>nvt</t>
  </si>
  <si>
    <t>Capgemini</t>
  </si>
  <si>
    <t>eenheid</t>
  </si>
  <si>
    <t>toegang tot SAAS applicatie voor een gebruiker</t>
  </si>
  <si>
    <t>iBabs Pro 1 t/m 100 gebruikers</t>
  </si>
  <si>
    <t>iBabs Pro 101 t/m 200 gebruikers</t>
  </si>
  <si>
    <t>iBabs Pro 201 t/m 300 gebruikers</t>
  </si>
  <si>
    <t>iBabs Pro 301 t/m 400 gebruikers</t>
  </si>
  <si>
    <t>iBabs Pro 401 t/m 500 gebruikers</t>
  </si>
  <si>
    <t>iBabs Pro 501 t/m 600 gebruikers</t>
  </si>
  <si>
    <t>iBabs Pro 601 t/m 700 gebruikers</t>
  </si>
  <si>
    <t>iBabs Pro 701 t/m 800 gebruikers</t>
  </si>
  <si>
    <t>iBabs Pro 801 t/m 900 gebruikers</t>
  </si>
  <si>
    <t>iBabs Pro 901 t/m 1000 gebruikers</t>
  </si>
  <si>
    <t>Primair Onderhoud Esri Inc. software</t>
  </si>
  <si>
    <t>Onderhoud Esri Inc. Software</t>
  </si>
  <si>
    <t>Prijs per eenheid per jaar</t>
  </si>
  <si>
    <t>Subscription Volume License per user</t>
  </si>
  <si>
    <t>Software Assurance</t>
  </si>
  <si>
    <t>Oracle Database Enterprise Edition - Processor Perpetual</t>
  </si>
  <si>
    <t>Oracle Database Enterprise Edition - Processor Perpetual – Full use</t>
  </si>
  <si>
    <t>Oracle Spatial and Graph - Processor Perpetual – Full use</t>
  </si>
  <si>
    <t>License type: Full Use, Serviceniveau: Software Update License &amp; Support</t>
  </si>
  <si>
    <t>License type: onbekend, Serviceniveau: Software Update License &amp; Support</t>
  </si>
  <si>
    <t>QNH PerfectView IP incl. SLA CRM</t>
  </si>
  <si>
    <t>QNH PerfectView</t>
  </si>
  <si>
    <t>Nasdaq</t>
  </si>
  <si>
    <t>Contracto</t>
  </si>
  <si>
    <t>Oracle Primavera P6 Professional Client RL5.1</t>
  </si>
  <si>
    <t>Primavera Risk Analysis</t>
  </si>
  <si>
    <t>licentie</t>
  </si>
  <si>
    <t>TMS</t>
  </si>
  <si>
    <t>GeoWeb</t>
  </si>
  <si>
    <t>AutoCAD</t>
  </si>
  <si>
    <t>Tercera</t>
  </si>
  <si>
    <t>DTG</t>
  </si>
  <si>
    <t>Accenture</t>
  </si>
  <si>
    <t>Betagraphics</t>
  </si>
  <si>
    <t>Office Athletes Software BV</t>
  </si>
  <si>
    <t>IBM</t>
  </si>
  <si>
    <t>SCIA</t>
  </si>
  <si>
    <t>Bluebeam</t>
  </si>
  <si>
    <t>COMPET&amp;T</t>
  </si>
  <si>
    <t>TeamViewer</t>
  </si>
  <si>
    <t>Technosoft</t>
  </si>
  <si>
    <t>PostNL</t>
  </si>
  <si>
    <t>Altassian</t>
  </si>
  <si>
    <t>Dacom</t>
  </si>
  <si>
    <t>Finalist</t>
  </si>
  <si>
    <t>Interaction next BV</t>
  </si>
  <si>
    <t>Prezi</t>
  </si>
  <si>
    <t>Red Geographies</t>
  </si>
  <si>
    <t>SE-tool</t>
  </si>
  <si>
    <t>Hosting en onderhoud TMS</t>
  </si>
  <si>
    <t>Onderhoud BOSS SQL en RIS SQL</t>
  </si>
  <si>
    <t>Onderhoud IBIS programmatuur (Onderhoud GwwKeetAdministratie, Onderhoud GwwBesteksAdministratie en GwwBesteksAdministratie Weekrapporten, Onderhoud GwwBundel en GwwBestek, Onderhoud V&amp;G Plan)</t>
  </si>
  <si>
    <t>Onderhoudskosten Tercera- RO, Tercera-Planbeoordeling, Publieke viewer (NH_extern), Quickscan en Planvergelijker</t>
  </si>
  <si>
    <t>Online profiel profielpromotie basis, Gouden gids en Telefoongids</t>
  </si>
  <si>
    <t>Accenture Clone and Test HCM Premier, version 8.4 - Maintenance Fee</t>
  </si>
  <si>
    <t>Bluecielo en Meridian licenties</t>
  </si>
  <si>
    <t>IBM 12 Analyst's Notebook licentie</t>
  </si>
  <si>
    <t>Omnitans Licentie en Cursim/CurCad Koppeling - Onderhoud/remote hosting</t>
  </si>
  <si>
    <t>Bluebeam Revu 201 7 CAD</t>
  </si>
  <si>
    <t>Site-licentie RMT</t>
  </si>
  <si>
    <t>Flexmail 4.0 Basic</t>
  </si>
  <si>
    <t>TeamViewer Corporate
abonnement</t>
  </si>
  <si>
    <t>Jira</t>
  </si>
  <si>
    <t>Teeltregistratie Pro en Boeren&amp;Bunder Pro</t>
  </si>
  <si>
    <t>Licentie Tripolis Dialogue SOHO</t>
  </si>
  <si>
    <t>Xential</t>
  </si>
  <si>
    <t>MAPublisher (floating licentie)</t>
  </si>
  <si>
    <t>Eenmalig in 2019</t>
  </si>
  <si>
    <t>Periodiek in 2019</t>
  </si>
  <si>
    <t>Eenmalig per jaar na 2019</t>
  </si>
  <si>
    <t>Periodiek per jaar na 2019</t>
  </si>
  <si>
    <t>Totaal transactievergoedingen voor 1e jaar en jaar daarna:</t>
  </si>
  <si>
    <t>In dit sheet zijn door Aanbestedende dienst de gebruikte overige applicaties opgenomen, waarvan het wenselijk is dat ook deze via de Raamovereenkomst geleverd worden.
Het aantal dat geleverd kan worden, levert de score op kwaliteitssubgunningscriterium 3, Volledigheid. Het overzicht is alfabetisch gesorteerd op leverancier.</t>
  </si>
  <si>
    <t>Instructie: Inschrijver dient alle gele cellen in te vullen. Het blad met de prijzen voor de software dient rechtsgeldig ondertekend te worden. Het is verboden voor Inschrijver om aanpassingen in andere cellen aan te brengen. 
Formules dienen tevens ongewijzigd te blijven.</t>
  </si>
  <si>
    <t xml:space="preserve">SAP Business Suite Professional </t>
  </si>
  <si>
    <t xml:space="preserve">SAP Payroll Processing </t>
  </si>
  <si>
    <t xml:space="preserve">SAP Netweaver Folders Management </t>
  </si>
  <si>
    <t xml:space="preserve">SAP Interact.Forms by Adobe, enable ent. </t>
  </si>
  <si>
    <t xml:space="preserve">SAP Human Capital Performance Mgm User </t>
  </si>
  <si>
    <t xml:space="preserve">Pension Return to APG </t>
  </si>
  <si>
    <t>ntb</t>
  </si>
  <si>
    <t>Investering voor Aanbestedende dienst</t>
  </si>
  <si>
    <r>
      <rPr>
        <b/>
        <sz val="10"/>
        <color theme="1"/>
        <rFont val="Calibri"/>
        <family val="2"/>
        <scheme val="minor"/>
      </rPr>
      <t>Optioneel:</t>
    </r>
    <r>
      <rPr>
        <sz val="10"/>
        <color theme="1"/>
        <rFont val="Calibri"/>
        <family val="2"/>
        <scheme val="minor"/>
      </rPr>
      <t xml:space="preserve"> 
De SAP software welke vanuit het verleden direct bij SAP is afgenomen en ondergebracht. Aanbestedende dienst wil hiervoor zo min mogelijk investeren waardoor opname in de Overeenkomst een keuze zal zijn voor Aanbestedende dienst.
De kosten en prijzen, zoals hier opgenomen worden niet beoordeeld in de aanbesteding.</t>
    </r>
  </si>
  <si>
    <t>Onderhoudsvergoeding</t>
  </si>
  <si>
    <t>Aangezien de onderhoudsvergoeding is gebaseerd op de licentieprijzen en o.a. de marge van Inschrijver, wordt alleen de onderhoudsvergoeding als totale prijs (of inschijfprijs) voor dit perceel meegenomen.</t>
  </si>
  <si>
    <t>CRM software assurance</t>
  </si>
  <si>
    <t>Bwise (Cubed Communication) 4.1, SP7</t>
  </si>
  <si>
    <t xml:space="preserve">Maintenance M-B.500V.CC </t>
  </si>
  <si>
    <t>Contracto - raadpleeg licenties</t>
  </si>
  <si>
    <t>Gebruik en licenties</t>
  </si>
  <si>
    <t>Contracto - volledige licenties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</si>
</sst>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4" formatCode="_ &quot;€&quot;\ * #,##0.00_ ;_ &quot;€&quot;\ * \-#,##0.00_ ;_ &quot;€&quot;\ * &quot;-&quot;??_ ;_ @_ "/>
    <numFmt numFmtId="164" formatCode="[$-413]d\ mmmm\ yyyy;@"/>
    <numFmt numFmtId="165" formatCode="_-[$€-413]\ * #,##0.00_-;_-[$€-413]\ * #,##0.00\-;_-[$€-413]\ * &quot;-&quot;??_-;_-@_-"/>
    <numFmt numFmtId="166" formatCode="&quot;€&quot;\ #,##0.00"/>
    <numFmt numFmtId="167" formatCode="dd/mm/yyyy"/>
  </numFmts>
  <fonts count="29" x14ac:knownFonts="1">
    <font>
      <sz val="10"/>
      <color theme="1"/>
      <name val="Arial"/>
      <family val="2"/>
    </font>
    <font>
      <sz val="10"/>
      <color rgb="FF006100"/>
      <name val="Arial"/>
      <family val="2"/>
    </font>
    <font>
      <sz val="11"/>
      <color theme="1"/>
      <name val="Calibri"/>
      <family val="2"/>
      <scheme val="minor"/>
    </font>
    <font>
      <sz val="11"/>
      <color indexed="8"/>
      <name val="Calibri"/>
      <family val="2"/>
    </font>
    <font>
      <b/>
      <u/>
      <sz val="11"/>
      <color theme="1"/>
      <name val="Calibri"/>
      <family val="2"/>
      <scheme val="minor"/>
    </font>
    <font>
      <b/>
      <sz val="14"/>
      <color theme="1"/>
      <name val="Calibri"/>
      <family val="2"/>
      <scheme val="minor"/>
    </font>
    <font>
      <sz val="10"/>
      <color theme="1"/>
      <name val="Arial"/>
      <family val="2"/>
    </font>
    <font>
      <sz val="10"/>
      <name val="Arial"/>
      <family val="2"/>
    </font>
    <font>
      <sz val="10"/>
      <name val="Arial"/>
      <family val="2"/>
    </font>
    <font>
      <b/>
      <u/>
      <sz val="14"/>
      <color theme="1"/>
      <name val="Calibri"/>
      <family val="2"/>
      <scheme val="minor"/>
    </font>
    <font>
      <sz val="14"/>
      <color theme="1"/>
      <name val="Calibri"/>
      <family val="2"/>
      <scheme val="minor"/>
    </font>
    <font>
      <b/>
      <sz val="11"/>
      <color theme="1"/>
      <name val="Calibri"/>
      <family val="2"/>
      <scheme val="minor"/>
    </font>
    <font>
      <b/>
      <u/>
      <sz val="12"/>
      <color theme="1"/>
      <name val="Calibri"/>
      <family val="2"/>
      <scheme val="minor"/>
    </font>
    <font>
      <sz val="10"/>
      <color theme="1"/>
      <name val="Calibri"/>
      <family val="2"/>
      <scheme val="minor"/>
    </font>
    <font>
      <b/>
      <sz val="11"/>
      <name val="Calibri"/>
      <family val="2"/>
      <scheme val="minor"/>
    </font>
    <font>
      <b/>
      <sz val="10"/>
      <name val="Calibri"/>
      <family val="2"/>
      <scheme val="minor"/>
    </font>
    <font>
      <sz val="10"/>
      <name val="Calibri"/>
      <family val="2"/>
      <scheme val="minor"/>
    </font>
    <font>
      <b/>
      <sz val="10"/>
      <color theme="1"/>
      <name val="Calibri"/>
      <family val="2"/>
      <scheme val="minor"/>
    </font>
    <font>
      <b/>
      <i/>
      <sz val="10"/>
      <name val="Calibri"/>
      <family val="2"/>
      <scheme val="minor"/>
    </font>
    <font>
      <sz val="11"/>
      <name val="Calibri"/>
      <family val="2"/>
      <scheme val="minor"/>
    </font>
    <font>
      <b/>
      <u/>
      <sz val="11"/>
      <name val="Calibri"/>
      <family val="2"/>
      <scheme val="minor"/>
    </font>
    <font>
      <sz val="12"/>
      <color theme="1"/>
      <name val="Calibri"/>
      <family val="2"/>
    </font>
    <font>
      <b/>
      <u/>
      <sz val="14"/>
      <name val="Calibri"/>
      <family val="2"/>
      <scheme val="minor"/>
    </font>
    <font>
      <sz val="10"/>
      <color rgb="FFFF9999"/>
      <name val="Calibri"/>
      <family val="2"/>
      <scheme val="minor"/>
    </font>
    <font>
      <b/>
      <i/>
      <sz val="11"/>
      <name val="Calibri"/>
      <family val="2"/>
      <scheme val="minor"/>
    </font>
    <font>
      <b/>
      <u/>
      <sz val="10"/>
      <color theme="1"/>
      <name val="Calibri"/>
      <family val="2"/>
      <scheme val="minor"/>
    </font>
    <font>
      <b/>
      <sz val="12"/>
      <name val="Calibri"/>
      <family val="2"/>
      <scheme val="minor"/>
    </font>
    <font>
      <b/>
      <u/>
      <sz val="16"/>
      <color theme="1"/>
      <name val="Calibri"/>
      <family val="2"/>
    </font>
    <font>
      <b/>
      <u/>
      <sz val="10"/>
      <name val="Calibri"/>
      <family val="2"/>
      <scheme val="minor"/>
    </font>
  </fonts>
  <fills count="12">
    <fill>
      <patternFill patternType="none"/>
    </fill>
    <fill>
      <patternFill patternType="gray125"/>
    </fill>
    <fill>
      <patternFill patternType="solid">
        <fgColor rgb="FFC6EFCE"/>
      </patternFill>
    </fill>
    <fill>
      <patternFill patternType="solid">
        <fgColor indexed="42"/>
        <bgColor indexed="64"/>
      </patternFill>
    </fill>
    <fill>
      <patternFill patternType="solid">
        <fgColor indexed="51"/>
        <bgColor indexed="64"/>
      </patternFill>
    </fill>
    <fill>
      <patternFill patternType="solid">
        <fgColor theme="0"/>
        <bgColor indexed="64"/>
      </patternFill>
    </fill>
    <fill>
      <patternFill patternType="solid">
        <fgColor rgb="FFFFC000"/>
        <bgColor indexed="64"/>
      </patternFill>
    </fill>
    <fill>
      <patternFill patternType="solid">
        <fgColor rgb="FFFFFF00"/>
        <bgColor indexed="64"/>
      </patternFill>
    </fill>
    <fill>
      <patternFill patternType="solid">
        <fgColor rgb="FFCCFFCC"/>
        <bgColor indexed="64"/>
      </patternFill>
    </fill>
    <fill>
      <patternFill patternType="solid">
        <fgColor rgb="FFC6EFCE"/>
        <bgColor indexed="64"/>
      </patternFill>
    </fill>
    <fill>
      <patternFill patternType="solid">
        <fgColor rgb="FFCCFF33"/>
        <bgColor indexed="64"/>
      </patternFill>
    </fill>
    <fill>
      <patternFill patternType="solid">
        <fgColor theme="9" tint="0.59999389629810485"/>
        <bgColor indexed="64"/>
      </patternFill>
    </fill>
  </fills>
  <borders count="2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auto="1"/>
      </right>
      <top/>
      <bottom/>
      <diagonal/>
    </border>
    <border>
      <left style="medium">
        <color indexed="64"/>
      </left>
      <right/>
      <top/>
      <bottom/>
      <diagonal/>
    </border>
    <border>
      <left/>
      <right style="medium">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7">
    <xf numFmtId="0" fontId="0" fillId="0" borderId="0"/>
    <xf numFmtId="0" fontId="1" fillId="2" borderId="0" applyNumberFormat="0" applyBorder="0" applyAlignment="0" applyProtection="0"/>
    <xf numFmtId="0" fontId="2" fillId="0" borderId="0"/>
    <xf numFmtId="9" fontId="3" fillId="0" borderId="0" applyFont="0" applyFill="0" applyBorder="0" applyAlignment="0" applyProtection="0"/>
    <xf numFmtId="0" fontId="8" fillId="0" borderId="0"/>
    <xf numFmtId="0" fontId="7" fillId="0" borderId="0"/>
    <xf numFmtId="44" fontId="6" fillId="0" borderId="0" applyFont="0" applyFill="0" applyBorder="0" applyAlignment="0" applyProtection="0"/>
  </cellStyleXfs>
  <cellXfs count="144">
    <xf numFmtId="0" fontId="0" fillId="0" borderId="0" xfId="0"/>
    <xf numFmtId="0" fontId="5" fillId="5" borderId="0" xfId="0" applyFont="1" applyFill="1" applyAlignment="1" applyProtection="1">
      <alignment horizontal="left" vertical="top"/>
    </xf>
    <xf numFmtId="0" fontId="5" fillId="5" borderId="0" xfId="0" applyFont="1" applyFill="1" applyAlignment="1" applyProtection="1">
      <alignment vertical="top"/>
    </xf>
    <xf numFmtId="0" fontId="15" fillId="9" borderId="2" xfId="0" applyFont="1" applyFill="1" applyBorder="1" applyAlignment="1" applyProtection="1">
      <alignment vertical="top" wrapText="1"/>
    </xf>
    <xf numFmtId="0" fontId="15" fillId="9" borderId="1" xfId="0" applyFont="1" applyFill="1" applyBorder="1" applyAlignment="1" applyProtection="1">
      <alignment vertical="top" wrapText="1"/>
    </xf>
    <xf numFmtId="0" fontId="15" fillId="9" borderId="1" xfId="0" applyFont="1" applyFill="1" applyBorder="1" applyAlignment="1" applyProtection="1">
      <alignment horizontal="center" vertical="top" wrapText="1"/>
    </xf>
    <xf numFmtId="165" fontId="2" fillId="7" borderId="2" xfId="2" applyNumberFormat="1" applyFont="1" applyFill="1" applyBorder="1" applyAlignment="1" applyProtection="1">
      <alignment horizontal="center" vertical="top"/>
      <protection locked="0"/>
    </xf>
    <xf numFmtId="0" fontId="14" fillId="0" borderId="0" xfId="0" applyFont="1" applyAlignment="1" applyProtection="1">
      <alignment horizontal="center" vertical="top"/>
    </xf>
    <xf numFmtId="0" fontId="26" fillId="0" borderId="0" xfId="0" applyFont="1" applyAlignment="1" applyProtection="1">
      <alignment vertical="top"/>
    </xf>
    <xf numFmtId="0" fontId="21" fillId="5" borderId="13" xfId="0" applyFont="1" applyFill="1" applyBorder="1" applyProtection="1"/>
    <xf numFmtId="0" fontId="21" fillId="5" borderId="15" xfId="0" applyFont="1" applyFill="1" applyBorder="1" applyProtection="1"/>
    <xf numFmtId="0" fontId="21" fillId="5" borderId="19" xfId="0" applyFont="1" applyFill="1" applyBorder="1" applyProtection="1"/>
    <xf numFmtId="0" fontId="27" fillId="5" borderId="20" xfId="0" applyFont="1" applyFill="1" applyBorder="1" applyProtection="1"/>
    <xf numFmtId="0" fontId="21" fillId="5" borderId="20" xfId="0" applyFont="1" applyFill="1" applyBorder="1" applyProtection="1"/>
    <xf numFmtId="0" fontId="21" fillId="5" borderId="16" xfId="0" applyFont="1" applyFill="1" applyBorder="1" applyProtection="1"/>
    <xf numFmtId="0" fontId="21" fillId="5" borderId="17" xfId="0" applyFont="1" applyFill="1" applyBorder="1" applyProtection="1"/>
    <xf numFmtId="0" fontId="21" fillId="5" borderId="0" xfId="0" applyFont="1" applyFill="1" applyProtection="1"/>
    <xf numFmtId="165" fontId="13" fillId="7" borderId="2" xfId="2" applyNumberFormat="1" applyFont="1" applyFill="1" applyBorder="1" applyAlignment="1" applyProtection="1">
      <alignment horizontal="center" vertical="top"/>
      <protection locked="0"/>
    </xf>
    <xf numFmtId="165" fontId="13" fillId="7" borderId="2" xfId="2" applyNumberFormat="1" applyFont="1" applyFill="1" applyBorder="1" applyAlignment="1" applyProtection="1">
      <alignment horizontal="center"/>
      <protection locked="0"/>
    </xf>
    <xf numFmtId="0" fontId="13" fillId="0" borderId="0" xfId="0" applyFont="1" applyProtection="1"/>
    <xf numFmtId="0" fontId="2" fillId="0" borderId="0" xfId="0" applyFont="1" applyProtection="1"/>
    <xf numFmtId="0" fontId="18" fillId="2" borderId="1" xfId="1" applyFont="1" applyBorder="1" applyAlignment="1" applyProtection="1">
      <alignment horizontal="left" vertical="top"/>
    </xf>
    <xf numFmtId="0" fontId="18" fillId="2" borderId="1" xfId="1" applyFont="1" applyBorder="1" applyAlignment="1" applyProtection="1">
      <alignment horizontal="center" vertical="top"/>
    </xf>
    <xf numFmtId="44" fontId="18" fillId="4" borderId="1" xfId="1" applyNumberFormat="1" applyFont="1" applyFill="1" applyBorder="1" applyAlignment="1" applyProtection="1">
      <alignment horizontal="center" vertical="top"/>
    </xf>
    <xf numFmtId="164" fontId="18" fillId="2" borderId="1" xfId="1" applyNumberFormat="1" applyFont="1" applyBorder="1" applyAlignment="1" applyProtection="1">
      <alignment horizontal="center" vertical="top"/>
    </xf>
    <xf numFmtId="0" fontId="13" fillId="0" borderId="0" xfId="0" applyFont="1" applyAlignment="1" applyProtection="1">
      <alignment vertical="top"/>
    </xf>
    <xf numFmtId="0" fontId="16" fillId="3" borderId="1" xfId="2" applyFont="1" applyFill="1" applyBorder="1" applyAlignment="1" applyProtection="1">
      <alignment vertical="top"/>
    </xf>
    <xf numFmtId="0" fontId="16" fillId="3" borderId="3" xfId="2" applyFont="1" applyFill="1" applyBorder="1" applyAlignment="1" applyProtection="1">
      <alignment vertical="top"/>
    </xf>
    <xf numFmtId="0" fontId="16" fillId="3" borderId="1" xfId="2" applyFont="1" applyFill="1" applyBorder="1" applyAlignment="1" applyProtection="1">
      <alignment vertical="top" wrapText="1"/>
    </xf>
    <xf numFmtId="0" fontId="13" fillId="3" borderId="1" xfId="2" applyFont="1" applyFill="1" applyBorder="1" applyAlignment="1" applyProtection="1">
      <alignment horizontal="center" vertical="top"/>
    </xf>
    <xf numFmtId="0" fontId="13" fillId="3" borderId="2" xfId="2" applyFont="1" applyFill="1" applyBorder="1" applyAlignment="1" applyProtection="1">
      <alignment horizontal="center" vertical="top"/>
    </xf>
    <xf numFmtId="167" fontId="16" fillId="3" borderId="1" xfId="2" applyNumberFormat="1" applyFont="1" applyFill="1" applyBorder="1" applyAlignment="1" applyProtection="1">
      <alignment horizontal="center" vertical="top" wrapText="1"/>
    </xf>
    <xf numFmtId="165" fontId="13" fillId="7" borderId="2" xfId="2" applyNumberFormat="1" applyFont="1" applyFill="1" applyBorder="1" applyAlignment="1" applyProtection="1">
      <alignment horizontal="center" vertical="top"/>
    </xf>
    <xf numFmtId="165" fontId="13" fillId="3" borderId="1" xfId="2" applyNumberFormat="1" applyFont="1" applyFill="1" applyBorder="1" applyAlignment="1" applyProtection="1">
      <alignment horizontal="center" vertical="top"/>
    </xf>
    <xf numFmtId="44" fontId="4" fillId="3" borderId="4" xfId="2" applyNumberFormat="1" applyFont="1" applyFill="1" applyBorder="1" applyAlignment="1" applyProtection="1">
      <alignment horizontal="center"/>
    </xf>
    <xf numFmtId="44" fontId="2" fillId="0" borderId="0" xfId="2" applyNumberFormat="1" applyFont="1" applyAlignment="1" applyProtection="1">
      <alignment horizontal="center"/>
    </xf>
    <xf numFmtId="0" fontId="13" fillId="0" borderId="0" xfId="0" applyFont="1" applyAlignment="1" applyProtection="1">
      <alignment horizontal="right" vertical="top"/>
    </xf>
    <xf numFmtId="0" fontId="13" fillId="0" borderId="0" xfId="0" applyFont="1" applyAlignment="1" applyProtection="1">
      <alignment horizontal="center" vertical="top"/>
    </xf>
    <xf numFmtId="0" fontId="18" fillId="2" borderId="1" xfId="1" applyFont="1" applyBorder="1" applyAlignment="1" applyProtection="1">
      <alignment horizontal="left"/>
    </xf>
    <xf numFmtId="0" fontId="19" fillId="3" borderId="1" xfId="2" applyFont="1" applyFill="1" applyBorder="1" applyProtection="1"/>
    <xf numFmtId="0" fontId="19" fillId="3" borderId="5" xfId="2" applyFont="1" applyFill="1" applyBorder="1" applyProtection="1"/>
    <xf numFmtId="0" fontId="19" fillId="3" borderId="6" xfId="2" applyFont="1" applyFill="1" applyBorder="1" applyProtection="1"/>
    <xf numFmtId="0" fontId="19" fillId="3" borderId="7" xfId="2" applyFont="1" applyFill="1" applyBorder="1" applyProtection="1"/>
    <xf numFmtId="0" fontId="2" fillId="0" borderId="0" xfId="0" applyFont="1" applyAlignment="1" applyProtection="1">
      <alignment vertical="top"/>
    </xf>
    <xf numFmtId="44" fontId="13" fillId="0" borderId="0" xfId="6" applyFont="1" applyAlignment="1" applyProtection="1">
      <alignment vertical="top"/>
    </xf>
    <xf numFmtId="0" fontId="19" fillId="3" borderId="1" xfId="2" applyFont="1" applyFill="1" applyBorder="1" applyAlignment="1" applyProtection="1">
      <alignment vertical="top"/>
    </xf>
    <xf numFmtId="0" fontId="16" fillId="3" borderId="3" xfId="2" applyFont="1" applyFill="1" applyBorder="1" applyAlignment="1" applyProtection="1">
      <alignment vertical="top" wrapText="1"/>
    </xf>
    <xf numFmtId="0" fontId="2" fillId="3" borderId="1" xfId="2" applyFont="1" applyFill="1" applyBorder="1" applyAlignment="1" applyProtection="1">
      <alignment horizontal="center" vertical="top"/>
    </xf>
    <xf numFmtId="165" fontId="2" fillId="3" borderId="1" xfId="2" applyNumberFormat="1" applyFont="1" applyFill="1" applyBorder="1" applyAlignment="1" applyProtection="1">
      <alignment horizontal="center" vertical="top"/>
    </xf>
    <xf numFmtId="0" fontId="20" fillId="3" borderId="1" xfId="2" applyFont="1" applyFill="1" applyBorder="1" applyAlignment="1" applyProtection="1">
      <alignment vertical="top" wrapText="1"/>
    </xf>
    <xf numFmtId="166" fontId="4" fillId="3" borderId="4" xfId="2" applyNumberFormat="1" applyFont="1" applyFill="1" applyBorder="1" applyAlignment="1" applyProtection="1">
      <alignment horizontal="center" vertical="top"/>
    </xf>
    <xf numFmtId="44" fontId="2" fillId="0" borderId="0" xfId="2" applyNumberFormat="1" applyFont="1" applyAlignment="1" applyProtection="1">
      <alignment horizontal="center" vertical="top"/>
    </xf>
    <xf numFmtId="0" fontId="19" fillId="3" borderId="5" xfId="2" applyFont="1" applyFill="1" applyBorder="1" applyAlignment="1" applyProtection="1">
      <alignment vertical="top"/>
    </xf>
    <xf numFmtId="0" fontId="19" fillId="3" borderId="6" xfId="2" applyFont="1" applyFill="1" applyBorder="1" applyAlignment="1" applyProtection="1">
      <alignment vertical="top"/>
    </xf>
    <xf numFmtId="0" fontId="19" fillId="3" borderId="7" xfId="2" applyFont="1" applyFill="1" applyBorder="1" applyAlignment="1" applyProtection="1">
      <alignment vertical="top"/>
    </xf>
    <xf numFmtId="0" fontId="18" fillId="7" borderId="1" xfId="1" applyFont="1" applyFill="1" applyBorder="1" applyAlignment="1" applyProtection="1">
      <alignment horizontal="left" vertical="top"/>
      <protection locked="0"/>
    </xf>
    <xf numFmtId="0" fontId="19" fillId="7" borderId="1" xfId="2" applyFont="1" applyFill="1" applyBorder="1" applyAlignment="1" applyProtection="1">
      <alignment vertical="top"/>
      <protection locked="0"/>
    </xf>
    <xf numFmtId="0" fontId="19" fillId="7" borderId="5" xfId="2" applyFont="1" applyFill="1" applyBorder="1" applyAlignment="1" applyProtection="1">
      <alignment vertical="top"/>
      <protection locked="0"/>
    </xf>
    <xf numFmtId="0" fontId="19" fillId="7" borderId="6" xfId="2" applyFont="1" applyFill="1" applyBorder="1" applyAlignment="1" applyProtection="1">
      <alignment vertical="top"/>
      <protection locked="0"/>
    </xf>
    <xf numFmtId="0" fontId="19" fillId="7" borderId="7" xfId="2" applyFont="1" applyFill="1" applyBorder="1" applyAlignment="1" applyProtection="1">
      <alignment vertical="top"/>
      <protection locked="0"/>
    </xf>
    <xf numFmtId="0" fontId="16" fillId="8" borderId="2" xfId="0" applyFont="1" applyFill="1" applyBorder="1" applyAlignment="1" applyProtection="1">
      <alignment vertical="top"/>
    </xf>
    <xf numFmtId="0" fontId="16" fillId="8" borderId="1" xfId="0" applyFont="1" applyFill="1" applyBorder="1" applyAlignment="1" applyProtection="1">
      <alignment vertical="top" wrapText="1"/>
    </xf>
    <xf numFmtId="14" fontId="13" fillId="8" borderId="1" xfId="0" applyNumberFormat="1" applyFont="1" applyFill="1" applyBorder="1" applyAlignment="1" applyProtection="1">
      <alignment horizontal="center" vertical="top" wrapText="1"/>
    </xf>
    <xf numFmtId="14" fontId="16" fillId="8" borderId="1" xfId="0" applyNumberFormat="1" applyFont="1" applyFill="1" applyBorder="1" applyAlignment="1" applyProtection="1">
      <alignment horizontal="center" vertical="top" wrapText="1"/>
    </xf>
    <xf numFmtId="3" fontId="16" fillId="8" borderId="1" xfId="0" applyNumberFormat="1" applyFont="1" applyFill="1" applyBorder="1" applyAlignment="1" applyProtection="1">
      <alignment vertical="top" wrapText="1"/>
    </xf>
    <xf numFmtId="0" fontId="16" fillId="8" borderId="8" xfId="0" applyFont="1" applyFill="1" applyBorder="1" applyAlignment="1" applyProtection="1">
      <alignment vertical="top"/>
    </xf>
    <xf numFmtId="0" fontId="16" fillId="8" borderId="6" xfId="0" applyFont="1" applyFill="1" applyBorder="1" applyAlignment="1" applyProtection="1">
      <alignment vertical="top" wrapText="1"/>
    </xf>
    <xf numFmtId="14" fontId="13" fillId="8" borderId="6" xfId="0" applyNumberFormat="1" applyFont="1" applyFill="1" applyBorder="1" applyAlignment="1" applyProtection="1">
      <alignment horizontal="center" vertical="top" wrapText="1"/>
    </xf>
    <xf numFmtId="3" fontId="16" fillId="8" borderId="2" xfId="0" applyNumberFormat="1" applyFont="1" applyFill="1" applyBorder="1" applyAlignment="1" applyProtection="1">
      <alignment vertical="top"/>
    </xf>
    <xf numFmtId="3" fontId="16" fillId="8" borderId="6" xfId="0" applyNumberFormat="1" applyFont="1" applyFill="1" applyBorder="1" applyAlignment="1" applyProtection="1">
      <alignment vertical="top" wrapText="1"/>
    </xf>
    <xf numFmtId="0" fontId="17" fillId="0" borderId="0" xfId="0" applyFont="1" applyAlignment="1" applyProtection="1">
      <alignment vertical="top"/>
    </xf>
    <xf numFmtId="0" fontId="17" fillId="0" borderId="0" xfId="0" applyFont="1" applyAlignment="1" applyProtection="1">
      <alignment horizontal="center" vertical="top"/>
    </xf>
    <xf numFmtId="0" fontId="18" fillId="9" borderId="1" xfId="1" applyFont="1" applyFill="1" applyBorder="1" applyAlignment="1" applyProtection="1">
      <alignment horizontal="left"/>
    </xf>
    <xf numFmtId="0" fontId="13" fillId="0" borderId="0" xfId="0" applyFont="1" applyAlignment="1" applyProtection="1">
      <alignment horizontal="center"/>
    </xf>
    <xf numFmtId="10" fontId="2" fillId="0" borderId="0" xfId="2" applyNumberFormat="1" applyFont="1" applyAlignment="1" applyProtection="1">
      <alignment horizontal="center"/>
    </xf>
    <xf numFmtId="0" fontId="2" fillId="0" borderId="0" xfId="2" applyFont="1" applyAlignment="1" applyProtection="1">
      <alignment horizontal="center"/>
    </xf>
    <xf numFmtId="0" fontId="2" fillId="0" borderId="0" xfId="2" applyFont="1" applyProtection="1"/>
    <xf numFmtId="0" fontId="13" fillId="0" borderId="0" xfId="0" applyFont="1" applyFill="1" applyBorder="1" applyAlignment="1" applyProtection="1">
      <alignment vertical="top"/>
    </xf>
    <xf numFmtId="0" fontId="13" fillId="7" borderId="1" xfId="0" applyFont="1" applyFill="1" applyBorder="1" applyAlignment="1" applyProtection="1">
      <alignment horizontal="center" vertical="top"/>
      <protection locked="0"/>
    </xf>
    <xf numFmtId="0" fontId="13" fillId="7" borderId="1" xfId="0" applyFont="1" applyFill="1" applyBorder="1" applyAlignment="1" applyProtection="1">
      <alignment vertical="top"/>
      <protection locked="0"/>
    </xf>
    <xf numFmtId="0" fontId="18" fillId="7" borderId="1" xfId="1" applyFont="1" applyFill="1" applyBorder="1" applyAlignment="1" applyProtection="1">
      <alignment horizontal="left"/>
      <protection locked="0"/>
    </xf>
    <xf numFmtId="0" fontId="19" fillId="7" borderId="1" xfId="2" applyFont="1" applyFill="1" applyBorder="1" applyProtection="1">
      <protection locked="0"/>
    </xf>
    <xf numFmtId="0" fontId="19" fillId="7" borderId="5" xfId="2" applyFont="1" applyFill="1" applyBorder="1" applyProtection="1">
      <protection locked="0"/>
    </xf>
    <xf numFmtId="0" fontId="19" fillId="7" borderId="6" xfId="2" applyFont="1" applyFill="1" applyBorder="1" applyProtection="1">
      <protection locked="0"/>
    </xf>
    <xf numFmtId="0" fontId="19" fillId="7" borderId="7" xfId="2" applyFont="1" applyFill="1" applyBorder="1" applyProtection="1">
      <protection locked="0"/>
    </xf>
    <xf numFmtId="0" fontId="18" fillId="2" borderId="1" xfId="1" applyFont="1" applyBorder="1" applyAlignment="1" applyProtection="1">
      <alignment horizontal="center"/>
    </xf>
    <xf numFmtId="44" fontId="18" fillId="4" borderId="1" xfId="1" applyNumberFormat="1" applyFont="1" applyFill="1" applyBorder="1" applyAlignment="1" applyProtection="1">
      <alignment horizontal="center"/>
    </xf>
    <xf numFmtId="164" fontId="18" fillId="2" borderId="1" xfId="1" applyNumberFormat="1" applyFont="1" applyBorder="1" applyAlignment="1" applyProtection="1">
      <alignment horizontal="center"/>
    </xf>
    <xf numFmtId="0" fontId="16" fillId="3" borderId="1" xfId="2" applyFont="1" applyFill="1" applyBorder="1" applyProtection="1"/>
    <xf numFmtId="0" fontId="16" fillId="3" borderId="3" xfId="2" applyFont="1" applyFill="1" applyBorder="1" applyAlignment="1" applyProtection="1">
      <alignment horizontal="left"/>
    </xf>
    <xf numFmtId="0" fontId="16" fillId="3" borderId="1" xfId="2" applyFont="1" applyFill="1" applyBorder="1" applyAlignment="1" applyProtection="1">
      <alignment wrapText="1"/>
    </xf>
    <xf numFmtId="0" fontId="13" fillId="3" borderId="1" xfId="2" applyFont="1" applyFill="1" applyBorder="1" applyAlignment="1" applyProtection="1">
      <alignment horizontal="center"/>
    </xf>
    <xf numFmtId="167" fontId="16" fillId="3" borderId="1" xfId="2" applyNumberFormat="1" applyFont="1" applyFill="1" applyBorder="1" applyAlignment="1" applyProtection="1">
      <alignment horizontal="center" wrapText="1"/>
    </xf>
    <xf numFmtId="165" fontId="17" fillId="3" borderId="1" xfId="2" applyNumberFormat="1" applyFont="1" applyFill="1" applyBorder="1" applyAlignment="1" applyProtection="1">
      <alignment horizontal="center"/>
    </xf>
    <xf numFmtId="0" fontId="13" fillId="6" borderId="0" xfId="0" applyFont="1" applyFill="1" applyAlignment="1" applyProtection="1">
      <alignment horizontal="center" vertical="center" wrapText="1"/>
    </xf>
    <xf numFmtId="44" fontId="25" fillId="3" borderId="4" xfId="2" applyNumberFormat="1" applyFont="1" applyFill="1" applyBorder="1" applyAlignment="1" applyProtection="1">
      <alignment horizontal="center"/>
    </xf>
    <xf numFmtId="44" fontId="13" fillId="0" borderId="0" xfId="2" applyNumberFormat="1" applyFont="1" applyAlignment="1" applyProtection="1">
      <alignment horizontal="center"/>
    </xf>
    <xf numFmtId="0" fontId="18" fillId="2" borderId="7" xfId="1" applyFont="1" applyBorder="1" applyAlignment="1" applyProtection="1">
      <alignment horizontal="left"/>
    </xf>
    <xf numFmtId="0" fontId="18" fillId="2" borderId="7" xfId="1" applyFont="1" applyBorder="1" applyAlignment="1" applyProtection="1">
      <alignment horizontal="center"/>
    </xf>
    <xf numFmtId="44" fontId="18" fillId="4" borderId="7" xfId="1" applyNumberFormat="1" applyFont="1" applyFill="1" applyBorder="1" applyAlignment="1" applyProtection="1">
      <alignment horizontal="center"/>
    </xf>
    <xf numFmtId="164" fontId="18" fillId="2" borderId="7" xfId="1" applyNumberFormat="1" applyFont="1" applyBorder="1" applyAlignment="1" applyProtection="1">
      <alignment horizontal="center"/>
    </xf>
    <xf numFmtId="0" fontId="13" fillId="0" borderId="0" xfId="0" applyFont="1" applyFill="1" applyAlignment="1" applyProtection="1">
      <alignment vertical="top"/>
    </xf>
    <xf numFmtId="0" fontId="12" fillId="0" borderId="0" xfId="0" applyFont="1" applyAlignment="1" applyProtection="1">
      <alignment vertical="top"/>
    </xf>
    <xf numFmtId="0" fontId="24" fillId="2" borderId="1" xfId="1" applyFont="1" applyBorder="1" applyAlignment="1" applyProtection="1">
      <alignment horizontal="left" vertical="top"/>
    </xf>
    <xf numFmtId="164" fontId="24" fillId="2" borderId="1" xfId="1" applyNumberFormat="1" applyFont="1" applyBorder="1" applyAlignment="1" applyProtection="1">
      <alignment horizontal="center" vertical="top"/>
    </xf>
    <xf numFmtId="0" fontId="2" fillId="0" borderId="0" xfId="0" applyFont="1" applyFill="1" applyAlignment="1" applyProtection="1">
      <alignment vertical="top"/>
    </xf>
    <xf numFmtId="0" fontId="10" fillId="0" borderId="0" xfId="0" applyFont="1" applyAlignment="1" applyProtection="1">
      <alignment vertical="top"/>
    </xf>
    <xf numFmtId="0" fontId="22" fillId="10" borderId="1" xfId="2" applyFont="1" applyFill="1" applyBorder="1" applyAlignment="1" applyProtection="1">
      <alignment vertical="top" wrapText="1"/>
    </xf>
    <xf numFmtId="44" fontId="9" fillId="10" borderId="4" xfId="2" applyNumberFormat="1" applyFont="1" applyFill="1" applyBorder="1" applyAlignment="1" applyProtection="1">
      <alignment horizontal="center" vertical="top"/>
    </xf>
    <xf numFmtId="0" fontId="10" fillId="0" borderId="0" xfId="0" applyFont="1" applyFill="1" applyAlignment="1" applyProtection="1">
      <alignment vertical="top"/>
    </xf>
    <xf numFmtId="0" fontId="23" fillId="0" borderId="0" xfId="0" applyFont="1" applyAlignment="1" applyProtection="1">
      <alignment vertical="top"/>
    </xf>
    <xf numFmtId="0" fontId="13" fillId="0" borderId="9" xfId="0" applyFont="1" applyBorder="1" applyAlignment="1" applyProtection="1">
      <alignment vertical="top"/>
    </xf>
    <xf numFmtId="0" fontId="13" fillId="0" borderId="0" xfId="0" applyFont="1" applyFill="1" applyAlignment="1" applyProtection="1">
      <alignment horizontal="left" vertical="top"/>
    </xf>
    <xf numFmtId="0" fontId="13" fillId="0" borderId="0" xfId="0" applyFont="1" applyAlignment="1" applyProtection="1">
      <alignment horizontal="left" vertical="top"/>
    </xf>
    <xf numFmtId="0" fontId="19" fillId="7" borderId="2" xfId="2" applyFont="1" applyFill="1" applyBorder="1" applyAlignment="1" applyProtection="1">
      <alignment horizontal="left"/>
      <protection locked="0"/>
    </xf>
    <xf numFmtId="0" fontId="19" fillId="7" borderId="3" xfId="2" applyFont="1" applyFill="1" applyBorder="1" applyAlignment="1" applyProtection="1">
      <alignment horizontal="left"/>
      <protection locked="0"/>
    </xf>
    <xf numFmtId="0" fontId="19" fillId="7" borderId="21" xfId="2" applyFont="1" applyFill="1" applyBorder="1" applyAlignment="1" applyProtection="1">
      <alignment horizontal="left"/>
      <protection locked="0"/>
    </xf>
    <xf numFmtId="0" fontId="19" fillId="7" borderId="22" xfId="2" applyFont="1" applyFill="1" applyBorder="1" applyAlignment="1" applyProtection="1">
      <alignment horizontal="left"/>
      <protection locked="0"/>
    </xf>
    <xf numFmtId="0" fontId="19" fillId="7" borderId="8" xfId="2" applyFont="1" applyFill="1" applyBorder="1" applyAlignment="1" applyProtection="1">
      <alignment horizontal="left"/>
      <protection locked="0"/>
    </xf>
    <xf numFmtId="0" fontId="19" fillId="7" borderId="18" xfId="2" applyFont="1" applyFill="1" applyBorder="1" applyAlignment="1" applyProtection="1">
      <alignment horizontal="left"/>
      <protection locked="0"/>
    </xf>
    <xf numFmtId="0" fontId="19" fillId="7" borderId="23" xfId="2" applyFont="1" applyFill="1" applyBorder="1" applyAlignment="1" applyProtection="1">
      <alignment horizontal="left"/>
      <protection locked="0"/>
    </xf>
    <xf numFmtId="0" fontId="19" fillId="7" borderId="24" xfId="2" applyFont="1" applyFill="1" applyBorder="1" applyAlignment="1" applyProtection="1">
      <alignment horizontal="left"/>
      <protection locked="0"/>
    </xf>
    <xf numFmtId="0" fontId="5" fillId="5" borderId="0" xfId="0" applyFont="1" applyFill="1" applyAlignment="1" applyProtection="1">
      <alignment horizontal="left" vertical="center" wrapText="1"/>
    </xf>
    <xf numFmtId="0" fontId="11" fillId="6" borderId="13" xfId="0" applyFont="1" applyFill="1" applyBorder="1" applyAlignment="1" applyProtection="1">
      <alignment horizontal="center" vertical="center" wrapText="1"/>
    </xf>
    <xf numFmtId="0" fontId="11" fillId="6" borderId="14" xfId="0" applyFont="1" applyFill="1" applyBorder="1" applyAlignment="1" applyProtection="1">
      <alignment horizontal="center" vertical="center" wrapText="1"/>
    </xf>
    <xf numFmtId="0" fontId="11" fillId="6" borderId="15" xfId="0" applyFont="1" applyFill="1" applyBorder="1" applyAlignment="1" applyProtection="1">
      <alignment horizontal="center" vertical="center" wrapText="1"/>
    </xf>
    <xf numFmtId="0" fontId="11" fillId="6" borderId="16" xfId="0" applyFont="1" applyFill="1" applyBorder="1" applyAlignment="1" applyProtection="1">
      <alignment horizontal="center" vertical="center" wrapText="1"/>
    </xf>
    <xf numFmtId="0" fontId="11" fillId="6" borderId="9" xfId="0" applyFont="1" applyFill="1" applyBorder="1" applyAlignment="1" applyProtection="1">
      <alignment horizontal="center" vertical="center" wrapText="1"/>
    </xf>
    <xf numFmtId="0" fontId="11" fillId="6" borderId="17" xfId="0" applyFont="1" applyFill="1" applyBorder="1" applyAlignment="1" applyProtection="1">
      <alignment horizontal="center" vertical="center" wrapText="1"/>
    </xf>
    <xf numFmtId="0" fontId="20" fillId="3" borderId="0" xfId="2" applyFont="1" applyFill="1" applyBorder="1" applyAlignment="1" applyProtection="1">
      <alignment horizontal="center" wrapText="1"/>
    </xf>
    <xf numFmtId="0" fontId="20" fillId="3" borderId="18" xfId="2" applyFont="1" applyFill="1" applyBorder="1" applyAlignment="1" applyProtection="1">
      <alignment horizontal="center" wrapText="1"/>
    </xf>
    <xf numFmtId="0" fontId="18" fillId="7" borderId="2" xfId="1" applyFont="1" applyFill="1" applyBorder="1" applyAlignment="1" applyProtection="1">
      <alignment horizontal="left"/>
      <protection locked="0"/>
    </xf>
    <xf numFmtId="0" fontId="18" fillId="7" borderId="3" xfId="1" applyFont="1" applyFill="1" applyBorder="1" applyAlignment="1" applyProtection="1">
      <alignment horizontal="left"/>
      <protection locked="0"/>
    </xf>
    <xf numFmtId="0" fontId="5" fillId="5" borderId="0" xfId="0" applyFont="1" applyFill="1" applyAlignment="1" applyProtection="1">
      <alignment horizontal="left" vertical="top" wrapText="1"/>
    </xf>
    <xf numFmtId="0" fontId="14" fillId="6" borderId="0" xfId="0" applyFont="1" applyFill="1" applyAlignment="1" applyProtection="1">
      <alignment horizontal="center" vertical="center" wrapText="1"/>
    </xf>
    <xf numFmtId="0" fontId="28" fillId="3" borderId="0" xfId="2" applyFont="1" applyFill="1" applyBorder="1" applyAlignment="1" applyProtection="1">
      <alignment horizontal="center" wrapText="1"/>
    </xf>
    <xf numFmtId="0" fontId="28" fillId="3" borderId="18" xfId="2" applyFont="1" applyFill="1" applyBorder="1" applyAlignment="1" applyProtection="1">
      <alignment horizontal="center" wrapText="1"/>
    </xf>
    <xf numFmtId="0" fontId="13" fillId="11" borderId="10" xfId="0" applyFont="1" applyFill="1" applyBorder="1" applyAlignment="1" applyProtection="1">
      <alignment horizontal="left" vertical="top" wrapText="1"/>
    </xf>
    <xf numFmtId="0" fontId="13" fillId="11" borderId="11" xfId="0" applyFont="1" applyFill="1" applyBorder="1" applyAlignment="1" applyProtection="1">
      <alignment horizontal="left" vertical="top" wrapText="1"/>
    </xf>
    <xf numFmtId="0" fontId="13" fillId="11" borderId="12" xfId="0" applyFont="1" applyFill="1" applyBorder="1" applyAlignment="1" applyProtection="1">
      <alignment horizontal="left" vertical="top" wrapText="1"/>
    </xf>
    <xf numFmtId="0" fontId="11" fillId="6" borderId="0" xfId="0" applyFont="1" applyFill="1" applyAlignment="1" applyProtection="1">
      <alignment horizontal="center" vertical="center" wrapText="1"/>
    </xf>
    <xf numFmtId="0" fontId="11" fillId="6" borderId="10" xfId="0" applyFont="1" applyFill="1" applyBorder="1" applyAlignment="1" applyProtection="1">
      <alignment horizontal="center" vertical="center" wrapText="1"/>
    </xf>
    <xf numFmtId="0" fontId="11" fillId="6" borderId="11" xfId="0" applyFont="1" applyFill="1" applyBorder="1" applyAlignment="1" applyProtection="1">
      <alignment horizontal="center" vertical="center" wrapText="1"/>
    </xf>
    <xf numFmtId="0" fontId="11" fillId="6" borderId="12" xfId="0" applyFont="1" applyFill="1" applyBorder="1" applyAlignment="1" applyProtection="1">
      <alignment horizontal="center" vertical="center" wrapText="1"/>
    </xf>
  </cellXfs>
  <cellStyles count="7">
    <cellStyle name="Goed" xfId="1" builtinId="26"/>
    <cellStyle name="Normal 3 2" xfId="5"/>
    <cellStyle name="Procent 2" xfId="3"/>
    <cellStyle name="Standaard" xfId="0" builtinId="0"/>
    <cellStyle name="Standaard 2" xfId="2"/>
    <cellStyle name="Standaard 3" xfId="4"/>
    <cellStyle name="Valuta" xfId="6" builtinId="4"/>
  </cellStyles>
  <dxfs count="16">
    <dxf>
      <fill>
        <patternFill>
          <bgColor rgb="FF92D050"/>
        </patternFill>
      </fill>
    </dxf>
    <dxf>
      <fill>
        <patternFill>
          <bgColor rgb="FFFF7C80"/>
        </patternFill>
      </fill>
    </dxf>
    <dxf>
      <fill>
        <patternFill>
          <bgColor rgb="FF92D050"/>
        </patternFill>
      </fill>
    </dxf>
    <dxf>
      <fill>
        <patternFill>
          <bgColor rgb="FFFF7C80"/>
        </patternFill>
      </fill>
    </dxf>
    <dxf>
      <fill>
        <patternFill>
          <bgColor rgb="FF92D050"/>
        </patternFill>
      </fill>
    </dxf>
    <dxf>
      <fill>
        <patternFill>
          <bgColor rgb="FFFF7C80"/>
        </patternFill>
      </fill>
    </dxf>
    <dxf>
      <fill>
        <patternFill>
          <bgColor rgb="FF92D050"/>
        </patternFill>
      </fill>
    </dxf>
    <dxf>
      <fill>
        <patternFill>
          <bgColor rgb="FFFF9999"/>
        </patternFill>
      </fill>
    </dxf>
    <dxf>
      <font>
        <color auto="1"/>
      </font>
      <fill>
        <patternFill>
          <bgColor rgb="FF92D050"/>
        </patternFill>
      </fill>
    </dxf>
    <dxf>
      <fill>
        <patternFill>
          <bgColor rgb="FFFF0000"/>
        </patternFill>
      </fill>
    </dxf>
    <dxf>
      <fill>
        <patternFill>
          <bgColor rgb="FF92D050"/>
        </patternFill>
      </fill>
    </dxf>
    <dxf>
      <fill>
        <patternFill>
          <bgColor rgb="FFFF7C80"/>
        </patternFill>
      </fill>
    </dxf>
    <dxf>
      <fill>
        <patternFill>
          <bgColor rgb="FF92D050"/>
        </patternFill>
      </fill>
    </dxf>
    <dxf>
      <fill>
        <patternFill>
          <bgColor rgb="FFFF7C80"/>
        </patternFill>
      </fill>
    </dxf>
    <dxf>
      <fill>
        <patternFill>
          <bgColor rgb="FF92D050"/>
        </patternFill>
      </fill>
    </dxf>
    <dxf>
      <fill>
        <patternFill>
          <bgColor rgb="FFFF7C80"/>
        </patternFill>
      </fill>
    </dxf>
  </dxfs>
  <tableStyles count="0" defaultTableStyle="TableStyleMedium2" defaultPivotStyle="PivotStyleLight16"/>
  <colors>
    <mruColors>
      <color rgb="FFCCFF33"/>
      <color rgb="FF66FFFF"/>
      <color rgb="FFFFF07D"/>
      <color rgb="FFFF9999"/>
      <color rgb="FFFF7C80"/>
      <color rgb="FFCCFFCC"/>
      <color rgb="FFC6EF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Projecten/Aanbesteding%20software%20broker/Documenten%20voor%20bestek/Bijlage%20x%20Prijzenblad%20en%20fabrikanten%20v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vulinstructie"/>
      <sheetName val="Prijzen vereiste software P1"/>
      <sheetName val="Transactievergoedingen P1"/>
      <sheetName val="Tarieven diensten P1"/>
      <sheetName val="Overige applicaties P1"/>
      <sheetName val="JN"/>
      <sheetName val="Inschrijfprijs"/>
    </sheetNames>
    <sheetDataSet>
      <sheetData sheetId="0" refreshError="1"/>
      <sheetData sheetId="1" refreshError="1"/>
      <sheetData sheetId="2" refreshError="1"/>
      <sheetData sheetId="3" refreshError="1"/>
      <sheetData sheetId="4" refreshError="1"/>
      <sheetData sheetId="5">
        <row r="1">
          <cell r="A1" t="str">
            <v>Ja</v>
          </cell>
        </row>
        <row r="2">
          <cell r="A2" t="str">
            <v>Nee</v>
          </cell>
        </row>
      </sheetData>
      <sheetData sheetId="6" refreshError="1"/>
    </sheetDataSet>
  </externalBook>
</externalLink>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C20"/>
  <sheetViews>
    <sheetView showGridLines="0" tabSelected="1" workbookViewId="0">
      <selection activeCell="C20" sqref="C20"/>
    </sheetView>
  </sheetViews>
  <sheetFormatPr defaultColWidth="0" defaultRowHeight="15.5" zeroHeight="1" x14ac:dyDescent="0.35"/>
  <cols>
    <col min="1" max="1" width="4.7265625" style="16" customWidth="1"/>
    <col min="2" max="2" width="120.7265625" style="16" customWidth="1"/>
    <col min="3" max="3" width="0.1796875" style="16" customWidth="1"/>
    <col min="4" max="16384" width="9.1796875" style="16" hidden="1"/>
  </cols>
  <sheetData>
    <row r="1" spans="1:3" x14ac:dyDescent="0.35">
      <c r="A1" s="9"/>
      <c r="B1" s="10"/>
      <c r="C1" s="10"/>
    </row>
    <row r="2" spans="1:3" ht="21" x14ac:dyDescent="0.5">
      <c r="A2" s="11"/>
      <c r="B2" s="12" t="s">
        <v>22</v>
      </c>
      <c r="C2" s="12"/>
    </row>
    <row r="3" spans="1:3" x14ac:dyDescent="0.35">
      <c r="A3" s="11"/>
      <c r="B3" s="13"/>
      <c r="C3" s="13"/>
    </row>
    <row r="4" spans="1:3" x14ac:dyDescent="0.35">
      <c r="A4" s="11"/>
      <c r="B4" s="13" t="s">
        <v>21</v>
      </c>
      <c r="C4" s="13"/>
    </row>
    <row r="5" spans="1:3" x14ac:dyDescent="0.35">
      <c r="A5" s="11"/>
      <c r="B5" s="13" t="s">
        <v>151</v>
      </c>
      <c r="C5" s="13"/>
    </row>
    <row r="6" spans="1:3" x14ac:dyDescent="0.35">
      <c r="A6" s="11"/>
      <c r="B6" s="13"/>
      <c r="C6" s="13"/>
    </row>
    <row r="7" spans="1:3" x14ac:dyDescent="0.35">
      <c r="A7" s="11"/>
      <c r="B7" s="13" t="s">
        <v>23</v>
      </c>
      <c r="C7" s="13"/>
    </row>
    <row r="8" spans="1:3" x14ac:dyDescent="0.35">
      <c r="A8" s="11"/>
      <c r="B8" s="13"/>
      <c r="C8" s="13"/>
    </row>
    <row r="9" spans="1:3" x14ac:dyDescent="0.35">
      <c r="A9" s="11"/>
      <c r="B9" s="13" t="s">
        <v>156</v>
      </c>
      <c r="C9" s="13"/>
    </row>
    <row r="10" spans="1:3" x14ac:dyDescent="0.35">
      <c r="A10" s="11"/>
      <c r="B10" s="13" t="s">
        <v>157</v>
      </c>
      <c r="C10" s="13"/>
    </row>
    <row r="11" spans="1:3" x14ac:dyDescent="0.35">
      <c r="A11" s="11"/>
      <c r="B11" s="13"/>
      <c r="C11" s="13"/>
    </row>
    <row r="12" spans="1:3" x14ac:dyDescent="0.35">
      <c r="A12" s="11"/>
      <c r="B12" s="13"/>
      <c r="C12" s="13"/>
    </row>
    <row r="13" spans="1:3" x14ac:dyDescent="0.35">
      <c r="A13" s="11"/>
      <c r="B13" s="13"/>
      <c r="C13" s="13"/>
    </row>
    <row r="14" spans="1:3" x14ac:dyDescent="0.35">
      <c r="A14" s="11"/>
      <c r="B14" s="13"/>
      <c r="C14" s="13"/>
    </row>
    <row r="15" spans="1:3" x14ac:dyDescent="0.35">
      <c r="A15" s="11"/>
      <c r="B15" s="13" t="s">
        <v>24</v>
      </c>
      <c r="C15" s="13"/>
    </row>
    <row r="16" spans="1:3" x14ac:dyDescent="0.35">
      <c r="A16" s="11"/>
      <c r="B16" s="13"/>
      <c r="C16" s="13"/>
    </row>
    <row r="17" spans="1:3" x14ac:dyDescent="0.35">
      <c r="A17" s="11"/>
      <c r="B17" s="13" t="s">
        <v>25</v>
      </c>
      <c r="C17" s="13"/>
    </row>
    <row r="18" spans="1:3" x14ac:dyDescent="0.35">
      <c r="A18" s="11"/>
      <c r="B18" s="13"/>
      <c r="C18" s="13"/>
    </row>
    <row r="19" spans="1:3" x14ac:dyDescent="0.35">
      <c r="A19" s="11"/>
      <c r="B19" s="13"/>
      <c r="C19" s="13"/>
    </row>
    <row r="20" spans="1:3" ht="16" thickBot="1" x14ac:dyDescent="0.4">
      <c r="A20" s="14"/>
      <c r="B20" s="15"/>
      <c r="C20" s="15"/>
    </row>
  </sheetData>
  <sheetProtection algorithmName="SHA-512" hashValue="mV4wdiPpNfJHuJOcvhuvZSPqfYp2WbN9vFRGSHnkPUiRjCpHnTrcWdd5kuxTETwf3qB96SNAXYwx2CnUlML8OA==" saltValue="I9fnA2CIxONjPocd4dNhSw==" spinCount="100000" sheet="1" objects="1" scenarios="1"/>
  <pageMargins left="0.70866141732283472" right="0.70866141732283472" top="0.74803149606299213" bottom="0.74803149606299213" header="0.31496062992125984" footer="0.31496062992125984"/>
  <pageSetup paperSize="9" orientation="landscape" r:id="rId1"/>
  <headerFooter>
    <oddFooter>&amp;LProvincie Noord-Holland&amp;RPag. &amp;P van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K110"/>
  <sheetViews>
    <sheetView workbookViewId="0">
      <pane xSplit="2" ySplit="6" topLeftCell="D7" activePane="bottomRight" state="frozen"/>
      <selection pane="topRight" activeCell="C1" sqref="C1"/>
      <selection pane="bottomLeft" activeCell="A7" sqref="A7"/>
      <selection pane="bottomRight" activeCell="E82" sqref="E82"/>
    </sheetView>
  </sheetViews>
  <sheetFormatPr defaultColWidth="0" defaultRowHeight="13" zeroHeight="1" x14ac:dyDescent="0.3"/>
  <cols>
    <col min="1" max="1" width="25.81640625" style="19" customWidth="1"/>
    <col min="2" max="2" width="21.453125" style="19" bestFit="1" customWidth="1"/>
    <col min="3" max="3" width="66.1796875" style="19" customWidth="1"/>
    <col min="4" max="4" width="7.26953125" style="19" bestFit="1" customWidth="1"/>
    <col min="5" max="5" width="67.54296875" style="19" bestFit="1" customWidth="1"/>
    <col min="6" max="6" width="10.453125" style="19" bestFit="1" customWidth="1"/>
    <col min="7" max="7" width="19.81640625" style="19" bestFit="1" customWidth="1"/>
    <col min="8" max="8" width="15.7265625" style="19" customWidth="1"/>
    <col min="9" max="9" width="1.7265625" style="19" customWidth="1"/>
    <col min="10" max="11" width="0" style="19" hidden="1" customWidth="1"/>
    <col min="12" max="16384" width="9.1796875" style="19" hidden="1"/>
  </cols>
  <sheetData>
    <row r="1" spans="1:8" ht="18.75" customHeight="1" x14ac:dyDescent="0.3">
      <c r="A1" s="122" t="s">
        <v>124</v>
      </c>
      <c r="B1" s="122"/>
      <c r="C1" s="122"/>
      <c r="D1" s="122"/>
      <c r="E1" s="122"/>
      <c r="F1" s="122"/>
      <c r="G1" s="122"/>
      <c r="H1" s="122"/>
    </row>
    <row r="2" spans="1:8" ht="13.5" thickBot="1" x14ac:dyDescent="0.35"/>
    <row r="3" spans="1:8" ht="15" customHeight="1" x14ac:dyDescent="0.3">
      <c r="A3" s="123" t="s">
        <v>304</v>
      </c>
      <c r="B3" s="124"/>
      <c r="C3" s="124"/>
      <c r="D3" s="124"/>
      <c r="E3" s="124"/>
      <c r="F3" s="124"/>
      <c r="G3" s="124"/>
      <c r="H3" s="125"/>
    </row>
    <row r="4" spans="1:8" ht="15" customHeight="1" thickBot="1" x14ac:dyDescent="0.35">
      <c r="A4" s="126"/>
      <c r="B4" s="127"/>
      <c r="C4" s="127"/>
      <c r="D4" s="127"/>
      <c r="E4" s="127"/>
      <c r="F4" s="127"/>
      <c r="G4" s="127"/>
      <c r="H4" s="128"/>
    </row>
    <row r="5" spans="1:8" ht="14.5" x14ac:dyDescent="0.35">
      <c r="A5" s="20"/>
      <c r="B5" s="20"/>
    </row>
    <row r="6" spans="1:8" s="25" customFormat="1" x14ac:dyDescent="0.25">
      <c r="A6" s="21" t="s">
        <v>0</v>
      </c>
      <c r="B6" s="21" t="s">
        <v>13</v>
      </c>
      <c r="C6" s="21" t="s">
        <v>1</v>
      </c>
      <c r="D6" s="22" t="s">
        <v>2</v>
      </c>
      <c r="E6" s="22" t="s">
        <v>229</v>
      </c>
      <c r="F6" s="22" t="s">
        <v>14</v>
      </c>
      <c r="G6" s="23" t="s">
        <v>243</v>
      </c>
      <c r="H6" s="24" t="s">
        <v>3</v>
      </c>
    </row>
    <row r="7" spans="1:8" s="25" customFormat="1" x14ac:dyDescent="0.25">
      <c r="A7" s="26" t="s">
        <v>4</v>
      </c>
      <c r="B7" s="27" t="s">
        <v>54</v>
      </c>
      <c r="C7" s="28" t="s">
        <v>62</v>
      </c>
      <c r="D7" s="29">
        <v>250</v>
      </c>
      <c r="E7" s="30" t="s">
        <v>226</v>
      </c>
      <c r="F7" s="31">
        <v>43799</v>
      </c>
      <c r="G7" s="32"/>
      <c r="H7" s="33">
        <f t="shared" ref="H7:H70" si="0">D7*G7</f>
        <v>0</v>
      </c>
    </row>
    <row r="8" spans="1:8" s="25" customFormat="1" x14ac:dyDescent="0.25">
      <c r="A8" s="26" t="s">
        <v>4</v>
      </c>
      <c r="B8" s="27" t="s">
        <v>55</v>
      </c>
      <c r="C8" s="28" t="s">
        <v>63</v>
      </c>
      <c r="D8" s="29">
        <v>18</v>
      </c>
      <c r="E8" s="30" t="s">
        <v>226</v>
      </c>
      <c r="F8" s="31">
        <v>43799</v>
      </c>
      <c r="G8" s="32"/>
      <c r="H8" s="33">
        <f t="shared" si="0"/>
        <v>0</v>
      </c>
    </row>
    <row r="9" spans="1:8" s="25" customFormat="1" x14ac:dyDescent="0.25">
      <c r="A9" s="26" t="s">
        <v>4</v>
      </c>
      <c r="B9" s="27" t="s">
        <v>56</v>
      </c>
      <c r="C9" s="28" t="s">
        <v>64</v>
      </c>
      <c r="D9" s="29">
        <v>24</v>
      </c>
      <c r="E9" s="30" t="s">
        <v>226</v>
      </c>
      <c r="F9" s="31">
        <v>43799</v>
      </c>
      <c r="G9" s="32"/>
      <c r="H9" s="33">
        <f t="shared" si="0"/>
        <v>0</v>
      </c>
    </row>
    <row r="10" spans="1:8" s="25" customFormat="1" x14ac:dyDescent="0.25">
      <c r="A10" s="26" t="s">
        <v>4</v>
      </c>
      <c r="B10" s="27" t="s">
        <v>57</v>
      </c>
      <c r="C10" s="28" t="s">
        <v>65</v>
      </c>
      <c r="D10" s="29">
        <v>5</v>
      </c>
      <c r="E10" s="30" t="s">
        <v>226</v>
      </c>
      <c r="F10" s="31">
        <v>43799</v>
      </c>
      <c r="G10" s="32"/>
      <c r="H10" s="33">
        <f t="shared" si="0"/>
        <v>0</v>
      </c>
    </row>
    <row r="11" spans="1:8" s="25" customFormat="1" x14ac:dyDescent="0.25">
      <c r="A11" s="26" t="s">
        <v>4</v>
      </c>
      <c r="B11" s="27" t="s">
        <v>58</v>
      </c>
      <c r="C11" s="28" t="s">
        <v>65</v>
      </c>
      <c r="D11" s="29">
        <v>10</v>
      </c>
      <c r="E11" s="30" t="s">
        <v>226</v>
      </c>
      <c r="F11" s="31">
        <v>43799</v>
      </c>
      <c r="G11" s="32"/>
      <c r="H11" s="33">
        <f t="shared" si="0"/>
        <v>0</v>
      </c>
    </row>
    <row r="12" spans="1:8" s="25" customFormat="1" x14ac:dyDescent="0.25">
      <c r="A12" s="26" t="s">
        <v>4</v>
      </c>
      <c r="B12" s="27" t="s">
        <v>59</v>
      </c>
      <c r="C12" s="28" t="s">
        <v>66</v>
      </c>
      <c r="D12" s="29">
        <v>60</v>
      </c>
      <c r="E12" s="30" t="s">
        <v>226</v>
      </c>
      <c r="F12" s="31">
        <v>43799</v>
      </c>
      <c r="G12" s="32"/>
      <c r="H12" s="33">
        <f t="shared" si="0"/>
        <v>0</v>
      </c>
    </row>
    <row r="13" spans="1:8" s="25" customFormat="1" x14ac:dyDescent="0.25">
      <c r="A13" s="26" t="s">
        <v>4</v>
      </c>
      <c r="B13" s="27" t="s">
        <v>60</v>
      </c>
      <c r="C13" s="28" t="s">
        <v>64</v>
      </c>
      <c r="D13" s="29">
        <v>5</v>
      </c>
      <c r="E13" s="30" t="s">
        <v>226</v>
      </c>
      <c r="F13" s="31">
        <v>43799</v>
      </c>
      <c r="G13" s="32"/>
      <c r="H13" s="33">
        <f t="shared" si="0"/>
        <v>0</v>
      </c>
    </row>
    <row r="14" spans="1:8" s="25" customFormat="1" x14ac:dyDescent="0.25">
      <c r="A14" s="26" t="s">
        <v>4</v>
      </c>
      <c r="B14" s="27" t="s">
        <v>61</v>
      </c>
      <c r="C14" s="28" t="s">
        <v>67</v>
      </c>
      <c r="D14" s="29">
        <v>24</v>
      </c>
      <c r="E14" s="30" t="s">
        <v>226</v>
      </c>
      <c r="F14" s="31">
        <v>43799</v>
      </c>
      <c r="G14" s="32"/>
      <c r="H14" s="33">
        <f t="shared" si="0"/>
        <v>0</v>
      </c>
    </row>
    <row r="15" spans="1:8" s="25" customFormat="1" x14ac:dyDescent="0.25">
      <c r="A15" s="26" t="s">
        <v>159</v>
      </c>
      <c r="B15" s="27" t="s">
        <v>163</v>
      </c>
      <c r="C15" s="28" t="s">
        <v>164</v>
      </c>
      <c r="D15" s="29">
        <v>3</v>
      </c>
      <c r="E15" s="30" t="s">
        <v>242</v>
      </c>
      <c r="F15" s="31">
        <v>43831</v>
      </c>
      <c r="G15" s="32"/>
      <c r="H15" s="33">
        <f t="shared" si="0"/>
        <v>0</v>
      </c>
    </row>
    <row r="16" spans="1:8" s="25" customFormat="1" x14ac:dyDescent="0.25">
      <c r="A16" s="26" t="s">
        <v>159</v>
      </c>
      <c r="B16" s="27" t="s">
        <v>165</v>
      </c>
      <c r="C16" s="28" t="s">
        <v>166</v>
      </c>
      <c r="D16" s="29">
        <v>1</v>
      </c>
      <c r="E16" s="30" t="s">
        <v>241</v>
      </c>
      <c r="F16" s="31">
        <v>43831</v>
      </c>
      <c r="G16" s="32"/>
      <c r="H16" s="33">
        <f t="shared" si="0"/>
        <v>0</v>
      </c>
    </row>
    <row r="17" spans="1:8" s="25" customFormat="1" x14ac:dyDescent="0.25">
      <c r="A17" s="26" t="s">
        <v>159</v>
      </c>
      <c r="B17" s="27" t="s">
        <v>167</v>
      </c>
      <c r="C17" s="28" t="s">
        <v>166</v>
      </c>
      <c r="D17" s="29">
        <v>1</v>
      </c>
      <c r="E17" s="30" t="s">
        <v>224</v>
      </c>
      <c r="F17" s="31">
        <v>43831</v>
      </c>
      <c r="G17" s="32"/>
      <c r="H17" s="33">
        <f t="shared" si="0"/>
        <v>0</v>
      </c>
    </row>
    <row r="18" spans="1:8" s="25" customFormat="1" x14ac:dyDescent="0.25">
      <c r="A18" s="26" t="s">
        <v>159</v>
      </c>
      <c r="B18" s="27" t="s">
        <v>168</v>
      </c>
      <c r="C18" s="28" t="s">
        <v>169</v>
      </c>
      <c r="D18" s="29">
        <v>1</v>
      </c>
      <c r="E18" s="30" t="s">
        <v>223</v>
      </c>
      <c r="F18" s="31">
        <v>43831</v>
      </c>
      <c r="G18" s="32"/>
      <c r="H18" s="33">
        <f t="shared" si="0"/>
        <v>0</v>
      </c>
    </row>
    <row r="19" spans="1:8" s="25" customFormat="1" x14ac:dyDescent="0.25">
      <c r="A19" s="26" t="s">
        <v>159</v>
      </c>
      <c r="B19" s="27" t="s">
        <v>170</v>
      </c>
      <c r="C19" s="28" t="s">
        <v>169</v>
      </c>
      <c r="D19" s="29">
        <v>4</v>
      </c>
      <c r="E19" s="30" t="s">
        <v>224</v>
      </c>
      <c r="F19" s="31">
        <v>43831</v>
      </c>
      <c r="G19" s="32"/>
      <c r="H19" s="33">
        <f t="shared" si="0"/>
        <v>0</v>
      </c>
    </row>
    <row r="20" spans="1:8" s="25" customFormat="1" x14ac:dyDescent="0.25">
      <c r="A20" s="26" t="s">
        <v>159</v>
      </c>
      <c r="B20" s="27" t="s">
        <v>171</v>
      </c>
      <c r="C20" s="28" t="s">
        <v>172</v>
      </c>
      <c r="D20" s="29">
        <v>1</v>
      </c>
      <c r="E20" s="30" t="s">
        <v>223</v>
      </c>
      <c r="F20" s="31">
        <v>43831</v>
      </c>
      <c r="G20" s="32"/>
      <c r="H20" s="33">
        <f t="shared" si="0"/>
        <v>0</v>
      </c>
    </row>
    <row r="21" spans="1:8" s="25" customFormat="1" x14ac:dyDescent="0.25">
      <c r="A21" s="26" t="s">
        <v>159</v>
      </c>
      <c r="B21" s="27" t="s">
        <v>173</v>
      </c>
      <c r="C21" s="28" t="s">
        <v>172</v>
      </c>
      <c r="D21" s="29">
        <v>4</v>
      </c>
      <c r="E21" s="30" t="s">
        <v>224</v>
      </c>
      <c r="F21" s="31">
        <v>43831</v>
      </c>
      <c r="G21" s="32"/>
      <c r="H21" s="33">
        <f t="shared" si="0"/>
        <v>0</v>
      </c>
    </row>
    <row r="22" spans="1:8" s="25" customFormat="1" x14ac:dyDescent="0.25">
      <c r="A22" s="26" t="s">
        <v>159</v>
      </c>
      <c r="B22" s="27" t="s">
        <v>174</v>
      </c>
      <c r="C22" s="28" t="s">
        <v>175</v>
      </c>
      <c r="D22" s="29">
        <v>1</v>
      </c>
      <c r="E22" s="30" t="s">
        <v>223</v>
      </c>
      <c r="F22" s="31">
        <v>43831</v>
      </c>
      <c r="G22" s="32"/>
      <c r="H22" s="33">
        <f t="shared" si="0"/>
        <v>0</v>
      </c>
    </row>
    <row r="23" spans="1:8" s="25" customFormat="1" x14ac:dyDescent="0.25">
      <c r="A23" s="26" t="s">
        <v>159</v>
      </c>
      <c r="B23" s="27" t="s">
        <v>176</v>
      </c>
      <c r="C23" s="28" t="s">
        <v>177</v>
      </c>
      <c r="D23" s="29">
        <v>2</v>
      </c>
      <c r="E23" s="30" t="s">
        <v>223</v>
      </c>
      <c r="F23" s="31">
        <v>43831</v>
      </c>
      <c r="G23" s="32"/>
      <c r="H23" s="33">
        <f t="shared" si="0"/>
        <v>0</v>
      </c>
    </row>
    <row r="24" spans="1:8" s="25" customFormat="1" x14ac:dyDescent="0.25">
      <c r="A24" s="26" t="s">
        <v>159</v>
      </c>
      <c r="B24" s="27" t="s">
        <v>178</v>
      </c>
      <c r="C24" s="28" t="s">
        <v>177</v>
      </c>
      <c r="D24" s="29">
        <v>13</v>
      </c>
      <c r="E24" s="30" t="s">
        <v>224</v>
      </c>
      <c r="F24" s="31">
        <v>43831</v>
      </c>
      <c r="G24" s="32"/>
      <c r="H24" s="33">
        <f t="shared" si="0"/>
        <v>0</v>
      </c>
    </row>
    <row r="25" spans="1:8" s="25" customFormat="1" x14ac:dyDescent="0.25">
      <c r="A25" s="26" t="s">
        <v>159</v>
      </c>
      <c r="B25" s="27" t="s">
        <v>179</v>
      </c>
      <c r="C25" s="28" t="s">
        <v>180</v>
      </c>
      <c r="D25" s="29">
        <v>1</v>
      </c>
      <c r="E25" s="30" t="s">
        <v>223</v>
      </c>
      <c r="F25" s="31">
        <v>43831</v>
      </c>
      <c r="G25" s="32"/>
      <c r="H25" s="33">
        <f t="shared" si="0"/>
        <v>0</v>
      </c>
    </row>
    <row r="26" spans="1:8" s="25" customFormat="1" x14ac:dyDescent="0.25">
      <c r="A26" s="26" t="s">
        <v>159</v>
      </c>
      <c r="B26" s="27" t="s">
        <v>181</v>
      </c>
      <c r="C26" s="28" t="s">
        <v>182</v>
      </c>
      <c r="D26" s="29">
        <v>13</v>
      </c>
      <c r="E26" s="30" t="s">
        <v>223</v>
      </c>
      <c r="F26" s="31">
        <v>43831</v>
      </c>
      <c r="G26" s="32"/>
      <c r="H26" s="33">
        <f t="shared" si="0"/>
        <v>0</v>
      </c>
    </row>
    <row r="27" spans="1:8" s="25" customFormat="1" x14ac:dyDescent="0.25">
      <c r="A27" s="26" t="s">
        <v>159</v>
      </c>
      <c r="B27" s="27" t="s">
        <v>183</v>
      </c>
      <c r="C27" s="28" t="s">
        <v>182</v>
      </c>
      <c r="D27" s="29">
        <v>1</v>
      </c>
      <c r="E27" s="30" t="s">
        <v>224</v>
      </c>
      <c r="F27" s="31">
        <v>43831</v>
      </c>
      <c r="G27" s="32"/>
      <c r="H27" s="33">
        <f t="shared" si="0"/>
        <v>0</v>
      </c>
    </row>
    <row r="28" spans="1:8" s="25" customFormat="1" x14ac:dyDescent="0.25">
      <c r="A28" s="26" t="s">
        <v>159</v>
      </c>
      <c r="B28" s="27" t="s">
        <v>184</v>
      </c>
      <c r="C28" s="28" t="s">
        <v>185</v>
      </c>
      <c r="D28" s="29">
        <v>1</v>
      </c>
      <c r="E28" s="30" t="s">
        <v>223</v>
      </c>
      <c r="F28" s="31">
        <v>43831</v>
      </c>
      <c r="G28" s="32"/>
      <c r="H28" s="33">
        <f t="shared" si="0"/>
        <v>0</v>
      </c>
    </row>
    <row r="29" spans="1:8" s="25" customFormat="1" x14ac:dyDescent="0.25">
      <c r="A29" s="26" t="s">
        <v>159</v>
      </c>
      <c r="B29" s="27" t="s">
        <v>186</v>
      </c>
      <c r="C29" s="28" t="s">
        <v>185</v>
      </c>
      <c r="D29" s="29">
        <v>1</v>
      </c>
      <c r="E29" s="30" t="s">
        <v>224</v>
      </c>
      <c r="F29" s="31">
        <v>43831</v>
      </c>
      <c r="G29" s="32"/>
      <c r="H29" s="33">
        <f t="shared" si="0"/>
        <v>0</v>
      </c>
    </row>
    <row r="30" spans="1:8" s="25" customFormat="1" x14ac:dyDescent="0.25">
      <c r="A30" s="26" t="s">
        <v>159</v>
      </c>
      <c r="B30" s="27" t="s">
        <v>187</v>
      </c>
      <c r="C30" s="28" t="s">
        <v>188</v>
      </c>
      <c r="D30" s="29">
        <v>1</v>
      </c>
      <c r="E30" s="30" t="s">
        <v>223</v>
      </c>
      <c r="F30" s="31">
        <v>43831</v>
      </c>
      <c r="G30" s="32"/>
      <c r="H30" s="33">
        <f t="shared" si="0"/>
        <v>0</v>
      </c>
    </row>
    <row r="31" spans="1:8" s="25" customFormat="1" x14ac:dyDescent="0.25">
      <c r="A31" s="26" t="s">
        <v>159</v>
      </c>
      <c r="B31" s="27" t="s">
        <v>189</v>
      </c>
      <c r="C31" s="28" t="s">
        <v>188</v>
      </c>
      <c r="D31" s="29">
        <v>1</v>
      </c>
      <c r="E31" s="30" t="s">
        <v>224</v>
      </c>
      <c r="F31" s="31">
        <v>43831</v>
      </c>
      <c r="G31" s="32"/>
      <c r="H31" s="33">
        <f t="shared" si="0"/>
        <v>0</v>
      </c>
    </row>
    <row r="32" spans="1:8" s="25" customFormat="1" x14ac:dyDescent="0.25">
      <c r="A32" s="26" t="s">
        <v>159</v>
      </c>
      <c r="B32" s="27" t="s">
        <v>190</v>
      </c>
      <c r="C32" s="28" t="s">
        <v>191</v>
      </c>
      <c r="D32" s="29">
        <v>1</v>
      </c>
      <c r="E32" s="30" t="s">
        <v>223</v>
      </c>
      <c r="F32" s="31">
        <v>43831</v>
      </c>
      <c r="G32" s="32"/>
      <c r="H32" s="33">
        <f t="shared" si="0"/>
        <v>0</v>
      </c>
    </row>
    <row r="33" spans="1:8" s="25" customFormat="1" x14ac:dyDescent="0.25">
      <c r="A33" s="26" t="s">
        <v>159</v>
      </c>
      <c r="B33" s="27" t="s">
        <v>192</v>
      </c>
      <c r="C33" s="28" t="s">
        <v>191</v>
      </c>
      <c r="D33" s="29">
        <v>3</v>
      </c>
      <c r="E33" s="30" t="s">
        <v>224</v>
      </c>
      <c r="F33" s="31">
        <v>43831</v>
      </c>
      <c r="G33" s="32"/>
      <c r="H33" s="33">
        <f t="shared" si="0"/>
        <v>0</v>
      </c>
    </row>
    <row r="34" spans="1:8" s="25" customFormat="1" x14ac:dyDescent="0.25">
      <c r="A34" s="26" t="s">
        <v>159</v>
      </c>
      <c r="B34" s="27" t="s">
        <v>193</v>
      </c>
      <c r="C34" s="28" t="s">
        <v>194</v>
      </c>
      <c r="D34" s="29">
        <v>1</v>
      </c>
      <c r="E34" s="30" t="s">
        <v>223</v>
      </c>
      <c r="F34" s="31">
        <v>43831</v>
      </c>
      <c r="G34" s="32"/>
      <c r="H34" s="33">
        <f t="shared" si="0"/>
        <v>0</v>
      </c>
    </row>
    <row r="35" spans="1:8" s="25" customFormat="1" ht="26" x14ac:dyDescent="0.25">
      <c r="A35" s="26" t="s">
        <v>159</v>
      </c>
      <c r="B35" s="27" t="s">
        <v>195</v>
      </c>
      <c r="C35" s="28" t="s">
        <v>196</v>
      </c>
      <c r="D35" s="29">
        <v>1</v>
      </c>
      <c r="E35" s="30" t="s">
        <v>223</v>
      </c>
      <c r="F35" s="31">
        <v>43831</v>
      </c>
      <c r="G35" s="32"/>
      <c r="H35" s="33">
        <f t="shared" si="0"/>
        <v>0</v>
      </c>
    </row>
    <row r="36" spans="1:8" s="25" customFormat="1" x14ac:dyDescent="0.25">
      <c r="A36" s="26" t="s">
        <v>159</v>
      </c>
      <c r="B36" s="27" t="s">
        <v>197</v>
      </c>
      <c r="C36" s="28" t="s">
        <v>198</v>
      </c>
      <c r="D36" s="29">
        <v>1</v>
      </c>
      <c r="E36" s="30" t="s">
        <v>223</v>
      </c>
      <c r="F36" s="31">
        <v>43831</v>
      </c>
      <c r="G36" s="32"/>
      <c r="H36" s="33">
        <f t="shared" si="0"/>
        <v>0</v>
      </c>
    </row>
    <row r="37" spans="1:8" s="25" customFormat="1" x14ac:dyDescent="0.25">
      <c r="A37" s="26" t="s">
        <v>159</v>
      </c>
      <c r="B37" s="27" t="s">
        <v>199</v>
      </c>
      <c r="C37" s="28" t="s">
        <v>198</v>
      </c>
      <c r="D37" s="29">
        <v>1</v>
      </c>
      <c r="E37" s="30" t="s">
        <v>224</v>
      </c>
      <c r="F37" s="31">
        <v>43831</v>
      </c>
      <c r="G37" s="32"/>
      <c r="H37" s="33">
        <f t="shared" si="0"/>
        <v>0</v>
      </c>
    </row>
    <row r="38" spans="1:8" s="25" customFormat="1" x14ac:dyDescent="0.25">
      <c r="A38" s="26" t="s">
        <v>159</v>
      </c>
      <c r="B38" s="27" t="s">
        <v>200</v>
      </c>
      <c r="C38" s="28" t="s">
        <v>201</v>
      </c>
      <c r="D38" s="29">
        <v>1</v>
      </c>
      <c r="E38" s="30" t="s">
        <v>222</v>
      </c>
      <c r="F38" s="31">
        <v>43831</v>
      </c>
      <c r="G38" s="32"/>
      <c r="H38" s="33">
        <f t="shared" si="0"/>
        <v>0</v>
      </c>
    </row>
    <row r="39" spans="1:8" s="25" customFormat="1" x14ac:dyDescent="0.25">
      <c r="A39" s="26" t="s">
        <v>159</v>
      </c>
      <c r="B39" s="27" t="s">
        <v>202</v>
      </c>
      <c r="C39" s="28" t="s">
        <v>203</v>
      </c>
      <c r="D39" s="29">
        <v>1</v>
      </c>
      <c r="E39" s="30" t="s">
        <v>222</v>
      </c>
      <c r="F39" s="31">
        <v>43831</v>
      </c>
      <c r="G39" s="32"/>
      <c r="H39" s="33">
        <f t="shared" si="0"/>
        <v>0</v>
      </c>
    </row>
    <row r="40" spans="1:8" s="25" customFormat="1" x14ac:dyDescent="0.25">
      <c r="A40" s="26" t="s">
        <v>159</v>
      </c>
      <c r="B40" s="27" t="s">
        <v>204</v>
      </c>
      <c r="C40" s="28" t="s">
        <v>205</v>
      </c>
      <c r="D40" s="29">
        <v>1</v>
      </c>
      <c r="E40" s="30" t="s">
        <v>223</v>
      </c>
      <c r="F40" s="31">
        <v>43831</v>
      </c>
      <c r="G40" s="32"/>
      <c r="H40" s="33">
        <f t="shared" si="0"/>
        <v>0</v>
      </c>
    </row>
    <row r="41" spans="1:8" s="25" customFormat="1" x14ac:dyDescent="0.25">
      <c r="A41" s="26" t="s">
        <v>159</v>
      </c>
      <c r="B41" s="27" t="s">
        <v>206</v>
      </c>
      <c r="C41" s="28" t="s">
        <v>207</v>
      </c>
      <c r="D41" s="29">
        <v>2</v>
      </c>
      <c r="E41" s="30" t="s">
        <v>223</v>
      </c>
      <c r="F41" s="31">
        <v>43831</v>
      </c>
      <c r="G41" s="32"/>
      <c r="H41" s="33">
        <f t="shared" si="0"/>
        <v>0</v>
      </c>
    </row>
    <row r="42" spans="1:8" s="25" customFormat="1" x14ac:dyDescent="0.25">
      <c r="A42" s="26" t="s">
        <v>159</v>
      </c>
      <c r="B42" s="27" t="s">
        <v>208</v>
      </c>
      <c r="C42" s="28" t="s">
        <v>209</v>
      </c>
      <c r="D42" s="29">
        <v>1</v>
      </c>
      <c r="E42" s="30" t="s">
        <v>223</v>
      </c>
      <c r="F42" s="31">
        <v>43831</v>
      </c>
      <c r="G42" s="32"/>
      <c r="H42" s="33">
        <f t="shared" si="0"/>
        <v>0</v>
      </c>
    </row>
    <row r="43" spans="1:8" s="25" customFormat="1" x14ac:dyDescent="0.25">
      <c r="A43" s="26" t="s">
        <v>159</v>
      </c>
      <c r="B43" s="27" t="s">
        <v>210</v>
      </c>
      <c r="C43" s="28" t="s">
        <v>211</v>
      </c>
      <c r="D43" s="29">
        <v>1</v>
      </c>
      <c r="E43" s="30"/>
      <c r="F43" s="31">
        <v>43831</v>
      </c>
      <c r="G43" s="32"/>
      <c r="H43" s="33">
        <f t="shared" si="0"/>
        <v>0</v>
      </c>
    </row>
    <row r="44" spans="1:8" s="25" customFormat="1" x14ac:dyDescent="0.25">
      <c r="A44" s="26" t="s">
        <v>159</v>
      </c>
      <c r="B44" s="27" t="s">
        <v>212</v>
      </c>
      <c r="C44" s="28" t="s">
        <v>213</v>
      </c>
      <c r="D44" s="29">
        <v>100</v>
      </c>
      <c r="E44" s="30" t="s">
        <v>225</v>
      </c>
      <c r="F44" s="31">
        <v>43831</v>
      </c>
      <c r="G44" s="32"/>
      <c r="H44" s="33">
        <f t="shared" si="0"/>
        <v>0</v>
      </c>
    </row>
    <row r="45" spans="1:8" s="25" customFormat="1" x14ac:dyDescent="0.25">
      <c r="A45" s="26" t="s">
        <v>159</v>
      </c>
      <c r="B45" s="27" t="s">
        <v>214</v>
      </c>
      <c r="C45" s="28" t="s">
        <v>215</v>
      </c>
      <c r="D45" s="29">
        <v>1</v>
      </c>
      <c r="E45" s="30"/>
      <c r="F45" s="31">
        <v>43831</v>
      </c>
      <c r="G45" s="32"/>
      <c r="H45" s="33">
        <f t="shared" si="0"/>
        <v>0</v>
      </c>
    </row>
    <row r="46" spans="1:8" s="25" customFormat="1" x14ac:dyDescent="0.25">
      <c r="A46" s="26" t="s">
        <v>159</v>
      </c>
      <c r="B46" s="27" t="s">
        <v>216</v>
      </c>
      <c r="C46" s="28" t="s">
        <v>217</v>
      </c>
      <c r="D46" s="29">
        <v>1</v>
      </c>
      <c r="E46" s="30" t="s">
        <v>223</v>
      </c>
      <c r="F46" s="31">
        <v>43831</v>
      </c>
      <c r="G46" s="32"/>
      <c r="H46" s="33">
        <f t="shared" si="0"/>
        <v>0</v>
      </c>
    </row>
    <row r="47" spans="1:8" s="25" customFormat="1" x14ac:dyDescent="0.25">
      <c r="A47" s="26" t="s">
        <v>159</v>
      </c>
      <c r="B47" s="27" t="s">
        <v>218</v>
      </c>
      <c r="C47" s="28" t="s">
        <v>219</v>
      </c>
      <c r="D47" s="29">
        <v>2</v>
      </c>
      <c r="E47" s="30" t="s">
        <v>223</v>
      </c>
      <c r="F47" s="31">
        <v>43831</v>
      </c>
      <c r="G47" s="32"/>
      <c r="H47" s="33">
        <f t="shared" si="0"/>
        <v>0</v>
      </c>
    </row>
    <row r="48" spans="1:8" s="25" customFormat="1" x14ac:dyDescent="0.25">
      <c r="A48" s="26" t="s">
        <v>159</v>
      </c>
      <c r="B48" s="27" t="s">
        <v>220</v>
      </c>
      <c r="C48" s="28" t="s">
        <v>221</v>
      </c>
      <c r="D48" s="29">
        <v>3</v>
      </c>
      <c r="E48" s="30" t="s">
        <v>223</v>
      </c>
      <c r="F48" s="31">
        <v>43831</v>
      </c>
      <c r="G48" s="32"/>
      <c r="H48" s="33">
        <f t="shared" si="0"/>
        <v>0</v>
      </c>
    </row>
    <row r="49" spans="1:8" s="25" customFormat="1" x14ac:dyDescent="0.25">
      <c r="A49" s="26" t="s">
        <v>228</v>
      </c>
      <c r="B49" s="27" t="s">
        <v>227</v>
      </c>
      <c r="C49" s="28" t="s">
        <v>231</v>
      </c>
      <c r="D49" s="29">
        <v>100</v>
      </c>
      <c r="E49" s="30" t="s">
        <v>230</v>
      </c>
      <c r="F49" s="31">
        <v>43831</v>
      </c>
      <c r="G49" s="32"/>
      <c r="H49" s="33">
        <f t="shared" si="0"/>
        <v>0</v>
      </c>
    </row>
    <row r="50" spans="1:8" s="25" customFormat="1" x14ac:dyDescent="0.25">
      <c r="A50" s="26" t="s">
        <v>228</v>
      </c>
      <c r="B50" s="27" t="s">
        <v>227</v>
      </c>
      <c r="C50" s="28" t="s">
        <v>232</v>
      </c>
      <c r="D50" s="29">
        <v>100</v>
      </c>
      <c r="E50" s="30" t="s">
        <v>230</v>
      </c>
      <c r="F50" s="31">
        <v>43831</v>
      </c>
      <c r="G50" s="32"/>
      <c r="H50" s="33">
        <f t="shared" si="0"/>
        <v>0</v>
      </c>
    </row>
    <row r="51" spans="1:8" s="25" customFormat="1" x14ac:dyDescent="0.25">
      <c r="A51" s="26" t="s">
        <v>228</v>
      </c>
      <c r="B51" s="27" t="s">
        <v>227</v>
      </c>
      <c r="C51" s="28" t="s">
        <v>233</v>
      </c>
      <c r="D51" s="29">
        <v>100</v>
      </c>
      <c r="E51" s="30" t="s">
        <v>230</v>
      </c>
      <c r="F51" s="31">
        <v>43831</v>
      </c>
      <c r="G51" s="32"/>
      <c r="H51" s="33">
        <f t="shared" si="0"/>
        <v>0</v>
      </c>
    </row>
    <row r="52" spans="1:8" s="25" customFormat="1" x14ac:dyDescent="0.25">
      <c r="A52" s="26" t="s">
        <v>228</v>
      </c>
      <c r="B52" s="27" t="s">
        <v>227</v>
      </c>
      <c r="C52" s="28" t="s">
        <v>234</v>
      </c>
      <c r="D52" s="29">
        <v>100</v>
      </c>
      <c r="E52" s="30" t="s">
        <v>230</v>
      </c>
      <c r="F52" s="31">
        <v>43831</v>
      </c>
      <c r="G52" s="32"/>
      <c r="H52" s="33">
        <f t="shared" si="0"/>
        <v>0</v>
      </c>
    </row>
    <row r="53" spans="1:8" s="25" customFormat="1" x14ac:dyDescent="0.25">
      <c r="A53" s="26" t="s">
        <v>228</v>
      </c>
      <c r="B53" s="27" t="s">
        <v>227</v>
      </c>
      <c r="C53" s="28" t="s">
        <v>235</v>
      </c>
      <c r="D53" s="29">
        <v>100</v>
      </c>
      <c r="E53" s="30" t="s">
        <v>230</v>
      </c>
      <c r="F53" s="31">
        <v>43831</v>
      </c>
      <c r="G53" s="32"/>
      <c r="H53" s="33">
        <f t="shared" si="0"/>
        <v>0</v>
      </c>
    </row>
    <row r="54" spans="1:8" s="25" customFormat="1" x14ac:dyDescent="0.25">
      <c r="A54" s="26" t="s">
        <v>228</v>
      </c>
      <c r="B54" s="27" t="s">
        <v>227</v>
      </c>
      <c r="C54" s="28" t="s">
        <v>236</v>
      </c>
      <c r="D54" s="29">
        <v>100</v>
      </c>
      <c r="E54" s="30" t="s">
        <v>230</v>
      </c>
      <c r="F54" s="31">
        <v>43831</v>
      </c>
      <c r="G54" s="32"/>
      <c r="H54" s="33">
        <f t="shared" si="0"/>
        <v>0</v>
      </c>
    </row>
    <row r="55" spans="1:8" s="25" customFormat="1" x14ac:dyDescent="0.25">
      <c r="A55" s="26" t="s">
        <v>228</v>
      </c>
      <c r="B55" s="27" t="s">
        <v>227</v>
      </c>
      <c r="C55" s="28" t="s">
        <v>237</v>
      </c>
      <c r="D55" s="29">
        <v>100</v>
      </c>
      <c r="E55" s="30" t="s">
        <v>230</v>
      </c>
      <c r="F55" s="31">
        <v>43831</v>
      </c>
      <c r="G55" s="32"/>
      <c r="H55" s="33">
        <f t="shared" si="0"/>
        <v>0</v>
      </c>
    </row>
    <row r="56" spans="1:8" s="25" customFormat="1" x14ac:dyDescent="0.25">
      <c r="A56" s="26" t="s">
        <v>228</v>
      </c>
      <c r="B56" s="27" t="s">
        <v>227</v>
      </c>
      <c r="C56" s="28" t="s">
        <v>238</v>
      </c>
      <c r="D56" s="29">
        <v>49</v>
      </c>
      <c r="E56" s="30" t="s">
        <v>230</v>
      </c>
      <c r="F56" s="31">
        <v>43831</v>
      </c>
      <c r="G56" s="32"/>
      <c r="H56" s="33">
        <f t="shared" si="0"/>
        <v>0</v>
      </c>
    </row>
    <row r="57" spans="1:8" s="25" customFormat="1" x14ac:dyDescent="0.25">
      <c r="A57" s="26" t="s">
        <v>228</v>
      </c>
      <c r="B57" s="27" t="s">
        <v>227</v>
      </c>
      <c r="C57" s="28" t="s">
        <v>239</v>
      </c>
      <c r="D57" s="29">
        <v>0</v>
      </c>
      <c r="E57" s="30" t="s">
        <v>230</v>
      </c>
      <c r="F57" s="31">
        <v>43831</v>
      </c>
      <c r="G57" s="32"/>
      <c r="H57" s="33">
        <f t="shared" si="0"/>
        <v>0</v>
      </c>
    </row>
    <row r="58" spans="1:8" s="25" customFormat="1" x14ac:dyDescent="0.25">
      <c r="A58" s="26" t="s">
        <v>228</v>
      </c>
      <c r="B58" s="27" t="s">
        <v>227</v>
      </c>
      <c r="C58" s="28" t="s">
        <v>240</v>
      </c>
      <c r="D58" s="29">
        <v>0</v>
      </c>
      <c r="E58" s="30" t="s">
        <v>230</v>
      </c>
      <c r="F58" s="31">
        <v>43831</v>
      </c>
      <c r="G58" s="32"/>
      <c r="H58" s="33">
        <f t="shared" si="0"/>
        <v>0</v>
      </c>
    </row>
    <row r="59" spans="1:8" s="25" customFormat="1" x14ac:dyDescent="0.25">
      <c r="A59" s="26" t="s">
        <v>5</v>
      </c>
      <c r="B59" s="27" t="s">
        <v>29</v>
      </c>
      <c r="C59" s="28" t="s">
        <v>41</v>
      </c>
      <c r="D59" s="29">
        <v>1759</v>
      </c>
      <c r="E59" s="30" t="s">
        <v>244</v>
      </c>
      <c r="F59" s="31">
        <v>43831</v>
      </c>
      <c r="G59" s="32"/>
      <c r="H59" s="33">
        <f t="shared" si="0"/>
        <v>0</v>
      </c>
    </row>
    <row r="60" spans="1:8" s="25" customFormat="1" x14ac:dyDescent="0.25">
      <c r="A60" s="26" t="s">
        <v>5</v>
      </c>
      <c r="B60" s="27" t="s">
        <v>31</v>
      </c>
      <c r="C60" s="28" t="s">
        <v>42</v>
      </c>
      <c r="D60" s="29">
        <v>111</v>
      </c>
      <c r="E60" s="30" t="s">
        <v>245</v>
      </c>
      <c r="F60" s="31">
        <v>43831</v>
      </c>
      <c r="G60" s="32"/>
      <c r="H60" s="33">
        <f t="shared" si="0"/>
        <v>0</v>
      </c>
    </row>
    <row r="61" spans="1:8" s="25" customFormat="1" x14ac:dyDescent="0.25">
      <c r="A61" s="26" t="s">
        <v>5</v>
      </c>
      <c r="B61" s="27" t="s">
        <v>32</v>
      </c>
      <c r="C61" s="28" t="s">
        <v>43</v>
      </c>
      <c r="D61" s="29">
        <v>180</v>
      </c>
      <c r="E61" s="30" t="s">
        <v>245</v>
      </c>
      <c r="F61" s="31">
        <v>43831</v>
      </c>
      <c r="G61" s="17"/>
      <c r="H61" s="33">
        <f t="shared" si="0"/>
        <v>0</v>
      </c>
    </row>
    <row r="62" spans="1:8" s="25" customFormat="1" x14ac:dyDescent="0.25">
      <c r="A62" s="26" t="s">
        <v>5</v>
      </c>
      <c r="B62" s="27" t="s">
        <v>33</v>
      </c>
      <c r="C62" s="28" t="s">
        <v>44</v>
      </c>
      <c r="D62" s="29">
        <v>20</v>
      </c>
      <c r="E62" s="30" t="s">
        <v>244</v>
      </c>
      <c r="F62" s="31">
        <v>43831</v>
      </c>
      <c r="G62" s="17"/>
      <c r="H62" s="33">
        <f t="shared" si="0"/>
        <v>0</v>
      </c>
    </row>
    <row r="63" spans="1:8" s="25" customFormat="1" x14ac:dyDescent="0.25">
      <c r="A63" s="26" t="s">
        <v>5</v>
      </c>
      <c r="B63" s="27" t="s">
        <v>27</v>
      </c>
      <c r="C63" s="28" t="s">
        <v>28</v>
      </c>
      <c r="D63" s="29">
        <v>18</v>
      </c>
      <c r="E63" s="30" t="s">
        <v>245</v>
      </c>
      <c r="F63" s="31">
        <v>43831</v>
      </c>
      <c r="G63" s="17"/>
      <c r="H63" s="33">
        <f t="shared" si="0"/>
        <v>0</v>
      </c>
    </row>
    <row r="64" spans="1:8" s="25" customFormat="1" x14ac:dyDescent="0.25">
      <c r="A64" s="26" t="s">
        <v>5</v>
      </c>
      <c r="B64" s="27" t="s">
        <v>34</v>
      </c>
      <c r="C64" s="28" t="s">
        <v>45</v>
      </c>
      <c r="D64" s="29">
        <v>128</v>
      </c>
      <c r="E64" s="30" t="s">
        <v>245</v>
      </c>
      <c r="F64" s="31">
        <v>43831</v>
      </c>
      <c r="G64" s="17"/>
      <c r="H64" s="33">
        <f t="shared" si="0"/>
        <v>0</v>
      </c>
    </row>
    <row r="65" spans="1:8" s="25" customFormat="1" x14ac:dyDescent="0.25">
      <c r="A65" s="26" t="s">
        <v>5</v>
      </c>
      <c r="B65" s="27" t="s">
        <v>35</v>
      </c>
      <c r="C65" s="28" t="s">
        <v>46</v>
      </c>
      <c r="D65" s="29">
        <v>232</v>
      </c>
      <c r="E65" s="30" t="s">
        <v>245</v>
      </c>
      <c r="F65" s="31">
        <v>43831</v>
      </c>
      <c r="G65" s="17"/>
      <c r="H65" s="33">
        <f t="shared" si="0"/>
        <v>0</v>
      </c>
    </row>
    <row r="66" spans="1:8" s="25" customFormat="1" x14ac:dyDescent="0.25">
      <c r="A66" s="26" t="s">
        <v>5</v>
      </c>
      <c r="B66" s="27" t="s">
        <v>30</v>
      </c>
      <c r="C66" s="28" t="s">
        <v>47</v>
      </c>
      <c r="D66" s="29">
        <v>1759</v>
      </c>
      <c r="E66" s="30" t="s">
        <v>244</v>
      </c>
      <c r="F66" s="31">
        <v>43831</v>
      </c>
      <c r="G66" s="17"/>
      <c r="H66" s="33">
        <f t="shared" si="0"/>
        <v>0</v>
      </c>
    </row>
    <row r="67" spans="1:8" s="25" customFormat="1" x14ac:dyDescent="0.25">
      <c r="A67" s="26" t="s">
        <v>5</v>
      </c>
      <c r="B67" s="27" t="s">
        <v>36</v>
      </c>
      <c r="C67" s="28" t="s">
        <v>48</v>
      </c>
      <c r="D67" s="29">
        <v>129</v>
      </c>
      <c r="E67" s="30" t="s">
        <v>244</v>
      </c>
      <c r="F67" s="31">
        <v>43831</v>
      </c>
      <c r="G67" s="17"/>
      <c r="H67" s="33">
        <f t="shared" si="0"/>
        <v>0</v>
      </c>
    </row>
    <row r="68" spans="1:8" s="25" customFormat="1" x14ac:dyDescent="0.25">
      <c r="A68" s="26" t="s">
        <v>5</v>
      </c>
      <c r="B68" s="27" t="s">
        <v>37</v>
      </c>
      <c r="C68" s="28" t="s">
        <v>49</v>
      </c>
      <c r="D68" s="29">
        <v>3</v>
      </c>
      <c r="E68" s="30" t="s">
        <v>245</v>
      </c>
      <c r="F68" s="31">
        <v>43831</v>
      </c>
      <c r="G68" s="17"/>
      <c r="H68" s="33">
        <f t="shared" si="0"/>
        <v>0</v>
      </c>
    </row>
    <row r="69" spans="1:8" s="25" customFormat="1" x14ac:dyDescent="0.25">
      <c r="A69" s="26" t="s">
        <v>5</v>
      </c>
      <c r="B69" s="27" t="s">
        <v>26</v>
      </c>
      <c r="C69" s="28" t="s">
        <v>50</v>
      </c>
      <c r="D69" s="29">
        <v>5</v>
      </c>
      <c r="E69" s="30" t="s">
        <v>245</v>
      </c>
      <c r="F69" s="31">
        <v>43831</v>
      </c>
      <c r="G69" s="17"/>
      <c r="H69" s="33">
        <f t="shared" si="0"/>
        <v>0</v>
      </c>
    </row>
    <row r="70" spans="1:8" s="25" customFormat="1" x14ac:dyDescent="0.25">
      <c r="A70" s="26" t="s">
        <v>5</v>
      </c>
      <c r="B70" s="27" t="s">
        <v>38</v>
      </c>
      <c r="C70" s="28" t="s">
        <v>51</v>
      </c>
      <c r="D70" s="29">
        <v>4</v>
      </c>
      <c r="E70" s="30" t="s">
        <v>245</v>
      </c>
      <c r="F70" s="31">
        <v>43831</v>
      </c>
      <c r="G70" s="17"/>
      <c r="H70" s="33">
        <f t="shared" si="0"/>
        <v>0</v>
      </c>
    </row>
    <row r="71" spans="1:8" s="25" customFormat="1" x14ac:dyDescent="0.25">
      <c r="A71" s="26" t="s">
        <v>5</v>
      </c>
      <c r="B71" s="27" t="s">
        <v>39</v>
      </c>
      <c r="C71" s="28" t="s">
        <v>52</v>
      </c>
      <c r="D71" s="29">
        <v>300</v>
      </c>
      <c r="E71" s="30" t="s">
        <v>245</v>
      </c>
      <c r="F71" s="31">
        <v>43831</v>
      </c>
      <c r="G71" s="17"/>
      <c r="H71" s="33">
        <f t="shared" ref="H71:H81" si="1">D71*G71</f>
        <v>0</v>
      </c>
    </row>
    <row r="72" spans="1:8" s="25" customFormat="1" x14ac:dyDescent="0.25">
      <c r="A72" s="26" t="s">
        <v>5</v>
      </c>
      <c r="B72" s="27" t="s">
        <v>40</v>
      </c>
      <c r="C72" s="28" t="s">
        <v>53</v>
      </c>
      <c r="D72" s="29">
        <v>200</v>
      </c>
      <c r="E72" s="30" t="s">
        <v>245</v>
      </c>
      <c r="F72" s="31">
        <v>43831</v>
      </c>
      <c r="G72" s="17"/>
      <c r="H72" s="33">
        <f t="shared" si="1"/>
        <v>0</v>
      </c>
    </row>
    <row r="73" spans="1:8" s="25" customFormat="1" x14ac:dyDescent="0.25">
      <c r="A73" s="26" t="s">
        <v>161</v>
      </c>
      <c r="B73" s="27" t="s">
        <v>227</v>
      </c>
      <c r="C73" s="28" t="s">
        <v>246</v>
      </c>
      <c r="D73" s="29">
        <v>2</v>
      </c>
      <c r="E73" s="30" t="s">
        <v>250</v>
      </c>
      <c r="F73" s="31">
        <v>43610</v>
      </c>
      <c r="G73" s="17"/>
      <c r="H73" s="33">
        <f t="shared" si="1"/>
        <v>0</v>
      </c>
    </row>
    <row r="74" spans="1:8" s="25" customFormat="1" x14ac:dyDescent="0.25">
      <c r="A74" s="26" t="s">
        <v>161</v>
      </c>
      <c r="B74" s="27" t="s">
        <v>227</v>
      </c>
      <c r="C74" s="28" t="s">
        <v>247</v>
      </c>
      <c r="D74" s="29">
        <v>10</v>
      </c>
      <c r="E74" s="30" t="s">
        <v>249</v>
      </c>
      <c r="F74" s="31">
        <v>43610</v>
      </c>
      <c r="G74" s="17"/>
      <c r="H74" s="33">
        <f t="shared" si="1"/>
        <v>0</v>
      </c>
    </row>
    <row r="75" spans="1:8" s="25" customFormat="1" x14ac:dyDescent="0.25">
      <c r="A75" s="26" t="s">
        <v>161</v>
      </c>
      <c r="B75" s="27" t="s">
        <v>227</v>
      </c>
      <c r="C75" s="28" t="s">
        <v>248</v>
      </c>
      <c r="D75" s="29">
        <v>6</v>
      </c>
      <c r="E75" s="30" t="s">
        <v>249</v>
      </c>
      <c r="F75" s="31">
        <v>43610</v>
      </c>
      <c r="G75" s="17"/>
      <c r="H75" s="33">
        <f t="shared" si="1"/>
        <v>0</v>
      </c>
    </row>
    <row r="76" spans="1:8" s="25" customFormat="1" x14ac:dyDescent="0.25">
      <c r="A76" s="26" t="s">
        <v>161</v>
      </c>
      <c r="B76" s="27" t="s">
        <v>227</v>
      </c>
      <c r="C76" s="28" t="s">
        <v>255</v>
      </c>
      <c r="D76" s="29">
        <v>3</v>
      </c>
      <c r="E76" s="30" t="s">
        <v>257</v>
      </c>
      <c r="F76" s="31">
        <v>43586</v>
      </c>
      <c r="G76" s="17"/>
      <c r="H76" s="33">
        <f t="shared" si="1"/>
        <v>0</v>
      </c>
    </row>
    <row r="77" spans="1:8" s="25" customFormat="1" x14ac:dyDescent="0.25">
      <c r="A77" s="26" t="s">
        <v>161</v>
      </c>
      <c r="B77" s="27" t="s">
        <v>227</v>
      </c>
      <c r="C77" s="28" t="s">
        <v>256</v>
      </c>
      <c r="D77" s="29">
        <v>6</v>
      </c>
      <c r="E77" s="30" t="s">
        <v>257</v>
      </c>
      <c r="F77" s="31">
        <v>43586</v>
      </c>
      <c r="G77" s="17"/>
      <c r="H77" s="33">
        <f t="shared" si="1"/>
        <v>0</v>
      </c>
    </row>
    <row r="78" spans="1:8" s="25" customFormat="1" x14ac:dyDescent="0.25">
      <c r="A78" s="26" t="s">
        <v>252</v>
      </c>
      <c r="B78" s="27" t="s">
        <v>227</v>
      </c>
      <c r="C78" s="28" t="s">
        <v>251</v>
      </c>
      <c r="D78" s="29">
        <v>500</v>
      </c>
      <c r="E78" s="30" t="s">
        <v>316</v>
      </c>
      <c r="F78" s="31">
        <v>43831</v>
      </c>
      <c r="G78" s="17"/>
      <c r="H78" s="33">
        <f t="shared" si="1"/>
        <v>0</v>
      </c>
    </row>
    <row r="79" spans="1:8" s="25" customFormat="1" x14ac:dyDescent="0.25">
      <c r="A79" s="26" t="s">
        <v>253</v>
      </c>
      <c r="B79" s="27" t="s">
        <v>227</v>
      </c>
      <c r="C79" s="28" t="s">
        <v>317</v>
      </c>
      <c r="D79" s="29">
        <v>500</v>
      </c>
      <c r="E79" s="30" t="s">
        <v>318</v>
      </c>
      <c r="F79" s="31">
        <v>43739</v>
      </c>
      <c r="G79" s="17"/>
      <c r="H79" s="33">
        <f t="shared" si="1"/>
        <v>0</v>
      </c>
    </row>
    <row r="80" spans="1:8" s="25" customFormat="1" x14ac:dyDescent="0.25">
      <c r="A80" s="26" t="s">
        <v>254</v>
      </c>
      <c r="B80" s="27" t="s">
        <v>227</v>
      </c>
      <c r="C80" s="28" t="s">
        <v>319</v>
      </c>
      <c r="D80" s="29">
        <v>3</v>
      </c>
      <c r="E80" s="30" t="s">
        <v>320</v>
      </c>
      <c r="F80" s="31">
        <v>43831</v>
      </c>
      <c r="G80" s="17"/>
      <c r="H80" s="33">
        <f t="shared" si="1"/>
        <v>0</v>
      </c>
    </row>
    <row r="81" spans="1:8" s="25" customFormat="1" x14ac:dyDescent="0.25">
      <c r="A81" s="26" t="s">
        <v>254</v>
      </c>
      <c r="B81" s="27" t="s">
        <v>227</v>
      </c>
      <c r="C81" s="28" t="s">
        <v>321</v>
      </c>
      <c r="D81" s="29">
        <v>21</v>
      </c>
      <c r="E81" s="30" t="s">
        <v>320</v>
      </c>
      <c r="F81" s="31">
        <v>43831</v>
      </c>
      <c r="G81" s="17"/>
      <c r="H81" s="33">
        <f t="shared" si="1"/>
        <v>0</v>
      </c>
    </row>
    <row r="82" spans="1:8" x14ac:dyDescent="0.3"/>
    <row r="83" spans="1:8" x14ac:dyDescent="0.3"/>
    <row r="84" spans="1:8" ht="15.75" customHeight="1" thickBot="1" x14ac:dyDescent="0.4">
      <c r="E84" s="129" t="s">
        <v>83</v>
      </c>
      <c r="F84" s="129"/>
      <c r="G84" s="130"/>
      <c r="H84" s="34">
        <f>SUM(H7:H81)</f>
        <v>0</v>
      </c>
    </row>
    <row r="85" spans="1:8" ht="15" thickTop="1" x14ac:dyDescent="0.35">
      <c r="H85" s="35"/>
    </row>
    <row r="86" spans="1:8" ht="14.5" x14ac:dyDescent="0.35">
      <c r="A86" s="20" t="s">
        <v>6</v>
      </c>
      <c r="B86" s="20"/>
      <c r="H86" s="35"/>
    </row>
    <row r="87" spans="1:8" ht="14.5" x14ac:dyDescent="0.35">
      <c r="E87" s="36" t="s">
        <v>154</v>
      </c>
      <c r="F87" s="25"/>
      <c r="G87" s="37">
        <f>COUNTIF(G7:G81,"")</f>
        <v>75</v>
      </c>
      <c r="H87" s="35"/>
    </row>
    <row r="88" spans="1:8" ht="14.5" x14ac:dyDescent="0.35">
      <c r="A88" s="38" t="s">
        <v>7</v>
      </c>
      <c r="B88" s="131"/>
      <c r="C88" s="132"/>
      <c r="H88" s="35"/>
    </row>
    <row r="89" spans="1:8" ht="14.5" x14ac:dyDescent="0.35">
      <c r="A89" s="39" t="s">
        <v>8</v>
      </c>
      <c r="B89" s="114"/>
      <c r="C89" s="115"/>
      <c r="H89" s="35"/>
    </row>
    <row r="90" spans="1:8" ht="14.5" x14ac:dyDescent="0.35">
      <c r="A90" s="39" t="s">
        <v>9</v>
      </c>
      <c r="B90" s="114"/>
      <c r="C90" s="115"/>
      <c r="H90" s="35"/>
    </row>
    <row r="91" spans="1:8" ht="14.5" x14ac:dyDescent="0.35">
      <c r="A91" s="40" t="s">
        <v>10</v>
      </c>
      <c r="B91" s="114"/>
      <c r="C91" s="115"/>
    </row>
    <row r="92" spans="1:8" ht="14.5" x14ac:dyDescent="0.35">
      <c r="A92" s="40" t="s">
        <v>11</v>
      </c>
      <c r="B92" s="116"/>
      <c r="C92" s="117"/>
    </row>
    <row r="93" spans="1:8" ht="12.75" customHeight="1" x14ac:dyDescent="0.35">
      <c r="A93" s="41"/>
      <c r="B93" s="118"/>
      <c r="C93" s="119"/>
    </row>
    <row r="94" spans="1:8" ht="12.75" customHeight="1" x14ac:dyDescent="0.35">
      <c r="A94" s="42"/>
      <c r="B94" s="120"/>
      <c r="C94" s="121"/>
    </row>
    <row r="95" spans="1:8" ht="14.5" x14ac:dyDescent="0.35">
      <c r="A95" s="42" t="s">
        <v>12</v>
      </c>
      <c r="B95" s="114"/>
      <c r="C95" s="115"/>
    </row>
    <row r="96" spans="1:8" x14ac:dyDescent="0.3"/>
    <row r="97" hidden="1" x14ac:dyDescent="0.3"/>
    <row r="98" hidden="1" x14ac:dyDescent="0.3"/>
    <row r="99" hidden="1" x14ac:dyDescent="0.3"/>
    <row r="100" hidden="1" x14ac:dyDescent="0.3"/>
    <row r="101" hidden="1" x14ac:dyDescent="0.3"/>
    <row r="102" hidden="1" x14ac:dyDescent="0.3"/>
    <row r="103" hidden="1" x14ac:dyDescent="0.3"/>
    <row r="104" hidden="1" x14ac:dyDescent="0.3"/>
    <row r="105" hidden="1" x14ac:dyDescent="0.3"/>
    <row r="106" hidden="1" x14ac:dyDescent="0.3"/>
    <row r="107" hidden="1" x14ac:dyDescent="0.3"/>
    <row r="108" hidden="1" x14ac:dyDescent="0.3"/>
    <row r="109" hidden="1" x14ac:dyDescent="0.3"/>
    <row r="110" hidden="1" x14ac:dyDescent="0.3"/>
  </sheetData>
  <sheetProtection algorithmName="SHA-512" hashValue="E/zikzDvkoSCdk8t65zhK7erIBegpHgoG0Cn33ZcDLNK/8GhlECrwa7HkCrav7OPvWBbbLE0FY2qaVkBR9pvUQ==" saltValue="NVHBtcutsY16TxtzX7mjHA==" spinCount="100000" sheet="1" objects="1" scenarios="1"/>
  <mergeCells count="9">
    <mergeCell ref="B91:C91"/>
    <mergeCell ref="B92:C94"/>
    <mergeCell ref="B95:C95"/>
    <mergeCell ref="A1:H1"/>
    <mergeCell ref="A3:H4"/>
    <mergeCell ref="E84:G84"/>
    <mergeCell ref="B88:C88"/>
    <mergeCell ref="B89:C89"/>
    <mergeCell ref="B90:C90"/>
  </mergeCells>
  <conditionalFormatting sqref="G87">
    <cfRule type="cellIs" dxfId="15" priority="1" operator="notEqual">
      <formula>0</formula>
    </cfRule>
    <cfRule type="cellIs" dxfId="14" priority="2" operator="equal">
      <formula>0</formula>
    </cfRule>
  </conditionalFormatting>
  <pageMargins left="0.31496062992125984" right="0.31496062992125984" top="0.74803149606299213" bottom="0.74803149606299213" header="0.31496062992125984" footer="0.31496062992125984"/>
  <pageSetup paperSize="9" scale="54" fitToHeight="10" orientation="landscape" r:id="rId1"/>
  <headerFooter>
    <oddFooter>&amp;LProvincie Noord-Holland&amp;RPag. &amp;P van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F32"/>
  <sheetViews>
    <sheetView topLeftCell="B1" workbookViewId="0">
      <selection activeCell="F32" sqref="F32"/>
    </sheetView>
  </sheetViews>
  <sheetFormatPr defaultColWidth="0" defaultRowHeight="13" zeroHeight="1" x14ac:dyDescent="0.25"/>
  <cols>
    <col min="1" max="1" width="25.81640625" style="25" customWidth="1"/>
    <col min="2" max="2" width="100.7265625" style="25" customWidth="1"/>
    <col min="3" max="3" width="12.7265625" style="25" customWidth="1"/>
    <col min="4" max="4" width="20.7265625" style="25" customWidth="1"/>
    <col min="5" max="5" width="16.7265625" style="25" customWidth="1"/>
    <col min="6" max="6" width="1.7265625" style="25" customWidth="1"/>
    <col min="7" max="16384" width="9.1796875" style="25" hidden="1"/>
  </cols>
  <sheetData>
    <row r="1" spans="1:5" ht="18.75" customHeight="1" x14ac:dyDescent="0.25">
      <c r="A1" s="133" t="s">
        <v>124</v>
      </c>
      <c r="B1" s="133"/>
      <c r="C1" s="133"/>
      <c r="D1" s="133"/>
      <c r="E1" s="133"/>
    </row>
    <row r="2" spans="1:5" ht="13.5" thickBot="1" x14ac:dyDescent="0.3"/>
    <row r="3" spans="1:5" ht="15" customHeight="1" x14ac:dyDescent="0.25">
      <c r="A3" s="123" t="s">
        <v>68</v>
      </c>
      <c r="B3" s="124"/>
      <c r="C3" s="124"/>
      <c r="D3" s="124"/>
      <c r="E3" s="125"/>
    </row>
    <row r="4" spans="1:5" ht="31.5" customHeight="1" thickBot="1" x14ac:dyDescent="0.3">
      <c r="A4" s="126"/>
      <c r="B4" s="127"/>
      <c r="C4" s="127"/>
      <c r="D4" s="127"/>
      <c r="E4" s="128"/>
    </row>
    <row r="5" spans="1:5" ht="14.5" x14ac:dyDescent="0.25">
      <c r="A5" s="43"/>
      <c r="B5" s="43"/>
    </row>
    <row r="6" spans="1:5" ht="14.5" x14ac:dyDescent="0.25">
      <c r="A6" s="43"/>
      <c r="B6" s="43"/>
    </row>
    <row r="7" spans="1:5" ht="14.5" x14ac:dyDescent="0.25">
      <c r="A7" s="43" t="s">
        <v>162</v>
      </c>
      <c r="D7" s="44">
        <v>1500000</v>
      </c>
    </row>
    <row r="8" spans="1:5" ht="14.5" x14ac:dyDescent="0.25">
      <c r="A8" s="43" t="s">
        <v>71</v>
      </c>
    </row>
    <row r="9" spans="1:5" ht="14.5" x14ac:dyDescent="0.25">
      <c r="A9" s="43"/>
      <c r="B9" s="43"/>
    </row>
    <row r="10" spans="1:5" x14ac:dyDescent="0.25">
      <c r="A10" s="21" t="s">
        <v>69</v>
      </c>
      <c r="B10" s="21" t="s">
        <v>1</v>
      </c>
      <c r="C10" s="22" t="s">
        <v>2</v>
      </c>
      <c r="D10" s="23" t="s">
        <v>70</v>
      </c>
      <c r="E10" s="24" t="s">
        <v>3</v>
      </c>
    </row>
    <row r="11" spans="1:5" ht="14.5" x14ac:dyDescent="0.25">
      <c r="A11" s="45" t="s">
        <v>298</v>
      </c>
      <c r="B11" s="46" t="s">
        <v>73</v>
      </c>
      <c r="C11" s="47">
        <v>15</v>
      </c>
      <c r="D11" s="6"/>
      <c r="E11" s="48">
        <f>C11*D11</f>
        <v>0</v>
      </c>
    </row>
    <row r="12" spans="1:5" ht="26" x14ac:dyDescent="0.25">
      <c r="A12" s="45" t="s">
        <v>299</v>
      </c>
      <c r="B12" s="46" t="s">
        <v>74</v>
      </c>
      <c r="C12" s="47">
        <v>55</v>
      </c>
      <c r="D12" s="6"/>
      <c r="E12" s="48">
        <f>C12*D12</f>
        <v>0</v>
      </c>
    </row>
    <row r="13" spans="1:5" ht="14.5" x14ac:dyDescent="0.25">
      <c r="A13" s="45" t="s">
        <v>300</v>
      </c>
      <c r="B13" s="46" t="s">
        <v>73</v>
      </c>
      <c r="C13" s="47">
        <v>15</v>
      </c>
      <c r="D13" s="6"/>
      <c r="E13" s="48">
        <f>C13*D13</f>
        <v>0</v>
      </c>
    </row>
    <row r="14" spans="1:5" ht="26" x14ac:dyDescent="0.25">
      <c r="A14" s="45" t="s">
        <v>301</v>
      </c>
      <c r="B14" s="46" t="s">
        <v>74</v>
      </c>
      <c r="C14" s="47">
        <v>100</v>
      </c>
      <c r="D14" s="6"/>
      <c r="E14" s="48">
        <f>C14*D14</f>
        <v>0</v>
      </c>
    </row>
    <row r="15" spans="1:5" x14ac:dyDescent="0.25"/>
    <row r="16" spans="1:5" x14ac:dyDescent="0.25"/>
    <row r="17" spans="1:5" ht="15" thickBot="1" x14ac:dyDescent="0.3">
      <c r="B17" s="49" t="s">
        <v>302</v>
      </c>
      <c r="E17" s="50">
        <f>SUM(E11:E14)</f>
        <v>0</v>
      </c>
    </row>
    <row r="18" spans="1:5" ht="13.5" thickTop="1" x14ac:dyDescent="0.25"/>
    <row r="19" spans="1:5" x14ac:dyDescent="0.25">
      <c r="B19" s="36" t="s">
        <v>154</v>
      </c>
      <c r="D19" s="37">
        <f>COUNTIF(D11:D14,"")</f>
        <v>4</v>
      </c>
    </row>
    <row r="20" spans="1:5" x14ac:dyDescent="0.25"/>
    <row r="21" spans="1:5" x14ac:dyDescent="0.25"/>
    <row r="22" spans="1:5" ht="14.5" x14ac:dyDescent="0.25">
      <c r="A22" s="43" t="s">
        <v>6</v>
      </c>
      <c r="B22" s="43"/>
      <c r="E22" s="51"/>
    </row>
    <row r="23" spans="1:5" ht="14.5" x14ac:dyDescent="0.25">
      <c r="E23" s="51"/>
    </row>
    <row r="24" spans="1:5" ht="14.5" x14ac:dyDescent="0.25">
      <c r="A24" s="21" t="s">
        <v>7</v>
      </c>
      <c r="B24" s="55"/>
      <c r="E24" s="51"/>
    </row>
    <row r="25" spans="1:5" ht="14.5" x14ac:dyDescent="0.25">
      <c r="A25" s="45" t="s">
        <v>8</v>
      </c>
      <c r="B25" s="56"/>
      <c r="E25" s="51"/>
    </row>
    <row r="26" spans="1:5" ht="14.5" x14ac:dyDescent="0.25">
      <c r="A26" s="45" t="s">
        <v>9</v>
      </c>
      <c r="B26" s="56"/>
      <c r="E26" s="51"/>
    </row>
    <row r="27" spans="1:5" ht="14.5" x14ac:dyDescent="0.25">
      <c r="A27" s="52" t="s">
        <v>10</v>
      </c>
      <c r="B27" s="57"/>
    </row>
    <row r="28" spans="1:5" ht="14.5" x14ac:dyDescent="0.25">
      <c r="A28" s="52" t="s">
        <v>11</v>
      </c>
      <c r="B28" s="57"/>
    </row>
    <row r="29" spans="1:5" ht="12.75" customHeight="1" x14ac:dyDescent="0.25">
      <c r="A29" s="53"/>
      <c r="B29" s="58"/>
    </row>
    <row r="30" spans="1:5" ht="12.75" customHeight="1" x14ac:dyDescent="0.25">
      <c r="A30" s="54"/>
      <c r="B30" s="59"/>
    </row>
    <row r="31" spans="1:5" ht="14.5" x14ac:dyDescent="0.25">
      <c r="A31" s="54" t="s">
        <v>12</v>
      </c>
      <c r="B31" s="59"/>
    </row>
    <row r="32" spans="1:5" x14ac:dyDescent="0.25"/>
  </sheetData>
  <sheetProtection algorithmName="SHA-512" hashValue="OqkyXrJqinwQ+W4mljjKQQj1TTB9O9asz4IU80wXjUILwPtnhUcnxOxjOIRwxnwWnwIlLlpl/mwxJsxeSoui9Q==" saltValue="+wqlDMlHFsy0T2eOzvwpzQ==" spinCount="100000" sheet="1" objects="1" scenarios="1"/>
  <mergeCells count="2">
    <mergeCell ref="A3:E4"/>
    <mergeCell ref="A1:E1"/>
  </mergeCells>
  <conditionalFormatting sqref="D19">
    <cfRule type="cellIs" dxfId="13" priority="1" operator="notEqual">
      <formula>0</formula>
    </cfRule>
    <cfRule type="cellIs" dxfId="12" priority="2" operator="equal">
      <formula>0</formula>
    </cfRule>
  </conditionalFormatting>
  <dataValidations count="1">
    <dataValidation type="decimal" allowBlank="1" showInputMessage="1" showErrorMessage="1" sqref="D11:D14">
      <formula1>0</formula1>
      <formula2>999999</formula2>
    </dataValidation>
  </dataValidations>
  <pageMargins left="0.31496062992125984" right="0.31496062992125984" top="0.74803149606299213" bottom="0.74803149606299213" header="0.31496062992125984" footer="0.31496062992125984"/>
  <pageSetup paperSize="9" scale="83" orientation="landscape" r:id="rId1"/>
  <headerFooter>
    <oddFooter>&amp;LProvincie Noord-Holland&amp;RPag. &amp;P van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F29"/>
  <sheetViews>
    <sheetView workbookViewId="0">
      <selection activeCell="F26" sqref="F26"/>
    </sheetView>
  </sheetViews>
  <sheetFormatPr defaultColWidth="0" defaultRowHeight="13" zeroHeight="1" x14ac:dyDescent="0.25"/>
  <cols>
    <col min="1" max="1" width="25.81640625" style="25" customWidth="1"/>
    <col min="2" max="2" width="100.7265625" style="25" customWidth="1"/>
    <col min="3" max="3" width="12.7265625" style="25" customWidth="1"/>
    <col min="4" max="4" width="20.7265625" style="25" customWidth="1"/>
    <col min="5" max="5" width="16.7265625" style="25" customWidth="1"/>
    <col min="6" max="6" width="1.7265625" style="25" customWidth="1"/>
    <col min="7" max="16384" width="9.1796875" style="25" hidden="1"/>
  </cols>
  <sheetData>
    <row r="1" spans="1:5" ht="18.75" customHeight="1" x14ac:dyDescent="0.25">
      <c r="A1" s="133" t="s">
        <v>124</v>
      </c>
      <c r="B1" s="133"/>
      <c r="C1" s="133"/>
      <c r="D1" s="133"/>
      <c r="E1" s="133"/>
    </row>
    <row r="2" spans="1:5" ht="13.5" thickBot="1" x14ac:dyDescent="0.3"/>
    <row r="3" spans="1:5" ht="15" customHeight="1" x14ac:dyDescent="0.25">
      <c r="A3" s="123" t="s">
        <v>79</v>
      </c>
      <c r="B3" s="124"/>
      <c r="C3" s="124"/>
      <c r="D3" s="124"/>
      <c r="E3" s="125"/>
    </row>
    <row r="4" spans="1:5" ht="22.5" customHeight="1" thickBot="1" x14ac:dyDescent="0.3">
      <c r="A4" s="126"/>
      <c r="B4" s="127"/>
      <c r="C4" s="127"/>
      <c r="D4" s="127"/>
      <c r="E4" s="128"/>
    </row>
    <row r="5" spans="1:5" ht="14.5" x14ac:dyDescent="0.25">
      <c r="A5" s="43"/>
      <c r="B5" s="43"/>
    </row>
    <row r="6" spans="1:5" ht="14.5" x14ac:dyDescent="0.25">
      <c r="A6" s="43"/>
      <c r="B6" s="43"/>
    </row>
    <row r="7" spans="1:5" x14ac:dyDescent="0.25">
      <c r="A7" s="21" t="s">
        <v>9</v>
      </c>
      <c r="B7" s="21" t="s">
        <v>1</v>
      </c>
      <c r="C7" s="22" t="s">
        <v>77</v>
      </c>
      <c r="D7" s="23" t="s">
        <v>78</v>
      </c>
      <c r="E7" s="24" t="s">
        <v>3</v>
      </c>
    </row>
    <row r="8" spans="1:5" ht="14.5" x14ac:dyDescent="0.25">
      <c r="A8" s="45" t="s">
        <v>75</v>
      </c>
      <c r="B8" s="46" t="s">
        <v>76</v>
      </c>
      <c r="C8" s="47">
        <v>100</v>
      </c>
      <c r="D8" s="6"/>
      <c r="E8" s="48">
        <f>C8*D8</f>
        <v>0</v>
      </c>
    </row>
    <row r="9" spans="1:5" x14ac:dyDescent="0.25"/>
    <row r="10" spans="1:5" x14ac:dyDescent="0.25"/>
    <row r="11" spans="1:5" ht="15" thickBot="1" x14ac:dyDescent="0.3">
      <c r="B11" s="49" t="s">
        <v>158</v>
      </c>
      <c r="E11" s="50">
        <f>SUM(E8:E8)</f>
        <v>0</v>
      </c>
    </row>
    <row r="12" spans="1:5" ht="15" thickTop="1" x14ac:dyDescent="0.25">
      <c r="E12" s="51"/>
    </row>
    <row r="13" spans="1:5" x14ac:dyDescent="0.25">
      <c r="B13" s="36" t="s">
        <v>154</v>
      </c>
      <c r="D13" s="37">
        <f>COUNTIF(D8:D8,"")</f>
        <v>1</v>
      </c>
    </row>
    <row r="14" spans="1:5" x14ac:dyDescent="0.25"/>
    <row r="15" spans="1:5" x14ac:dyDescent="0.25"/>
    <row r="16" spans="1:5" ht="14.5" x14ac:dyDescent="0.25">
      <c r="A16" s="43" t="s">
        <v>6</v>
      </c>
      <c r="B16" s="43"/>
      <c r="E16" s="51"/>
    </row>
    <row r="17" spans="1:5" ht="14.5" x14ac:dyDescent="0.25">
      <c r="E17" s="51"/>
    </row>
    <row r="18" spans="1:5" ht="14.5" x14ac:dyDescent="0.25">
      <c r="A18" s="21" t="s">
        <v>7</v>
      </c>
      <c r="B18" s="55"/>
      <c r="E18" s="51"/>
    </row>
    <row r="19" spans="1:5" ht="14.5" x14ac:dyDescent="0.25">
      <c r="A19" s="45" t="s">
        <v>8</v>
      </c>
      <c r="B19" s="56"/>
      <c r="E19" s="51"/>
    </row>
    <row r="20" spans="1:5" ht="14.5" x14ac:dyDescent="0.25">
      <c r="A20" s="45" t="s">
        <v>9</v>
      </c>
      <c r="B20" s="56"/>
      <c r="E20" s="51"/>
    </row>
    <row r="21" spans="1:5" ht="14.5" x14ac:dyDescent="0.25">
      <c r="A21" s="52" t="s">
        <v>10</v>
      </c>
      <c r="B21" s="57"/>
    </row>
    <row r="22" spans="1:5" ht="14.5" x14ac:dyDescent="0.25">
      <c r="A22" s="52" t="s">
        <v>11</v>
      </c>
      <c r="B22" s="57"/>
    </row>
    <row r="23" spans="1:5" ht="12.75" customHeight="1" x14ac:dyDescent="0.25">
      <c r="A23" s="53"/>
      <c r="B23" s="58"/>
    </row>
    <row r="24" spans="1:5" ht="12.75" customHeight="1" x14ac:dyDescent="0.25">
      <c r="A24" s="54"/>
      <c r="B24" s="59"/>
    </row>
    <row r="25" spans="1:5" ht="14.5" x14ac:dyDescent="0.25">
      <c r="A25" s="54" t="s">
        <v>12</v>
      </c>
      <c r="B25" s="59"/>
    </row>
    <row r="26" spans="1:5" x14ac:dyDescent="0.25"/>
    <row r="27" spans="1:5" hidden="1" x14ac:dyDescent="0.25"/>
    <row r="28" spans="1:5" hidden="1" x14ac:dyDescent="0.25"/>
    <row r="29" spans="1:5" hidden="1" x14ac:dyDescent="0.25"/>
  </sheetData>
  <sheetProtection algorithmName="SHA-512" hashValue="9FC/zc7r/0+HuwyriFwW+qKASc2kfMZT8otQ3T/8Hmc4AOmZ5S44kuDpR42RCkK57CnHc/MYDS0pwUmrgLc7Cg==" saltValue="1J++cmIujVS8Cx+nXUTUDw==" spinCount="100000" sheet="1" objects="1" scenarios="1"/>
  <mergeCells count="2">
    <mergeCell ref="A3:E4"/>
    <mergeCell ref="A1:E1"/>
  </mergeCells>
  <conditionalFormatting sqref="D13">
    <cfRule type="cellIs" dxfId="11" priority="1" operator="notEqual">
      <formula>0</formula>
    </cfRule>
    <cfRule type="cellIs" dxfId="10" priority="2" operator="equal">
      <formula>0</formula>
    </cfRule>
  </conditionalFormatting>
  <dataValidations count="1">
    <dataValidation type="decimal" allowBlank="1" showInputMessage="1" showErrorMessage="1" sqref="D8">
      <formula1>0</formula1>
      <formula2>999</formula2>
    </dataValidation>
  </dataValidations>
  <pageMargins left="0.31496062992125984" right="0.31496062992125984" top="0.74803149606299213" bottom="0.74803149606299213" header="0.31496062992125984" footer="0.31496062992125984"/>
  <pageSetup paperSize="9" scale="80" orientation="landscape" r:id="rId1"/>
  <headerFooter>
    <oddFooter>&amp;LProvincie Noord-Holland&amp;RPag. &amp;P van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M90"/>
  <sheetViews>
    <sheetView zoomScaleNormal="100" workbookViewId="0">
      <pane xSplit="1" ySplit="10" topLeftCell="B11" activePane="bottomRight" state="frozen"/>
      <selection activeCell="C10" sqref="C10"/>
      <selection pane="topRight" activeCell="C10" sqref="C10"/>
      <selection pane="bottomLeft" activeCell="C10" sqref="C10"/>
      <selection pane="bottomRight" activeCell="F63" sqref="F63"/>
    </sheetView>
  </sheetViews>
  <sheetFormatPr defaultColWidth="0" defaultRowHeight="13" zeroHeight="1" x14ac:dyDescent="0.25"/>
  <cols>
    <col min="1" max="1" width="30.7265625" style="25" customWidth="1"/>
    <col min="2" max="2" width="100.7265625" style="25" customWidth="1"/>
    <col min="3" max="3" width="12.7265625" style="25" customWidth="1"/>
    <col min="4" max="4" width="12.7265625" style="37" customWidth="1"/>
    <col min="5" max="5" width="50.7265625" style="25" customWidth="1"/>
    <col min="6" max="6" width="1.7265625" style="25" customWidth="1"/>
    <col min="7" max="13" width="0" style="25" hidden="1" customWidth="1"/>
    <col min="14" max="16384" width="8.81640625" style="25" hidden="1"/>
  </cols>
  <sheetData>
    <row r="1" spans="1:5" ht="18.75" customHeight="1" x14ac:dyDescent="0.25">
      <c r="A1" s="2" t="s">
        <v>124</v>
      </c>
      <c r="B1" s="2"/>
      <c r="C1" s="2"/>
      <c r="D1" s="2"/>
      <c r="E1" s="2"/>
    </row>
    <row r="2" spans="1:5" ht="13.5" thickBot="1" x14ac:dyDescent="0.3"/>
    <row r="3" spans="1:5" ht="15" customHeight="1" x14ac:dyDescent="0.25">
      <c r="A3" s="123" t="s">
        <v>85</v>
      </c>
      <c r="B3" s="124"/>
      <c r="C3" s="124"/>
      <c r="D3" s="124"/>
      <c r="E3" s="125"/>
    </row>
    <row r="4" spans="1:5" ht="22.5" customHeight="1" thickBot="1" x14ac:dyDescent="0.3">
      <c r="A4" s="126"/>
      <c r="B4" s="127"/>
      <c r="C4" s="127"/>
      <c r="D4" s="127"/>
      <c r="E4" s="128"/>
    </row>
    <row r="5" spans="1:5" ht="6" customHeight="1" x14ac:dyDescent="0.25">
      <c r="A5" s="43"/>
      <c r="B5" s="43"/>
      <c r="C5" s="43"/>
    </row>
    <row r="6" spans="1:5" s="43" customFormat="1" ht="37.5" customHeight="1" x14ac:dyDescent="0.25">
      <c r="A6" s="134" t="s">
        <v>303</v>
      </c>
      <c r="B6" s="134"/>
      <c r="C6" s="134"/>
      <c r="D6" s="134"/>
      <c r="E6" s="134"/>
    </row>
    <row r="7" spans="1:5" s="43" customFormat="1" ht="6" customHeight="1" x14ac:dyDescent="0.25">
      <c r="A7" s="7"/>
      <c r="B7" s="7"/>
      <c r="C7" s="7"/>
      <c r="D7" s="7"/>
      <c r="E7" s="7"/>
    </row>
    <row r="8" spans="1:5" ht="15.5" x14ac:dyDescent="0.25">
      <c r="A8" s="8" t="s">
        <v>20</v>
      </c>
    </row>
    <row r="9" spans="1:5" ht="3" customHeight="1" x14ac:dyDescent="0.25"/>
    <row r="10" spans="1:5" x14ac:dyDescent="0.25">
      <c r="A10" s="3" t="s">
        <v>19</v>
      </c>
      <c r="B10" s="4" t="s">
        <v>18</v>
      </c>
      <c r="C10" s="5" t="s">
        <v>152</v>
      </c>
      <c r="D10" s="5" t="s">
        <v>17</v>
      </c>
      <c r="E10" s="4" t="s">
        <v>16</v>
      </c>
    </row>
    <row r="11" spans="1:5" x14ac:dyDescent="0.25">
      <c r="A11" s="60" t="s">
        <v>263</v>
      </c>
      <c r="B11" s="61" t="s">
        <v>285</v>
      </c>
      <c r="C11" s="62">
        <v>43831</v>
      </c>
      <c r="D11" s="78" t="s">
        <v>15</v>
      </c>
      <c r="E11" s="79"/>
    </row>
    <row r="12" spans="1:5" x14ac:dyDescent="0.25">
      <c r="A12" s="60" t="s">
        <v>273</v>
      </c>
      <c r="B12" s="61" t="s">
        <v>293</v>
      </c>
      <c r="C12" s="62">
        <v>43831</v>
      </c>
      <c r="D12" s="78" t="s">
        <v>15</v>
      </c>
      <c r="E12" s="79"/>
    </row>
    <row r="13" spans="1:5" x14ac:dyDescent="0.25">
      <c r="A13" s="60" t="s">
        <v>100</v>
      </c>
      <c r="B13" s="61" t="s">
        <v>101</v>
      </c>
      <c r="C13" s="63">
        <v>43678</v>
      </c>
      <c r="D13" s="78" t="s">
        <v>15</v>
      </c>
      <c r="E13" s="79"/>
    </row>
    <row r="14" spans="1:5" x14ac:dyDescent="0.25">
      <c r="A14" s="60" t="s">
        <v>260</v>
      </c>
      <c r="B14" s="64" t="s">
        <v>93</v>
      </c>
      <c r="C14" s="62">
        <v>43631</v>
      </c>
      <c r="D14" s="78" t="s">
        <v>15</v>
      </c>
      <c r="E14" s="79"/>
    </row>
    <row r="15" spans="1:5" x14ac:dyDescent="0.25">
      <c r="A15" s="60" t="s">
        <v>264</v>
      </c>
      <c r="B15" s="61" t="s">
        <v>286</v>
      </c>
      <c r="C15" s="62">
        <v>43678</v>
      </c>
      <c r="D15" s="78" t="s">
        <v>15</v>
      </c>
      <c r="E15" s="79"/>
    </row>
    <row r="16" spans="1:5" x14ac:dyDescent="0.25">
      <c r="A16" s="60" t="s">
        <v>268</v>
      </c>
      <c r="B16" s="61" t="s">
        <v>289</v>
      </c>
      <c r="C16" s="62">
        <v>43664</v>
      </c>
      <c r="D16" s="78" t="s">
        <v>15</v>
      </c>
      <c r="E16" s="79"/>
    </row>
    <row r="17" spans="1:5" x14ac:dyDescent="0.25">
      <c r="A17" s="60" t="s">
        <v>269</v>
      </c>
      <c r="B17" s="61" t="s">
        <v>115</v>
      </c>
      <c r="C17" s="62">
        <v>43831</v>
      </c>
      <c r="D17" s="78" t="s">
        <v>15</v>
      </c>
      <c r="E17" s="79"/>
    </row>
    <row r="18" spans="1:5" x14ac:dyDescent="0.25">
      <c r="A18" s="65" t="s">
        <v>274</v>
      </c>
      <c r="B18" s="66" t="s">
        <v>294</v>
      </c>
      <c r="C18" s="67">
        <v>43518</v>
      </c>
      <c r="D18" s="78" t="s">
        <v>15</v>
      </c>
      <c r="E18" s="79"/>
    </row>
    <row r="19" spans="1:5" x14ac:dyDescent="0.25">
      <c r="A19" s="68" t="s">
        <v>102</v>
      </c>
      <c r="B19" s="64" t="s">
        <v>288</v>
      </c>
      <c r="C19" s="62">
        <v>43831</v>
      </c>
      <c r="D19" s="78" t="s">
        <v>15</v>
      </c>
      <c r="E19" s="79"/>
    </row>
    <row r="20" spans="1:5" x14ac:dyDescent="0.25">
      <c r="A20" s="60" t="s">
        <v>105</v>
      </c>
      <c r="B20" s="61" t="s">
        <v>106</v>
      </c>
      <c r="C20" s="62">
        <v>43556</v>
      </c>
      <c r="D20" s="78" t="s">
        <v>15</v>
      </c>
      <c r="E20" s="79"/>
    </row>
    <row r="21" spans="1:5" x14ac:dyDescent="0.25">
      <c r="A21" s="68" t="s">
        <v>120</v>
      </c>
      <c r="B21" s="64" t="s">
        <v>121</v>
      </c>
      <c r="C21" s="63">
        <v>43710</v>
      </c>
      <c r="D21" s="78" t="s">
        <v>15</v>
      </c>
      <c r="E21" s="79"/>
    </row>
    <row r="22" spans="1:5" x14ac:dyDescent="0.25">
      <c r="A22" s="60" t="s">
        <v>262</v>
      </c>
      <c r="B22" s="61" t="s">
        <v>284</v>
      </c>
      <c r="C22" s="62">
        <v>43831</v>
      </c>
      <c r="D22" s="78" t="s">
        <v>15</v>
      </c>
      <c r="E22" s="79"/>
    </row>
    <row r="23" spans="1:5" x14ac:dyDescent="0.25">
      <c r="A23" s="68" t="s">
        <v>275</v>
      </c>
      <c r="B23" s="64" t="s">
        <v>295</v>
      </c>
      <c r="C23" s="62">
        <v>43800</v>
      </c>
      <c r="D23" s="78" t="s">
        <v>15</v>
      </c>
      <c r="E23" s="79"/>
    </row>
    <row r="24" spans="1:5" x14ac:dyDescent="0.25">
      <c r="A24" s="60" t="s">
        <v>109</v>
      </c>
      <c r="B24" s="61" t="s">
        <v>110</v>
      </c>
      <c r="C24" s="62">
        <v>44197</v>
      </c>
      <c r="D24" s="78" t="s">
        <v>15</v>
      </c>
      <c r="E24" s="79"/>
    </row>
    <row r="25" spans="1:5" x14ac:dyDescent="0.25">
      <c r="A25" s="68" t="s">
        <v>259</v>
      </c>
      <c r="B25" s="64" t="s">
        <v>92</v>
      </c>
      <c r="C25" s="63">
        <v>43831</v>
      </c>
      <c r="D25" s="78" t="s">
        <v>15</v>
      </c>
      <c r="E25" s="79"/>
    </row>
    <row r="26" spans="1:5" x14ac:dyDescent="0.25">
      <c r="A26" s="68" t="s">
        <v>112</v>
      </c>
      <c r="B26" s="64" t="s">
        <v>113</v>
      </c>
      <c r="C26" s="63">
        <v>43831</v>
      </c>
      <c r="D26" s="78" t="s">
        <v>15</v>
      </c>
      <c r="E26" s="79"/>
    </row>
    <row r="27" spans="1:5" ht="26" x14ac:dyDescent="0.25">
      <c r="A27" s="68" t="s">
        <v>94</v>
      </c>
      <c r="B27" s="69" t="s">
        <v>282</v>
      </c>
      <c r="C27" s="67">
        <v>43831</v>
      </c>
      <c r="D27" s="78" t="s">
        <v>15</v>
      </c>
      <c r="E27" s="79"/>
    </row>
    <row r="28" spans="1:5" x14ac:dyDescent="0.25">
      <c r="A28" s="68" t="s">
        <v>266</v>
      </c>
      <c r="B28" s="64" t="s">
        <v>287</v>
      </c>
      <c r="C28" s="62">
        <v>43831</v>
      </c>
      <c r="D28" s="78" t="s">
        <v>15</v>
      </c>
      <c r="E28" s="79"/>
    </row>
    <row r="29" spans="1:5" x14ac:dyDescent="0.25">
      <c r="A29" s="60" t="s">
        <v>266</v>
      </c>
      <c r="B29" s="61" t="s">
        <v>111</v>
      </c>
      <c r="C29" s="62">
        <v>43556</v>
      </c>
      <c r="D29" s="78" t="s">
        <v>15</v>
      </c>
      <c r="E29" s="79"/>
    </row>
    <row r="30" spans="1:5" x14ac:dyDescent="0.25">
      <c r="A30" s="68" t="s">
        <v>276</v>
      </c>
      <c r="B30" s="64" t="s">
        <v>296</v>
      </c>
      <c r="C30" s="62">
        <v>44317</v>
      </c>
      <c r="D30" s="78" t="s">
        <v>15</v>
      </c>
      <c r="E30" s="79"/>
    </row>
    <row r="31" spans="1:5" x14ac:dyDescent="0.25">
      <c r="A31" s="60" t="s">
        <v>114</v>
      </c>
      <c r="B31" s="61" t="s">
        <v>291</v>
      </c>
      <c r="C31" s="62">
        <v>43701</v>
      </c>
      <c r="D31" s="78" t="s">
        <v>15</v>
      </c>
      <c r="E31" s="79"/>
    </row>
    <row r="32" spans="1:5" x14ac:dyDescent="0.25">
      <c r="A32" s="60" t="s">
        <v>265</v>
      </c>
      <c r="B32" s="61" t="s">
        <v>97</v>
      </c>
      <c r="C32" s="62">
        <v>44129</v>
      </c>
      <c r="D32" s="78" t="s">
        <v>15</v>
      </c>
      <c r="E32" s="79"/>
    </row>
    <row r="33" spans="1:5" x14ac:dyDescent="0.25">
      <c r="A33" s="60" t="s">
        <v>107</v>
      </c>
      <c r="B33" s="64" t="s">
        <v>108</v>
      </c>
      <c r="C33" s="62">
        <v>44562</v>
      </c>
      <c r="D33" s="78" t="s">
        <v>15</v>
      </c>
      <c r="E33" s="79"/>
    </row>
    <row r="34" spans="1:5" x14ac:dyDescent="0.25">
      <c r="A34" s="60" t="s">
        <v>272</v>
      </c>
      <c r="B34" s="64" t="s">
        <v>119</v>
      </c>
      <c r="C34" s="63">
        <v>43831</v>
      </c>
      <c r="D34" s="78" t="s">
        <v>15</v>
      </c>
      <c r="E34" s="79"/>
    </row>
    <row r="35" spans="1:5" x14ac:dyDescent="0.25">
      <c r="A35" s="68" t="s">
        <v>277</v>
      </c>
      <c r="B35" s="64" t="s">
        <v>277</v>
      </c>
      <c r="C35" s="62">
        <v>43667</v>
      </c>
      <c r="D35" s="78" t="s">
        <v>15</v>
      </c>
      <c r="E35" s="79"/>
    </row>
    <row r="36" spans="1:5" x14ac:dyDescent="0.25">
      <c r="A36" s="60" t="s">
        <v>98</v>
      </c>
      <c r="B36" s="61" t="s">
        <v>99</v>
      </c>
      <c r="C36" s="62">
        <v>43586</v>
      </c>
      <c r="D36" s="78" t="s">
        <v>15</v>
      </c>
      <c r="E36" s="79"/>
    </row>
    <row r="37" spans="1:5" x14ac:dyDescent="0.25">
      <c r="A37" s="60" t="s">
        <v>278</v>
      </c>
      <c r="B37" s="61" t="s">
        <v>297</v>
      </c>
      <c r="C37" s="63">
        <v>43559</v>
      </c>
      <c r="D37" s="78" t="s">
        <v>15</v>
      </c>
      <c r="E37" s="79"/>
    </row>
    <row r="38" spans="1:5" x14ac:dyDescent="0.25">
      <c r="A38" s="60" t="s">
        <v>160</v>
      </c>
      <c r="B38" s="61" t="s">
        <v>279</v>
      </c>
      <c r="C38" s="63">
        <v>44256</v>
      </c>
      <c r="D38" s="78" t="s">
        <v>15</v>
      </c>
      <c r="E38" s="79"/>
    </row>
    <row r="39" spans="1:5" x14ac:dyDescent="0.25">
      <c r="A39" s="60" t="s">
        <v>267</v>
      </c>
      <c r="B39" s="61" t="s">
        <v>103</v>
      </c>
      <c r="C39" s="62">
        <v>43556</v>
      </c>
      <c r="D39" s="78" t="s">
        <v>15</v>
      </c>
      <c r="E39" s="79"/>
    </row>
    <row r="40" spans="1:5" x14ac:dyDescent="0.25">
      <c r="A40" s="68" t="s">
        <v>91</v>
      </c>
      <c r="B40" s="64" t="s">
        <v>281</v>
      </c>
      <c r="C40" s="62">
        <v>43831</v>
      </c>
      <c r="D40" s="78" t="s">
        <v>15</v>
      </c>
      <c r="E40" s="79"/>
    </row>
    <row r="41" spans="1:5" ht="26" x14ac:dyDescent="0.25">
      <c r="A41" s="60" t="s">
        <v>270</v>
      </c>
      <c r="B41" s="61" t="s">
        <v>292</v>
      </c>
      <c r="C41" s="62">
        <v>43603</v>
      </c>
      <c r="D41" s="78" t="s">
        <v>15</v>
      </c>
      <c r="E41" s="79"/>
    </row>
    <row r="42" spans="1:5" x14ac:dyDescent="0.25">
      <c r="A42" s="60" t="s">
        <v>271</v>
      </c>
      <c r="B42" s="61" t="s">
        <v>118</v>
      </c>
      <c r="C42" s="62">
        <v>43578</v>
      </c>
      <c r="D42" s="78" t="s">
        <v>15</v>
      </c>
      <c r="E42" s="79"/>
    </row>
    <row r="43" spans="1:5" x14ac:dyDescent="0.25">
      <c r="A43" s="60" t="s">
        <v>261</v>
      </c>
      <c r="B43" s="61" t="s">
        <v>283</v>
      </c>
      <c r="C43" s="62">
        <v>43831</v>
      </c>
      <c r="D43" s="78" t="s">
        <v>15</v>
      </c>
      <c r="E43" s="79"/>
    </row>
    <row r="44" spans="1:5" x14ac:dyDescent="0.25">
      <c r="A44" s="60" t="s">
        <v>258</v>
      </c>
      <c r="B44" s="64" t="s">
        <v>280</v>
      </c>
      <c r="C44" s="63">
        <v>43831</v>
      </c>
      <c r="D44" s="78" t="s">
        <v>15</v>
      </c>
      <c r="E44" s="79"/>
    </row>
    <row r="45" spans="1:5" x14ac:dyDescent="0.25">
      <c r="A45" s="60" t="s">
        <v>95</v>
      </c>
      <c r="B45" s="61" t="s">
        <v>96</v>
      </c>
      <c r="C45" s="62">
        <v>43831</v>
      </c>
      <c r="D45" s="78" t="s">
        <v>15</v>
      </c>
      <c r="E45" s="79"/>
    </row>
    <row r="46" spans="1:5" x14ac:dyDescent="0.25">
      <c r="A46" s="68" t="s">
        <v>104</v>
      </c>
      <c r="B46" s="61" t="s">
        <v>290</v>
      </c>
      <c r="C46" s="62">
        <v>43709</v>
      </c>
      <c r="D46" s="78" t="s">
        <v>15</v>
      </c>
      <c r="E46" s="79"/>
    </row>
    <row r="47" spans="1:5" x14ac:dyDescent="0.25">
      <c r="A47" s="68" t="s">
        <v>116</v>
      </c>
      <c r="B47" s="64" t="s">
        <v>117</v>
      </c>
      <c r="C47" s="62">
        <v>43494</v>
      </c>
      <c r="D47" s="78" t="s">
        <v>15</v>
      </c>
      <c r="E47" s="79"/>
    </row>
    <row r="48" spans="1:5" x14ac:dyDescent="0.25"/>
    <row r="49" spans="1:13" x14ac:dyDescent="0.25">
      <c r="B49" s="36" t="s">
        <v>89</v>
      </c>
      <c r="C49" s="36"/>
      <c r="D49" s="37">
        <f>ROW(D47)-ROW(D10)</f>
        <v>37</v>
      </c>
    </row>
    <row r="50" spans="1:13" ht="12.65" customHeight="1" x14ac:dyDescent="0.25">
      <c r="A50" s="70"/>
      <c r="B50" s="36" t="s">
        <v>90</v>
      </c>
      <c r="C50" s="36"/>
      <c r="D50" s="37">
        <f>COUNTBLANK(D11:D47)</f>
        <v>0</v>
      </c>
    </row>
    <row r="51" spans="1:13" ht="12.65" customHeight="1" x14ac:dyDescent="0.25">
      <c r="A51" s="70"/>
      <c r="B51" s="36" t="s">
        <v>88</v>
      </c>
      <c r="C51" s="36"/>
      <c r="D51" s="37">
        <f>COUNTIF(D11:D47,"Ja/Nee")</f>
        <v>37</v>
      </c>
    </row>
    <row r="52" spans="1:13" ht="12.65" customHeight="1" x14ac:dyDescent="0.25">
      <c r="A52" s="70"/>
      <c r="B52" s="36" t="s">
        <v>87</v>
      </c>
      <c r="C52" s="36"/>
      <c r="D52" s="71">
        <f>COUNTIF(D11:D47,"Ja")</f>
        <v>0</v>
      </c>
    </row>
    <row r="53" spans="1:13" ht="12.65" customHeight="1" x14ac:dyDescent="0.25">
      <c r="A53" s="70"/>
      <c r="B53" s="36" t="s">
        <v>86</v>
      </c>
      <c r="C53" s="36"/>
      <c r="D53" s="71">
        <f>COUNTIF(D11:D47,"Nee")</f>
        <v>0</v>
      </c>
    </row>
    <row r="54" spans="1:13" ht="12.65" customHeight="1" x14ac:dyDescent="0.25">
      <c r="A54" s="70"/>
    </row>
    <row r="55" spans="1:13" s="19" customFormat="1" ht="14.5" x14ac:dyDescent="0.35">
      <c r="A55" s="72" t="s">
        <v>7</v>
      </c>
      <c r="B55" s="80"/>
      <c r="C55" s="25"/>
      <c r="D55" s="73"/>
      <c r="J55" s="35"/>
      <c r="K55" s="74"/>
      <c r="L55" s="75"/>
      <c r="M55" s="76"/>
    </row>
    <row r="56" spans="1:13" s="19" customFormat="1" ht="14.5" x14ac:dyDescent="0.35">
      <c r="A56" s="39" t="s">
        <v>8</v>
      </c>
      <c r="B56" s="81"/>
      <c r="C56" s="25"/>
      <c r="D56" s="73"/>
      <c r="J56" s="35"/>
      <c r="K56" s="74"/>
      <c r="L56" s="75"/>
      <c r="M56" s="76"/>
    </row>
    <row r="57" spans="1:13" s="19" customFormat="1" ht="14.5" x14ac:dyDescent="0.35">
      <c r="A57" s="39" t="s">
        <v>9</v>
      </c>
      <c r="B57" s="81"/>
      <c r="C57" s="25"/>
      <c r="D57" s="73"/>
      <c r="J57" s="35"/>
    </row>
    <row r="58" spans="1:13" s="19" customFormat="1" ht="14.5" x14ac:dyDescent="0.35">
      <c r="A58" s="40" t="s">
        <v>10</v>
      </c>
      <c r="B58" s="82"/>
      <c r="C58" s="25"/>
      <c r="D58" s="73"/>
    </row>
    <row r="59" spans="1:13" s="19" customFormat="1" ht="14.5" x14ac:dyDescent="0.35">
      <c r="A59" s="40" t="s">
        <v>11</v>
      </c>
      <c r="B59" s="82"/>
      <c r="C59" s="25"/>
      <c r="D59" s="73"/>
    </row>
    <row r="60" spans="1:13" s="19" customFormat="1" ht="12.75" customHeight="1" x14ac:dyDescent="0.35">
      <c r="A60" s="41"/>
      <c r="B60" s="83"/>
      <c r="C60" s="25"/>
      <c r="D60" s="73"/>
    </row>
    <row r="61" spans="1:13" s="19" customFormat="1" ht="12.75" customHeight="1" x14ac:dyDescent="0.35">
      <c r="A61" s="42"/>
      <c r="B61" s="84"/>
      <c r="C61" s="25"/>
      <c r="D61" s="73"/>
    </row>
    <row r="62" spans="1:13" s="19" customFormat="1" ht="14.5" x14ac:dyDescent="0.35">
      <c r="A62" s="42" t="s">
        <v>12</v>
      </c>
      <c r="B62" s="84"/>
      <c r="C62" s="25"/>
      <c r="D62" s="73"/>
    </row>
    <row r="63" spans="1:13" x14ac:dyDescent="0.25">
      <c r="A63" s="77"/>
    </row>
    <row r="64" spans="1:13" hidden="1" x14ac:dyDescent="0.25">
      <c r="A64" s="77"/>
    </row>
    <row r="65" hidden="1" x14ac:dyDescent="0.25"/>
    <row r="66" hidden="1" x14ac:dyDescent="0.25"/>
    <row r="67" hidden="1" x14ac:dyDescent="0.25"/>
    <row r="68" hidden="1" x14ac:dyDescent="0.25"/>
    <row r="69" hidden="1" x14ac:dyDescent="0.25"/>
    <row r="70" hidden="1" x14ac:dyDescent="0.25"/>
    <row r="71" hidden="1" x14ac:dyDescent="0.25"/>
    <row r="72" hidden="1" x14ac:dyDescent="0.25"/>
    <row r="73" hidden="1" x14ac:dyDescent="0.25"/>
    <row r="74" hidden="1" x14ac:dyDescent="0.25"/>
    <row r="75" hidden="1" x14ac:dyDescent="0.25"/>
    <row r="76" hidden="1" x14ac:dyDescent="0.25"/>
    <row r="77" hidden="1" x14ac:dyDescent="0.25"/>
    <row r="78" hidden="1" x14ac:dyDescent="0.25"/>
    <row r="79" hidden="1" x14ac:dyDescent="0.25"/>
    <row r="80" hidden="1" x14ac:dyDescent="0.25"/>
    <row r="81" hidden="1" x14ac:dyDescent="0.25"/>
    <row r="82" hidden="1" x14ac:dyDescent="0.25"/>
    <row r="83" hidden="1" x14ac:dyDescent="0.25"/>
    <row r="84" hidden="1" x14ac:dyDescent="0.25"/>
    <row r="85" hidden="1" x14ac:dyDescent="0.25"/>
    <row r="86" hidden="1" x14ac:dyDescent="0.25"/>
    <row r="87" hidden="1" x14ac:dyDescent="0.25"/>
    <row r="88" hidden="1" x14ac:dyDescent="0.25"/>
    <row r="89" hidden="1" x14ac:dyDescent="0.25"/>
    <row r="90" hidden="1" x14ac:dyDescent="0.25"/>
  </sheetData>
  <sheetProtection algorithmName="SHA-512" hashValue="C38zZbNs9KQCWxgGCjbZAyG1xQe8JLztNhjwrLZHD0SFXQ5U1R5Est+QKbEHANc5nm7oEoWqjEGtk04uDijeKw==" saltValue="Vs/cqo/5aiO8ZT9Ou7UJ9w==" spinCount="100000" sheet="1" objects="1" scenarios="1"/>
  <sortState ref="A11:M47">
    <sortCondition ref="A11:A47"/>
  </sortState>
  <mergeCells count="2">
    <mergeCell ref="A3:E4"/>
    <mergeCell ref="A6:E6"/>
  </mergeCells>
  <conditionalFormatting sqref="D50">
    <cfRule type="cellIs" dxfId="9" priority="3" operator="notEqual">
      <formula>0</formula>
    </cfRule>
    <cfRule type="cellIs" dxfId="8" priority="5" operator="equal">
      <formula>0</formula>
    </cfRule>
  </conditionalFormatting>
  <conditionalFormatting sqref="D51">
    <cfRule type="cellIs" dxfId="7" priority="1" operator="notEqual">
      <formula>0</formula>
    </cfRule>
    <cfRule type="cellIs" dxfId="6" priority="2" operator="equal">
      <formula>0</formula>
    </cfRule>
  </conditionalFormatting>
  <dataValidations count="1">
    <dataValidation type="list" allowBlank="1" showInputMessage="1" showErrorMessage="1" sqref="D11:D47">
      <formula1>Keuze</formula1>
    </dataValidation>
  </dataValidations>
  <pageMargins left="0.51181102362204722" right="0.51181102362204722" top="0.74803149606299213" bottom="0.74803149606299213" header="0.31496062992125984" footer="0.31496062992125984"/>
  <pageSetup paperSize="9" scale="70" fitToHeight="10" orientation="landscape" r:id="rId1"/>
  <headerFooter>
    <oddFooter>&amp;LProvincie Noord-Holland&amp;RPagina &amp;P van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6FFFF"/>
    <pageSetUpPr fitToPage="1"/>
  </sheetPr>
  <dimension ref="A1:K48"/>
  <sheetViews>
    <sheetView workbookViewId="0">
      <pane xSplit="2" ySplit="6" topLeftCell="C7" activePane="bottomRight" state="frozen"/>
      <selection pane="topRight" activeCell="C1" sqref="C1"/>
      <selection pane="bottomLeft" activeCell="A7" sqref="A7"/>
      <selection pane="bottomRight" activeCell="H46" sqref="H46"/>
    </sheetView>
  </sheetViews>
  <sheetFormatPr defaultColWidth="0" defaultRowHeight="13" zeroHeight="1" x14ac:dyDescent="0.3"/>
  <cols>
    <col min="1" max="1" width="25.81640625" style="19" customWidth="1"/>
    <col min="2" max="2" width="70.7265625" style="19" customWidth="1"/>
    <col min="3" max="3" width="66.1796875" style="19" customWidth="1"/>
    <col min="4" max="4" width="7.26953125" style="19" bestFit="1" customWidth="1"/>
    <col min="5" max="5" width="10.453125" style="19" bestFit="1" customWidth="1"/>
    <col min="6" max="6" width="19.81640625" style="19" bestFit="1" customWidth="1"/>
    <col min="7" max="7" width="15.7265625" style="19" customWidth="1"/>
    <col min="8" max="8" width="1.7265625" style="19" customWidth="1"/>
    <col min="9" max="11" width="0" style="19" hidden="1" customWidth="1"/>
    <col min="12" max="16384" width="9.1796875" style="19" hidden="1"/>
  </cols>
  <sheetData>
    <row r="1" spans="1:7" ht="18.5" x14ac:dyDescent="0.3">
      <c r="A1" s="122" t="s">
        <v>139</v>
      </c>
      <c r="B1" s="122"/>
      <c r="C1" s="122"/>
    </row>
    <row r="2" spans="1:7" ht="13.5" thickBot="1" x14ac:dyDescent="0.35"/>
    <row r="3" spans="1:7" ht="15" customHeight="1" x14ac:dyDescent="0.3">
      <c r="A3" s="123" t="s">
        <v>84</v>
      </c>
      <c r="B3" s="124"/>
      <c r="C3" s="124"/>
      <c r="D3" s="124"/>
      <c r="E3" s="124"/>
      <c r="F3" s="124"/>
      <c r="G3" s="125"/>
    </row>
    <row r="4" spans="1:7" ht="15" customHeight="1" thickBot="1" x14ac:dyDescent="0.35">
      <c r="A4" s="126"/>
      <c r="B4" s="127"/>
      <c r="C4" s="127"/>
      <c r="D4" s="127"/>
      <c r="E4" s="127"/>
      <c r="F4" s="127"/>
      <c r="G4" s="128"/>
    </row>
    <row r="5" spans="1:7" ht="14.5" x14ac:dyDescent="0.35">
      <c r="A5" s="20"/>
      <c r="B5" s="20"/>
    </row>
    <row r="6" spans="1:7" x14ac:dyDescent="0.3">
      <c r="A6" s="38" t="s">
        <v>0</v>
      </c>
      <c r="B6" s="38" t="s">
        <v>13</v>
      </c>
      <c r="C6" s="38" t="s">
        <v>1</v>
      </c>
      <c r="D6" s="85" t="s">
        <v>2</v>
      </c>
      <c r="E6" s="85" t="s">
        <v>14</v>
      </c>
      <c r="F6" s="86" t="s">
        <v>82</v>
      </c>
      <c r="G6" s="87" t="s">
        <v>3</v>
      </c>
    </row>
    <row r="7" spans="1:7" x14ac:dyDescent="0.3">
      <c r="A7" s="88" t="s">
        <v>153</v>
      </c>
      <c r="B7" s="89">
        <v>7002627</v>
      </c>
      <c r="C7" s="90" t="s">
        <v>141</v>
      </c>
      <c r="D7" s="91">
        <v>4</v>
      </c>
      <c r="E7" s="92">
        <v>43466</v>
      </c>
    </row>
    <row r="8" spans="1:7" x14ac:dyDescent="0.3">
      <c r="A8" s="88" t="s">
        <v>153</v>
      </c>
      <c r="B8" s="89">
        <v>7003018</v>
      </c>
      <c r="C8" s="90" t="s">
        <v>142</v>
      </c>
      <c r="D8" s="91">
        <v>1298</v>
      </c>
      <c r="E8" s="92">
        <v>43466</v>
      </c>
    </row>
    <row r="9" spans="1:7" x14ac:dyDescent="0.3">
      <c r="A9" s="88" t="s">
        <v>153</v>
      </c>
      <c r="B9" s="89">
        <v>7002629</v>
      </c>
      <c r="C9" s="90" t="s">
        <v>143</v>
      </c>
      <c r="D9" s="91">
        <v>168</v>
      </c>
      <c r="E9" s="92">
        <v>43466</v>
      </c>
    </row>
    <row r="10" spans="1:7" x14ac:dyDescent="0.3">
      <c r="A10" s="88" t="s">
        <v>153</v>
      </c>
      <c r="B10" s="89">
        <v>7002628</v>
      </c>
      <c r="C10" s="90" t="s">
        <v>144</v>
      </c>
      <c r="D10" s="91">
        <v>151</v>
      </c>
      <c r="E10" s="92">
        <v>43466</v>
      </c>
    </row>
    <row r="11" spans="1:7" x14ac:dyDescent="0.3">
      <c r="A11" s="88" t="s">
        <v>153</v>
      </c>
      <c r="B11" s="89">
        <v>7011293</v>
      </c>
      <c r="C11" s="90" t="s">
        <v>145</v>
      </c>
      <c r="D11" s="91">
        <v>1</v>
      </c>
      <c r="E11" s="92">
        <v>43466</v>
      </c>
    </row>
    <row r="12" spans="1:7" x14ac:dyDescent="0.3">
      <c r="A12" s="88" t="s">
        <v>153</v>
      </c>
      <c r="B12" s="89">
        <v>7011292</v>
      </c>
      <c r="C12" s="90" t="s">
        <v>146</v>
      </c>
      <c r="D12" s="91">
        <v>2</v>
      </c>
      <c r="E12" s="92">
        <v>43466</v>
      </c>
    </row>
    <row r="13" spans="1:7" x14ac:dyDescent="0.3">
      <c r="A13" s="88" t="s">
        <v>153</v>
      </c>
      <c r="B13" s="89">
        <v>7011289</v>
      </c>
      <c r="C13" s="90" t="s">
        <v>147</v>
      </c>
      <c r="D13" s="91">
        <v>10</v>
      </c>
      <c r="E13" s="92">
        <v>43466</v>
      </c>
    </row>
    <row r="14" spans="1:7" x14ac:dyDescent="0.3">
      <c r="A14" s="88" t="s">
        <v>153</v>
      </c>
      <c r="B14" s="89"/>
      <c r="C14" s="90" t="s">
        <v>148</v>
      </c>
      <c r="D14" s="91">
        <v>19</v>
      </c>
      <c r="E14" s="92">
        <v>43466</v>
      </c>
    </row>
    <row r="15" spans="1:7" x14ac:dyDescent="0.3">
      <c r="A15" s="88" t="s">
        <v>153</v>
      </c>
      <c r="B15" s="89">
        <v>7001156</v>
      </c>
      <c r="C15" s="90" t="s">
        <v>149</v>
      </c>
      <c r="D15" s="91">
        <v>1</v>
      </c>
      <c r="E15" s="92">
        <v>43466</v>
      </c>
    </row>
    <row r="16" spans="1:7" x14ac:dyDescent="0.3">
      <c r="A16" s="88" t="s">
        <v>153</v>
      </c>
      <c r="B16" s="89" t="s">
        <v>140</v>
      </c>
      <c r="C16" s="90" t="s">
        <v>314</v>
      </c>
      <c r="D16" s="91">
        <v>1</v>
      </c>
      <c r="E16" s="92">
        <v>43466</v>
      </c>
      <c r="F16" s="18"/>
      <c r="G16" s="93">
        <f t="shared" ref="G16" si="0">D16*F16</f>
        <v>0</v>
      </c>
    </row>
    <row r="17" spans="1:7" x14ac:dyDescent="0.3"/>
    <row r="18" spans="1:7" ht="39" x14ac:dyDescent="0.3">
      <c r="C18" s="94" t="s">
        <v>315</v>
      </c>
    </row>
    <row r="19" spans="1:7" ht="15.75" customHeight="1" thickBot="1" x14ac:dyDescent="0.35">
      <c r="E19" s="135"/>
      <c r="F19" s="136"/>
      <c r="G19" s="95">
        <f>G16</f>
        <v>0</v>
      </c>
    </row>
    <row r="20" spans="1:7" ht="13.5" thickTop="1" x14ac:dyDescent="0.3">
      <c r="G20" s="96"/>
    </row>
    <row r="21" spans="1:7" x14ac:dyDescent="0.3">
      <c r="D21" s="36" t="s">
        <v>154</v>
      </c>
      <c r="E21" s="25"/>
      <c r="F21" s="37">
        <f>COUNTIF(F16:F16,"")</f>
        <v>1</v>
      </c>
      <c r="G21" s="96"/>
    </row>
    <row r="22" spans="1:7" ht="13.5" thickBot="1" x14ac:dyDescent="0.35">
      <c r="G22" s="96"/>
    </row>
    <row r="23" spans="1:7" s="25" customFormat="1" ht="42.75" customHeight="1" thickBot="1" x14ac:dyDescent="0.3">
      <c r="A23" s="137" t="s">
        <v>313</v>
      </c>
      <c r="B23" s="138"/>
      <c r="C23" s="138"/>
      <c r="D23" s="138"/>
      <c r="E23" s="138"/>
      <c r="F23" s="138"/>
      <c r="G23" s="139"/>
    </row>
    <row r="24" spans="1:7" x14ac:dyDescent="0.3">
      <c r="A24" s="97" t="s">
        <v>0</v>
      </c>
      <c r="B24" s="97" t="s">
        <v>13</v>
      </c>
      <c r="C24" s="97" t="s">
        <v>1</v>
      </c>
      <c r="D24" s="98" t="s">
        <v>2</v>
      </c>
      <c r="E24" s="98" t="s">
        <v>14</v>
      </c>
      <c r="F24" s="99" t="s">
        <v>82</v>
      </c>
      <c r="G24" s="100" t="s">
        <v>3</v>
      </c>
    </row>
    <row r="25" spans="1:7" x14ac:dyDescent="0.3">
      <c r="A25" s="88" t="s">
        <v>153</v>
      </c>
      <c r="B25" s="89">
        <v>7001125</v>
      </c>
      <c r="C25" s="90" t="s">
        <v>305</v>
      </c>
      <c r="D25" s="91">
        <v>20</v>
      </c>
      <c r="E25" s="92" t="s">
        <v>311</v>
      </c>
    </row>
    <row r="26" spans="1:7" x14ac:dyDescent="0.3">
      <c r="A26" s="88" t="s">
        <v>153</v>
      </c>
      <c r="B26" s="89">
        <v>7001132</v>
      </c>
      <c r="C26" s="90" t="s">
        <v>306</v>
      </c>
      <c r="D26" s="91">
        <v>3</v>
      </c>
      <c r="E26" s="92" t="s">
        <v>311</v>
      </c>
    </row>
    <row r="27" spans="1:7" x14ac:dyDescent="0.3">
      <c r="A27" s="88" t="s">
        <v>153</v>
      </c>
      <c r="B27" s="89">
        <v>7009519</v>
      </c>
      <c r="C27" s="90" t="s">
        <v>307</v>
      </c>
      <c r="D27" s="91">
        <v>1850</v>
      </c>
      <c r="E27" s="92" t="s">
        <v>311</v>
      </c>
    </row>
    <row r="28" spans="1:7" x14ac:dyDescent="0.3">
      <c r="A28" s="88" t="s">
        <v>153</v>
      </c>
      <c r="B28" s="89">
        <v>7009556</v>
      </c>
      <c r="C28" s="90" t="s">
        <v>308</v>
      </c>
      <c r="D28" s="91">
        <v>1280</v>
      </c>
      <c r="E28" s="92" t="s">
        <v>311</v>
      </c>
    </row>
    <row r="29" spans="1:7" x14ac:dyDescent="0.3">
      <c r="A29" s="88" t="s">
        <v>153</v>
      </c>
      <c r="B29" s="89">
        <v>7011044</v>
      </c>
      <c r="C29" s="90" t="s">
        <v>309</v>
      </c>
      <c r="D29" s="91">
        <v>1280</v>
      </c>
      <c r="E29" s="92" t="s">
        <v>311</v>
      </c>
    </row>
    <row r="30" spans="1:7" x14ac:dyDescent="0.3">
      <c r="A30" s="88" t="s">
        <v>153</v>
      </c>
      <c r="B30" s="89">
        <v>7011614</v>
      </c>
      <c r="C30" s="90" t="s">
        <v>310</v>
      </c>
      <c r="D30" s="91">
        <v>4000</v>
      </c>
      <c r="E30" s="92" t="s">
        <v>311</v>
      </c>
    </row>
    <row r="31" spans="1:7" x14ac:dyDescent="0.3">
      <c r="A31" s="88" t="s">
        <v>153</v>
      </c>
      <c r="B31" s="89">
        <v>7001156</v>
      </c>
      <c r="C31" s="90" t="s">
        <v>149</v>
      </c>
      <c r="D31" s="91">
        <v>1</v>
      </c>
      <c r="E31" s="92" t="s">
        <v>311</v>
      </c>
    </row>
    <row r="32" spans="1:7" x14ac:dyDescent="0.3">
      <c r="A32" s="88" t="s">
        <v>153</v>
      </c>
      <c r="B32" s="89" t="s">
        <v>140</v>
      </c>
      <c r="C32" s="90" t="s">
        <v>314</v>
      </c>
      <c r="D32" s="91">
        <v>1</v>
      </c>
      <c r="E32" s="92" t="s">
        <v>311</v>
      </c>
      <c r="F32" s="18"/>
      <c r="G32" s="93">
        <f t="shared" ref="G32:G33" si="1">D32*F32</f>
        <v>0</v>
      </c>
    </row>
    <row r="33" spans="1:7" x14ac:dyDescent="0.3">
      <c r="A33" s="88"/>
      <c r="B33" s="89" t="s">
        <v>312</v>
      </c>
      <c r="C33" s="90"/>
      <c r="D33" s="91">
        <v>1</v>
      </c>
      <c r="E33" s="92" t="s">
        <v>311</v>
      </c>
      <c r="F33" s="18"/>
      <c r="G33" s="93">
        <f t="shared" si="1"/>
        <v>0</v>
      </c>
    </row>
    <row r="34" spans="1:7" x14ac:dyDescent="0.3"/>
    <row r="35" spans="1:7" x14ac:dyDescent="0.3"/>
    <row r="36" spans="1:7" ht="14.5" x14ac:dyDescent="0.35">
      <c r="A36" s="20" t="s">
        <v>6</v>
      </c>
      <c r="B36" s="20"/>
      <c r="G36" s="35"/>
    </row>
    <row r="37" spans="1:7" ht="14.5" x14ac:dyDescent="0.35">
      <c r="D37" s="36"/>
      <c r="E37" s="25"/>
      <c r="G37" s="35"/>
    </row>
    <row r="38" spans="1:7" ht="14.5" x14ac:dyDescent="0.35">
      <c r="A38" s="38" t="s">
        <v>7</v>
      </c>
      <c r="B38" s="80"/>
      <c r="G38" s="35"/>
    </row>
    <row r="39" spans="1:7" ht="14.5" x14ac:dyDescent="0.35">
      <c r="A39" s="39" t="s">
        <v>8</v>
      </c>
      <c r="B39" s="81"/>
      <c r="G39" s="35"/>
    </row>
    <row r="40" spans="1:7" ht="14.5" x14ac:dyDescent="0.35">
      <c r="A40" s="39" t="s">
        <v>9</v>
      </c>
      <c r="B40" s="81"/>
      <c r="G40" s="35"/>
    </row>
    <row r="41" spans="1:7" ht="14.5" x14ac:dyDescent="0.35">
      <c r="A41" s="40" t="s">
        <v>10</v>
      </c>
      <c r="B41" s="82"/>
    </row>
    <row r="42" spans="1:7" ht="14.5" x14ac:dyDescent="0.35">
      <c r="A42" s="40" t="s">
        <v>11</v>
      </c>
      <c r="B42" s="82"/>
    </row>
    <row r="43" spans="1:7" ht="12.75" customHeight="1" x14ac:dyDescent="0.35">
      <c r="A43" s="41"/>
      <c r="B43" s="83"/>
    </row>
    <row r="44" spans="1:7" ht="12.75" customHeight="1" x14ac:dyDescent="0.35">
      <c r="A44" s="42"/>
      <c r="B44" s="84"/>
    </row>
    <row r="45" spans="1:7" ht="14.5" x14ac:dyDescent="0.35">
      <c r="A45" s="42" t="s">
        <v>12</v>
      </c>
      <c r="B45" s="84"/>
    </row>
    <row r="46" spans="1:7" x14ac:dyDescent="0.3"/>
    <row r="47" spans="1:7" hidden="1" x14ac:dyDescent="0.3"/>
    <row r="48" spans="1:7" hidden="1" x14ac:dyDescent="0.3"/>
  </sheetData>
  <sheetProtection algorithmName="SHA-512" hashValue="rWFiLJokgF9Md4QU2mJHZxPNIKvEuYdKu+MnAhznOi88p0ramBFlgy6O8ABZFczT7gs28kaXHwBzCshM2BfoYg==" saltValue="z6awIgx4wG5ml++rQPlE5Q==" spinCount="100000" sheet="1" objects="1" scenarios="1"/>
  <mergeCells count="4">
    <mergeCell ref="A1:C1"/>
    <mergeCell ref="A3:G4"/>
    <mergeCell ref="E19:F19"/>
    <mergeCell ref="A23:G23"/>
  </mergeCells>
  <conditionalFormatting sqref="F21">
    <cfRule type="cellIs" dxfId="5" priority="3" operator="notEqual">
      <formula>0</formula>
    </cfRule>
    <cfRule type="cellIs" dxfId="4" priority="4" operator="equal">
      <formula>0</formula>
    </cfRule>
  </conditionalFormatting>
  <pageMargins left="0.31496062992125984" right="0.31496062992125984" top="0.74803149606299213" bottom="0.74803149606299213" header="0.31496062992125984" footer="0.31496062992125984"/>
  <pageSetup paperSize="9" scale="54" fitToHeight="10" orientation="landscape" r:id="rId1"/>
  <headerFooter>
    <oddFooter>&amp;LProvincie Noord-Holland&amp;RPag. &amp;P van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6FFFF"/>
    <pageSetUpPr fitToPage="1"/>
  </sheetPr>
  <dimension ref="A1:F29"/>
  <sheetViews>
    <sheetView workbookViewId="0">
      <selection activeCell="F26" sqref="F26"/>
    </sheetView>
  </sheetViews>
  <sheetFormatPr defaultColWidth="0" defaultRowHeight="13" zeroHeight="1" x14ac:dyDescent="0.25"/>
  <cols>
    <col min="1" max="1" width="25.81640625" style="25" customWidth="1"/>
    <col min="2" max="2" width="100.7265625" style="25" customWidth="1"/>
    <col min="3" max="3" width="12.7265625" style="25" customWidth="1"/>
    <col min="4" max="4" width="20.7265625" style="25" customWidth="1"/>
    <col min="5" max="5" width="16.7265625" style="25" customWidth="1"/>
    <col min="6" max="6" width="1.7265625" style="25" customWidth="1"/>
    <col min="7" max="16384" width="9.1796875" style="25" hidden="1"/>
  </cols>
  <sheetData>
    <row r="1" spans="1:5" ht="18.75" customHeight="1" x14ac:dyDescent="0.25">
      <c r="A1" s="133" t="s">
        <v>139</v>
      </c>
      <c r="B1" s="133"/>
      <c r="C1" s="133"/>
      <c r="D1" s="133"/>
      <c r="E1" s="133"/>
    </row>
    <row r="2" spans="1:5" ht="13.5" thickBot="1" x14ac:dyDescent="0.3"/>
    <row r="3" spans="1:5" ht="15" customHeight="1" x14ac:dyDescent="0.25">
      <c r="A3" s="123" t="s">
        <v>79</v>
      </c>
      <c r="B3" s="124"/>
      <c r="C3" s="124"/>
      <c r="D3" s="124"/>
      <c r="E3" s="125"/>
    </row>
    <row r="4" spans="1:5" ht="21.75" customHeight="1" thickBot="1" x14ac:dyDescent="0.3">
      <c r="A4" s="126"/>
      <c r="B4" s="127"/>
      <c r="C4" s="127"/>
      <c r="D4" s="127"/>
      <c r="E4" s="128"/>
    </row>
    <row r="5" spans="1:5" ht="14.5" x14ac:dyDescent="0.25">
      <c r="A5" s="43"/>
      <c r="B5" s="43"/>
    </row>
    <row r="6" spans="1:5" ht="14.5" x14ac:dyDescent="0.25">
      <c r="A6" s="43"/>
      <c r="B6" s="43"/>
    </row>
    <row r="7" spans="1:5" x14ac:dyDescent="0.25">
      <c r="A7" s="21" t="s">
        <v>9</v>
      </c>
      <c r="B7" s="21" t="s">
        <v>1</v>
      </c>
      <c r="C7" s="22" t="s">
        <v>77</v>
      </c>
      <c r="D7" s="23" t="s">
        <v>78</v>
      </c>
      <c r="E7" s="24" t="s">
        <v>3</v>
      </c>
    </row>
    <row r="8" spans="1:5" ht="14.5" x14ac:dyDescent="0.25">
      <c r="A8" s="45" t="s">
        <v>75</v>
      </c>
      <c r="B8" s="46" t="s">
        <v>76</v>
      </c>
      <c r="C8" s="47">
        <v>25</v>
      </c>
      <c r="D8" s="6"/>
      <c r="E8" s="48">
        <f>C8*D8</f>
        <v>0</v>
      </c>
    </row>
    <row r="9" spans="1:5" x14ac:dyDescent="0.25"/>
    <row r="10" spans="1:5" x14ac:dyDescent="0.25"/>
    <row r="11" spans="1:5" ht="15" thickBot="1" x14ac:dyDescent="0.3">
      <c r="B11" s="49" t="s">
        <v>150</v>
      </c>
      <c r="E11" s="50">
        <f>SUM(E8:E8)</f>
        <v>0</v>
      </c>
    </row>
    <row r="12" spans="1:5" ht="15" thickTop="1" x14ac:dyDescent="0.25">
      <c r="E12" s="51"/>
    </row>
    <row r="13" spans="1:5" x14ac:dyDescent="0.25">
      <c r="B13" s="36" t="s">
        <v>154</v>
      </c>
      <c r="D13" s="37">
        <f>COUNTIF(D8:D8,"")</f>
        <v>1</v>
      </c>
    </row>
    <row r="14" spans="1:5" x14ac:dyDescent="0.25"/>
    <row r="15" spans="1:5" x14ac:dyDescent="0.25"/>
    <row r="16" spans="1:5" ht="14.5" x14ac:dyDescent="0.25">
      <c r="A16" s="43" t="s">
        <v>6</v>
      </c>
      <c r="B16" s="43"/>
      <c r="E16" s="51"/>
    </row>
    <row r="17" spans="1:5" ht="14.5" x14ac:dyDescent="0.25">
      <c r="E17" s="51"/>
    </row>
    <row r="18" spans="1:5" ht="14.5" x14ac:dyDescent="0.25">
      <c r="A18" s="21" t="s">
        <v>7</v>
      </c>
      <c r="B18" s="55"/>
      <c r="E18" s="51"/>
    </row>
    <row r="19" spans="1:5" ht="14.5" x14ac:dyDescent="0.25">
      <c r="A19" s="45" t="s">
        <v>8</v>
      </c>
      <c r="B19" s="56"/>
      <c r="E19" s="51"/>
    </row>
    <row r="20" spans="1:5" ht="14.5" x14ac:dyDescent="0.25">
      <c r="A20" s="45" t="s">
        <v>9</v>
      </c>
      <c r="B20" s="56"/>
      <c r="E20" s="51"/>
    </row>
    <row r="21" spans="1:5" ht="14.5" x14ac:dyDescent="0.25">
      <c r="A21" s="52" t="s">
        <v>10</v>
      </c>
      <c r="B21" s="57"/>
    </row>
    <row r="22" spans="1:5" ht="14.5" x14ac:dyDescent="0.25">
      <c r="A22" s="52" t="s">
        <v>11</v>
      </c>
      <c r="B22" s="57"/>
    </row>
    <row r="23" spans="1:5" ht="12.75" customHeight="1" x14ac:dyDescent="0.25">
      <c r="A23" s="53"/>
      <c r="B23" s="58"/>
    </row>
    <row r="24" spans="1:5" ht="12.75" customHeight="1" x14ac:dyDescent="0.25">
      <c r="A24" s="54"/>
      <c r="B24" s="59"/>
    </row>
    <row r="25" spans="1:5" ht="14.5" x14ac:dyDescent="0.25">
      <c r="A25" s="54" t="s">
        <v>12</v>
      </c>
      <c r="B25" s="59"/>
    </row>
    <row r="26" spans="1:5" x14ac:dyDescent="0.25"/>
    <row r="27" spans="1:5" hidden="1" x14ac:dyDescent="0.25"/>
    <row r="28" spans="1:5" hidden="1" x14ac:dyDescent="0.25"/>
    <row r="29" spans="1:5" hidden="1" x14ac:dyDescent="0.25"/>
  </sheetData>
  <sheetProtection algorithmName="SHA-512" hashValue="sc/0QVwfuS1jpykK8HLFtvRtnvS9d2RKbmWwvHExsnMpNEJwv44xiBNwEcX0+8nILWnsxA+g4lS8i/8ZE9m3dw==" saltValue="9sGDjTAQRBA6qOZQBP4iDw==" spinCount="100000" sheet="1" objects="1" scenarios="1"/>
  <mergeCells count="2">
    <mergeCell ref="A1:E1"/>
    <mergeCell ref="A3:E4"/>
  </mergeCells>
  <conditionalFormatting sqref="D13">
    <cfRule type="cellIs" dxfId="3" priority="1" operator="notEqual">
      <formula>0</formula>
    </cfRule>
    <cfRule type="cellIs" dxfId="2" priority="2" operator="equal">
      <formula>0</formula>
    </cfRule>
  </conditionalFormatting>
  <dataValidations count="1">
    <dataValidation type="decimal" allowBlank="1" showInputMessage="1" showErrorMessage="1" sqref="D8">
      <formula1>0</formula1>
      <formula2>999</formula2>
    </dataValidation>
  </dataValidations>
  <pageMargins left="0.31496062992125984" right="0.31496062992125984" top="0.74803149606299213" bottom="0.74803149606299213" header="0.31496062992125984" footer="0.31496062992125984"/>
  <pageSetup paperSize="9" scale="80" orientation="landscape" r:id="rId1"/>
  <headerFooter>
    <oddFooter>&amp;LProvincie Noord-Holland&amp;RPag. &amp;P van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2"/>
  <sheetViews>
    <sheetView workbookViewId="0">
      <selection activeCell="G8" sqref="G8"/>
    </sheetView>
  </sheetViews>
  <sheetFormatPr defaultRowHeight="12.5" x14ac:dyDescent="0.25"/>
  <sheetData>
    <row r="1" spans="1:1" x14ac:dyDescent="0.25">
      <c r="A1" t="s">
        <v>122</v>
      </c>
    </row>
    <row r="2" spans="1:1" x14ac:dyDescent="0.25">
      <c r="A2" t="s">
        <v>123</v>
      </c>
    </row>
  </sheetData>
  <sheetProtection algorithmName="SHA-512" hashValue="HNOO/zSFkmh6W07nqNZBy/9PrwHuAoX4r9ul8fEvbMesj3PvetiyzDMdmZFIJu5Zmg7be5DGU6GIkK/dXgKfOQ==" saltValue="SwY3iUwImc8CRsOvD0rm+w==" spinCount="100000" sheet="1" objects="1" scenarios="1"/>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D40"/>
  <sheetViews>
    <sheetView workbookViewId="0">
      <selection activeCell="D40" sqref="D40"/>
    </sheetView>
  </sheetViews>
  <sheetFormatPr defaultColWidth="0" defaultRowHeight="13" zeroHeight="1" x14ac:dyDescent="0.25"/>
  <cols>
    <col min="1" max="1" width="20.7265625" style="25" customWidth="1"/>
    <col min="2" max="2" width="60.7265625" style="25" customWidth="1"/>
    <col min="3" max="3" width="40.7265625" style="25" customWidth="1"/>
    <col min="4" max="4" width="1.7265625" style="101" customWidth="1"/>
    <col min="5" max="16384" width="9.1796875" style="25" hidden="1"/>
  </cols>
  <sheetData>
    <row r="1" spans="1:4" ht="18.75" customHeight="1" x14ac:dyDescent="0.25">
      <c r="A1" s="1" t="s">
        <v>72</v>
      </c>
      <c r="B1" s="1"/>
    </row>
    <row r="2" spans="1:4" ht="13.5" thickBot="1" x14ac:dyDescent="0.3"/>
    <row r="3" spans="1:4" ht="58.5" customHeight="1" thickBot="1" x14ac:dyDescent="0.3">
      <c r="A3" s="141" t="s">
        <v>155</v>
      </c>
      <c r="B3" s="142"/>
      <c r="C3" s="143"/>
    </row>
    <row r="4" spans="1:4" ht="14.5" x14ac:dyDescent="0.25">
      <c r="A4" s="43"/>
      <c r="B4" s="43"/>
    </row>
    <row r="5" spans="1:4" ht="15.5" x14ac:dyDescent="0.25">
      <c r="A5" s="102" t="s">
        <v>125</v>
      </c>
      <c r="B5" s="43"/>
    </row>
    <row r="6" spans="1:4" ht="14.5" x14ac:dyDescent="0.25">
      <c r="A6" s="43"/>
      <c r="B6" s="43"/>
    </row>
    <row r="7" spans="1:4" s="43" customFormat="1" ht="14.5" x14ac:dyDescent="0.25">
      <c r="B7" s="103" t="s">
        <v>80</v>
      </c>
      <c r="C7" s="104" t="s">
        <v>81</v>
      </c>
      <c r="D7" s="105"/>
    </row>
    <row r="8" spans="1:4" ht="14.5" x14ac:dyDescent="0.25">
      <c r="A8" s="43"/>
      <c r="B8" s="45" t="s">
        <v>131</v>
      </c>
      <c r="C8" s="48">
        <f>'Prijzen vereiste software P1'!H84</f>
        <v>0</v>
      </c>
    </row>
    <row r="9" spans="1:4" ht="14.5" x14ac:dyDescent="0.25">
      <c r="A9" s="43"/>
      <c r="B9" s="45" t="s">
        <v>128</v>
      </c>
      <c r="C9" s="48">
        <f>'Transactievergoedingen P1'!E17</f>
        <v>0</v>
      </c>
    </row>
    <row r="10" spans="1:4" ht="14.5" x14ac:dyDescent="0.25">
      <c r="A10" s="43"/>
      <c r="B10" s="45" t="s">
        <v>130</v>
      </c>
      <c r="C10" s="48">
        <f>'Tarieven diensten P1'!E11</f>
        <v>0</v>
      </c>
    </row>
    <row r="11" spans="1:4" ht="14.5" x14ac:dyDescent="0.25">
      <c r="A11" s="43"/>
    </row>
    <row r="12" spans="1:4" s="106" customFormat="1" ht="19" thickBot="1" x14ac:dyDescent="0.3">
      <c r="B12" s="107" t="s">
        <v>126</v>
      </c>
      <c r="C12" s="108">
        <f>SUM(C8:C10)</f>
        <v>0</v>
      </c>
      <c r="D12" s="109"/>
    </row>
    <row r="13" spans="1:4" ht="15" thickTop="1" x14ac:dyDescent="0.25">
      <c r="C13" s="51"/>
    </row>
    <row r="14" spans="1:4" x14ac:dyDescent="0.25"/>
    <row r="15" spans="1:4" x14ac:dyDescent="0.25">
      <c r="A15" s="25" t="s">
        <v>127</v>
      </c>
    </row>
    <row r="16" spans="1:4" x14ac:dyDescent="0.25">
      <c r="B16" s="36" t="s">
        <v>131</v>
      </c>
      <c r="C16" s="110">
        <f>'Prijzen vereiste software P1'!G87</f>
        <v>75</v>
      </c>
    </row>
    <row r="17" spans="1:4" x14ac:dyDescent="0.25">
      <c r="B17" s="36" t="s">
        <v>128</v>
      </c>
      <c r="C17" s="110">
        <f>'Transactievergoedingen P1'!D19</f>
        <v>4</v>
      </c>
    </row>
    <row r="18" spans="1:4" x14ac:dyDescent="0.25">
      <c r="B18" s="36" t="s">
        <v>130</v>
      </c>
      <c r="C18" s="110">
        <f>'Tarieven diensten P1'!D13</f>
        <v>1</v>
      </c>
    </row>
    <row r="19" spans="1:4" x14ac:dyDescent="0.25">
      <c r="B19" s="36" t="s">
        <v>129</v>
      </c>
      <c r="C19" s="110">
        <f>'Overige applicaties P1'!D50+'Overige applicaties P1'!D51</f>
        <v>37</v>
      </c>
    </row>
    <row r="20" spans="1:4" ht="13.5" thickBot="1" x14ac:dyDescent="0.3">
      <c r="A20" s="111"/>
      <c r="B20" s="111"/>
      <c r="C20" s="111"/>
    </row>
    <row r="21" spans="1:4" x14ac:dyDescent="0.25"/>
    <row r="22" spans="1:4" ht="15.5" x14ac:dyDescent="0.25">
      <c r="A22" s="102" t="s">
        <v>132</v>
      </c>
    </row>
    <row r="23" spans="1:4" ht="14.5" x14ac:dyDescent="0.25">
      <c r="A23" s="43"/>
      <c r="B23" s="43"/>
    </row>
    <row r="24" spans="1:4" s="43" customFormat="1" ht="14.5" x14ac:dyDescent="0.25">
      <c r="B24" s="103" t="s">
        <v>80</v>
      </c>
      <c r="C24" s="104" t="s">
        <v>81</v>
      </c>
      <c r="D24" s="105"/>
    </row>
    <row r="25" spans="1:4" s="43" customFormat="1" ht="14.5" x14ac:dyDescent="0.25">
      <c r="B25" s="45" t="s">
        <v>133</v>
      </c>
      <c r="C25" s="48">
        <f>'Prijzen SAP P2'!G19</f>
        <v>0</v>
      </c>
      <c r="D25" s="105"/>
    </row>
    <row r="26" spans="1:4" s="43" customFormat="1" ht="14.5" x14ac:dyDescent="0.25">
      <c r="B26" s="45" t="s">
        <v>134</v>
      </c>
      <c r="C26" s="48">
        <f>'Tarieven diensten P2'!E11</f>
        <v>0</v>
      </c>
      <c r="D26" s="105"/>
    </row>
    <row r="27" spans="1:4" s="43" customFormat="1" ht="14.5" x14ac:dyDescent="0.25">
      <c r="D27" s="105"/>
    </row>
    <row r="28" spans="1:4" ht="19" thickBot="1" x14ac:dyDescent="0.3">
      <c r="B28" s="107" t="s">
        <v>135</v>
      </c>
      <c r="C28" s="108">
        <f>SUM(C25:C26)</f>
        <v>0</v>
      </c>
    </row>
    <row r="29" spans="1:4" ht="13.5" thickTop="1" x14ac:dyDescent="0.25"/>
    <row r="30" spans="1:4" x14ac:dyDescent="0.25"/>
    <row r="31" spans="1:4" x14ac:dyDescent="0.25">
      <c r="A31" s="25" t="s">
        <v>136</v>
      </c>
    </row>
    <row r="32" spans="1:4" x14ac:dyDescent="0.25">
      <c r="B32" s="36" t="s">
        <v>137</v>
      </c>
      <c r="C32" s="110">
        <f>'Prijzen SAP P2'!F21</f>
        <v>1</v>
      </c>
    </row>
    <row r="33" spans="1:4" x14ac:dyDescent="0.25">
      <c r="B33" s="36" t="s">
        <v>134</v>
      </c>
      <c r="C33" s="110">
        <f>'Tarieven diensten P2'!D13</f>
        <v>1</v>
      </c>
    </row>
    <row r="34" spans="1:4" ht="13.5" thickBot="1" x14ac:dyDescent="0.3">
      <c r="A34" s="111"/>
      <c r="B34" s="111"/>
      <c r="C34" s="111"/>
    </row>
    <row r="35" spans="1:4" x14ac:dyDescent="0.25"/>
    <row r="36" spans="1:4" s="113" customFormat="1" ht="48.75" customHeight="1" x14ac:dyDescent="0.25">
      <c r="A36" s="140" t="s">
        <v>138</v>
      </c>
      <c r="B36" s="140"/>
      <c r="C36" s="140"/>
      <c r="D36" s="112"/>
    </row>
    <row r="37" spans="1:4" ht="13.5" thickBot="1" x14ac:dyDescent="0.3">
      <c r="A37" s="111"/>
      <c r="B37" s="111"/>
      <c r="C37" s="111"/>
    </row>
    <row r="38" spans="1:4" s="101" customFormat="1" hidden="1" x14ac:dyDescent="0.25"/>
    <row r="39" spans="1:4" s="101" customFormat="1" hidden="1" x14ac:dyDescent="0.25"/>
    <row r="40" spans="1:4" x14ac:dyDescent="0.25"/>
  </sheetData>
  <sheetProtection algorithmName="SHA-512" hashValue="bdQMMYcuVhi7b/5dmOnyGz708zcuBxupF4UXgZlBzIyUOxCzWsB3CIe01YUhKNc6VOic04dFAw0mxiEO6Q2G5w==" saltValue="TkWIyTx/mPJBbj4gx2Q2AA==" spinCount="100000" sheet="1" objects="1" scenarios="1"/>
  <mergeCells count="2">
    <mergeCell ref="A36:C36"/>
    <mergeCell ref="A3:C3"/>
  </mergeCells>
  <conditionalFormatting sqref="C16:C19 C32:C33">
    <cfRule type="cellIs" dxfId="1" priority="3" operator="notEqual">
      <formula>0</formula>
    </cfRule>
    <cfRule type="cellIs" dxfId="0" priority="4" operator="equal">
      <formula>0</formula>
    </cfRule>
  </conditionalFormatting>
  <pageMargins left="0.31496062992125984" right="0.31496062992125984" top="0.74803149606299213" bottom="0.74803149606299213" header="0.31496062992125984" footer="0.31496062992125984"/>
  <pageSetup paperSize="9" scale="82" orientation="landscape" r:id="rId1"/>
  <headerFooter>
    <oddFooter>&amp;LProvincie Noord-Holland&amp;RPag. &amp;P van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9</vt:i4>
      </vt:variant>
      <vt:variant>
        <vt:lpstr>Benoemde bereiken</vt:lpstr>
      </vt:variant>
      <vt:variant>
        <vt:i4>2</vt:i4>
      </vt:variant>
    </vt:vector>
  </HeadingPairs>
  <TitlesOfParts>
    <vt:vector size="11" baseType="lpstr">
      <vt:lpstr>Invulinstructie</vt:lpstr>
      <vt:lpstr>Prijzen vereiste software P1</vt:lpstr>
      <vt:lpstr>Transactievergoedingen P1</vt:lpstr>
      <vt:lpstr>Tarieven diensten P1</vt:lpstr>
      <vt:lpstr>Overige applicaties P1</vt:lpstr>
      <vt:lpstr>Prijzen SAP P2</vt:lpstr>
      <vt:lpstr>Tarieven diensten P2</vt:lpstr>
      <vt:lpstr>JN</vt:lpstr>
      <vt:lpstr>Inschrijfprijs</vt:lpstr>
      <vt:lpstr>'Overige applicaties P1'!Afdruktitels</vt:lpstr>
      <vt:lpstr>Keuze</vt:lpstr>
    </vt:vector>
  </TitlesOfParts>
  <Company>Provincie Noord-Holland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Prijzenblad Standaard Software, Licenties en Dienstverlening</dc:title>
  <dc:subject>Prijzenblad</dc:subject>
  <dc:creator>R. van Barreveld</dc:creator>
  <cp:lastModifiedBy>Barreveld, dhr. R.P. (René) van</cp:lastModifiedBy>
  <cp:lastPrinted>2018-08-14T09:19:39Z</cp:lastPrinted>
  <dcterms:created xsi:type="dcterms:W3CDTF">2018-02-16T11:11:19Z</dcterms:created>
  <dcterms:modified xsi:type="dcterms:W3CDTF">2018-09-07T13:36:04Z</dcterms:modified>
</cp:coreProperties>
</file>