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9001"/>
  <workbookPr codeName="ThisWorkbook" defaultThemeVersion="124226"/>
  <mc:AlternateContent xmlns:mc="http://schemas.openxmlformats.org/markup-compatibility/2006">
    <mc:Choice Requires="x15">
      <x15ac:absPath xmlns:x15ac="http://schemas.microsoft.com/office/spreadsheetml/2010/11/ac" url="\\sas01\Spectrum Projecten\S16065 JH DONGERADEEL NOFA OH Bestek\2_prod\03_Leidraad\"/>
    </mc:Choice>
  </mc:AlternateContent>
  <bookViews>
    <workbookView xWindow="0" yWindow="0" windowWidth="19920" windowHeight="8610" xr2:uid="{00000000-000D-0000-FFFF-FFFF00000000}"/>
  </bookViews>
  <sheets>
    <sheet name="Invulblad Inschrijver" sheetId="8" r:id="rId1"/>
    <sheet name="PKV rekenblad overzicht" sheetId="4" r:id="rId2"/>
    <sheet name="Criteria rekenblad" sheetId="7" r:id="rId3"/>
    <sheet name="PKV rekenblad korting" sheetId="9" r:id="rId4"/>
  </sheets>
  <definedNames>
    <definedName name="_xlnm.Print_Area" localSheetId="2">'Criteria rekenblad'!$A$1:$X$65</definedName>
    <definedName name="_xlnm.Print_Area" localSheetId="0">'Invulblad Inschrijver'!$A$1:$K$23</definedName>
    <definedName name="Punten">'Criteria rekenblad'!$AB$1:$AV$1</definedName>
    <definedName name="SC1_Beoordeling">'Criteria rekenblad'!$B$44:$C$54</definedName>
    <definedName name="SC1_punten">'Criteria rekenblad'!$B$44:$B$54</definedName>
    <definedName name="SC1_waarde">'PKV rekenblad overzicht'!$C$15</definedName>
    <definedName name="SC2_Beoordeling">'Criteria rekenblad'!$B$59:$C$64</definedName>
    <definedName name="SC2_punten">'Criteria rekenblad'!$B$59:$B$64</definedName>
    <definedName name="SC2_waarde">'PKV rekenblad overzicht'!$C$16</definedName>
  </definedNames>
  <calcPr calcId="171027"/>
</workbook>
</file>

<file path=xl/calcChain.xml><?xml version="1.0" encoding="utf-8"?>
<calcChain xmlns="http://schemas.openxmlformats.org/spreadsheetml/2006/main">
  <c r="C13" i="9" l="1"/>
  <c r="C5" i="9"/>
  <c r="C8" i="9" s="1"/>
  <c r="C9" i="9" l="1"/>
  <c r="C16" i="9"/>
  <c r="C15" i="9"/>
  <c r="C46" i="7"/>
  <c r="C47" i="7"/>
  <c r="C48" i="7"/>
  <c r="C49" i="7"/>
  <c r="C50" i="7"/>
  <c r="C51" i="7"/>
  <c r="C52" i="7"/>
  <c r="C53" i="7"/>
  <c r="C54" i="7"/>
  <c r="C45" i="7"/>
  <c r="C64" i="7" l="1"/>
  <c r="C63" i="7"/>
  <c r="C62" i="7"/>
  <c r="C61" i="7"/>
  <c r="C60" i="7"/>
  <c r="C59" i="7"/>
  <c r="U31" i="7" l="1"/>
  <c r="W31" i="7" s="1"/>
  <c r="C20" i="9" s="1"/>
  <c r="C28" i="9" s="1"/>
  <c r="U17" i="7"/>
  <c r="W17" i="7" s="1"/>
  <c r="U11" i="7"/>
  <c r="W11" i="7" s="1"/>
  <c r="U4" i="7"/>
  <c r="W4" i="7" s="1"/>
  <c r="C13" i="4"/>
  <c r="C5" i="4"/>
  <c r="C8" i="4" s="1"/>
  <c r="C15" i="4" s="1"/>
  <c r="F26" i="4" l="1"/>
  <c r="F25" i="4"/>
  <c r="F22" i="4"/>
  <c r="F21" i="4"/>
  <c r="F23" i="4"/>
  <c r="F24" i="4"/>
  <c r="U24" i="7"/>
  <c r="W24" i="7" s="1"/>
  <c r="C19" i="9" s="1"/>
  <c r="C27" i="9" s="1"/>
  <c r="C16" i="4"/>
  <c r="C9" i="4"/>
  <c r="I24" i="4" l="1"/>
  <c r="I26" i="4"/>
  <c r="J26" i="4" s="1"/>
  <c r="K26" i="4" s="1"/>
  <c r="I22" i="4"/>
  <c r="J22" i="4" s="1"/>
  <c r="K22" i="4" s="1"/>
  <c r="I25" i="4"/>
  <c r="J25" i="4" s="1"/>
  <c r="K25" i="4" s="1"/>
  <c r="I21" i="4"/>
  <c r="I23" i="4"/>
  <c r="J23" i="4" l="1"/>
  <c r="K23" i="4" s="1"/>
  <c r="J21" i="4"/>
  <c r="K21" i="4" s="1"/>
  <c r="J24" i="4"/>
  <c r="K24" i="4" s="1"/>
</calcChain>
</file>

<file path=xl/sharedStrings.xml><?xml version="1.0" encoding="utf-8"?>
<sst xmlns="http://schemas.openxmlformats.org/spreadsheetml/2006/main" count="189" uniqueCount="96">
  <si>
    <t>geen meerwaarde</t>
  </si>
  <si>
    <t>minimale meerwaarde</t>
  </si>
  <si>
    <t>meerwaarde</t>
  </si>
  <si>
    <t>veel meerwaarde</t>
  </si>
  <si>
    <t>zeer veel meerwaarde</t>
  </si>
  <si>
    <t>Plan van Aanpak</t>
  </si>
  <si>
    <t>Prijs</t>
  </si>
  <si>
    <t>Verhouding Criteria</t>
  </si>
  <si>
    <t>PvA</t>
  </si>
  <si>
    <t>Totaal</t>
  </si>
  <si>
    <t>maximale fictieve korting SC1</t>
  </si>
  <si>
    <t>maximale fictieve korting SC2</t>
  </si>
  <si>
    <t>Aannemer A</t>
  </si>
  <si>
    <t>Aannemer B</t>
  </si>
  <si>
    <t>Aannemer C</t>
  </si>
  <si>
    <t>Aannemer D</t>
  </si>
  <si>
    <t>Aannemer E</t>
  </si>
  <si>
    <t>Beoordeling</t>
  </si>
  <si>
    <t>Inschrijving</t>
  </si>
  <si>
    <t>Waarde SC1</t>
  </si>
  <si>
    <t>Kwaliteitswaarde</t>
  </si>
  <si>
    <t>Fictieve prijs</t>
  </si>
  <si>
    <t>Aannemer ……</t>
  </si>
  <si>
    <t>Beoordeling
kwaliteitscriterium SC1</t>
  </si>
  <si>
    <t>Beoordeling
kwaliteitscriterium SC2</t>
  </si>
  <si>
    <t>Waarde SC2</t>
  </si>
  <si>
    <t>PKV rekenblad</t>
  </si>
  <si>
    <t>maximale kwaliteitswaarde (MKW)</t>
  </si>
  <si>
    <t>Sub-criterium 1 (SC1)</t>
  </si>
  <si>
    <t>Sub-criterium 2 (SC2)</t>
  </si>
  <si>
    <t>Verhouding MKW</t>
  </si>
  <si>
    <t>Eis</t>
  </si>
  <si>
    <t>Vraag</t>
  </si>
  <si>
    <t>Binnen hoeveel werkdagen na melding aan de aannemer kunt u de storing verhelpen?</t>
  </si>
  <si>
    <t>Antwoord</t>
  </si>
  <si>
    <t>Werkdagen</t>
  </si>
  <si>
    <t>%</t>
  </si>
  <si>
    <t>Omschrijf hoe uw bedrijfsvoering wordt afgestemd op het beheerpakket en communicatiemiddel "Lumizer"</t>
  </si>
  <si>
    <t>Omschrijf hoe u omgaat met de communicatie met de opdrachtgever/directievoerder bij (niet direct) op te lossen storingen of schades.</t>
  </si>
  <si>
    <t>Wijze van communicatie met opdrachtgever bij (niet direct op te lossen) storingen of schades</t>
  </si>
  <si>
    <t>Afstemming bedrijfsvoering op beheerspakket en communicatiemiddel Luminizer</t>
  </si>
  <si>
    <t>Omschrijf hoe u communiceert met de opdrachtgever/directievoerder bij deelopdrachten en klussen. Benoem hierbij minimaal in op de volgende punten:
- status, 
- voortgang, 
- afhandeling,
- mutatie-gegevens aanleveren.</t>
  </si>
  <si>
    <t xml:space="preserve">Wijze van communicatie met opdrachtgever van deelopdrachten / klussen </t>
  </si>
  <si>
    <t>Percentage</t>
  </si>
  <si>
    <t>Antwoord door inschrijver</t>
  </si>
  <si>
    <t>Kwaliteitscriterium SC1</t>
  </si>
  <si>
    <t>Omschrijving</t>
  </si>
  <si>
    <t>≤5</t>
  </si>
  <si>
    <t>≤3</t>
  </si>
  <si>
    <t>dagen</t>
  </si>
  <si>
    <t>dag</t>
  </si>
  <si>
    <t>≤50</t>
  </si>
  <si>
    <t>punten</t>
  </si>
  <si>
    <t xml:space="preserve"> </t>
  </si>
  <si>
    <t>SC1-A</t>
  </si>
  <si>
    <t>SC1-B</t>
  </si>
  <si>
    <t>SC1-C</t>
  </si>
  <si>
    <t>Score SC1-A</t>
  </si>
  <si>
    <t>Score SC1-B</t>
  </si>
  <si>
    <t>Score SC1-C</t>
  </si>
  <si>
    <t>Score SC1</t>
  </si>
  <si>
    <t>Score SC2</t>
  </si>
  <si>
    <r>
      <rPr>
        <b/>
        <sz val="18"/>
        <color theme="0"/>
        <rFont val="Arial"/>
        <family val="2"/>
      </rPr>
      <t>Kwaliteitswaarde SC1</t>
    </r>
    <r>
      <rPr>
        <b/>
        <sz val="12"/>
        <color theme="0"/>
        <rFont val="Arial"/>
        <family val="2"/>
      </rPr>
      <t xml:space="preserve">
relatie tussen punten en maximale fictieve korting SC1</t>
    </r>
  </si>
  <si>
    <r>
      <rPr>
        <b/>
        <sz val="18"/>
        <color theme="0"/>
        <rFont val="Arial"/>
        <family val="2"/>
      </rPr>
      <t>Kwaliteitswaarde SC2</t>
    </r>
    <r>
      <rPr>
        <b/>
        <sz val="12"/>
        <color theme="0"/>
        <rFont val="Arial"/>
        <family val="2"/>
      </rPr>
      <t xml:space="preserve">
relatie tussen punten en maximale fictieve korting SC2</t>
    </r>
  </si>
  <si>
    <t>De eis is dat binnen een week de definitieve reparatie is uitgevoerd. Hierbij is het mogelijk dat de monteur in deze week meerdere keren naar het zelfde lichtpunt toegaat om de reparatie uit te voeren.Hoeveel storingen en schades uitgedrukt in percentage is in 1 keer gereed?</t>
  </si>
  <si>
    <t xml:space="preserve">(handtekening) ______________________________ </t>
  </si>
  <si>
    <t xml:space="preserve">(functie) ______________________________ </t>
  </si>
  <si>
    <t>PKV invulformulier inschrijver</t>
  </si>
  <si>
    <t>Gedaan op ____________________________ (datum), te ____________________________ (plaats).</t>
  </si>
  <si>
    <t>Criterium</t>
  </si>
  <si>
    <t>Ambitieniveau</t>
  </si>
  <si>
    <t xml:space="preserve">De inschrijver(s) ______________________________  </t>
  </si>
  <si>
    <t>(naam)______________________________</t>
  </si>
  <si>
    <r>
      <t xml:space="preserve">Bestek 01.13.08 d. Definitieve reparatie:
De definitieve reparatie dient binnen </t>
    </r>
    <r>
      <rPr>
        <sz val="11"/>
        <color rgb="FFFF0000"/>
        <rFont val="Arial"/>
        <family val="2"/>
      </rPr>
      <t>1</t>
    </r>
    <r>
      <rPr>
        <sz val="11"/>
        <color theme="1"/>
        <rFont val="Arial"/>
        <family val="2"/>
      </rPr>
      <t xml:space="preserve"> week te zijn uitgevoerd.</t>
    </r>
  </si>
  <si>
    <t>Kwaliteitscriterium SC2</t>
  </si>
  <si>
    <t>Onderwerp</t>
  </si>
  <si>
    <t>maximale fictieve waarde opdracht</t>
  </si>
  <si>
    <t>PKV rekenblad korting</t>
  </si>
  <si>
    <t>Behaalde fictieve korting SC1</t>
  </si>
  <si>
    <t>Behaalde fictieve korting SC2</t>
  </si>
  <si>
    <t>Korting bij niet behalen SC1</t>
  </si>
  <si>
    <t>Korting bij niet behalen SC2</t>
  </si>
  <si>
    <t>Hoe snel zijn de gegevens van de aannemer bij klussen in rapportage vorm aangeleverd bij opdrachtgever (&lt; 5 werkdagen).</t>
  </si>
  <si>
    <t>≤4</t>
  </si>
  <si>
    <t>≤2</t>
  </si>
  <si>
    <t>Hoe snel zijn kan de aannemer de complete mutatiegegevens in Excel *.xls, uploaden in het beheersysteem van de opdrachtgever? Beheersysteem opdrachtgever is Luminizer</t>
  </si>
  <si>
    <t>Punten</t>
  </si>
  <si>
    <t>werkelijke projectsom deelopdrachten per jaar</t>
  </si>
  <si>
    <t>Raming AD over contractduur van 4 jaar.</t>
  </si>
  <si>
    <t>Bestek 01.13.08
e1. Niet urgente storing (reguliere storing):
Deze dient na melding aan de opdrachtnemer binnen het door de opdrachtnemer opgegeven ambitieniveau te zijn verholpen.
e2. Niet urgente storing (reguliere storing) V85&gt; 80 km/h en V85&gt; 100 km/h:
Deze dient na melding aan de opdrachtnemer binnen het door de opdrachtnemer opgegeven ambitieniveau te zijn verholpen.
Eventuele toe te passen afzetting in overleg met de wegbeheerder.</t>
  </si>
  <si>
    <t>niet benoemd of onvoldoende
geen meerwaarde
minimale meerwaarde
meerwaarde
veel meerwaarde
zeer veel meerwaarde</t>
  </si>
  <si>
    <t>≤5
6
7
8
9
10</t>
  </si>
  <si>
    <t>Kwaliteit</t>
  </si>
  <si>
    <t>Percentage behaald SC1</t>
  </si>
  <si>
    <t>Percentage behaald SC2</t>
  </si>
  <si>
    <t>Punten SC1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</si>
</sst>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 &quot;€&quot;\ * #,##0_ ;_ &quot;€&quot;\ * \-#,##0_ ;_ &quot;€&quot;\ * &quot;-&quot;_ ;_ @_ "/>
    <numFmt numFmtId="164" formatCode="&quot;€&quot;\ #,##0.00"/>
    <numFmt numFmtId="165" formatCode="&quot;€&quot;\ #,##0"/>
    <numFmt numFmtId="166" formatCode="0.0"/>
  </numFmts>
  <fonts count="21" x14ac:knownFonts="1">
    <font>
      <sz val="11"/>
      <color theme="1"/>
      <name val="Calibri"/>
      <family val="2"/>
      <scheme val="minor"/>
    </font>
    <font>
      <sz val="11"/>
      <color rgb="FF000000"/>
      <name val="Calibri"/>
      <family val="2"/>
    </font>
    <font>
      <sz val="11"/>
      <color theme="0"/>
      <name val="Calibri"/>
      <family val="2"/>
      <scheme val="minor"/>
    </font>
    <font>
      <b/>
      <sz val="12"/>
      <color theme="0"/>
      <name val="Arial"/>
      <family val="2"/>
    </font>
    <font>
      <sz val="11"/>
      <color theme="1"/>
      <name val="Arial"/>
      <family val="2"/>
    </font>
    <font>
      <sz val="11"/>
      <color theme="1" tint="0.34998626667073579"/>
      <name val="Arial"/>
      <family val="2"/>
    </font>
    <font>
      <i/>
      <sz val="11"/>
      <color theme="1" tint="0.34998626667073579"/>
      <name val="Arial"/>
      <family val="2"/>
    </font>
    <font>
      <b/>
      <sz val="18"/>
      <color theme="0"/>
      <name val="Arial"/>
      <family val="2"/>
    </font>
    <font>
      <sz val="11"/>
      <name val="Calibri"/>
      <family val="2"/>
      <scheme val="minor"/>
    </font>
    <font>
      <sz val="11"/>
      <color rgb="FF1F497D"/>
      <name val="Arial"/>
      <family val="2"/>
    </font>
    <font>
      <sz val="22"/>
      <color rgb="FF1F497D"/>
      <name val="Arial"/>
      <family val="2"/>
    </font>
    <font>
      <sz val="11"/>
      <color rgb="FFFF0000"/>
      <name val="Arial"/>
      <family val="2"/>
    </font>
    <font>
      <b/>
      <sz val="11"/>
      <color theme="0"/>
      <name val="Arial"/>
      <family val="2"/>
    </font>
    <font>
      <sz val="20"/>
      <color theme="1"/>
      <name val="Arial"/>
      <family val="2"/>
    </font>
    <font>
      <sz val="11"/>
      <name val="Arial"/>
      <family val="2"/>
    </font>
    <font>
      <sz val="20"/>
      <color rgb="FF1F497D"/>
      <name val="Arial"/>
      <family val="2"/>
    </font>
    <font>
      <b/>
      <sz val="18"/>
      <color theme="1"/>
      <name val="Arial"/>
      <family val="2"/>
    </font>
    <font>
      <sz val="11"/>
      <color rgb="FF000000"/>
      <name val="Arial"/>
      <family val="2"/>
    </font>
    <font>
      <sz val="11"/>
      <color rgb="FFFF0000"/>
      <name val="Calibri"/>
      <family val="2"/>
      <scheme val="minor"/>
    </font>
    <font>
      <b/>
      <sz val="11"/>
      <color theme="1"/>
      <name val="Calibri"/>
      <family val="2"/>
      <scheme val="minor"/>
    </font>
    <font>
      <sz val="11"/>
      <color theme="4"/>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FF66"/>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top style="medium">
        <color auto="1"/>
      </top>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diagonal/>
    </border>
    <border>
      <left style="dashed">
        <color indexed="64"/>
      </left>
      <right style="medium">
        <color indexed="64"/>
      </right>
      <top style="medium">
        <color indexed="64"/>
      </top>
      <bottom style="medium">
        <color indexed="64"/>
      </bottom>
      <diagonal/>
    </border>
    <border>
      <left style="dashed">
        <color indexed="64"/>
      </left>
      <right style="medium">
        <color indexed="64"/>
      </right>
      <top style="medium">
        <color indexed="64"/>
      </top>
      <bottom/>
      <diagonal/>
    </border>
    <border>
      <left style="dashed">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dashed">
        <color indexed="64"/>
      </right>
      <top style="medium">
        <color indexed="64"/>
      </top>
      <bottom/>
      <diagonal/>
    </border>
    <border>
      <left/>
      <right style="dashed">
        <color indexed="64"/>
      </right>
      <top/>
      <bottom style="medium">
        <color indexed="64"/>
      </bottom>
      <diagonal/>
    </border>
    <border>
      <left style="thin">
        <color auto="1"/>
      </left>
      <right style="medium">
        <color indexed="64"/>
      </right>
      <top style="medium">
        <color indexed="64"/>
      </top>
      <bottom style="medium">
        <color indexed="64"/>
      </bottom>
      <diagonal/>
    </border>
    <border>
      <left/>
      <right/>
      <top style="dashed">
        <color indexed="64"/>
      </top>
      <bottom/>
      <diagonal/>
    </border>
    <border>
      <left style="medium">
        <color indexed="64"/>
      </left>
      <right/>
      <top style="dashed">
        <color indexed="64"/>
      </top>
      <bottom/>
      <diagonal/>
    </border>
    <border>
      <left/>
      <right style="medium">
        <color indexed="64"/>
      </right>
      <top style="dashed">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256">
    <xf numFmtId="0" fontId="0" fillId="0" borderId="0" xfId="0"/>
    <xf numFmtId="0" fontId="0" fillId="2" borderId="0" xfId="0" applyFill="1"/>
    <xf numFmtId="0" fontId="0" fillId="2" borderId="0" xfId="0" applyFill="1" applyBorder="1" applyAlignment="1"/>
    <xf numFmtId="0" fontId="0" fillId="2" borderId="0" xfId="0" applyFill="1" applyAlignment="1">
      <alignment horizontal="right"/>
    </xf>
    <xf numFmtId="0" fontId="0" fillId="2" borderId="0" xfId="0" applyFill="1" applyBorder="1"/>
    <xf numFmtId="0" fontId="0" fillId="2" borderId="0" xfId="0" applyFill="1" applyAlignment="1">
      <alignment horizontal="center"/>
    </xf>
    <xf numFmtId="0" fontId="5" fillId="5" borderId="1" xfId="0" applyFont="1" applyFill="1" applyBorder="1"/>
    <xf numFmtId="165" fontId="5" fillId="5" borderId="1" xfId="0" applyNumberFormat="1" applyFont="1" applyFill="1" applyBorder="1" applyAlignment="1">
      <alignment horizontal="right"/>
    </xf>
    <xf numFmtId="0" fontId="5" fillId="2" borderId="1" xfId="0" applyFont="1" applyFill="1" applyBorder="1"/>
    <xf numFmtId="165" fontId="5" fillId="2" borderId="1" xfId="0" applyNumberFormat="1" applyFont="1" applyFill="1" applyBorder="1" applyAlignment="1">
      <alignment horizontal="right"/>
    </xf>
    <xf numFmtId="0" fontId="0" fillId="0" borderId="0" xfId="0" applyAlignment="1"/>
    <xf numFmtId="165" fontId="6" fillId="5" borderId="1" xfId="0" applyNumberFormat="1" applyFont="1" applyFill="1" applyBorder="1" applyAlignment="1">
      <alignment horizontal="left"/>
    </xf>
    <xf numFmtId="165" fontId="6" fillId="2" borderId="1" xfId="0" applyNumberFormat="1" applyFont="1" applyFill="1" applyBorder="1" applyAlignment="1">
      <alignment horizontal="left"/>
    </xf>
    <xf numFmtId="165" fontId="5" fillId="5" borderId="17" xfId="0" applyNumberFormat="1" applyFont="1" applyFill="1" applyBorder="1" applyAlignment="1">
      <alignment horizontal="left"/>
    </xf>
    <xf numFmtId="165" fontId="5" fillId="2" borderId="17" xfId="0" applyNumberFormat="1" applyFont="1" applyFill="1" applyBorder="1" applyAlignment="1">
      <alignment horizontal="left"/>
    </xf>
    <xf numFmtId="165" fontId="5" fillId="5" borderId="1" xfId="0" applyNumberFormat="1" applyFont="1" applyFill="1" applyBorder="1" applyAlignment="1">
      <alignment horizontal="left"/>
    </xf>
    <xf numFmtId="165" fontId="5" fillId="2" borderId="1" xfId="0" applyNumberFormat="1" applyFont="1" applyFill="1" applyBorder="1" applyAlignment="1">
      <alignment horizontal="left"/>
    </xf>
    <xf numFmtId="0" fontId="3" fillId="4" borderId="6" xfId="0" applyFont="1" applyFill="1" applyBorder="1" applyAlignment="1">
      <alignment horizontal="left" vertical="top"/>
    </xf>
    <xf numFmtId="0" fontId="5" fillId="5" borderId="5" xfId="0" applyFont="1" applyFill="1" applyBorder="1"/>
    <xf numFmtId="0" fontId="5" fillId="2" borderId="5" xfId="0" applyFont="1" applyFill="1" applyBorder="1"/>
    <xf numFmtId="0" fontId="0" fillId="2" borderId="3" xfId="0" applyFill="1" applyBorder="1"/>
    <xf numFmtId="0" fontId="0" fillId="2" borderId="15" xfId="0" applyFill="1" applyBorder="1"/>
    <xf numFmtId="0" fontId="0" fillId="2" borderId="15" xfId="0" applyFill="1" applyBorder="1" applyAlignment="1"/>
    <xf numFmtId="42" fontId="0" fillId="2" borderId="0" xfId="0" applyNumberFormat="1" applyFill="1" applyBorder="1"/>
    <xf numFmtId="0" fontId="0" fillId="2" borderId="3" xfId="0" applyFill="1" applyBorder="1" applyAlignment="1">
      <alignment horizontal="right"/>
    </xf>
    <xf numFmtId="0" fontId="0" fillId="2" borderId="10" xfId="0" applyFill="1" applyBorder="1"/>
    <xf numFmtId="165" fontId="0" fillId="2" borderId="5" xfId="0" applyNumberFormat="1" applyFill="1" applyBorder="1"/>
    <xf numFmtId="0" fontId="0" fillId="2" borderId="5" xfId="0" applyFill="1" applyBorder="1" applyAlignment="1"/>
    <xf numFmtId="0" fontId="0" fillId="2" borderId="9" xfId="0" applyFill="1" applyBorder="1" applyAlignment="1"/>
    <xf numFmtId="0" fontId="0" fillId="5" borderId="10" xfId="0" applyFill="1" applyBorder="1"/>
    <xf numFmtId="165" fontId="0" fillId="5" borderId="5" xfId="0" applyNumberFormat="1" applyFill="1" applyBorder="1"/>
    <xf numFmtId="0" fontId="0" fillId="5" borderId="5" xfId="0" applyFill="1" applyBorder="1" applyAlignment="1"/>
    <xf numFmtId="0" fontId="0" fillId="5" borderId="9" xfId="0" applyFill="1" applyBorder="1" applyAlignment="1"/>
    <xf numFmtId="9" fontId="0" fillId="2" borderId="0" xfId="0" applyNumberFormat="1" applyFill="1" applyBorder="1"/>
    <xf numFmtId="9" fontId="0" fillId="3" borderId="1" xfId="0" applyNumberFormat="1" applyFill="1" applyBorder="1" applyAlignment="1">
      <alignment horizontal="right"/>
    </xf>
    <xf numFmtId="42" fontId="0" fillId="3" borderId="1" xfId="0" applyNumberFormat="1" applyFill="1" applyBorder="1"/>
    <xf numFmtId="0" fontId="3" fillId="4" borderId="2" xfId="0" applyFont="1" applyFill="1" applyBorder="1" applyAlignment="1">
      <alignment horizontal="left" vertical="top"/>
    </xf>
    <xf numFmtId="0" fontId="3" fillId="4" borderId="24" xfId="0" applyFont="1" applyFill="1" applyBorder="1" applyAlignment="1">
      <alignment horizontal="left" vertical="top"/>
    </xf>
    <xf numFmtId="0" fontId="8" fillId="2" borderId="0" xfId="0" applyFont="1" applyFill="1" applyBorder="1" applyAlignment="1">
      <alignment horizontal="center"/>
    </xf>
    <xf numFmtId="0" fontId="3" fillId="4" borderId="12" xfId="0" applyFont="1" applyFill="1" applyBorder="1" applyAlignment="1">
      <alignment horizontal="left" vertical="top"/>
    </xf>
    <xf numFmtId="0" fontId="3" fillId="2" borderId="0" xfId="0" applyFont="1" applyFill="1" applyBorder="1" applyAlignment="1"/>
    <xf numFmtId="0" fontId="3" fillId="4" borderId="10" xfId="0" applyFont="1" applyFill="1" applyBorder="1" applyAlignment="1"/>
    <xf numFmtId="0" fontId="3" fillId="4" borderId="5" xfId="0" applyFont="1" applyFill="1" applyBorder="1" applyAlignment="1"/>
    <xf numFmtId="0" fontId="3" fillId="4" borderId="9" xfId="0" applyFont="1" applyFill="1" applyBorder="1" applyAlignment="1"/>
    <xf numFmtId="0" fontId="3" fillId="2" borderId="13" xfId="0" applyFont="1" applyFill="1" applyBorder="1" applyAlignment="1">
      <alignment horizontal="left" vertical="top"/>
    </xf>
    <xf numFmtId="0" fontId="1" fillId="2" borderId="20" xfId="0" applyFont="1" applyFill="1" applyBorder="1" applyAlignment="1">
      <alignment horizontal="center" vertical="center"/>
    </xf>
    <xf numFmtId="0" fontId="1" fillId="2" borderId="7" xfId="0" applyFont="1" applyFill="1" applyBorder="1" applyAlignment="1">
      <alignment horizontal="center" vertical="center"/>
    </xf>
    <xf numFmtId="0" fontId="2" fillId="2" borderId="0" xfId="0" applyFont="1" applyFill="1" applyBorder="1" applyAlignment="1"/>
    <xf numFmtId="0" fontId="4" fillId="2" borderId="0" xfId="0" applyFont="1" applyFill="1"/>
    <xf numFmtId="0" fontId="4" fillId="2" borderId="14" xfId="0" applyFont="1" applyFill="1" applyBorder="1"/>
    <xf numFmtId="0" fontId="4" fillId="2" borderId="4" xfId="0" applyFont="1" applyFill="1" applyBorder="1"/>
    <xf numFmtId="0" fontId="4" fillId="2" borderId="3" xfId="0" applyFont="1" applyFill="1" applyBorder="1"/>
    <xf numFmtId="0" fontId="4" fillId="2" borderId="0" xfId="0" applyFont="1" applyFill="1" applyBorder="1"/>
    <xf numFmtId="0" fontId="4" fillId="0" borderId="15" xfId="0" applyFont="1" applyBorder="1"/>
    <xf numFmtId="0" fontId="4" fillId="6" borderId="4" xfId="0" applyFont="1" applyFill="1" applyBorder="1" applyAlignment="1">
      <alignment horizontal="right" vertical="top"/>
    </xf>
    <xf numFmtId="0" fontId="4" fillId="6" borderId="13" xfId="0" applyFont="1" applyFill="1" applyBorder="1" applyAlignment="1">
      <alignment vertical="top"/>
    </xf>
    <xf numFmtId="0" fontId="4" fillId="2" borderId="0" xfId="0" applyFont="1" applyFill="1" applyBorder="1" applyAlignment="1">
      <alignment vertical="top"/>
    </xf>
    <xf numFmtId="0" fontId="12" fillId="4" borderId="1" xfId="0" applyFont="1" applyFill="1" applyBorder="1" applyAlignment="1">
      <alignment horizontal="center"/>
    </xf>
    <xf numFmtId="0" fontId="4" fillId="6" borderId="0" xfId="0" applyFont="1" applyFill="1" applyBorder="1" applyAlignment="1">
      <alignment horizontal="right" vertical="top"/>
    </xf>
    <xf numFmtId="0" fontId="4" fillId="6" borderId="15" xfId="0" applyFont="1" applyFill="1" applyBorder="1" applyAlignment="1">
      <alignment vertical="top"/>
    </xf>
    <xf numFmtId="0" fontId="4" fillId="2" borderId="3" xfId="0" applyFont="1" applyFill="1" applyBorder="1" applyAlignment="1">
      <alignment vertical="top"/>
    </xf>
    <xf numFmtId="0" fontId="4" fillId="2" borderId="15" xfId="0" applyFont="1" applyFill="1" applyBorder="1" applyAlignment="1">
      <alignment horizontal="right"/>
    </xf>
    <xf numFmtId="0" fontId="14" fillId="7" borderId="1" xfId="0" applyFont="1" applyFill="1" applyBorder="1" applyAlignment="1">
      <alignment horizontal="center"/>
    </xf>
    <xf numFmtId="0" fontId="14" fillId="2" borderId="1" xfId="0" applyFont="1" applyFill="1" applyBorder="1" applyAlignment="1">
      <alignment horizontal="center"/>
    </xf>
    <xf numFmtId="0" fontId="4" fillId="2" borderId="0" xfId="0" applyFont="1" applyFill="1" applyBorder="1" applyAlignment="1">
      <alignment horizontal="right"/>
    </xf>
    <xf numFmtId="0" fontId="4" fillId="2" borderId="15" xfId="0" applyFont="1" applyFill="1" applyBorder="1"/>
    <xf numFmtId="0" fontId="4" fillId="6" borderId="6" xfId="0" applyFont="1" applyFill="1" applyBorder="1" applyAlignment="1">
      <alignment horizontal="right" vertical="top"/>
    </xf>
    <xf numFmtId="0" fontId="4" fillId="6" borderId="11" xfId="0" applyFont="1" applyFill="1" applyBorder="1" applyAlignment="1">
      <alignment vertical="top"/>
    </xf>
    <xf numFmtId="0" fontId="4" fillId="2" borderId="10"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9" xfId="0" applyFont="1" applyFill="1" applyBorder="1" applyAlignment="1">
      <alignment horizontal="left" vertical="top" wrapText="1"/>
    </xf>
    <xf numFmtId="0" fontId="4" fillId="2" borderId="0" xfId="0" applyFont="1" applyFill="1" applyBorder="1" applyAlignment="1"/>
    <xf numFmtId="0" fontId="4" fillId="2" borderId="14" xfId="0" applyFont="1" applyFill="1" applyBorder="1" applyAlignment="1">
      <alignment horizontal="left" vertical="top" wrapText="1"/>
    </xf>
    <xf numFmtId="0" fontId="4" fillId="2" borderId="4" xfId="0" applyFont="1" applyFill="1" applyBorder="1" applyAlignment="1">
      <alignment vertical="top"/>
    </xf>
    <xf numFmtId="0" fontId="4" fillId="2" borderId="13" xfId="0" applyFont="1" applyFill="1" applyBorder="1" applyAlignment="1">
      <alignment vertical="top"/>
    </xf>
    <xf numFmtId="0" fontId="4" fillId="2" borderId="3" xfId="0" applyFont="1" applyFill="1" applyBorder="1" applyAlignment="1">
      <alignment horizontal="left" vertical="top" wrapText="1"/>
    </xf>
    <xf numFmtId="0" fontId="4" fillId="2" borderId="15" xfId="0" applyFont="1" applyFill="1" applyBorder="1" applyAlignment="1">
      <alignment vertical="top"/>
    </xf>
    <xf numFmtId="0" fontId="4" fillId="2" borderId="4" xfId="0" applyFont="1" applyFill="1" applyBorder="1" applyAlignment="1">
      <alignment horizontal="right"/>
    </xf>
    <xf numFmtId="0" fontId="14" fillId="7" borderId="2" xfId="0" applyFont="1" applyFill="1" applyBorder="1" applyAlignment="1">
      <alignment horizontal="center"/>
    </xf>
    <xf numFmtId="0" fontId="14" fillId="2" borderId="2" xfId="0" applyFont="1" applyFill="1" applyBorder="1" applyAlignment="1">
      <alignment horizontal="center"/>
    </xf>
    <xf numFmtId="0" fontId="14" fillId="2" borderId="0" xfId="0" applyFont="1" applyFill="1" applyBorder="1" applyAlignment="1">
      <alignment horizontal="center"/>
    </xf>
    <xf numFmtId="0" fontId="14" fillId="2" borderId="15" xfId="0" applyFont="1" applyFill="1" applyBorder="1" applyAlignment="1">
      <alignment horizontal="center"/>
    </xf>
    <xf numFmtId="0" fontId="4" fillId="2" borderId="12" xfId="0" applyFont="1" applyFill="1" applyBorder="1" applyAlignment="1">
      <alignment horizontal="left" vertical="top" wrapText="1"/>
    </xf>
    <xf numFmtId="0" fontId="4" fillId="2" borderId="6" xfId="0" applyFont="1" applyFill="1" applyBorder="1" applyAlignment="1">
      <alignment vertical="top"/>
    </xf>
    <xf numFmtId="0" fontId="4" fillId="2" borderId="11" xfId="0" applyFont="1" applyFill="1" applyBorder="1" applyAlignment="1">
      <alignment vertical="top"/>
    </xf>
    <xf numFmtId="0" fontId="4" fillId="2" borderId="4"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0" xfId="0" applyFont="1" applyFill="1" applyBorder="1" applyAlignment="1">
      <alignment horizontal="left"/>
    </xf>
    <xf numFmtId="0" fontId="4" fillId="2" borderId="6" xfId="0" applyFont="1" applyFill="1" applyBorder="1"/>
    <xf numFmtId="0" fontId="4" fillId="6" borderId="4" xfId="0" applyFont="1" applyFill="1" applyBorder="1" applyAlignment="1">
      <alignment vertical="top"/>
    </xf>
    <xf numFmtId="0" fontId="4" fillId="6" borderId="0" xfId="0" applyFont="1" applyFill="1" applyBorder="1" applyAlignment="1">
      <alignment vertical="top"/>
    </xf>
    <xf numFmtId="0" fontId="4" fillId="0" borderId="0" xfId="0" applyFont="1" applyBorder="1" applyAlignment="1">
      <alignment horizontal="right"/>
    </xf>
    <xf numFmtId="0" fontId="4" fillId="6" borderId="6" xfId="0" applyFont="1" applyFill="1" applyBorder="1" applyAlignment="1">
      <alignment vertical="top"/>
    </xf>
    <xf numFmtId="0" fontId="4" fillId="2" borderId="3" xfId="0" applyFont="1" applyFill="1" applyBorder="1" applyAlignment="1">
      <alignment wrapText="1"/>
    </xf>
    <xf numFmtId="0" fontId="4" fillId="2" borderId="12" xfId="0" applyFont="1" applyFill="1" applyBorder="1"/>
    <xf numFmtId="0" fontId="4" fillId="2" borderId="11" xfId="0" applyFont="1" applyFill="1" applyBorder="1"/>
    <xf numFmtId="0" fontId="12" fillId="2" borderId="3" xfId="0" applyFont="1" applyFill="1" applyBorder="1" applyAlignment="1">
      <alignment horizontal="center"/>
    </xf>
    <xf numFmtId="0" fontId="12" fillId="2" borderId="0" xfId="0" applyFont="1" applyFill="1" applyBorder="1" applyAlignment="1">
      <alignment horizontal="center"/>
    </xf>
    <xf numFmtId="0" fontId="14" fillId="2" borderId="3" xfId="0" applyFont="1" applyFill="1" applyBorder="1" applyAlignment="1">
      <alignment horizontal="center"/>
    </xf>
    <xf numFmtId="166" fontId="14" fillId="2" borderId="1" xfId="0" applyNumberFormat="1" applyFont="1" applyFill="1" applyBorder="1" applyAlignment="1">
      <alignment horizontal="center"/>
    </xf>
    <xf numFmtId="0" fontId="4" fillId="2" borderId="25" xfId="0" applyFont="1" applyFill="1" applyBorder="1"/>
    <xf numFmtId="0" fontId="4" fillId="2" borderId="26" xfId="0" applyFont="1" applyFill="1" applyBorder="1"/>
    <xf numFmtId="0" fontId="4" fillId="2" borderId="27" xfId="0" applyFont="1" applyFill="1" applyBorder="1"/>
    <xf numFmtId="0" fontId="4" fillId="2" borderId="6" xfId="0" applyFont="1" applyFill="1" applyBorder="1" applyAlignment="1"/>
    <xf numFmtId="0" fontId="5" fillId="5" borderId="10" xfId="0" applyFont="1" applyFill="1" applyBorder="1" applyAlignment="1">
      <alignment horizontal="center"/>
    </xf>
    <xf numFmtId="0" fontId="5" fillId="2" borderId="10" xfId="0" applyFont="1" applyFill="1" applyBorder="1" applyAlignment="1">
      <alignment horizontal="center"/>
    </xf>
    <xf numFmtId="0" fontId="4" fillId="2" borderId="0" xfId="0" applyFont="1" applyFill="1" applyBorder="1" applyAlignment="1">
      <alignment wrapText="1"/>
    </xf>
    <xf numFmtId="0" fontId="1" fillId="2" borderId="0" xfId="0" applyFont="1" applyFill="1" applyBorder="1" applyAlignment="1">
      <alignment horizontal="center" vertical="center"/>
    </xf>
    <xf numFmtId="0" fontId="4" fillId="6" borderId="14"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12" xfId="0" applyFont="1" applyFill="1" applyBorder="1" applyAlignment="1">
      <alignment horizontal="left" vertical="top" wrapText="1"/>
    </xf>
    <xf numFmtId="9" fontId="0" fillId="2" borderId="21" xfId="0" applyNumberFormat="1" applyFill="1" applyBorder="1" applyAlignment="1">
      <alignment horizontal="center" vertical="top"/>
    </xf>
    <xf numFmtId="0" fontId="4" fillId="6" borderId="13" xfId="0" applyFont="1" applyFill="1" applyBorder="1" applyAlignment="1">
      <alignment horizontal="left" vertical="top" wrapText="1"/>
    </xf>
    <xf numFmtId="0" fontId="4" fillId="6" borderId="15" xfId="0" applyFont="1" applyFill="1" applyBorder="1" applyAlignment="1">
      <alignment horizontal="left" vertical="top" wrapText="1"/>
    </xf>
    <xf numFmtId="0" fontId="4" fillId="6" borderId="11" xfId="0" applyFont="1" applyFill="1" applyBorder="1" applyAlignment="1">
      <alignment horizontal="left" vertical="top" wrapText="1"/>
    </xf>
    <xf numFmtId="164" fontId="5" fillId="5" borderId="17" xfId="0" applyNumberFormat="1" applyFont="1" applyFill="1" applyBorder="1" applyAlignment="1">
      <alignment horizontal="left" vertical="top"/>
    </xf>
    <xf numFmtId="164" fontId="5" fillId="2" borderId="17" xfId="0" applyNumberFormat="1" applyFont="1" applyFill="1" applyBorder="1" applyAlignment="1">
      <alignment horizontal="left" vertical="top"/>
    </xf>
    <xf numFmtId="0" fontId="1" fillId="2" borderId="28" xfId="0" applyFont="1" applyFill="1" applyBorder="1" applyAlignment="1">
      <alignment horizontal="center" vertical="center"/>
    </xf>
    <xf numFmtId="9" fontId="0" fillId="2" borderId="29" xfId="0" applyNumberFormat="1" applyFill="1" applyBorder="1" applyAlignment="1">
      <alignment horizontal="center" vertical="top"/>
    </xf>
    <xf numFmtId="9" fontId="0" fillId="2" borderId="0" xfId="0" applyNumberFormat="1" applyFill="1" applyBorder="1" applyAlignment="1">
      <alignment horizontal="center" vertical="top"/>
    </xf>
    <xf numFmtId="0" fontId="3" fillId="4" borderId="12" xfId="0" applyFont="1" applyFill="1" applyBorder="1" applyAlignment="1">
      <alignment horizontal="left" vertical="top"/>
    </xf>
    <xf numFmtId="0" fontId="3" fillId="4" borderId="2" xfId="0" applyFont="1" applyFill="1" applyBorder="1" applyAlignment="1">
      <alignment horizontal="left" vertical="top"/>
    </xf>
    <xf numFmtId="0" fontId="1" fillId="2" borderId="30" xfId="0" applyFont="1" applyFill="1" applyBorder="1" applyAlignment="1">
      <alignment horizontal="center" vertical="center"/>
    </xf>
    <xf numFmtId="9" fontId="0" fillId="2" borderId="31" xfId="0" applyNumberFormat="1" applyFill="1" applyBorder="1" applyAlignment="1">
      <alignment horizontal="center" vertical="top"/>
    </xf>
    <xf numFmtId="0" fontId="12" fillId="4" borderId="1" xfId="0" applyFont="1" applyFill="1" applyBorder="1" applyAlignment="1">
      <alignment horizontal="left" vertical="top"/>
    </xf>
    <xf numFmtId="0" fontId="12" fillId="4" borderId="24" xfId="0" applyFont="1" applyFill="1" applyBorder="1" applyAlignment="1">
      <alignment horizontal="left" vertical="top"/>
    </xf>
    <xf numFmtId="0" fontId="4" fillId="4" borderId="14" xfId="0" applyFont="1" applyFill="1" applyBorder="1"/>
    <xf numFmtId="0" fontId="4" fillId="4" borderId="4" xfId="0" applyFont="1" applyFill="1" applyBorder="1"/>
    <xf numFmtId="0" fontId="4" fillId="4" borderId="13" xfId="0" applyFont="1" applyFill="1" applyBorder="1"/>
    <xf numFmtId="0" fontId="4" fillId="4" borderId="3" xfId="0" applyFont="1" applyFill="1" applyBorder="1"/>
    <xf numFmtId="0" fontId="13" fillId="4" borderId="0" xfId="0" applyFont="1" applyFill="1" applyBorder="1"/>
    <xf numFmtId="0" fontId="4" fillId="4" borderId="0" xfId="0" applyFont="1" applyFill="1" applyBorder="1"/>
    <xf numFmtId="0" fontId="4" fillId="4" borderId="15" xfId="0" applyFont="1" applyFill="1" applyBorder="1"/>
    <xf numFmtId="0" fontId="4" fillId="4" borderId="12" xfId="0" applyFont="1" applyFill="1" applyBorder="1"/>
    <xf numFmtId="0" fontId="4" fillId="4" borderId="6" xfId="0" applyFont="1" applyFill="1" applyBorder="1"/>
    <xf numFmtId="0" fontId="4" fillId="4" borderId="11" xfId="0" applyFont="1" applyFill="1" applyBorder="1"/>
    <xf numFmtId="0" fontId="4" fillId="2" borderId="32" xfId="0" applyFont="1" applyFill="1" applyBorder="1"/>
    <xf numFmtId="0" fontId="4" fillId="2" borderId="33" xfId="0" applyFont="1" applyFill="1" applyBorder="1"/>
    <xf numFmtId="0" fontId="4" fillId="0" borderId="33" xfId="0" applyFont="1" applyBorder="1"/>
    <xf numFmtId="0" fontId="4" fillId="2" borderId="34" xfId="0" applyFont="1" applyFill="1" applyBorder="1"/>
    <xf numFmtId="0" fontId="4" fillId="2" borderId="35" xfId="0" applyFont="1" applyFill="1" applyBorder="1"/>
    <xf numFmtId="0" fontId="4" fillId="2" borderId="36" xfId="0" applyFont="1" applyFill="1" applyBorder="1"/>
    <xf numFmtId="0" fontId="9" fillId="2" borderId="35" xfId="0" applyFont="1" applyFill="1" applyBorder="1" applyAlignment="1">
      <alignment horizontal="right" vertical="center" indent="5"/>
    </xf>
    <xf numFmtId="0" fontId="14" fillId="2" borderId="36" xfId="0" applyFont="1" applyFill="1" applyBorder="1" applyAlignment="1">
      <alignment horizontal="center"/>
    </xf>
    <xf numFmtId="0" fontId="9" fillId="2" borderId="35" xfId="0" applyFont="1" applyFill="1" applyBorder="1" applyAlignment="1">
      <alignment horizontal="left" vertical="center" indent="5"/>
    </xf>
    <xf numFmtId="0" fontId="0" fillId="2" borderId="35" xfId="0" applyFill="1" applyBorder="1"/>
    <xf numFmtId="0" fontId="0" fillId="2" borderId="36" xfId="0" applyFill="1" applyBorder="1"/>
    <xf numFmtId="0" fontId="0" fillId="2" borderId="37" xfId="0" applyFill="1" applyBorder="1"/>
    <xf numFmtId="0" fontId="1" fillId="2" borderId="38" xfId="0" applyFont="1" applyFill="1" applyBorder="1" applyAlignment="1">
      <alignment horizontal="center" vertical="center"/>
    </xf>
    <xf numFmtId="9" fontId="0" fillId="2" borderId="38" xfId="0" applyNumberFormat="1" applyFill="1" applyBorder="1" applyAlignment="1">
      <alignment horizontal="center" vertical="top"/>
    </xf>
    <xf numFmtId="0" fontId="0" fillId="2" borderId="39" xfId="0" applyFill="1" applyBorder="1"/>
    <xf numFmtId="0" fontId="0" fillId="2" borderId="40" xfId="0" applyFill="1" applyBorder="1"/>
    <xf numFmtId="165" fontId="0" fillId="0" borderId="0" xfId="0" applyNumberFormat="1"/>
    <xf numFmtId="10" fontId="0" fillId="0" borderId="0" xfId="0" applyNumberFormat="1"/>
    <xf numFmtId="0" fontId="0" fillId="2" borderId="12" xfId="0" applyFill="1" applyBorder="1"/>
    <xf numFmtId="165" fontId="0" fillId="2" borderId="6" xfId="0" applyNumberFormat="1" applyFill="1" applyBorder="1"/>
    <xf numFmtId="0" fontId="0" fillId="2" borderId="6" xfId="0" applyFill="1" applyBorder="1" applyAlignment="1"/>
    <xf numFmtId="0" fontId="0" fillId="2" borderId="11" xfId="0" applyFill="1" applyBorder="1" applyAlignment="1"/>
    <xf numFmtId="0" fontId="0" fillId="5" borderId="41" xfId="0" applyFill="1" applyBorder="1"/>
    <xf numFmtId="165" fontId="0" fillId="5" borderId="42" xfId="0" applyNumberFormat="1" applyFill="1" applyBorder="1"/>
    <xf numFmtId="0" fontId="0" fillId="5" borderId="42" xfId="0" applyFill="1" applyBorder="1" applyAlignment="1"/>
    <xf numFmtId="0" fontId="0" fillId="5" borderId="43" xfId="0" applyFill="1" applyBorder="1" applyAlignment="1"/>
    <xf numFmtId="42" fontId="0" fillId="2" borderId="0" xfId="0" applyNumberFormat="1" applyFill="1"/>
    <xf numFmtId="0" fontId="0" fillId="2" borderId="14" xfId="0" applyFill="1" applyBorder="1"/>
    <xf numFmtId="0" fontId="0" fillId="2" borderId="4" xfId="0" applyFill="1" applyBorder="1"/>
    <xf numFmtId="0" fontId="0" fillId="2" borderId="13" xfId="0" applyFill="1" applyBorder="1"/>
    <xf numFmtId="0" fontId="0" fillId="2" borderId="6" xfId="0" applyFill="1" applyBorder="1"/>
    <xf numFmtId="0" fontId="0" fillId="2" borderId="11" xfId="0" applyFill="1" applyBorder="1"/>
    <xf numFmtId="0" fontId="18" fillId="0" borderId="0" xfId="0" applyFont="1"/>
    <xf numFmtId="0" fontId="14" fillId="7" borderId="1" xfId="0" applyFont="1" applyFill="1" applyBorder="1" applyAlignment="1">
      <alignment horizontal="center" vertical="center"/>
    </xf>
    <xf numFmtId="0" fontId="20" fillId="2" borderId="0" xfId="0" applyFont="1" applyFill="1"/>
    <xf numFmtId="0" fontId="20" fillId="0" borderId="0" xfId="0" applyFont="1"/>
    <xf numFmtId="3" fontId="0" fillId="0" borderId="0" xfId="0" applyNumberFormat="1" applyFill="1"/>
    <xf numFmtId="42" fontId="19" fillId="2" borderId="0" xfId="0" applyNumberFormat="1" applyFont="1" applyFill="1" applyBorder="1"/>
    <xf numFmtId="9" fontId="0" fillId="0" borderId="0" xfId="0" applyNumberFormat="1"/>
    <xf numFmtId="0" fontId="7" fillId="4" borderId="10" xfId="0" applyFont="1" applyFill="1" applyBorder="1" applyAlignment="1">
      <alignment horizontal="left" vertical="top"/>
    </xf>
    <xf numFmtId="0" fontId="0" fillId="0" borderId="5" xfId="0" applyBorder="1" applyAlignment="1"/>
    <xf numFmtId="0" fontId="0" fillId="0" borderId="9" xfId="0" applyBorder="1" applyAlignment="1"/>
    <xf numFmtId="0" fontId="3" fillId="4" borderId="14" xfId="0" applyFont="1" applyFill="1" applyBorder="1" applyAlignment="1">
      <alignment horizontal="left" vertical="top" wrapText="1"/>
    </xf>
    <xf numFmtId="0" fontId="0" fillId="0" borderId="22" xfId="0" applyBorder="1" applyAlignment="1">
      <alignment horizontal="left" vertical="top"/>
    </xf>
    <xf numFmtId="0" fontId="3" fillId="4" borderId="12" xfId="0" applyFont="1" applyFill="1" applyBorder="1" applyAlignment="1">
      <alignment horizontal="left" vertical="top"/>
    </xf>
    <xf numFmtId="0" fontId="0" fillId="0" borderId="23" xfId="0" applyBorder="1" applyAlignment="1">
      <alignment horizontal="left" vertical="top"/>
    </xf>
    <xf numFmtId="0" fontId="3" fillId="4" borderId="22" xfId="0" applyFont="1" applyFill="1" applyBorder="1" applyAlignment="1">
      <alignment horizontal="left" vertical="top" wrapText="1"/>
    </xf>
    <xf numFmtId="0" fontId="3" fillId="4" borderId="12" xfId="0" applyFont="1" applyFill="1" applyBorder="1" applyAlignment="1">
      <alignment horizontal="left" vertical="top" wrapText="1"/>
    </xf>
    <xf numFmtId="0" fontId="3" fillId="4" borderId="23" xfId="0" applyFont="1" applyFill="1" applyBorder="1" applyAlignment="1">
      <alignment horizontal="left" vertical="top" wrapText="1"/>
    </xf>
    <xf numFmtId="0" fontId="3" fillId="4" borderId="8" xfId="0" applyFont="1" applyFill="1" applyBorder="1" applyAlignment="1">
      <alignment horizontal="left" vertical="top" wrapText="1"/>
    </xf>
    <xf numFmtId="0" fontId="3" fillId="4" borderId="2" xfId="0" applyFont="1" applyFill="1" applyBorder="1" applyAlignment="1">
      <alignment horizontal="left" vertical="top"/>
    </xf>
    <xf numFmtId="0" fontId="3" fillId="4" borderId="8" xfId="0" applyFont="1" applyFill="1" applyBorder="1" applyAlignment="1">
      <alignment horizontal="left" vertical="top"/>
    </xf>
    <xf numFmtId="0" fontId="3" fillId="4" borderId="18" xfId="0" applyFont="1" applyFill="1" applyBorder="1" applyAlignment="1">
      <alignment horizontal="left" vertical="top"/>
    </xf>
    <xf numFmtId="0" fontId="3" fillId="4" borderId="19" xfId="0" applyFont="1" applyFill="1" applyBorder="1" applyAlignment="1">
      <alignment horizontal="left" vertical="top"/>
    </xf>
    <xf numFmtId="0" fontId="3" fillId="4" borderId="18" xfId="0" applyFont="1" applyFill="1" applyBorder="1" applyAlignment="1">
      <alignment horizontal="left" vertical="top" wrapText="1"/>
    </xf>
    <xf numFmtId="0" fontId="3" fillId="4" borderId="13" xfId="0" applyFont="1" applyFill="1" applyBorder="1" applyAlignment="1">
      <alignment horizontal="left" vertical="top" wrapText="1"/>
    </xf>
    <xf numFmtId="0" fontId="3" fillId="4" borderId="11" xfId="0" applyFont="1" applyFill="1" applyBorder="1" applyAlignment="1">
      <alignment horizontal="left" vertical="top" wrapText="1"/>
    </xf>
    <xf numFmtId="0" fontId="4" fillId="6" borderId="14"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1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0" borderId="14" xfId="0" applyFont="1" applyBorder="1" applyAlignment="1">
      <alignment horizontal="left" vertical="top" wrapText="1"/>
    </xf>
    <xf numFmtId="0" fontId="4" fillId="0" borderId="13" xfId="0" applyFont="1" applyBorder="1" applyAlignment="1">
      <alignment horizontal="left" vertical="top" wrapText="1"/>
    </xf>
    <xf numFmtId="0" fontId="4" fillId="0" borderId="3" xfId="0" applyFont="1" applyBorder="1" applyAlignment="1">
      <alignment horizontal="left" vertical="top" wrapText="1"/>
    </xf>
    <xf numFmtId="0" fontId="4" fillId="0" borderId="15" xfId="0" applyFont="1" applyBorder="1" applyAlignment="1">
      <alignment horizontal="left" vertical="top" wrapText="1"/>
    </xf>
    <xf numFmtId="0" fontId="4" fillId="0" borderId="12" xfId="0" applyFont="1" applyBorder="1" applyAlignment="1">
      <alignment horizontal="left" vertical="top" wrapText="1"/>
    </xf>
    <xf numFmtId="0" fontId="4" fillId="0" borderId="11" xfId="0" applyFont="1" applyBorder="1" applyAlignment="1">
      <alignment horizontal="left" vertical="top" wrapText="1"/>
    </xf>
    <xf numFmtId="0" fontId="4" fillId="6" borderId="8"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0" borderId="8" xfId="0" applyFont="1" applyBorder="1" applyAlignment="1">
      <alignment horizontal="left" vertical="top" wrapText="1"/>
    </xf>
    <xf numFmtId="0" fontId="4" fillId="0" borderId="2" xfId="0" applyFont="1" applyBorder="1" applyAlignment="1">
      <alignment horizontal="left" vertical="top" wrapText="1"/>
    </xf>
    <xf numFmtId="164" fontId="0" fillId="2" borderId="0" xfId="0" applyNumberFormat="1" applyFill="1" applyBorder="1" applyAlignment="1">
      <alignment horizontal="center"/>
    </xf>
    <xf numFmtId="2" fontId="13" fillId="6" borderId="14" xfId="0" applyNumberFormat="1" applyFont="1" applyFill="1" applyBorder="1" applyAlignment="1">
      <alignment horizontal="center" vertical="center"/>
    </xf>
    <xf numFmtId="2" fontId="13" fillId="6" borderId="13" xfId="0" applyNumberFormat="1" applyFont="1" applyFill="1" applyBorder="1" applyAlignment="1">
      <alignment horizontal="center" vertical="center"/>
    </xf>
    <xf numFmtId="2" fontId="13" fillId="6" borderId="3" xfId="0" applyNumberFormat="1" applyFont="1" applyFill="1" applyBorder="1" applyAlignment="1">
      <alignment horizontal="center" vertical="center"/>
    </xf>
    <xf numFmtId="2" fontId="13" fillId="6" borderId="15" xfId="0" applyNumberFormat="1" applyFont="1" applyFill="1" applyBorder="1" applyAlignment="1">
      <alignment horizontal="center" vertical="center"/>
    </xf>
    <xf numFmtId="2" fontId="13" fillId="6" borderId="12" xfId="0" applyNumberFormat="1" applyFont="1" applyFill="1" applyBorder="1" applyAlignment="1">
      <alignment horizontal="center" vertical="center"/>
    </xf>
    <xf numFmtId="2" fontId="13" fillId="6" borderId="11" xfId="0" applyNumberFormat="1" applyFont="1" applyFill="1" applyBorder="1" applyAlignment="1">
      <alignment horizontal="center" vertical="center"/>
    </xf>
    <xf numFmtId="10" fontId="13" fillId="6" borderId="8" xfId="0" applyNumberFormat="1" applyFont="1" applyFill="1" applyBorder="1" applyAlignment="1">
      <alignment horizontal="center" vertical="center"/>
    </xf>
    <xf numFmtId="10" fontId="13" fillId="6" borderId="16" xfId="0" applyNumberFormat="1" applyFont="1" applyFill="1" applyBorder="1" applyAlignment="1">
      <alignment horizontal="center" vertical="center"/>
    </xf>
    <xf numFmtId="10" fontId="13" fillId="6" borderId="2" xfId="0" applyNumberFormat="1" applyFont="1" applyFill="1" applyBorder="1" applyAlignment="1">
      <alignment horizontal="center" vertical="center"/>
    </xf>
    <xf numFmtId="0" fontId="16" fillId="2" borderId="6" xfId="0" applyFont="1" applyFill="1" applyBorder="1" applyAlignment="1">
      <alignment horizontal="center"/>
    </xf>
    <xf numFmtId="9" fontId="0" fillId="2" borderId="0" xfId="0" applyNumberFormat="1" applyFill="1" applyBorder="1" applyAlignment="1">
      <alignment horizontal="center"/>
    </xf>
    <xf numFmtId="0" fontId="3" fillId="2" borderId="0" xfId="0" applyFont="1" applyFill="1" applyBorder="1" applyAlignment="1">
      <alignment horizontal="center" vertical="top"/>
    </xf>
    <xf numFmtId="10" fontId="13" fillId="2" borderId="8" xfId="0" applyNumberFormat="1" applyFont="1" applyFill="1" applyBorder="1" applyAlignment="1">
      <alignment horizontal="center" vertical="center"/>
    </xf>
    <xf numFmtId="10" fontId="13" fillId="2" borderId="16" xfId="0" applyNumberFormat="1" applyFont="1" applyFill="1" applyBorder="1" applyAlignment="1">
      <alignment horizontal="center" vertical="center"/>
    </xf>
    <xf numFmtId="10" fontId="13" fillId="2" borderId="2" xfId="0" applyNumberFormat="1" applyFont="1" applyFill="1" applyBorder="1" applyAlignment="1">
      <alignment horizontal="center" vertical="center"/>
    </xf>
    <xf numFmtId="0" fontId="10" fillId="2" borderId="35" xfId="0" applyFont="1" applyFill="1" applyBorder="1" applyAlignment="1">
      <alignment horizontal="center" vertical="center" textRotation="90"/>
    </xf>
    <xf numFmtId="0" fontId="15" fillId="2" borderId="35" xfId="0" applyFont="1" applyFill="1" applyBorder="1" applyAlignment="1">
      <alignment horizontal="center" vertical="center" textRotation="90"/>
    </xf>
    <xf numFmtId="2" fontId="13" fillId="2" borderId="14" xfId="0" applyNumberFormat="1" applyFont="1" applyFill="1" applyBorder="1" applyAlignment="1">
      <alignment horizontal="center" vertical="center"/>
    </xf>
    <xf numFmtId="2" fontId="13" fillId="0" borderId="13" xfId="0" applyNumberFormat="1" applyFont="1" applyBorder="1" applyAlignment="1">
      <alignment horizontal="center" vertical="center"/>
    </xf>
    <xf numFmtId="2" fontId="13" fillId="0" borderId="3" xfId="0" applyNumberFormat="1" applyFont="1" applyBorder="1" applyAlignment="1">
      <alignment horizontal="center" vertical="center"/>
    </xf>
    <xf numFmtId="2" fontId="13" fillId="0" borderId="15" xfId="0" applyNumberFormat="1" applyFont="1" applyBorder="1" applyAlignment="1">
      <alignment horizontal="center" vertical="center"/>
    </xf>
    <xf numFmtId="2" fontId="13" fillId="0" borderId="12" xfId="0" applyNumberFormat="1" applyFont="1" applyBorder="1" applyAlignment="1">
      <alignment horizontal="center" vertical="center"/>
    </xf>
    <xf numFmtId="2" fontId="13" fillId="0" borderId="11" xfId="0" applyNumberFormat="1" applyFont="1" applyBorder="1" applyAlignment="1">
      <alignment horizontal="center" vertical="center"/>
    </xf>
    <xf numFmtId="0" fontId="4" fillId="2" borderId="6" xfId="0" applyFont="1" applyFill="1" applyBorder="1" applyAlignment="1">
      <alignment horizontal="left"/>
    </xf>
    <xf numFmtId="0" fontId="16" fillId="2" borderId="0" xfId="0" applyFont="1" applyFill="1" applyBorder="1" applyAlignment="1">
      <alignment horizontal="left"/>
    </xf>
    <xf numFmtId="0" fontId="0" fillId="0" borderId="15" xfId="0" applyBorder="1" applyAlignment="1"/>
    <xf numFmtId="0" fontId="4" fillId="0" borderId="16" xfId="0" applyFont="1" applyBorder="1" applyAlignment="1">
      <alignment horizontal="left" vertical="top" wrapText="1"/>
    </xf>
    <xf numFmtId="0" fontId="3" fillId="4" borderId="4" xfId="0" applyFont="1" applyFill="1" applyBorder="1" applyAlignment="1"/>
    <xf numFmtId="0" fontId="3" fillId="4" borderId="13" xfId="0" applyFont="1" applyFill="1" applyBorder="1" applyAlignment="1"/>
    <xf numFmtId="0" fontId="3" fillId="4" borderId="6" xfId="0" applyFont="1" applyFill="1" applyBorder="1" applyAlignment="1"/>
    <xf numFmtId="0" fontId="3" fillId="4" borderId="11" xfId="0" applyFont="1" applyFill="1" applyBorder="1" applyAlignment="1"/>
    <xf numFmtId="0" fontId="0" fillId="0" borderId="11" xfId="0" applyBorder="1" applyAlignment="1">
      <alignment horizontal="left" vertical="top"/>
    </xf>
    <xf numFmtId="0" fontId="17" fillId="2" borderId="14" xfId="0" applyFont="1" applyFill="1" applyBorder="1" applyAlignment="1">
      <alignment vertical="top" wrapText="1"/>
    </xf>
    <xf numFmtId="0" fontId="17" fillId="2" borderId="3" xfId="0" applyFont="1" applyFill="1" applyBorder="1" applyAlignment="1">
      <alignment vertical="top"/>
    </xf>
    <xf numFmtId="0" fontId="17" fillId="2" borderId="12" xfId="0" applyFont="1" applyFill="1" applyBorder="1" applyAlignment="1">
      <alignment vertical="top"/>
    </xf>
    <xf numFmtId="0" fontId="4" fillId="2" borderId="13" xfId="0" applyFont="1" applyFill="1" applyBorder="1" applyAlignment="1">
      <alignment horizontal="center" vertical="top" wrapText="1"/>
    </xf>
    <xf numFmtId="0" fontId="4" fillId="2" borderId="15" xfId="0" applyFont="1" applyFill="1" applyBorder="1" applyAlignment="1">
      <alignment horizontal="center" vertical="top"/>
    </xf>
    <xf numFmtId="0" fontId="4" fillId="2" borderId="11" xfId="0" applyFont="1" applyFill="1" applyBorder="1" applyAlignment="1">
      <alignment horizontal="center" vertical="top"/>
    </xf>
    <xf numFmtId="0" fontId="16" fillId="2" borderId="4" xfId="0" applyFont="1" applyFill="1" applyBorder="1" applyAlignment="1"/>
    <xf numFmtId="0" fontId="0" fillId="0" borderId="4" xfId="0" applyBorder="1" applyAlignment="1"/>
    <xf numFmtId="0" fontId="0" fillId="0" borderId="13" xfId="0" applyBorder="1" applyAlignment="1"/>
    <xf numFmtId="0" fontId="7" fillId="4" borderId="14" xfId="0" applyFont="1" applyFill="1" applyBorder="1" applyAlignment="1">
      <alignment horizontal="center" vertical="top"/>
    </xf>
    <xf numFmtId="0" fontId="7" fillId="4" borderId="4" xfId="0" applyFont="1" applyFill="1" applyBorder="1" applyAlignment="1">
      <alignment horizontal="center" vertical="top"/>
    </xf>
    <xf numFmtId="0" fontId="3" fillId="2" borderId="4" xfId="0" applyFont="1" applyFill="1" applyBorder="1" applyAlignment="1">
      <alignment horizontal="center" vertical="top"/>
    </xf>
    <xf numFmtId="0" fontId="4" fillId="6" borderId="16" xfId="0" applyFont="1" applyFill="1" applyBorder="1" applyAlignment="1">
      <alignment horizontal="left" vertical="top" wrapText="1"/>
    </xf>
    <xf numFmtId="0" fontId="4" fillId="6" borderId="1" xfId="0" applyFont="1" applyFill="1" applyBorder="1" applyAlignment="1">
      <alignment horizontal="left" vertical="top" wrapText="1"/>
    </xf>
  </cellXfs>
  <cellStyles count="1">
    <cellStyle name="Standaard" xfId="0" builtinId="0"/>
  </cellStyles>
  <dxfs count="1">
    <dxf>
      <fill>
        <gradientFill>
          <stop position="0">
            <color theme="0"/>
          </stop>
          <stop position="1">
            <color theme="4"/>
          </stop>
        </gradientFill>
      </fill>
    </dxf>
  </dxfs>
  <tableStyles count="1" defaultTableStyle="TableStyleMedium2" defaultPivotStyle="PivotStyleLight16">
    <tableStyle name="Tabelstijl 1" pivot="0" count="1" xr9:uid="{13189876-8967-4A62-896F-4532D9B51295}">
      <tableStyleElement type="wholeTable" dxfId="0"/>
    </tableStyle>
  </tableStyles>
  <colors>
    <mruColors>
      <color rgb="FFFFFF99"/>
      <color rgb="FFFFFF66"/>
      <color rgb="FFFFD44B"/>
      <color rgb="FFFFCF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24</xdr:col>
      <xdr:colOff>658090</xdr:colOff>
      <xdr:row>8</xdr:row>
      <xdr:rowOff>346364</xdr:rowOff>
    </xdr:from>
    <xdr:to>
      <xdr:col>33</xdr:col>
      <xdr:colOff>103908</xdr:colOff>
      <xdr:row>19</xdr:row>
      <xdr:rowOff>138545</xdr:rowOff>
    </xdr:to>
    <xdr:sp macro="" textlink="">
      <xdr:nvSpPr>
        <xdr:cNvPr id="2" name="Pijl: links 1">
          <a:extLst>
            <a:ext uri="{FF2B5EF4-FFF2-40B4-BE49-F238E27FC236}">
              <a16:creationId xmlns:a16="http://schemas.microsoft.com/office/drawing/2014/main" id="{D07CAF7E-5E91-4CE2-9B09-89255C80905E}"/>
            </a:ext>
          </a:extLst>
        </xdr:cNvPr>
        <xdr:cNvSpPr/>
      </xdr:nvSpPr>
      <xdr:spPr>
        <a:xfrm>
          <a:off x="25111363" y="2095500"/>
          <a:ext cx="5091545" cy="26670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lang="nl-NL" sz="1400"/>
            <a:t>ANTWOORD</a:t>
          </a:r>
          <a:r>
            <a:rPr lang="nl-NL" sz="1400" baseline="0"/>
            <a:t> PER SELECTIECRITERIA INVULLEN MET EEN X.</a:t>
          </a:r>
        </a:p>
        <a:p>
          <a:pPr algn="l"/>
          <a:r>
            <a:rPr lang="nl-NL" sz="1400" baseline="0"/>
            <a:t>DE EERSTE X IN DE REGEL WORDT GEBRUIKT VOOR HET BEPALEN VAN DE SCORE</a:t>
          </a:r>
          <a:endParaRPr lang="nl-NL" sz="14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B40D4-9BE1-43AA-B496-60F313D501CA}">
  <sheetPr codeName="Blad1"/>
  <dimension ref="A1:K23"/>
  <sheetViews>
    <sheetView tabSelected="1" zoomScale="70" zoomScaleNormal="70" workbookViewId="0">
      <selection activeCell="G7" sqref="G7"/>
    </sheetView>
  </sheetViews>
  <sheetFormatPr defaultRowHeight="14.25" x14ac:dyDescent="0.2"/>
  <cols>
    <col min="1" max="2" width="9.140625" style="48"/>
    <col min="3" max="3" width="15.5703125" style="48" bestFit="1" customWidth="1"/>
    <col min="4" max="4" width="9.140625" style="48"/>
    <col min="5" max="5" width="13.85546875" style="48" bestFit="1" customWidth="1"/>
    <col min="6" max="10" width="9.140625" style="48"/>
    <col min="11" max="11" width="7.7109375" style="48" customWidth="1"/>
    <col min="12" max="16384" width="9.140625" style="48"/>
  </cols>
  <sheetData>
    <row r="1" spans="1:11" x14ac:dyDescent="0.2">
      <c r="A1" s="126"/>
      <c r="B1" s="127"/>
      <c r="C1" s="127"/>
      <c r="D1" s="127"/>
      <c r="E1" s="127"/>
      <c r="F1" s="127"/>
      <c r="G1" s="127"/>
      <c r="H1" s="127"/>
      <c r="I1" s="127"/>
      <c r="J1" s="127"/>
      <c r="K1" s="128"/>
    </row>
    <row r="2" spans="1:11" ht="25.5" x14ac:dyDescent="0.35">
      <c r="A2" s="129"/>
      <c r="B2" s="130" t="s">
        <v>67</v>
      </c>
      <c r="C2" s="131"/>
      <c r="D2" s="131"/>
      <c r="E2" s="131"/>
      <c r="F2" s="131"/>
      <c r="G2" s="131"/>
      <c r="H2" s="131"/>
      <c r="I2" s="131"/>
      <c r="J2" s="131"/>
      <c r="K2" s="132"/>
    </row>
    <row r="3" spans="1:11" ht="15" thickBot="1" x14ac:dyDescent="0.25">
      <c r="A3" s="133"/>
      <c r="B3" s="134"/>
      <c r="C3" s="134"/>
      <c r="D3" s="134"/>
      <c r="E3" s="134"/>
      <c r="F3" s="134"/>
      <c r="G3" s="134"/>
      <c r="H3" s="134"/>
      <c r="I3" s="134"/>
      <c r="J3" s="134"/>
      <c r="K3" s="135"/>
    </row>
    <row r="4" spans="1:11" x14ac:dyDescent="0.2">
      <c r="A4" s="51"/>
      <c r="B4" s="52"/>
      <c r="C4" s="52"/>
      <c r="D4" s="52"/>
      <c r="E4" s="52"/>
      <c r="F4" s="52"/>
      <c r="G4" s="52"/>
      <c r="H4" s="52"/>
      <c r="I4" s="52"/>
      <c r="J4" s="52"/>
      <c r="K4" s="65"/>
    </row>
    <row r="5" spans="1:11" ht="15" thickBot="1" x14ac:dyDescent="0.25">
      <c r="A5" s="51"/>
      <c r="B5" s="52" t="s">
        <v>69</v>
      </c>
      <c r="C5" s="52"/>
      <c r="D5" s="52" t="s">
        <v>70</v>
      </c>
      <c r="E5" s="52"/>
      <c r="F5" s="52"/>
      <c r="G5" s="52"/>
      <c r="H5" s="52"/>
      <c r="I5" s="52"/>
      <c r="J5" s="52"/>
      <c r="K5" s="65"/>
    </row>
    <row r="6" spans="1:11" ht="15.75" thickBot="1" x14ac:dyDescent="0.25">
      <c r="A6" s="51"/>
      <c r="B6" s="124" t="s">
        <v>54</v>
      </c>
      <c r="C6" s="52"/>
      <c r="D6" s="62"/>
      <c r="E6" s="125" t="s">
        <v>35</v>
      </c>
      <c r="F6" s="52"/>
      <c r="G6" s="52"/>
      <c r="H6" s="52"/>
      <c r="I6" s="52"/>
      <c r="J6" s="52"/>
      <c r="K6" s="65"/>
    </row>
    <row r="7" spans="1:11" x14ac:dyDescent="0.2">
      <c r="A7" s="51"/>
      <c r="B7" s="52"/>
      <c r="C7" s="52"/>
      <c r="D7" s="52"/>
      <c r="E7" s="52"/>
      <c r="F7" s="52"/>
      <c r="G7" s="52"/>
      <c r="H7" s="52"/>
      <c r="I7" s="52"/>
      <c r="J7" s="52"/>
      <c r="K7" s="65"/>
    </row>
    <row r="8" spans="1:11" ht="15" thickBot="1" x14ac:dyDescent="0.25">
      <c r="A8" s="51"/>
      <c r="B8" s="52" t="s">
        <v>69</v>
      </c>
      <c r="C8" s="52"/>
      <c r="D8" s="52" t="s">
        <v>70</v>
      </c>
      <c r="E8" s="52"/>
      <c r="F8" s="52"/>
      <c r="G8" s="52"/>
      <c r="H8" s="52"/>
      <c r="I8" s="52"/>
      <c r="J8" s="52"/>
      <c r="K8" s="65"/>
    </row>
    <row r="9" spans="1:11" ht="15.75" thickBot="1" x14ac:dyDescent="0.25">
      <c r="A9" s="51"/>
      <c r="B9" s="124" t="s">
        <v>55</v>
      </c>
      <c r="C9" s="52"/>
      <c r="D9" s="62"/>
      <c r="E9" s="125" t="s">
        <v>43</v>
      </c>
      <c r="F9" s="52"/>
      <c r="G9" s="52"/>
      <c r="H9" s="52"/>
      <c r="I9" s="52"/>
      <c r="J9" s="52"/>
      <c r="K9" s="65"/>
    </row>
    <row r="10" spans="1:11" x14ac:dyDescent="0.2">
      <c r="A10" s="51"/>
      <c r="B10" s="52"/>
      <c r="C10" s="52"/>
      <c r="D10" s="52"/>
      <c r="E10" s="52"/>
      <c r="F10" s="52"/>
      <c r="G10" s="52"/>
      <c r="H10" s="52"/>
      <c r="I10" s="52"/>
      <c r="J10" s="52"/>
      <c r="K10" s="65"/>
    </row>
    <row r="11" spans="1:11" ht="15" thickBot="1" x14ac:dyDescent="0.25">
      <c r="A11" s="51"/>
      <c r="B11" s="52" t="s">
        <v>69</v>
      </c>
      <c r="C11" s="52"/>
      <c r="D11" s="52" t="s">
        <v>70</v>
      </c>
      <c r="E11" s="52"/>
      <c r="F11" s="52"/>
      <c r="G11" s="52"/>
      <c r="H11" s="52"/>
      <c r="I11" s="52"/>
      <c r="J11" s="52"/>
      <c r="K11" s="65"/>
    </row>
    <row r="12" spans="1:11" ht="15.75" thickBot="1" x14ac:dyDescent="0.25">
      <c r="A12" s="51"/>
      <c r="B12" s="124" t="s">
        <v>56</v>
      </c>
      <c r="C12" s="52"/>
      <c r="D12" s="62"/>
      <c r="E12" s="125" t="s">
        <v>35</v>
      </c>
      <c r="F12" s="52"/>
      <c r="G12" s="52"/>
      <c r="H12" s="52"/>
      <c r="I12" s="52"/>
      <c r="J12" s="52"/>
      <c r="K12" s="65"/>
    </row>
    <row r="13" spans="1:11" x14ac:dyDescent="0.2">
      <c r="A13" s="51"/>
      <c r="B13" s="52"/>
      <c r="C13" s="52"/>
      <c r="D13" s="52"/>
      <c r="E13" s="52"/>
      <c r="F13" s="52"/>
      <c r="G13" s="52"/>
      <c r="H13" s="52"/>
      <c r="I13" s="52"/>
      <c r="J13" s="52"/>
      <c r="K13" s="65"/>
    </row>
    <row r="14" spans="1:11" x14ac:dyDescent="0.2">
      <c r="A14" s="51"/>
      <c r="B14" s="52"/>
      <c r="C14" s="52"/>
      <c r="D14" s="52"/>
      <c r="E14" s="52"/>
      <c r="F14" s="52"/>
      <c r="G14" s="52"/>
      <c r="H14" s="52"/>
      <c r="I14" s="52"/>
      <c r="J14" s="52"/>
      <c r="K14" s="65"/>
    </row>
    <row r="15" spans="1:11" x14ac:dyDescent="0.2">
      <c r="A15" s="51"/>
      <c r="B15" s="52"/>
      <c r="C15" s="52"/>
      <c r="D15" s="52"/>
      <c r="E15" s="52"/>
      <c r="F15" s="52"/>
      <c r="G15" s="52"/>
      <c r="H15" s="52"/>
      <c r="I15" s="52"/>
      <c r="J15" s="52"/>
      <c r="K15" s="65"/>
    </row>
    <row r="16" spans="1:11" x14ac:dyDescent="0.2">
      <c r="A16" s="51"/>
      <c r="B16" s="52" t="s">
        <v>68</v>
      </c>
      <c r="C16" s="52"/>
      <c r="D16" s="52"/>
      <c r="E16" s="52"/>
      <c r="F16" s="52"/>
      <c r="G16" s="52"/>
      <c r="H16" s="52"/>
      <c r="I16" s="52"/>
      <c r="J16" s="52"/>
      <c r="K16" s="65"/>
    </row>
    <row r="17" spans="1:11" x14ac:dyDescent="0.2">
      <c r="A17" s="51"/>
      <c r="B17" s="52"/>
      <c r="C17" s="52"/>
      <c r="D17" s="52"/>
      <c r="E17" s="52"/>
      <c r="F17" s="52"/>
      <c r="G17" s="52"/>
      <c r="H17" s="52"/>
      <c r="I17" s="52"/>
      <c r="J17" s="52"/>
      <c r="K17" s="65"/>
    </row>
    <row r="18" spans="1:11" x14ac:dyDescent="0.2">
      <c r="A18" s="51"/>
      <c r="B18" s="52" t="s">
        <v>71</v>
      </c>
      <c r="C18" s="52"/>
      <c r="D18" s="52"/>
      <c r="E18" s="52"/>
      <c r="F18" s="52"/>
      <c r="G18" s="52"/>
      <c r="H18" s="52"/>
      <c r="I18" s="52"/>
      <c r="J18" s="52"/>
      <c r="K18" s="65"/>
    </row>
    <row r="19" spans="1:11" ht="27" customHeight="1" x14ac:dyDescent="0.2">
      <c r="A19" s="51"/>
      <c r="B19" s="52" t="s">
        <v>65</v>
      </c>
      <c r="C19" s="52"/>
      <c r="D19" s="52"/>
      <c r="E19" s="52"/>
      <c r="F19" s="52"/>
      <c r="G19" s="52"/>
      <c r="H19" s="52"/>
      <c r="I19" s="52"/>
      <c r="J19" s="52"/>
      <c r="K19" s="65"/>
    </row>
    <row r="20" spans="1:11" ht="30.75" customHeight="1" x14ac:dyDescent="0.2">
      <c r="A20" s="51"/>
      <c r="B20" s="52" t="s">
        <v>72</v>
      </c>
      <c r="C20" s="52"/>
      <c r="D20" s="52"/>
      <c r="E20" s="52"/>
      <c r="F20" s="52"/>
      <c r="G20" s="52"/>
      <c r="H20" s="52"/>
      <c r="I20" s="52"/>
      <c r="J20" s="52"/>
      <c r="K20" s="65"/>
    </row>
    <row r="21" spans="1:11" ht="32.25" customHeight="1" x14ac:dyDescent="0.2">
      <c r="A21" s="51"/>
      <c r="B21" s="52" t="s">
        <v>66</v>
      </c>
      <c r="C21" s="52"/>
      <c r="D21" s="52"/>
      <c r="E21" s="52"/>
      <c r="F21" s="52"/>
      <c r="G21" s="52"/>
      <c r="H21" s="52"/>
      <c r="I21" s="52"/>
      <c r="J21" s="52"/>
      <c r="K21" s="65"/>
    </row>
    <row r="22" spans="1:11" ht="27.75" customHeight="1" x14ac:dyDescent="0.2">
      <c r="A22" s="51"/>
      <c r="B22" s="52"/>
      <c r="C22" s="52"/>
      <c r="D22" s="52"/>
      <c r="E22" s="52"/>
      <c r="F22" s="52"/>
      <c r="G22" s="52"/>
      <c r="H22" s="52"/>
      <c r="I22" s="52"/>
      <c r="J22" s="52"/>
      <c r="K22" s="65"/>
    </row>
    <row r="23" spans="1:11" ht="15" thickBot="1" x14ac:dyDescent="0.25">
      <c r="A23" s="94"/>
      <c r="B23" s="88"/>
      <c r="C23" s="88"/>
      <c r="D23" s="88"/>
      <c r="E23" s="88"/>
      <c r="F23" s="88"/>
      <c r="G23" s="88"/>
      <c r="H23" s="88"/>
      <c r="I23" s="88"/>
      <c r="J23" s="88"/>
      <c r="K23" s="95"/>
    </row>
  </sheetData>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2B1DEF4A-AB03-4467-95FC-07F5CDD5B0DE}">
          <x14:formula1>
            <xm:f>'Criteria rekenblad'!$K$11:$O$11</xm:f>
          </x14:formula1>
          <xm:sqref>D9</xm:sqref>
        </x14:dataValidation>
        <x14:dataValidation type="list" allowBlank="1" showInputMessage="1" showErrorMessage="1" xr:uid="{84443AB2-0D57-4B00-BE9A-86328D1CF3DF}">
          <x14:formula1>
            <xm:f>'Criteria rekenblad'!$K$17:$O$17</xm:f>
          </x14:formula1>
          <xm:sqref>D12</xm:sqref>
        </x14:dataValidation>
        <x14:dataValidation type="list" allowBlank="1" showInputMessage="1" showErrorMessage="1" xr:uid="{D3EBD26A-A52C-43D2-BEA2-0975445E9962}">
          <x14:formula1>
            <xm:f>'Criteria rekenblad'!$K$4:$O$4</xm:f>
          </x14:formula1>
          <xm:sqref>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01CBB-D10D-469C-8DD3-12E2CA96A77D}">
  <sheetPr codeName="Blad2"/>
  <dimension ref="B1:K26"/>
  <sheetViews>
    <sheetView topLeftCell="A16" zoomScale="85" zoomScaleNormal="85" workbookViewId="0">
      <selection activeCell="E30" sqref="E30"/>
    </sheetView>
  </sheetViews>
  <sheetFormatPr defaultRowHeight="15" x14ac:dyDescent="0.25"/>
  <cols>
    <col min="1" max="1" width="3.28515625" style="1" customWidth="1"/>
    <col min="2" max="2" width="29.7109375" style="1" customWidth="1"/>
    <col min="3" max="3" width="16.140625" style="1" customWidth="1"/>
    <col min="4" max="4" width="19.140625" style="1" customWidth="1"/>
    <col min="5" max="5" width="19" style="1" customWidth="1"/>
    <col min="6" max="6" width="17.42578125" style="5" customWidth="1"/>
    <col min="7" max="7" width="16" style="1" customWidth="1"/>
    <col min="8" max="8" width="19.42578125" style="1" customWidth="1"/>
    <col min="9" max="9" width="17" style="5" bestFit="1" customWidth="1"/>
    <col min="10" max="10" width="21.42578125" style="5" bestFit="1" customWidth="1"/>
    <col min="11" max="11" width="21.42578125" style="3" bestFit="1" customWidth="1"/>
    <col min="12" max="12" width="10.7109375" style="1" bestFit="1" customWidth="1"/>
    <col min="13" max="16384" width="9.140625" style="1"/>
  </cols>
  <sheetData>
    <row r="1" spans="2:11" ht="15.75" thickBot="1" x14ac:dyDescent="0.3"/>
    <row r="2" spans="2:11" ht="30" customHeight="1" thickBot="1" x14ac:dyDescent="0.3">
      <c r="B2" s="175" t="s">
        <v>26</v>
      </c>
      <c r="C2" s="176"/>
      <c r="D2" s="176"/>
      <c r="E2" s="177"/>
    </row>
    <row r="3" spans="2:11" ht="15.75" thickBot="1" x14ac:dyDescent="0.3">
      <c r="B3" s="20"/>
      <c r="C3" s="4"/>
      <c r="D3" s="4"/>
      <c r="E3" s="21"/>
    </row>
    <row r="4" spans="2:11" ht="15.75" thickBot="1" x14ac:dyDescent="0.3">
      <c r="B4" s="20" t="s">
        <v>7</v>
      </c>
      <c r="C4" s="34">
        <v>0.7</v>
      </c>
      <c r="D4" s="2" t="s">
        <v>6</v>
      </c>
      <c r="E4" s="22"/>
      <c r="F4" s="10"/>
      <c r="H4" s="10"/>
    </row>
    <row r="5" spans="2:11" ht="15" customHeight="1" x14ac:dyDescent="0.25">
      <c r="B5" s="20"/>
      <c r="C5" s="33">
        <f>100%-C4</f>
        <v>0.30000000000000004</v>
      </c>
      <c r="D5" s="2" t="s">
        <v>92</v>
      </c>
      <c r="E5" s="22"/>
      <c r="F5" s="1"/>
      <c r="I5" s="1"/>
      <c r="J5" s="1"/>
      <c r="K5" s="1"/>
    </row>
    <row r="6" spans="2:11" ht="15.75" customHeight="1" thickBot="1" x14ac:dyDescent="0.3">
      <c r="B6" s="20"/>
      <c r="C6" s="4"/>
      <c r="D6" s="2"/>
      <c r="E6" s="22"/>
      <c r="F6" s="1"/>
      <c r="I6" s="1"/>
      <c r="J6" s="1"/>
      <c r="K6" s="1"/>
    </row>
    <row r="7" spans="2:11" ht="15.75" thickBot="1" x14ac:dyDescent="0.3">
      <c r="B7" s="20"/>
      <c r="C7" s="35"/>
      <c r="D7" s="2" t="s">
        <v>88</v>
      </c>
      <c r="E7" s="22"/>
      <c r="F7" s="1"/>
      <c r="I7" s="1"/>
      <c r="J7" s="1"/>
      <c r="K7" s="1"/>
    </row>
    <row r="8" spans="2:11" x14ac:dyDescent="0.25">
      <c r="B8" s="20"/>
      <c r="C8" s="23">
        <f>C7/C4*C5</f>
        <v>0</v>
      </c>
      <c r="D8" s="2" t="s">
        <v>27</v>
      </c>
      <c r="E8" s="22"/>
      <c r="F8" s="1"/>
      <c r="I8" s="1"/>
      <c r="J8" s="1"/>
      <c r="K8" s="1"/>
    </row>
    <row r="9" spans="2:11" x14ac:dyDescent="0.25">
      <c r="B9" s="24" t="s">
        <v>9</v>
      </c>
      <c r="C9" s="23">
        <f>C7+C8</f>
        <v>0</v>
      </c>
      <c r="D9" s="2" t="s">
        <v>76</v>
      </c>
      <c r="E9" s="22"/>
      <c r="F9" s="1"/>
      <c r="I9" s="1"/>
      <c r="J9" s="1"/>
      <c r="K9" s="1"/>
    </row>
    <row r="10" spans="2:11" x14ac:dyDescent="0.25">
      <c r="B10" s="24"/>
      <c r="C10" s="23"/>
      <c r="D10" s="2"/>
      <c r="E10" s="22"/>
      <c r="F10" s="1"/>
      <c r="I10" s="1"/>
      <c r="J10" s="1"/>
      <c r="K10" s="1"/>
    </row>
    <row r="11" spans="2:11" ht="15.75" thickBot="1" x14ac:dyDescent="0.3">
      <c r="B11" s="24"/>
      <c r="C11" s="23"/>
      <c r="D11" s="2"/>
      <c r="E11" s="22"/>
      <c r="F11" s="1"/>
      <c r="I11" s="1"/>
      <c r="J11" s="1"/>
      <c r="K11" s="1"/>
    </row>
    <row r="12" spans="2:11" ht="15.75" thickBot="1" x14ac:dyDescent="0.3">
      <c r="B12" s="20" t="s">
        <v>30</v>
      </c>
      <c r="C12" s="34">
        <v>0.5</v>
      </c>
      <c r="D12" s="2" t="s">
        <v>28</v>
      </c>
      <c r="E12" s="22"/>
      <c r="F12" s="1"/>
      <c r="I12" s="1"/>
      <c r="J12" s="1"/>
      <c r="K12" s="1"/>
    </row>
    <row r="13" spans="2:11" x14ac:dyDescent="0.25">
      <c r="B13" s="20"/>
      <c r="C13" s="33">
        <f>100%-C12</f>
        <v>0.5</v>
      </c>
      <c r="D13" s="2" t="s">
        <v>29</v>
      </c>
      <c r="E13" s="22"/>
      <c r="F13" s="1"/>
      <c r="I13" s="1"/>
      <c r="J13" s="1"/>
      <c r="K13" s="1"/>
    </row>
    <row r="14" spans="2:11" ht="15.75" thickBot="1" x14ac:dyDescent="0.3">
      <c r="B14" s="20"/>
      <c r="C14" s="4"/>
      <c r="D14" s="2"/>
      <c r="E14" s="22"/>
      <c r="F14" s="1"/>
      <c r="I14" s="1"/>
      <c r="J14" s="1"/>
      <c r="K14" s="1"/>
    </row>
    <row r="15" spans="2:11" ht="15" customHeight="1" thickBot="1" x14ac:dyDescent="0.3">
      <c r="B15" s="29" t="s">
        <v>28</v>
      </c>
      <c r="C15" s="30">
        <f>C8*C12</f>
        <v>0</v>
      </c>
      <c r="D15" s="31" t="s">
        <v>10</v>
      </c>
      <c r="E15" s="32"/>
      <c r="F15" s="1"/>
      <c r="I15" s="1"/>
      <c r="J15" s="1"/>
      <c r="K15" s="1"/>
    </row>
    <row r="16" spans="2:11" ht="15.75" thickBot="1" x14ac:dyDescent="0.3">
      <c r="B16" s="25" t="s">
        <v>29</v>
      </c>
      <c r="C16" s="26">
        <f>C8*C13</f>
        <v>0</v>
      </c>
      <c r="D16" s="27" t="s">
        <v>11</v>
      </c>
      <c r="E16" s="28"/>
      <c r="F16" s="1"/>
      <c r="I16" s="1"/>
      <c r="J16" s="1"/>
      <c r="K16" s="1"/>
    </row>
    <row r="17" spans="2:11" x14ac:dyDescent="0.25">
      <c r="F17" s="1"/>
    </row>
    <row r="18" spans="2:11" ht="15.75" thickBot="1" x14ac:dyDescent="0.3"/>
    <row r="19" spans="2:11" ht="15.75" customHeight="1" x14ac:dyDescent="0.25">
      <c r="B19" s="187" t="s">
        <v>18</v>
      </c>
      <c r="C19" s="187" t="s">
        <v>6</v>
      </c>
      <c r="D19" s="178" t="s">
        <v>23</v>
      </c>
      <c r="E19" s="179"/>
      <c r="F19" s="188" t="s">
        <v>19</v>
      </c>
      <c r="G19" s="178" t="s">
        <v>24</v>
      </c>
      <c r="H19" s="182"/>
      <c r="I19" s="190" t="s">
        <v>25</v>
      </c>
      <c r="J19" s="185" t="s">
        <v>20</v>
      </c>
      <c r="K19" s="187" t="s">
        <v>21</v>
      </c>
    </row>
    <row r="20" spans="2:11" ht="15.75" thickBot="1" x14ac:dyDescent="0.3">
      <c r="B20" s="186"/>
      <c r="C20" s="186"/>
      <c r="D20" s="180"/>
      <c r="E20" s="181"/>
      <c r="F20" s="189"/>
      <c r="G20" s="183"/>
      <c r="H20" s="184"/>
      <c r="I20" s="189"/>
      <c r="J20" s="186"/>
      <c r="K20" s="186"/>
    </row>
    <row r="21" spans="2:11" ht="15.75" thickBot="1" x14ac:dyDescent="0.3">
      <c r="B21" s="6" t="s">
        <v>12</v>
      </c>
      <c r="C21" s="11"/>
      <c r="D21" s="104">
        <v>0</v>
      </c>
      <c r="E21" s="18" t="s">
        <v>52</v>
      </c>
      <c r="F21" s="115">
        <f t="shared" ref="F21:F26" si="0">D21/10*SC1_waarde</f>
        <v>0</v>
      </c>
      <c r="G21" s="104">
        <v>0</v>
      </c>
      <c r="H21" s="18" t="s">
        <v>52</v>
      </c>
      <c r="I21" s="13">
        <f t="shared" ref="I21:I26" si="1">VLOOKUP(G21,SC2_Beoordeling,2,FALSE)*SC2_waarde</f>
        <v>0</v>
      </c>
      <c r="J21" s="15">
        <f t="shared" ref="J21:J26" si="2">F21+I21</f>
        <v>0</v>
      </c>
      <c r="K21" s="7">
        <f t="shared" ref="K21:K26" si="3">C21-J21</f>
        <v>0</v>
      </c>
    </row>
    <row r="22" spans="2:11" ht="15.75" thickBot="1" x14ac:dyDescent="0.3">
      <c r="B22" s="8" t="s">
        <v>13</v>
      </c>
      <c r="C22" s="12"/>
      <c r="D22" s="105">
        <v>0</v>
      </c>
      <c r="E22" s="19" t="s">
        <v>52</v>
      </c>
      <c r="F22" s="116">
        <f t="shared" si="0"/>
        <v>0</v>
      </c>
      <c r="G22" s="105">
        <v>0</v>
      </c>
      <c r="H22" s="19" t="s">
        <v>52</v>
      </c>
      <c r="I22" s="14">
        <f t="shared" si="1"/>
        <v>0</v>
      </c>
      <c r="J22" s="16">
        <f t="shared" si="2"/>
        <v>0</v>
      </c>
      <c r="K22" s="9">
        <f t="shared" si="3"/>
        <v>0</v>
      </c>
    </row>
    <row r="23" spans="2:11" ht="15.75" thickBot="1" x14ac:dyDescent="0.3">
      <c r="B23" s="6" t="s">
        <v>14</v>
      </c>
      <c r="C23" s="11"/>
      <c r="D23" s="104">
        <v>0</v>
      </c>
      <c r="E23" s="18" t="s">
        <v>52</v>
      </c>
      <c r="F23" s="115">
        <f t="shared" si="0"/>
        <v>0</v>
      </c>
      <c r="G23" s="104">
        <v>0</v>
      </c>
      <c r="H23" s="18" t="s">
        <v>52</v>
      </c>
      <c r="I23" s="13">
        <f t="shared" si="1"/>
        <v>0</v>
      </c>
      <c r="J23" s="15">
        <f t="shared" si="2"/>
        <v>0</v>
      </c>
      <c r="K23" s="7">
        <f t="shared" si="3"/>
        <v>0</v>
      </c>
    </row>
    <row r="24" spans="2:11" ht="15.75" thickBot="1" x14ac:dyDescent="0.3">
      <c r="B24" s="8" t="s">
        <v>15</v>
      </c>
      <c r="C24" s="12"/>
      <c r="D24" s="105">
        <v>0</v>
      </c>
      <c r="E24" s="19" t="s">
        <v>52</v>
      </c>
      <c r="F24" s="116">
        <f t="shared" si="0"/>
        <v>0</v>
      </c>
      <c r="G24" s="105">
        <v>0</v>
      </c>
      <c r="H24" s="19" t="s">
        <v>52</v>
      </c>
      <c r="I24" s="14">
        <f t="shared" si="1"/>
        <v>0</v>
      </c>
      <c r="J24" s="16">
        <f t="shared" si="2"/>
        <v>0</v>
      </c>
      <c r="K24" s="9">
        <f t="shared" si="3"/>
        <v>0</v>
      </c>
    </row>
    <row r="25" spans="2:11" ht="15.75" thickBot="1" x14ac:dyDescent="0.3">
      <c r="B25" s="6" t="s">
        <v>16</v>
      </c>
      <c r="C25" s="11"/>
      <c r="D25" s="104">
        <v>0</v>
      </c>
      <c r="E25" s="18" t="s">
        <v>52</v>
      </c>
      <c r="F25" s="115">
        <f t="shared" si="0"/>
        <v>0</v>
      </c>
      <c r="G25" s="104">
        <v>0</v>
      </c>
      <c r="H25" s="18" t="s">
        <v>52</v>
      </c>
      <c r="I25" s="13">
        <f t="shared" si="1"/>
        <v>0</v>
      </c>
      <c r="J25" s="15">
        <f t="shared" si="2"/>
        <v>0</v>
      </c>
      <c r="K25" s="7">
        <f t="shared" si="3"/>
        <v>0</v>
      </c>
    </row>
    <row r="26" spans="2:11" ht="15.75" thickBot="1" x14ac:dyDescent="0.3">
      <c r="B26" s="8" t="s">
        <v>22</v>
      </c>
      <c r="C26" s="12"/>
      <c r="D26" s="105">
        <v>0</v>
      </c>
      <c r="E26" s="19" t="s">
        <v>52</v>
      </c>
      <c r="F26" s="116">
        <f t="shared" si="0"/>
        <v>0</v>
      </c>
      <c r="G26" s="105">
        <v>0</v>
      </c>
      <c r="H26" s="19" t="s">
        <v>52</v>
      </c>
      <c r="I26" s="14">
        <f t="shared" si="1"/>
        <v>0</v>
      </c>
      <c r="J26" s="16">
        <f t="shared" si="2"/>
        <v>0</v>
      </c>
      <c r="K26" s="9">
        <f t="shared" si="3"/>
        <v>0</v>
      </c>
    </row>
  </sheetData>
  <mergeCells count="9">
    <mergeCell ref="B2:E2"/>
    <mergeCell ref="D19:E20"/>
    <mergeCell ref="G19:H20"/>
    <mergeCell ref="J19:J20"/>
    <mergeCell ref="K19:K20"/>
    <mergeCell ref="B19:B20"/>
    <mergeCell ref="C19:C20"/>
    <mergeCell ref="F19:F20"/>
    <mergeCell ref="I19:I20"/>
  </mergeCells>
  <dataValidations count="2">
    <dataValidation type="list" allowBlank="1" showInputMessage="1" showErrorMessage="1" sqref="G21:G26" xr:uid="{493FCB34-B6A5-41BB-8C8C-942C6BE6EACD}">
      <formula1>SC2_punten</formula1>
    </dataValidation>
    <dataValidation type="list" allowBlank="1" showInputMessage="1" showErrorMessage="1" sqref="D21:D26" xr:uid="{7C56E291-E435-43B8-B37E-DDEF36A13DF3}">
      <formula1>Punten</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55A0B-A3D7-4DB6-AC5A-A6348AAB1D95}">
  <sheetPr codeName="Blad3">
    <pageSetUpPr fitToPage="1"/>
  </sheetPr>
  <dimension ref="A1:AV65"/>
  <sheetViews>
    <sheetView topLeftCell="F1" zoomScale="55" zoomScaleNormal="55" workbookViewId="0">
      <selection activeCell="M23" sqref="M23"/>
    </sheetView>
  </sheetViews>
  <sheetFormatPr defaultRowHeight="15" x14ac:dyDescent="0.25"/>
  <cols>
    <col min="1" max="1" width="13.5703125" style="1" bestFit="1" customWidth="1"/>
    <col min="2" max="2" width="50.42578125" style="1" customWidth="1"/>
    <col min="3" max="3" width="14.7109375" style="1" customWidth="1"/>
    <col min="4" max="4" width="57" style="1" customWidth="1"/>
    <col min="5" max="5" width="59.28515625" style="1" customWidth="1"/>
    <col min="6" max="6" width="25.28515625" style="1" customWidth="1"/>
    <col min="7" max="7" width="4.85546875" style="1" customWidth="1"/>
    <col min="8" max="8" width="12.42578125" style="1" customWidth="1"/>
    <col min="9" max="9" width="7.42578125" style="1" customWidth="1"/>
    <col min="10" max="10" width="19.85546875" style="1" bestFit="1" customWidth="1"/>
    <col min="11" max="11" width="6.5703125" style="1" bestFit="1" customWidth="1"/>
    <col min="12" max="12" width="6.140625" style="1" bestFit="1" customWidth="1"/>
    <col min="13" max="14" width="5.85546875" style="1" bestFit="1" customWidth="1"/>
    <col min="15" max="15" width="5.5703125" style="1" bestFit="1" customWidth="1"/>
    <col min="16" max="16" width="6.85546875" style="1" bestFit="1" customWidth="1"/>
    <col min="17" max="20" width="4.85546875" style="1" customWidth="1"/>
    <col min="21" max="22" width="9.140625" style="1"/>
    <col min="23" max="23" width="18.140625" style="1" bestFit="1" customWidth="1"/>
    <col min="24" max="24" width="9.140625" style="1"/>
    <col min="25" max="25" width="12" style="1" bestFit="1" customWidth="1"/>
    <col min="26" max="26" width="9.140625" style="1"/>
    <col min="27" max="27" width="12" style="1" bestFit="1" customWidth="1"/>
    <col min="28" max="16384" width="9.140625" style="1"/>
  </cols>
  <sheetData>
    <row r="1" spans="1:48" ht="15.75" thickBot="1" x14ac:dyDescent="0.3">
      <c r="A1" s="136"/>
      <c r="B1" s="137"/>
      <c r="C1" s="137"/>
      <c r="D1" s="137"/>
      <c r="E1" s="137"/>
      <c r="F1" s="137"/>
      <c r="G1" s="137"/>
      <c r="H1" s="137"/>
      <c r="I1" s="137"/>
      <c r="J1" s="137"/>
      <c r="K1" s="137"/>
      <c r="L1" s="137"/>
      <c r="M1" s="137"/>
      <c r="N1" s="137"/>
      <c r="O1" s="137"/>
      <c r="P1" s="137"/>
      <c r="Q1" s="137"/>
      <c r="R1" s="137"/>
      <c r="S1" s="137"/>
      <c r="T1" s="137"/>
      <c r="U1" s="137"/>
      <c r="V1" s="138"/>
      <c r="W1" s="137"/>
      <c r="X1" s="139"/>
      <c r="Y1" s="48"/>
      <c r="AA1" s="1" t="s">
        <v>95</v>
      </c>
      <c r="AB1" s="71">
        <v>0</v>
      </c>
      <c r="AC1" s="71">
        <v>0.5</v>
      </c>
      <c r="AD1" s="71">
        <v>1</v>
      </c>
      <c r="AE1" s="4">
        <v>1.5</v>
      </c>
      <c r="AF1" s="71">
        <v>2</v>
      </c>
      <c r="AG1" s="71">
        <v>2.5</v>
      </c>
      <c r="AH1" s="71">
        <v>3</v>
      </c>
      <c r="AI1" s="4">
        <v>3.5</v>
      </c>
      <c r="AJ1" s="71">
        <v>4</v>
      </c>
      <c r="AK1" s="71">
        <v>4.5</v>
      </c>
      <c r="AL1" s="71">
        <v>5</v>
      </c>
      <c r="AM1" s="4">
        <v>5.5</v>
      </c>
      <c r="AN1" s="71">
        <v>6</v>
      </c>
      <c r="AO1" s="71">
        <v>6.5</v>
      </c>
      <c r="AP1" s="71">
        <v>7</v>
      </c>
      <c r="AQ1" s="4">
        <v>7.5</v>
      </c>
      <c r="AR1" s="71">
        <v>8</v>
      </c>
      <c r="AS1" s="71">
        <v>8.5</v>
      </c>
      <c r="AT1" s="4">
        <v>9</v>
      </c>
      <c r="AU1" s="71">
        <v>9.5</v>
      </c>
      <c r="AV1" s="71">
        <v>10</v>
      </c>
    </row>
    <row r="2" spans="1:48" ht="23.25" x14ac:dyDescent="0.35">
      <c r="A2" s="140"/>
      <c r="B2" s="251" t="s">
        <v>45</v>
      </c>
      <c r="C2" s="252"/>
      <c r="D2" s="252"/>
      <c r="E2" s="252"/>
      <c r="F2" s="237" t="s">
        <v>17</v>
      </c>
      <c r="G2" s="237"/>
      <c r="H2" s="238"/>
      <c r="I2" s="49"/>
      <c r="J2" s="253" t="s">
        <v>44</v>
      </c>
      <c r="K2" s="253"/>
      <c r="L2" s="253"/>
      <c r="M2" s="253"/>
      <c r="N2" s="253"/>
      <c r="O2" s="253"/>
      <c r="P2" s="50"/>
      <c r="Q2" s="50"/>
      <c r="R2" s="50"/>
      <c r="S2" s="50"/>
      <c r="T2" s="50"/>
      <c r="U2" s="248" t="s">
        <v>57</v>
      </c>
      <c r="V2" s="249"/>
      <c r="W2" s="250"/>
      <c r="X2" s="141"/>
      <c r="Y2" s="48"/>
    </row>
    <row r="3" spans="1:48" ht="16.5" thickBot="1" x14ac:dyDescent="0.3">
      <c r="A3" s="142"/>
      <c r="B3" s="36" t="s">
        <v>46</v>
      </c>
      <c r="C3" s="180" t="s">
        <v>31</v>
      </c>
      <c r="D3" s="241"/>
      <c r="E3" s="36" t="s">
        <v>32</v>
      </c>
      <c r="F3" s="239"/>
      <c r="G3" s="239"/>
      <c r="H3" s="240"/>
      <c r="I3" s="51"/>
      <c r="J3" s="52"/>
      <c r="K3" s="52"/>
      <c r="L3" s="52"/>
      <c r="M3" s="52"/>
      <c r="N3" s="52"/>
      <c r="O3" s="52"/>
      <c r="P3" s="52"/>
      <c r="Q3" s="52"/>
      <c r="R3" s="52"/>
      <c r="S3" s="52"/>
      <c r="T3" s="52"/>
      <c r="U3" s="233" t="s">
        <v>86</v>
      </c>
      <c r="V3" s="233"/>
      <c r="W3" s="53" t="s">
        <v>43</v>
      </c>
      <c r="X3" s="141"/>
      <c r="Y3" s="48"/>
    </row>
    <row r="4" spans="1:48" ht="16.5" customHeight="1" thickBot="1" x14ac:dyDescent="0.3">
      <c r="A4" s="225" t="s">
        <v>54</v>
      </c>
      <c r="B4" s="205"/>
      <c r="C4" s="193" t="s">
        <v>89</v>
      </c>
      <c r="D4" s="194"/>
      <c r="E4" s="205" t="s">
        <v>33</v>
      </c>
      <c r="F4" s="108" t="s">
        <v>0</v>
      </c>
      <c r="G4" s="54">
        <v>5</v>
      </c>
      <c r="H4" s="55" t="s">
        <v>49</v>
      </c>
      <c r="I4" s="56"/>
      <c r="J4" s="37" t="s">
        <v>35</v>
      </c>
      <c r="K4" s="57">
        <v>5</v>
      </c>
      <c r="L4" s="57" t="s">
        <v>83</v>
      </c>
      <c r="M4" s="57" t="s">
        <v>48</v>
      </c>
      <c r="N4" s="57" t="s">
        <v>84</v>
      </c>
      <c r="O4" s="57">
        <v>1</v>
      </c>
      <c r="U4" s="227" t="e">
        <f>HLOOKUP("X",K5:O6,2,FALSE)</f>
        <v>#N/A</v>
      </c>
      <c r="V4" s="228"/>
      <c r="W4" s="222" t="e">
        <f>1/10*U4</f>
        <v>#N/A</v>
      </c>
      <c r="X4" s="141"/>
      <c r="Y4" s="48"/>
    </row>
    <row r="5" spans="1:48" ht="16.5" customHeight="1" thickBot="1" x14ac:dyDescent="0.3">
      <c r="A5" s="225"/>
      <c r="B5" s="254"/>
      <c r="C5" s="195"/>
      <c r="D5" s="196"/>
      <c r="E5" s="254"/>
      <c r="F5" s="109" t="s">
        <v>1</v>
      </c>
      <c r="G5" s="58" t="s">
        <v>83</v>
      </c>
      <c r="H5" s="59" t="s">
        <v>49</v>
      </c>
      <c r="I5" s="60"/>
      <c r="J5" s="61" t="s">
        <v>34</v>
      </c>
      <c r="K5" s="62" t="s">
        <v>53</v>
      </c>
      <c r="L5" s="62" t="s">
        <v>53</v>
      </c>
      <c r="M5" s="62"/>
      <c r="N5" s="62"/>
      <c r="O5" s="62"/>
      <c r="U5" s="229"/>
      <c r="V5" s="230"/>
      <c r="W5" s="223"/>
      <c r="X5" s="141"/>
      <c r="Y5" s="48"/>
    </row>
    <row r="6" spans="1:48" ht="16.5" customHeight="1" thickBot="1" x14ac:dyDescent="0.3">
      <c r="A6" s="225"/>
      <c r="B6" s="254"/>
      <c r="C6" s="195"/>
      <c r="D6" s="196"/>
      <c r="E6" s="254"/>
      <c r="F6" s="109" t="s">
        <v>2</v>
      </c>
      <c r="G6" s="58" t="s">
        <v>48</v>
      </c>
      <c r="H6" s="59" t="s">
        <v>49</v>
      </c>
      <c r="I6" s="60"/>
      <c r="J6" s="61" t="s">
        <v>52</v>
      </c>
      <c r="K6" s="63">
        <v>0</v>
      </c>
      <c r="L6" s="63">
        <v>0.5</v>
      </c>
      <c r="M6" s="63">
        <v>1.5</v>
      </c>
      <c r="N6" s="63">
        <v>3.5</v>
      </c>
      <c r="O6" s="63">
        <v>5</v>
      </c>
      <c r="U6" s="231"/>
      <c r="V6" s="232"/>
      <c r="W6" s="224"/>
      <c r="X6" s="141"/>
      <c r="Y6" s="48"/>
    </row>
    <row r="7" spans="1:48" ht="16.5" customHeight="1" x14ac:dyDescent="0.25">
      <c r="A7" s="225"/>
      <c r="B7" s="254"/>
      <c r="C7" s="195"/>
      <c r="D7" s="196"/>
      <c r="E7" s="254"/>
      <c r="F7" s="109" t="s">
        <v>3</v>
      </c>
      <c r="G7" s="58" t="s">
        <v>84</v>
      </c>
      <c r="H7" s="59" t="s">
        <v>49</v>
      </c>
      <c r="I7" s="56"/>
      <c r="J7" s="64"/>
      <c r="K7" s="52"/>
      <c r="L7" s="52"/>
      <c r="M7" s="52"/>
      <c r="N7" s="52"/>
      <c r="O7" s="52"/>
      <c r="P7" s="52"/>
      <c r="Q7" s="52"/>
      <c r="R7" s="52"/>
      <c r="S7" s="52"/>
      <c r="T7" s="52"/>
      <c r="U7" s="52"/>
      <c r="V7" s="52"/>
      <c r="W7" s="65"/>
      <c r="X7" s="141"/>
      <c r="Y7" s="48"/>
    </row>
    <row r="8" spans="1:48" ht="16.5" customHeight="1" x14ac:dyDescent="0.25">
      <c r="A8" s="225"/>
      <c r="B8" s="254"/>
      <c r="C8" s="195"/>
      <c r="D8" s="196"/>
      <c r="E8" s="254"/>
      <c r="F8" s="109" t="s">
        <v>4</v>
      </c>
      <c r="G8" s="58">
        <v>1</v>
      </c>
      <c r="H8" s="59" t="s">
        <v>50</v>
      </c>
      <c r="I8" s="56"/>
      <c r="J8" s="52"/>
      <c r="K8" s="52"/>
      <c r="L8" s="52"/>
      <c r="M8" s="52"/>
      <c r="N8" s="52"/>
      <c r="O8" s="52"/>
      <c r="P8" s="52"/>
      <c r="Q8" s="52"/>
      <c r="R8" s="52"/>
      <c r="S8" s="52"/>
      <c r="T8" s="52"/>
      <c r="U8" s="52"/>
      <c r="V8" s="52"/>
      <c r="W8" s="65"/>
      <c r="X8" s="141"/>
      <c r="Y8" s="48"/>
    </row>
    <row r="9" spans="1:48" ht="55.5" customHeight="1" thickBot="1" x14ac:dyDescent="0.4">
      <c r="A9" s="225"/>
      <c r="B9" s="206"/>
      <c r="C9" s="197"/>
      <c r="D9" s="198"/>
      <c r="E9" s="206"/>
      <c r="F9" s="110"/>
      <c r="G9" s="66"/>
      <c r="H9" s="67"/>
      <c r="I9" s="56"/>
      <c r="J9" s="52"/>
      <c r="K9" s="52"/>
      <c r="L9" s="52"/>
      <c r="M9" s="52"/>
      <c r="N9" s="52"/>
      <c r="O9" s="52"/>
      <c r="P9" s="52"/>
      <c r="Q9" s="52"/>
      <c r="R9" s="52"/>
      <c r="S9" s="52"/>
      <c r="T9" s="52"/>
      <c r="U9" s="234" t="s">
        <v>58</v>
      </c>
      <c r="V9" s="234"/>
      <c r="W9" s="235"/>
      <c r="X9" s="141"/>
      <c r="Y9" s="52"/>
      <c r="Z9" s="4"/>
      <c r="AA9" s="4"/>
      <c r="AB9" s="4"/>
      <c r="AC9" s="4"/>
      <c r="AD9" s="4"/>
      <c r="AE9" s="4"/>
      <c r="AF9" s="4"/>
      <c r="AG9" s="4"/>
      <c r="AH9" s="4"/>
      <c r="AI9" s="4"/>
    </row>
    <row r="10" spans="1:48" ht="15.75" thickBot="1" x14ac:dyDescent="0.3">
      <c r="A10" s="142"/>
      <c r="B10" s="68"/>
      <c r="C10" s="69"/>
      <c r="D10" s="69"/>
      <c r="E10" s="69"/>
      <c r="F10" s="69"/>
      <c r="G10" s="69"/>
      <c r="H10" s="70"/>
      <c r="I10" s="60"/>
      <c r="J10" s="52"/>
      <c r="K10" s="52"/>
      <c r="L10" s="52"/>
      <c r="M10" s="52"/>
      <c r="N10" s="52"/>
      <c r="O10" s="52"/>
      <c r="P10" s="71"/>
      <c r="Q10" s="71"/>
      <c r="R10" s="52"/>
      <c r="S10" s="52"/>
      <c r="T10" s="52"/>
      <c r="U10" s="1" t="s">
        <v>86</v>
      </c>
      <c r="W10" s="53" t="s">
        <v>43</v>
      </c>
      <c r="X10" s="141"/>
      <c r="Y10" s="48"/>
    </row>
    <row r="11" spans="1:48" ht="16.5" customHeight="1" thickBot="1" x14ac:dyDescent="0.3">
      <c r="A11" s="226" t="s">
        <v>55</v>
      </c>
      <c r="B11" s="207"/>
      <c r="C11" s="199" t="s">
        <v>73</v>
      </c>
      <c r="D11" s="200"/>
      <c r="E11" s="199" t="s">
        <v>64</v>
      </c>
      <c r="F11" s="72" t="s">
        <v>0</v>
      </c>
      <c r="G11" s="73" t="s">
        <v>51</v>
      </c>
      <c r="H11" s="74" t="s">
        <v>36</v>
      </c>
      <c r="I11" s="56"/>
      <c r="J11" s="37" t="s">
        <v>43</v>
      </c>
      <c r="K11" s="57" t="s">
        <v>51</v>
      </c>
      <c r="L11" s="57">
        <v>60</v>
      </c>
      <c r="M11" s="57">
        <v>75</v>
      </c>
      <c r="N11" s="57">
        <v>85</v>
      </c>
      <c r="O11" s="57">
        <v>90</v>
      </c>
      <c r="P11" s="52"/>
      <c r="Q11" s="71"/>
      <c r="R11" s="52"/>
      <c r="S11" s="52"/>
      <c r="T11" s="52"/>
      <c r="U11" s="227" t="e">
        <f>HLOOKUP("X",K12:O13,2,FALSE)</f>
        <v>#N/A</v>
      </c>
      <c r="V11" s="228"/>
      <c r="W11" s="222" t="e">
        <f>1/10*U11</f>
        <v>#N/A</v>
      </c>
      <c r="X11" s="141"/>
      <c r="Y11" s="48"/>
    </row>
    <row r="12" spans="1:48" ht="15.75" customHeight="1" thickBot="1" x14ac:dyDescent="0.3">
      <c r="A12" s="226"/>
      <c r="B12" s="236"/>
      <c r="C12" s="201"/>
      <c r="D12" s="202"/>
      <c r="E12" s="201"/>
      <c r="F12" s="75" t="s">
        <v>1</v>
      </c>
      <c r="G12" s="56">
        <v>60</v>
      </c>
      <c r="H12" s="76" t="s">
        <v>36</v>
      </c>
      <c r="I12" s="56"/>
      <c r="J12" s="77" t="s">
        <v>34</v>
      </c>
      <c r="K12" s="78" t="s">
        <v>53</v>
      </c>
      <c r="L12" s="78" t="s">
        <v>53</v>
      </c>
      <c r="M12" s="78"/>
      <c r="N12" s="78"/>
      <c r="O12" s="78"/>
      <c r="P12" s="52"/>
      <c r="Q12" s="71"/>
      <c r="R12" s="52"/>
      <c r="S12" s="52"/>
      <c r="T12" s="52"/>
      <c r="U12" s="229"/>
      <c r="V12" s="230"/>
      <c r="W12" s="223"/>
      <c r="X12" s="141"/>
      <c r="Y12" s="48"/>
    </row>
    <row r="13" spans="1:48" ht="15.75" customHeight="1" thickBot="1" x14ac:dyDescent="0.3">
      <c r="A13" s="226"/>
      <c r="B13" s="236"/>
      <c r="C13" s="201"/>
      <c r="D13" s="202"/>
      <c r="E13" s="201"/>
      <c r="F13" s="75" t="s">
        <v>2</v>
      </c>
      <c r="G13" s="56">
        <v>75</v>
      </c>
      <c r="H13" s="76" t="s">
        <v>36</v>
      </c>
      <c r="I13" s="56"/>
      <c r="J13" s="64" t="s">
        <v>52</v>
      </c>
      <c r="K13" s="79">
        <v>0</v>
      </c>
      <c r="L13" s="79">
        <v>0.5</v>
      </c>
      <c r="M13" s="79">
        <v>1.5</v>
      </c>
      <c r="N13" s="79">
        <v>2</v>
      </c>
      <c r="O13" s="79">
        <v>2.5</v>
      </c>
      <c r="P13" s="52"/>
      <c r="Q13" s="71"/>
      <c r="R13" s="52"/>
      <c r="S13" s="52"/>
      <c r="T13" s="52"/>
      <c r="U13" s="231"/>
      <c r="V13" s="232"/>
      <c r="W13" s="224"/>
      <c r="X13" s="141"/>
      <c r="Y13" s="48"/>
    </row>
    <row r="14" spans="1:48" x14ac:dyDescent="0.25">
      <c r="A14" s="226"/>
      <c r="B14" s="236"/>
      <c r="C14" s="201"/>
      <c r="D14" s="202"/>
      <c r="E14" s="201"/>
      <c r="F14" s="75" t="s">
        <v>3</v>
      </c>
      <c r="G14" s="56">
        <v>80</v>
      </c>
      <c r="H14" s="76" t="s">
        <v>36</v>
      </c>
      <c r="I14" s="56"/>
      <c r="J14" s="52"/>
      <c r="K14" s="52"/>
      <c r="L14" s="52"/>
      <c r="M14" s="52"/>
      <c r="N14" s="52"/>
      <c r="O14" s="52"/>
      <c r="P14" s="80"/>
      <c r="Q14" s="80"/>
      <c r="R14" s="80"/>
      <c r="S14" s="80"/>
      <c r="T14" s="80"/>
      <c r="U14" s="80"/>
      <c r="V14" s="80"/>
      <c r="W14" s="81"/>
      <c r="X14" s="143"/>
      <c r="Y14" s="80"/>
      <c r="Z14" s="38"/>
      <c r="AA14" s="38"/>
      <c r="AB14" s="38"/>
    </row>
    <row r="15" spans="1:48" ht="24" thickBot="1" x14ac:dyDescent="0.4">
      <c r="A15" s="226"/>
      <c r="B15" s="208"/>
      <c r="C15" s="203"/>
      <c r="D15" s="204"/>
      <c r="E15" s="203"/>
      <c r="F15" s="82" t="s">
        <v>4</v>
      </c>
      <c r="G15" s="83">
        <v>90</v>
      </c>
      <c r="H15" s="84" t="s">
        <v>36</v>
      </c>
      <c r="I15" s="56"/>
      <c r="J15" s="52"/>
      <c r="K15" s="52"/>
      <c r="L15" s="52"/>
      <c r="M15" s="52"/>
      <c r="N15" s="52"/>
      <c r="O15" s="52"/>
      <c r="P15" s="52"/>
      <c r="Q15" s="52"/>
      <c r="R15" s="52"/>
      <c r="S15" s="52"/>
      <c r="T15" s="52"/>
      <c r="U15" s="234" t="s">
        <v>59</v>
      </c>
      <c r="V15" s="234"/>
      <c r="W15" s="235"/>
      <c r="X15" s="141"/>
      <c r="Y15" s="52"/>
      <c r="Z15" s="4"/>
      <c r="AA15" s="4"/>
      <c r="AB15" s="4"/>
    </row>
    <row r="16" spans="1:48" ht="15.75" thickBot="1" x14ac:dyDescent="0.3">
      <c r="A16" s="142"/>
      <c r="B16" s="72"/>
      <c r="C16" s="85"/>
      <c r="D16" s="85"/>
      <c r="E16" s="85"/>
      <c r="F16" s="85"/>
      <c r="G16" s="85"/>
      <c r="H16" s="86"/>
      <c r="I16" s="87"/>
      <c r="J16" s="88"/>
      <c r="K16" s="52"/>
      <c r="L16" s="52"/>
      <c r="M16" s="52"/>
      <c r="N16" s="52"/>
      <c r="O16" s="52"/>
      <c r="P16" s="52"/>
      <c r="Q16" s="52"/>
      <c r="R16" s="52"/>
      <c r="S16" s="52"/>
      <c r="T16" s="52"/>
      <c r="U16" s="233" t="s">
        <v>86</v>
      </c>
      <c r="V16" s="233"/>
      <c r="W16" s="53" t="s">
        <v>43</v>
      </c>
      <c r="X16" s="141"/>
      <c r="Y16" s="48"/>
    </row>
    <row r="17" spans="1:45" ht="16.5" customHeight="1" thickBot="1" x14ac:dyDescent="0.3">
      <c r="A17" s="226" t="s">
        <v>56</v>
      </c>
      <c r="B17" s="255" t="s">
        <v>82</v>
      </c>
      <c r="C17" s="193"/>
      <c r="D17" s="194"/>
      <c r="E17" s="255" t="s">
        <v>85</v>
      </c>
      <c r="F17" s="108" t="s">
        <v>0</v>
      </c>
      <c r="G17" s="89">
        <v>5</v>
      </c>
      <c r="H17" s="55" t="s">
        <v>49</v>
      </c>
      <c r="I17" s="56"/>
      <c r="J17" s="37" t="s">
        <v>35</v>
      </c>
      <c r="K17" s="57">
        <v>5</v>
      </c>
      <c r="L17" s="57">
        <v>4</v>
      </c>
      <c r="M17" s="57">
        <v>3</v>
      </c>
      <c r="N17" s="57">
        <v>2</v>
      </c>
      <c r="O17" s="57">
        <v>1</v>
      </c>
      <c r="P17" s="52"/>
      <c r="Q17" s="52"/>
      <c r="R17" s="52"/>
      <c r="S17" s="52"/>
      <c r="T17" s="52"/>
      <c r="U17" s="227" t="e">
        <f>HLOOKUP("X",K18:O19,2,FALSE)</f>
        <v>#N/A</v>
      </c>
      <c r="V17" s="228"/>
      <c r="W17" s="222" t="e">
        <f>1/10*U17</f>
        <v>#N/A</v>
      </c>
      <c r="X17" s="141"/>
      <c r="Y17" s="48"/>
    </row>
    <row r="18" spans="1:45" ht="15.75" customHeight="1" thickBot="1" x14ac:dyDescent="0.3">
      <c r="A18" s="226"/>
      <c r="B18" s="255"/>
      <c r="C18" s="195"/>
      <c r="D18" s="196"/>
      <c r="E18" s="255"/>
      <c r="F18" s="109" t="s">
        <v>1</v>
      </c>
      <c r="G18" s="90">
        <v>4</v>
      </c>
      <c r="H18" s="59" t="s">
        <v>49</v>
      </c>
      <c r="I18" s="56"/>
      <c r="J18" s="77" t="s">
        <v>34</v>
      </c>
      <c r="K18" s="78" t="s">
        <v>53</v>
      </c>
      <c r="L18" s="78"/>
      <c r="M18" s="78" t="s">
        <v>53</v>
      </c>
      <c r="N18" s="78" t="s">
        <v>53</v>
      </c>
      <c r="O18" s="78"/>
      <c r="P18" s="52"/>
      <c r="Q18" s="52"/>
      <c r="R18" s="52"/>
      <c r="S18" s="52"/>
      <c r="T18" s="52"/>
      <c r="U18" s="229"/>
      <c r="V18" s="230"/>
      <c r="W18" s="223"/>
      <c r="X18" s="141"/>
      <c r="Y18" s="48"/>
    </row>
    <row r="19" spans="1:45" ht="15.75" customHeight="1" thickBot="1" x14ac:dyDescent="0.3">
      <c r="A19" s="226"/>
      <c r="B19" s="255"/>
      <c r="C19" s="195"/>
      <c r="D19" s="196"/>
      <c r="E19" s="255"/>
      <c r="F19" s="109" t="s">
        <v>2</v>
      </c>
      <c r="G19" s="90">
        <v>3</v>
      </c>
      <c r="H19" s="59" t="s">
        <v>49</v>
      </c>
      <c r="I19" s="56"/>
      <c r="J19" s="64" t="s">
        <v>52</v>
      </c>
      <c r="K19" s="79">
        <v>0</v>
      </c>
      <c r="L19" s="79">
        <v>0.5</v>
      </c>
      <c r="M19" s="79">
        <v>1.5</v>
      </c>
      <c r="N19" s="79">
        <v>2</v>
      </c>
      <c r="O19" s="79">
        <v>2.5</v>
      </c>
      <c r="P19" s="52"/>
      <c r="Q19" s="52"/>
      <c r="R19" s="52"/>
      <c r="S19" s="52"/>
      <c r="T19" s="52"/>
      <c r="U19" s="231"/>
      <c r="V19" s="232"/>
      <c r="W19" s="224"/>
      <c r="X19" s="141"/>
      <c r="Y19" s="48"/>
    </row>
    <row r="20" spans="1:45" ht="15.75" customHeight="1" thickBot="1" x14ac:dyDescent="0.3">
      <c r="A20" s="226"/>
      <c r="B20" s="255"/>
      <c r="C20" s="195"/>
      <c r="D20" s="196"/>
      <c r="E20" s="255"/>
      <c r="F20" s="109" t="s">
        <v>3</v>
      </c>
      <c r="G20" s="90">
        <v>2</v>
      </c>
      <c r="H20" s="59" t="s">
        <v>49</v>
      </c>
      <c r="I20" s="56"/>
      <c r="J20" s="91"/>
      <c r="K20" s="52"/>
      <c r="L20" s="52"/>
      <c r="M20" s="52"/>
      <c r="N20" s="52"/>
      <c r="O20" s="52"/>
      <c r="P20" s="52"/>
      <c r="Q20" s="52"/>
      <c r="R20" s="52"/>
      <c r="S20" s="52"/>
      <c r="T20" s="52"/>
      <c r="U20" s="52"/>
      <c r="V20" s="52"/>
      <c r="W20" s="65"/>
      <c r="X20" s="141"/>
      <c r="Y20" s="52"/>
      <c r="Z20" s="4"/>
      <c r="AA20" s="4"/>
      <c r="AB20" s="4"/>
    </row>
    <row r="21" spans="1:45" ht="15.75" thickBot="1" x14ac:dyDescent="0.3">
      <c r="A21" s="226"/>
      <c r="B21" s="255"/>
      <c r="C21" s="197"/>
      <c r="D21" s="198"/>
      <c r="E21" s="255"/>
      <c r="F21" s="110" t="s">
        <v>4</v>
      </c>
      <c r="G21" s="92">
        <v>1</v>
      </c>
      <c r="H21" s="67" t="s">
        <v>50</v>
      </c>
      <c r="I21" s="56"/>
      <c r="J21" s="52"/>
      <c r="K21" s="52"/>
      <c r="L21" s="52"/>
      <c r="M21" s="52"/>
      <c r="N21" s="52"/>
      <c r="O21" s="52"/>
      <c r="P21" s="52"/>
      <c r="Q21" s="52"/>
      <c r="R21" s="52"/>
      <c r="S21" s="52"/>
      <c r="T21" s="52"/>
      <c r="U21" s="52"/>
      <c r="V21" s="52"/>
      <c r="W21" s="65"/>
      <c r="X21" s="141"/>
      <c r="Y21" s="52"/>
      <c r="Z21" s="4"/>
      <c r="AA21" s="4"/>
      <c r="AB21" s="4"/>
    </row>
    <row r="22" spans="1:45" x14ac:dyDescent="0.25">
      <c r="A22" s="142"/>
      <c r="B22" s="93"/>
      <c r="C22" s="106"/>
      <c r="D22" s="52"/>
      <c r="E22" s="52"/>
      <c r="F22" s="52"/>
      <c r="G22" s="52"/>
      <c r="H22" s="52"/>
      <c r="I22" s="52"/>
      <c r="J22" s="52"/>
      <c r="K22" s="52"/>
      <c r="L22" s="52"/>
      <c r="M22" s="52"/>
      <c r="N22" s="52"/>
      <c r="O22" s="52"/>
      <c r="P22" s="52"/>
      <c r="Q22" s="52"/>
      <c r="R22" s="52"/>
      <c r="S22" s="52"/>
      <c r="T22" s="52"/>
      <c r="U22" s="52"/>
      <c r="V22" s="52"/>
      <c r="W22" s="65"/>
      <c r="X22" s="141"/>
      <c r="Y22" s="52"/>
      <c r="Z22" s="4"/>
      <c r="AA22" s="4"/>
      <c r="AB22" s="4"/>
    </row>
    <row r="23" spans="1:45" ht="25.5" customHeight="1" thickBot="1" x14ac:dyDescent="0.4">
      <c r="A23" s="142"/>
      <c r="B23" s="51"/>
      <c r="C23" s="52"/>
      <c r="D23" s="52"/>
      <c r="E23" s="52"/>
      <c r="F23" s="52"/>
      <c r="G23" s="52"/>
      <c r="H23" s="56"/>
      <c r="I23" s="56"/>
      <c r="J23" s="71"/>
      <c r="K23" s="71"/>
      <c r="L23" s="71"/>
      <c r="M23" s="4"/>
      <c r="N23" s="4"/>
      <c r="O23" s="71"/>
      <c r="P23" s="71"/>
      <c r="Q23" s="52"/>
      <c r="R23" s="52"/>
      <c r="S23" s="52"/>
      <c r="T23" s="52"/>
      <c r="U23" s="219" t="s">
        <v>60</v>
      </c>
      <c r="V23" s="219"/>
      <c r="W23" s="65" t="s">
        <v>43</v>
      </c>
      <c r="X23" s="141"/>
      <c r="Y23" s="48"/>
    </row>
    <row r="24" spans="1:45" ht="15" customHeight="1" x14ac:dyDescent="0.25">
      <c r="A24" s="142"/>
      <c r="B24" s="51"/>
      <c r="C24" s="52"/>
      <c r="D24" s="52"/>
      <c r="E24" s="52"/>
      <c r="F24" s="52"/>
      <c r="G24" s="52"/>
      <c r="H24" s="52"/>
      <c r="I24" s="52"/>
      <c r="J24" s="52"/>
      <c r="K24" s="52"/>
      <c r="L24" s="52"/>
      <c r="M24" s="52"/>
      <c r="N24" s="52"/>
      <c r="O24" s="52"/>
      <c r="P24" s="52"/>
      <c r="Q24" s="52"/>
      <c r="R24" s="52"/>
      <c r="S24" s="52"/>
      <c r="T24" s="52"/>
      <c r="U24" s="210" t="e">
        <f>SUM(U4,U11,U17)</f>
        <v>#N/A</v>
      </c>
      <c r="V24" s="211"/>
      <c r="W24" s="216" t="e">
        <f>1/10*U24</f>
        <v>#N/A</v>
      </c>
      <c r="X24" s="141"/>
      <c r="Y24" s="48"/>
    </row>
    <row r="25" spans="1:45" ht="16.5" customHeight="1" x14ac:dyDescent="0.25">
      <c r="A25" s="142"/>
      <c r="B25" s="51"/>
      <c r="C25" s="52"/>
      <c r="D25" s="52"/>
      <c r="E25" s="52"/>
      <c r="F25" s="52"/>
      <c r="G25" s="52"/>
      <c r="H25" s="52"/>
      <c r="I25" s="52"/>
      <c r="J25" s="52"/>
      <c r="K25" s="52"/>
      <c r="L25" s="52"/>
      <c r="M25" s="52"/>
      <c r="N25" s="52"/>
      <c r="O25" s="52"/>
      <c r="P25" s="52"/>
      <c r="Q25" s="52"/>
      <c r="R25" s="52"/>
      <c r="S25" s="52"/>
      <c r="T25" s="52"/>
      <c r="U25" s="212"/>
      <c r="V25" s="213"/>
      <c r="W25" s="217"/>
      <c r="X25" s="141"/>
      <c r="Y25" s="48"/>
    </row>
    <row r="26" spans="1:45" ht="15.75" thickBot="1" x14ac:dyDescent="0.3">
      <c r="A26" s="142"/>
      <c r="B26" s="51"/>
      <c r="C26" s="52"/>
      <c r="D26" s="52"/>
      <c r="E26" s="52"/>
      <c r="F26" s="52"/>
      <c r="G26" s="52"/>
      <c r="H26" s="52"/>
      <c r="I26" s="52"/>
      <c r="J26" s="52"/>
      <c r="K26" s="52"/>
      <c r="L26" s="52"/>
      <c r="M26" s="52"/>
      <c r="N26" s="52"/>
      <c r="O26" s="52"/>
      <c r="P26" s="52"/>
      <c r="Q26" s="52"/>
      <c r="R26" s="52"/>
      <c r="S26" s="52"/>
      <c r="T26" s="52"/>
      <c r="U26" s="214"/>
      <c r="V26" s="215"/>
      <c r="W26" s="218"/>
      <c r="X26" s="141"/>
      <c r="Y26" s="52"/>
      <c r="Z26" s="4"/>
      <c r="AA26" s="4"/>
      <c r="AB26" s="4"/>
      <c r="AC26" s="4"/>
      <c r="AD26" s="4"/>
      <c r="AE26" s="4"/>
      <c r="AF26" s="4"/>
    </row>
    <row r="27" spans="1:45" x14ac:dyDescent="0.25">
      <c r="A27" s="144"/>
      <c r="B27" s="51"/>
      <c r="C27" s="52"/>
      <c r="D27" s="52"/>
      <c r="E27" s="52"/>
      <c r="F27" s="52"/>
      <c r="G27" s="52"/>
      <c r="H27" s="52"/>
      <c r="I27" s="52"/>
      <c r="J27" s="52"/>
      <c r="K27" s="52"/>
      <c r="L27" s="52"/>
      <c r="M27" s="52"/>
      <c r="N27" s="52"/>
      <c r="O27" s="52"/>
      <c r="P27" s="52"/>
      <c r="Q27" s="52"/>
      <c r="R27" s="52"/>
      <c r="S27" s="52"/>
      <c r="T27" s="52"/>
      <c r="U27" s="52"/>
      <c r="V27" s="52"/>
      <c r="W27" s="65"/>
      <c r="X27" s="141"/>
      <c r="Y27" s="52"/>
      <c r="Z27" s="4"/>
      <c r="AA27" s="4"/>
      <c r="AB27" s="4"/>
      <c r="AC27" s="4"/>
      <c r="AD27" s="4"/>
      <c r="AE27" s="4"/>
      <c r="AF27" s="4"/>
    </row>
    <row r="28" spans="1:45" ht="15.75" thickBot="1" x14ac:dyDescent="0.3">
      <c r="A28" s="144"/>
      <c r="B28" s="101"/>
      <c r="C28" s="100"/>
      <c r="D28" s="100"/>
      <c r="E28" s="100"/>
      <c r="F28" s="100"/>
      <c r="G28" s="100"/>
      <c r="H28" s="100"/>
      <c r="I28" s="100"/>
      <c r="J28" s="100"/>
      <c r="K28" s="100"/>
      <c r="L28" s="100"/>
      <c r="M28" s="100"/>
      <c r="N28" s="100"/>
      <c r="O28" s="100"/>
      <c r="P28" s="100"/>
      <c r="Q28" s="100"/>
      <c r="R28" s="100"/>
      <c r="S28" s="100"/>
      <c r="T28" s="100"/>
      <c r="U28" s="100"/>
      <c r="V28" s="100"/>
      <c r="W28" s="102"/>
      <c r="X28" s="141"/>
      <c r="Y28" s="52"/>
      <c r="Z28" s="4"/>
      <c r="AA28" s="4"/>
      <c r="AB28" s="4"/>
      <c r="AC28" s="4"/>
      <c r="AD28" s="4"/>
      <c r="AE28" s="4"/>
      <c r="AF28" s="4"/>
      <c r="AG28" s="4"/>
      <c r="AH28" s="4"/>
      <c r="AI28" s="4"/>
      <c r="AJ28" s="4"/>
      <c r="AK28" s="4"/>
      <c r="AL28" s="4"/>
      <c r="AM28" s="4"/>
      <c r="AN28" s="4"/>
      <c r="AO28" s="4"/>
      <c r="AP28" s="4"/>
      <c r="AQ28" s="4"/>
      <c r="AR28" s="4"/>
      <c r="AS28" s="4"/>
    </row>
    <row r="29" spans="1:45" ht="24" thickBot="1" x14ac:dyDescent="0.3">
      <c r="A29" s="144"/>
      <c r="B29" s="251" t="s">
        <v>74</v>
      </c>
      <c r="C29" s="252"/>
      <c r="D29" s="252"/>
      <c r="E29" s="252"/>
      <c r="F29" s="237" t="s">
        <v>17</v>
      </c>
      <c r="G29" s="237"/>
      <c r="H29" s="238"/>
      <c r="I29" s="52"/>
      <c r="J29" s="52"/>
      <c r="K29" s="40"/>
      <c r="L29" s="40"/>
      <c r="M29" s="40"/>
      <c r="N29" s="40"/>
      <c r="O29" s="40"/>
      <c r="P29" s="40"/>
      <c r="Q29" s="52"/>
      <c r="R29" s="52"/>
      <c r="S29" s="52"/>
      <c r="T29" s="52"/>
      <c r="U29" s="52"/>
      <c r="V29" s="52"/>
      <c r="W29" s="65"/>
      <c r="X29" s="141"/>
      <c r="Y29" s="52"/>
      <c r="Z29" s="221"/>
      <c r="AA29" s="221"/>
      <c r="AB29" s="221"/>
      <c r="AC29" s="221"/>
      <c r="AD29" s="47"/>
      <c r="AE29" s="47"/>
      <c r="AF29" s="47"/>
      <c r="AG29" s="4"/>
      <c r="AH29" s="4"/>
      <c r="AI29" s="4"/>
      <c r="AJ29" s="4"/>
      <c r="AK29" s="4"/>
      <c r="AL29" s="4"/>
      <c r="AM29" s="4"/>
      <c r="AN29" s="4"/>
      <c r="AO29" s="4"/>
      <c r="AP29" s="4"/>
      <c r="AQ29" s="4"/>
      <c r="AR29" s="4"/>
      <c r="AS29" s="4"/>
    </row>
    <row r="30" spans="1:45" ht="24" thickBot="1" x14ac:dyDescent="0.4">
      <c r="A30" s="144"/>
      <c r="B30" s="39" t="s">
        <v>75</v>
      </c>
      <c r="C30" s="120" t="s">
        <v>31</v>
      </c>
      <c r="D30" s="17"/>
      <c r="E30" s="121" t="s">
        <v>32</v>
      </c>
      <c r="F30" s="239"/>
      <c r="G30" s="239"/>
      <c r="H30" s="240"/>
      <c r="I30" s="52"/>
      <c r="J30" s="41" t="s">
        <v>5</v>
      </c>
      <c r="K30" s="42"/>
      <c r="L30" s="42"/>
      <c r="M30" s="42"/>
      <c r="N30" s="42"/>
      <c r="O30" s="42"/>
      <c r="P30" s="43"/>
      <c r="Q30" s="52"/>
      <c r="R30" s="52"/>
      <c r="S30" s="52"/>
      <c r="T30" s="52"/>
      <c r="U30" s="219" t="s">
        <v>61</v>
      </c>
      <c r="V30" s="219"/>
      <c r="W30" s="65" t="s">
        <v>43</v>
      </c>
      <c r="X30" s="141"/>
      <c r="Y30" s="52"/>
      <c r="Z30" s="221"/>
      <c r="AA30" s="221"/>
      <c r="AB30" s="221"/>
      <c r="AC30" s="221"/>
      <c r="AD30" s="71"/>
      <c r="AE30" s="71"/>
      <c r="AF30" s="71"/>
      <c r="AG30" s="71"/>
      <c r="AH30" s="71"/>
      <c r="AI30" s="2"/>
      <c r="AJ30" s="2"/>
      <c r="AK30" s="2"/>
      <c r="AL30" s="2"/>
      <c r="AM30" s="2"/>
      <c r="AN30" s="2"/>
      <c r="AO30" s="2"/>
      <c r="AP30" s="2"/>
      <c r="AQ30" s="4"/>
      <c r="AR30" s="4"/>
      <c r="AS30" s="4"/>
    </row>
    <row r="31" spans="1:45" ht="16.5" customHeight="1" thickBot="1" x14ac:dyDescent="0.3">
      <c r="A31" s="144"/>
      <c r="B31" s="205" t="s">
        <v>39</v>
      </c>
      <c r="C31" s="108"/>
      <c r="D31" s="112"/>
      <c r="E31" s="205" t="s">
        <v>38</v>
      </c>
      <c r="F31" s="242" t="s">
        <v>90</v>
      </c>
      <c r="G31" s="52"/>
      <c r="H31" s="245" t="s">
        <v>91</v>
      </c>
      <c r="I31" s="52"/>
      <c r="J31" s="44"/>
      <c r="K31" s="57" t="s">
        <v>47</v>
      </c>
      <c r="L31" s="57">
        <v>6</v>
      </c>
      <c r="M31" s="57">
        <v>7</v>
      </c>
      <c r="N31" s="57">
        <v>8</v>
      </c>
      <c r="O31" s="57">
        <v>9</v>
      </c>
      <c r="P31" s="57">
        <v>10</v>
      </c>
      <c r="Q31" s="96">
        <v>4</v>
      </c>
      <c r="R31" s="97">
        <v>3</v>
      </c>
      <c r="S31" s="97">
        <v>2</v>
      </c>
      <c r="T31" s="97">
        <v>1</v>
      </c>
      <c r="U31" s="210" t="e">
        <f>HLOOKUP("X",K32:P33,2,FALSE)</f>
        <v>#N/A</v>
      </c>
      <c r="V31" s="211"/>
      <c r="W31" s="216" t="e">
        <f>1/10*U31</f>
        <v>#N/A</v>
      </c>
      <c r="X31" s="141"/>
      <c r="Y31" s="52"/>
      <c r="Z31" s="220"/>
      <c r="AA31" s="220"/>
      <c r="AB31" s="220"/>
      <c r="AC31" s="220"/>
      <c r="AD31" s="209"/>
      <c r="AE31" s="209"/>
      <c r="AF31" s="209"/>
      <c r="AG31" s="4"/>
      <c r="AH31" s="4"/>
      <c r="AI31" s="4"/>
      <c r="AJ31" s="4"/>
      <c r="AK31" s="4"/>
      <c r="AL31" s="4"/>
      <c r="AM31" s="4"/>
      <c r="AN31" s="4"/>
      <c r="AO31" s="4"/>
      <c r="AP31" s="4"/>
      <c r="AQ31" s="4"/>
      <c r="AR31" s="4"/>
      <c r="AS31" s="4"/>
    </row>
    <row r="32" spans="1:45" ht="29.25" customHeight="1" thickBot="1" x14ac:dyDescent="0.3">
      <c r="A32" s="144"/>
      <c r="B32" s="206"/>
      <c r="C32" s="109"/>
      <c r="D32" s="113"/>
      <c r="E32" s="206"/>
      <c r="F32" s="243"/>
      <c r="G32" s="52"/>
      <c r="H32" s="246"/>
      <c r="I32" s="52"/>
      <c r="J32" s="61" t="s">
        <v>17</v>
      </c>
      <c r="K32" s="169"/>
      <c r="L32" s="169"/>
      <c r="M32" s="169" t="s">
        <v>53</v>
      </c>
      <c r="N32" s="169"/>
      <c r="O32" s="169" t="s">
        <v>53</v>
      </c>
      <c r="P32" s="169"/>
      <c r="Q32" s="98" t="s">
        <v>53</v>
      </c>
      <c r="R32" s="80" t="s">
        <v>53</v>
      </c>
      <c r="S32" s="80" t="s">
        <v>53</v>
      </c>
      <c r="T32" s="80"/>
      <c r="U32" s="212"/>
      <c r="V32" s="213"/>
      <c r="W32" s="217"/>
      <c r="X32" s="141"/>
      <c r="Y32" s="52"/>
      <c r="Z32" s="220"/>
      <c r="AA32" s="220"/>
      <c r="AB32" s="220"/>
      <c r="AC32" s="220"/>
      <c r="AD32" s="4"/>
      <c r="AE32" s="71"/>
      <c r="AF32" s="71"/>
      <c r="AG32" s="4"/>
      <c r="AH32" s="4"/>
      <c r="AI32" s="4"/>
      <c r="AJ32" s="4"/>
      <c r="AK32" s="4"/>
      <c r="AL32" s="4"/>
      <c r="AM32" s="4"/>
      <c r="AN32" s="4"/>
      <c r="AO32" s="4"/>
      <c r="AP32" s="4"/>
      <c r="AQ32" s="4"/>
      <c r="AR32" s="4"/>
      <c r="AS32" s="4"/>
    </row>
    <row r="33" spans="1:45" ht="15.75" customHeight="1" thickBot="1" x14ac:dyDescent="0.3">
      <c r="A33" s="144"/>
      <c r="B33" s="207" t="s">
        <v>42</v>
      </c>
      <c r="C33" s="109"/>
      <c r="D33" s="113"/>
      <c r="E33" s="207" t="s">
        <v>41</v>
      </c>
      <c r="F33" s="243"/>
      <c r="G33" s="52"/>
      <c r="H33" s="246"/>
      <c r="I33" s="52"/>
      <c r="J33" s="61" t="s">
        <v>52</v>
      </c>
      <c r="K33" s="99">
        <v>-5</v>
      </c>
      <c r="L33" s="99">
        <v>0</v>
      </c>
      <c r="M33" s="99">
        <v>2.5</v>
      </c>
      <c r="N33" s="99">
        <v>5</v>
      </c>
      <c r="O33" s="99">
        <v>7.5</v>
      </c>
      <c r="P33" s="99">
        <v>10</v>
      </c>
      <c r="Q33" s="98"/>
      <c r="R33" s="80"/>
      <c r="S33" s="80"/>
      <c r="T33" s="80"/>
      <c r="U33" s="214"/>
      <c r="V33" s="215"/>
      <c r="W33" s="218"/>
      <c r="X33" s="141"/>
      <c r="Y33" s="52"/>
      <c r="Z33" s="220"/>
      <c r="AA33" s="220"/>
      <c r="AB33" s="220"/>
      <c r="AC33" s="220"/>
      <c r="AD33" s="4"/>
      <c r="AE33" s="71"/>
      <c r="AF33" s="71"/>
      <c r="AG33" s="4"/>
      <c r="AH33" s="4"/>
      <c r="AI33" s="4"/>
      <c r="AJ33" s="4"/>
      <c r="AK33" s="4"/>
      <c r="AL33" s="4"/>
      <c r="AM33" s="4"/>
      <c r="AN33" s="4"/>
      <c r="AO33" s="4"/>
      <c r="AP33" s="4"/>
      <c r="AQ33" s="4"/>
      <c r="AR33" s="4"/>
      <c r="AS33" s="4"/>
    </row>
    <row r="34" spans="1:45" ht="90.75" customHeight="1" thickBot="1" x14ac:dyDescent="0.3">
      <c r="A34" s="140"/>
      <c r="B34" s="208"/>
      <c r="C34" s="109"/>
      <c r="D34" s="113"/>
      <c r="E34" s="208"/>
      <c r="F34" s="243"/>
      <c r="G34" s="52"/>
      <c r="H34" s="246"/>
      <c r="I34" s="52"/>
      <c r="J34" s="52"/>
      <c r="K34" s="52"/>
      <c r="L34" s="52"/>
      <c r="M34" s="52"/>
      <c r="N34" s="52"/>
      <c r="O34" s="52"/>
      <c r="P34" s="52"/>
      <c r="Q34" s="52" t="s">
        <v>53</v>
      </c>
      <c r="R34" s="52"/>
      <c r="S34" s="52"/>
      <c r="T34" s="52"/>
      <c r="U34" s="52"/>
      <c r="V34" s="52"/>
      <c r="W34" s="65"/>
      <c r="X34" s="141"/>
      <c r="Y34" s="52"/>
      <c r="Z34" s="220"/>
      <c r="AA34" s="220"/>
      <c r="AB34" s="220"/>
      <c r="AC34" s="220"/>
      <c r="AD34" s="4"/>
      <c r="AE34" s="71"/>
      <c r="AF34" s="71"/>
      <c r="AG34" s="4"/>
      <c r="AH34" s="4"/>
      <c r="AI34" s="4"/>
      <c r="AJ34" s="4"/>
      <c r="AK34" s="4"/>
      <c r="AL34" s="4"/>
      <c r="AM34" s="4"/>
      <c r="AN34" s="4"/>
      <c r="AO34" s="4"/>
      <c r="AP34" s="4"/>
      <c r="AQ34" s="4"/>
      <c r="AR34" s="4"/>
      <c r="AS34" s="4"/>
    </row>
    <row r="35" spans="1:45" x14ac:dyDescent="0.25">
      <c r="A35" s="140"/>
      <c r="B35" s="205" t="s">
        <v>40</v>
      </c>
      <c r="C35" s="109"/>
      <c r="D35" s="113"/>
      <c r="E35" s="205" t="s">
        <v>37</v>
      </c>
      <c r="F35" s="243"/>
      <c r="G35" s="52"/>
      <c r="H35" s="246"/>
      <c r="I35" s="52"/>
      <c r="J35" s="52"/>
      <c r="K35" s="52"/>
      <c r="L35" s="52"/>
      <c r="M35" s="52"/>
      <c r="N35" s="52"/>
      <c r="O35" s="52"/>
      <c r="P35" s="52"/>
      <c r="Q35" s="52"/>
      <c r="R35" s="52"/>
      <c r="S35" s="52"/>
      <c r="T35" s="52"/>
      <c r="U35" s="52"/>
      <c r="V35" s="52"/>
      <c r="W35" s="65"/>
      <c r="X35" s="141"/>
      <c r="Y35" s="52"/>
      <c r="Z35" s="220"/>
      <c r="AA35" s="220"/>
      <c r="AB35" s="220"/>
      <c r="AC35" s="220"/>
      <c r="AD35" s="4"/>
      <c r="AE35" s="71"/>
      <c r="AF35" s="71"/>
      <c r="AG35" s="4"/>
      <c r="AH35" s="4"/>
      <c r="AI35" s="4"/>
      <c r="AJ35" s="4"/>
      <c r="AK35" s="4"/>
      <c r="AL35" s="4"/>
      <c r="AM35" s="4"/>
      <c r="AN35" s="4"/>
      <c r="AO35" s="4"/>
      <c r="AP35" s="4"/>
      <c r="AQ35" s="4"/>
      <c r="AR35" s="4"/>
      <c r="AS35" s="4"/>
    </row>
    <row r="36" spans="1:45" ht="15.75" thickBot="1" x14ac:dyDescent="0.3">
      <c r="A36" s="140"/>
      <c r="B36" s="206"/>
      <c r="C36" s="110"/>
      <c r="D36" s="114"/>
      <c r="E36" s="206"/>
      <c r="F36" s="244"/>
      <c r="G36" s="88"/>
      <c r="H36" s="247"/>
      <c r="I36" s="52"/>
      <c r="J36" s="52"/>
      <c r="K36" s="52"/>
      <c r="L36" s="52"/>
      <c r="M36" s="52"/>
      <c r="N36" s="52"/>
      <c r="O36" s="52"/>
      <c r="P36" s="52"/>
      <c r="Q36" s="52"/>
      <c r="R36" s="52"/>
      <c r="S36" s="52"/>
      <c r="T36" s="52"/>
      <c r="U36" s="52"/>
      <c r="V36" s="52"/>
      <c r="W36" s="65"/>
      <c r="X36" s="141"/>
      <c r="Y36" s="52"/>
      <c r="Z36" s="220"/>
      <c r="AA36" s="220"/>
      <c r="AB36" s="220"/>
      <c r="AC36" s="220"/>
      <c r="AD36" s="4"/>
      <c r="AE36" s="71"/>
      <c r="AF36" s="71"/>
      <c r="AG36" s="4"/>
      <c r="AH36" s="4"/>
      <c r="AI36" s="4"/>
      <c r="AJ36" s="4"/>
      <c r="AK36" s="4"/>
      <c r="AL36" s="4"/>
      <c r="AM36" s="4"/>
      <c r="AN36" s="4"/>
      <c r="AO36" s="4"/>
      <c r="AP36" s="4"/>
      <c r="AQ36" s="4"/>
      <c r="AR36" s="4"/>
      <c r="AS36" s="4"/>
    </row>
    <row r="37" spans="1:45" x14ac:dyDescent="0.25">
      <c r="A37" s="140"/>
      <c r="B37" s="51"/>
      <c r="C37" s="52"/>
      <c r="D37" s="52"/>
      <c r="E37" s="52"/>
      <c r="F37" s="52"/>
      <c r="G37" s="52"/>
      <c r="H37" s="52"/>
      <c r="I37" s="52"/>
      <c r="J37" s="71"/>
      <c r="K37" s="71"/>
      <c r="L37" s="71"/>
      <c r="M37" s="71"/>
      <c r="N37" s="71"/>
      <c r="O37" s="71"/>
      <c r="P37" s="71"/>
      <c r="Q37" s="71"/>
      <c r="R37" s="71"/>
      <c r="S37" s="71"/>
      <c r="T37" s="71"/>
      <c r="U37" s="71"/>
      <c r="V37" s="71"/>
      <c r="W37" s="65"/>
      <c r="X37" s="141"/>
      <c r="Y37" s="52"/>
      <c r="Z37" s="4"/>
      <c r="AA37" s="4"/>
      <c r="AB37" s="4"/>
      <c r="AC37" s="4"/>
      <c r="AD37" s="4"/>
      <c r="AE37" s="2"/>
      <c r="AF37" s="2"/>
      <c r="AG37" s="4"/>
      <c r="AH37" s="4"/>
      <c r="AI37" s="4"/>
      <c r="AJ37" s="4"/>
      <c r="AK37" s="4"/>
      <c r="AL37" s="4"/>
      <c r="AM37" s="4"/>
      <c r="AN37" s="4"/>
      <c r="AO37" s="4"/>
      <c r="AP37" s="4"/>
      <c r="AQ37" s="4"/>
      <c r="AR37" s="4"/>
      <c r="AS37" s="4"/>
    </row>
    <row r="38" spans="1:45" ht="15.75" thickBot="1" x14ac:dyDescent="0.3">
      <c r="A38" s="140"/>
      <c r="B38" s="94"/>
      <c r="C38" s="88"/>
      <c r="D38" s="88"/>
      <c r="E38" s="88"/>
      <c r="F38" s="88"/>
      <c r="G38" s="88"/>
      <c r="H38" s="88"/>
      <c r="I38" s="88"/>
      <c r="J38" s="103"/>
      <c r="K38" s="103"/>
      <c r="L38" s="103"/>
      <c r="M38" s="103"/>
      <c r="N38" s="103"/>
      <c r="O38" s="103"/>
      <c r="P38" s="103"/>
      <c r="Q38" s="103"/>
      <c r="R38" s="103"/>
      <c r="S38" s="103"/>
      <c r="T38" s="103"/>
      <c r="U38" s="103"/>
      <c r="V38" s="103"/>
      <c r="W38" s="95"/>
      <c r="X38" s="141"/>
      <c r="Y38" s="52"/>
      <c r="Z38" s="4"/>
      <c r="AA38" s="4"/>
      <c r="AB38" s="4"/>
      <c r="AC38" s="4"/>
      <c r="AD38" s="4"/>
      <c r="AE38" s="2"/>
      <c r="AF38" s="2"/>
      <c r="AG38" s="4"/>
      <c r="AH38" s="4"/>
      <c r="AI38" s="4"/>
      <c r="AJ38" s="4"/>
      <c r="AK38" s="4"/>
      <c r="AL38" s="4"/>
      <c r="AM38" s="4"/>
      <c r="AN38" s="4"/>
      <c r="AO38" s="4"/>
      <c r="AP38" s="4"/>
      <c r="AQ38" s="4"/>
      <c r="AR38" s="4"/>
      <c r="AS38" s="4"/>
    </row>
    <row r="39" spans="1:45" ht="15" customHeight="1" x14ac:dyDescent="0.25">
      <c r="A39" s="140"/>
      <c r="B39" s="52"/>
      <c r="C39" s="52"/>
      <c r="D39" s="52"/>
      <c r="E39" s="52"/>
      <c r="F39" s="52"/>
      <c r="G39" s="52"/>
      <c r="H39" s="52"/>
      <c r="I39" s="52"/>
      <c r="J39" s="71"/>
      <c r="K39" s="71"/>
      <c r="L39" s="71"/>
      <c r="M39" s="71"/>
      <c r="N39" s="71"/>
      <c r="O39" s="71"/>
      <c r="P39" s="71"/>
      <c r="Q39" s="71"/>
      <c r="R39" s="71"/>
      <c r="S39" s="71"/>
      <c r="T39" s="71"/>
      <c r="U39" s="71"/>
      <c r="V39" s="71"/>
      <c r="W39" s="52"/>
      <c r="X39" s="141"/>
      <c r="Y39" s="52"/>
      <c r="Z39" s="4"/>
      <c r="AA39" s="4"/>
      <c r="AB39" s="4"/>
      <c r="AC39" s="4"/>
      <c r="AD39" s="4"/>
      <c r="AE39" s="2"/>
      <c r="AF39" s="2"/>
      <c r="AG39" s="4"/>
      <c r="AH39" s="4"/>
      <c r="AI39" s="4"/>
      <c r="AJ39" s="4"/>
      <c r="AK39" s="4"/>
      <c r="AL39" s="4"/>
      <c r="AM39" s="4"/>
      <c r="AN39" s="4"/>
      <c r="AO39" s="4"/>
      <c r="AP39" s="4"/>
      <c r="AQ39" s="4"/>
      <c r="AR39" s="4"/>
      <c r="AS39" s="4"/>
    </row>
    <row r="40" spans="1:45" ht="15" customHeight="1" x14ac:dyDescent="0.25">
      <c r="A40" s="140"/>
      <c r="B40" s="52"/>
      <c r="C40" s="52"/>
      <c r="D40" s="52"/>
      <c r="E40" s="52"/>
      <c r="F40" s="52"/>
      <c r="G40" s="52"/>
      <c r="H40" s="52"/>
      <c r="I40" s="52"/>
      <c r="J40" s="71"/>
      <c r="K40" s="71"/>
      <c r="L40" s="71"/>
      <c r="M40" s="71"/>
      <c r="N40" s="71"/>
      <c r="O40" s="71"/>
      <c r="P40" s="71"/>
      <c r="Q40" s="71"/>
      <c r="R40" s="71"/>
      <c r="S40" s="71"/>
      <c r="T40" s="71"/>
      <c r="U40" s="71"/>
      <c r="V40" s="71"/>
      <c r="W40" s="52"/>
      <c r="X40" s="141"/>
      <c r="Y40" s="52"/>
      <c r="Z40" s="4"/>
      <c r="AA40" s="4"/>
      <c r="AB40" s="4"/>
      <c r="AC40" s="4"/>
      <c r="AD40" s="4"/>
      <c r="AE40" s="2"/>
      <c r="AF40" s="2"/>
      <c r="AG40" s="4"/>
      <c r="AH40" s="4"/>
      <c r="AI40" s="4"/>
      <c r="AJ40" s="4"/>
      <c r="AK40" s="4"/>
      <c r="AL40" s="4"/>
      <c r="AM40" s="4"/>
      <c r="AN40" s="4"/>
      <c r="AO40" s="4"/>
      <c r="AP40" s="4"/>
      <c r="AQ40" s="4"/>
      <c r="AR40" s="4"/>
      <c r="AS40" s="4"/>
    </row>
    <row r="41" spans="1:45" ht="15.75" customHeight="1" thickBot="1" x14ac:dyDescent="0.3">
      <c r="A41" s="140"/>
      <c r="B41" s="52"/>
      <c r="C41" s="52"/>
      <c r="D41" s="4"/>
      <c r="E41" s="52"/>
      <c r="F41" s="52"/>
      <c r="G41" s="52"/>
      <c r="H41" s="52"/>
      <c r="I41" s="52"/>
      <c r="J41" s="71"/>
      <c r="K41" s="71"/>
      <c r="L41" s="71"/>
      <c r="M41" s="71"/>
      <c r="N41" s="71"/>
      <c r="O41" s="71"/>
      <c r="P41" s="71"/>
      <c r="Q41" s="71"/>
      <c r="R41" s="71"/>
      <c r="S41" s="71"/>
      <c r="T41" s="71"/>
      <c r="U41" s="71"/>
      <c r="V41" s="71"/>
      <c r="W41" s="52"/>
      <c r="X41" s="141"/>
      <c r="Y41" s="52"/>
      <c r="Z41" s="4"/>
      <c r="AA41" s="4"/>
      <c r="AB41" s="4"/>
      <c r="AC41" s="4"/>
      <c r="AD41" s="4"/>
      <c r="AE41" s="2"/>
      <c r="AF41" s="2"/>
      <c r="AG41" s="4"/>
      <c r="AH41" s="4"/>
      <c r="AI41" s="4"/>
      <c r="AJ41" s="4"/>
      <c r="AK41" s="4"/>
      <c r="AL41" s="4"/>
      <c r="AM41" s="4"/>
      <c r="AN41" s="4"/>
      <c r="AO41" s="4"/>
      <c r="AP41" s="4"/>
      <c r="AQ41" s="4"/>
      <c r="AR41" s="4"/>
      <c r="AS41" s="4"/>
    </row>
    <row r="42" spans="1:45" ht="15.75" customHeight="1" x14ac:dyDescent="0.25">
      <c r="A42" s="145"/>
      <c r="B42" s="178" t="s">
        <v>62</v>
      </c>
      <c r="C42" s="191"/>
      <c r="D42" s="4"/>
      <c r="E42" s="4"/>
      <c r="F42" s="4"/>
      <c r="G42" s="4"/>
      <c r="H42" s="4"/>
      <c r="I42" s="4"/>
      <c r="J42" s="71"/>
      <c r="K42" s="71"/>
      <c r="L42" s="71"/>
      <c r="M42" s="71"/>
      <c r="N42" s="71"/>
      <c r="O42" s="2"/>
      <c r="P42" s="2"/>
      <c r="Q42" s="2"/>
      <c r="R42" s="2"/>
      <c r="S42" s="2"/>
      <c r="T42" s="2"/>
      <c r="U42" s="2"/>
      <c r="V42" s="2"/>
      <c r="W42" s="4"/>
      <c r="X42" s="146"/>
      <c r="Y42" s="4"/>
      <c r="Z42" s="4"/>
      <c r="AA42" s="4"/>
      <c r="AB42" s="4"/>
      <c r="AC42" s="4"/>
      <c r="AD42" s="4"/>
      <c r="AE42" s="2"/>
      <c r="AF42" s="2"/>
      <c r="AG42" s="4"/>
      <c r="AH42" s="4"/>
      <c r="AI42" s="4"/>
      <c r="AJ42" s="4"/>
      <c r="AK42" s="4"/>
      <c r="AL42" s="4"/>
      <c r="AM42" s="4"/>
      <c r="AN42" s="4"/>
      <c r="AO42" s="4"/>
      <c r="AP42" s="4"/>
      <c r="AQ42" s="4"/>
      <c r="AR42" s="4"/>
      <c r="AS42" s="4"/>
    </row>
    <row r="43" spans="1:45" ht="48.75" customHeight="1" thickBot="1" x14ac:dyDescent="0.3">
      <c r="A43" s="145"/>
      <c r="B43" s="183"/>
      <c r="C43" s="192"/>
      <c r="D43" s="4"/>
      <c r="E43" s="4"/>
      <c r="F43" s="4"/>
      <c r="G43" s="4"/>
      <c r="H43" s="4"/>
      <c r="I43" s="4"/>
      <c r="Y43" s="4"/>
      <c r="Z43" s="4"/>
      <c r="AA43" s="4"/>
      <c r="AB43" s="4"/>
      <c r="AC43" s="4"/>
      <c r="AD43" s="4"/>
      <c r="AE43" s="2"/>
      <c r="AF43" s="2"/>
      <c r="AG43" s="4"/>
      <c r="AH43" s="4"/>
      <c r="AI43" s="4"/>
      <c r="AJ43" s="4"/>
      <c r="AK43" s="4"/>
      <c r="AL43" s="4"/>
      <c r="AM43" s="4"/>
      <c r="AN43" s="4"/>
      <c r="AO43" s="4"/>
      <c r="AP43" s="4"/>
      <c r="AQ43" s="4"/>
      <c r="AR43" s="4"/>
      <c r="AS43" s="4"/>
    </row>
    <row r="44" spans="1:45" x14ac:dyDescent="0.25">
      <c r="A44" s="145"/>
      <c r="B44" s="45">
        <v>0</v>
      </c>
      <c r="C44" s="111">
        <v>0</v>
      </c>
      <c r="D44" s="4"/>
      <c r="E44" s="4"/>
      <c r="F44" s="4"/>
      <c r="G44" s="4"/>
      <c r="H44" s="4"/>
      <c r="I44" s="4"/>
      <c r="J44" s="71"/>
      <c r="K44" s="71"/>
      <c r="L44" s="71"/>
      <c r="M44" s="71"/>
      <c r="N44" s="71"/>
      <c r="O44" s="2"/>
      <c r="P44" s="2"/>
      <c r="Q44" s="2"/>
      <c r="R44" s="2"/>
      <c r="S44" s="2"/>
      <c r="T44" s="2"/>
      <c r="U44" s="2"/>
      <c r="V44" s="2"/>
      <c r="W44" s="4"/>
      <c r="X44" s="146"/>
      <c r="AD44" s="4"/>
      <c r="AE44" s="2"/>
      <c r="AF44" s="2"/>
      <c r="AG44" s="4"/>
      <c r="AH44" s="4"/>
      <c r="AI44" s="4"/>
      <c r="AJ44" s="4"/>
      <c r="AK44" s="4"/>
      <c r="AL44" s="4"/>
      <c r="AM44" s="4"/>
      <c r="AN44" s="4"/>
      <c r="AO44" s="4"/>
      <c r="AP44" s="4"/>
      <c r="AQ44" s="4"/>
      <c r="AR44" s="4"/>
      <c r="AS44" s="4"/>
    </row>
    <row r="45" spans="1:45" x14ac:dyDescent="0.25">
      <c r="A45" s="145"/>
      <c r="B45" s="46">
        <v>1</v>
      </c>
      <c r="C45" s="111">
        <f>B45*10%</f>
        <v>0.1</v>
      </c>
      <c r="D45" s="4"/>
      <c r="E45" s="4"/>
      <c r="F45" s="4"/>
      <c r="G45" s="4"/>
      <c r="H45" s="4"/>
      <c r="I45" s="4"/>
      <c r="J45" s="71"/>
      <c r="K45" s="71"/>
      <c r="L45" s="71"/>
      <c r="M45" s="71"/>
      <c r="N45" s="71"/>
      <c r="O45" s="2"/>
      <c r="P45" s="2"/>
      <c r="Q45" s="2"/>
      <c r="R45" s="2"/>
      <c r="S45" s="2"/>
      <c r="T45" s="2"/>
      <c r="U45" s="2"/>
      <c r="V45" s="2"/>
      <c r="W45" s="4"/>
      <c r="X45" s="146"/>
      <c r="AD45" s="4"/>
      <c r="AE45" s="4"/>
      <c r="AF45" s="4"/>
      <c r="AG45" s="4"/>
      <c r="AH45" s="4"/>
      <c r="AI45" s="4"/>
      <c r="AJ45" s="4"/>
      <c r="AK45" s="4"/>
      <c r="AL45" s="4"/>
      <c r="AM45" s="4"/>
      <c r="AN45" s="4"/>
      <c r="AO45" s="4"/>
      <c r="AP45" s="4"/>
      <c r="AQ45" s="4"/>
      <c r="AR45" s="4"/>
      <c r="AS45" s="4"/>
    </row>
    <row r="46" spans="1:45" x14ac:dyDescent="0.25">
      <c r="A46" s="145"/>
      <c r="B46" s="46">
        <v>2</v>
      </c>
      <c r="C46" s="111">
        <f t="shared" ref="C46:C54" si="0">B46*10%</f>
        <v>0.2</v>
      </c>
      <c r="D46" s="4"/>
      <c r="E46" s="4"/>
      <c r="F46" s="4"/>
      <c r="G46" s="4"/>
      <c r="H46" s="4"/>
      <c r="I46" s="4"/>
      <c r="J46" s="71"/>
      <c r="K46" s="71"/>
      <c r="L46" s="71"/>
      <c r="M46" s="71"/>
      <c r="N46" s="71"/>
      <c r="O46" s="2"/>
      <c r="P46" s="2"/>
      <c r="Q46" s="2"/>
      <c r="R46" s="2"/>
      <c r="S46" s="2"/>
      <c r="T46" s="2"/>
      <c r="U46" s="2"/>
      <c r="V46" s="2"/>
      <c r="W46" s="4"/>
      <c r="X46" s="146"/>
      <c r="AD46" s="4"/>
      <c r="AE46" s="4"/>
      <c r="AF46" s="4"/>
      <c r="AG46" s="4"/>
      <c r="AH46" s="4"/>
      <c r="AI46" s="4"/>
      <c r="AJ46" s="4"/>
      <c r="AK46" s="4"/>
      <c r="AL46" s="4"/>
      <c r="AM46" s="4"/>
      <c r="AN46" s="4"/>
      <c r="AO46" s="4"/>
      <c r="AP46" s="4"/>
      <c r="AQ46" s="4"/>
      <c r="AR46" s="4"/>
      <c r="AS46" s="4"/>
    </row>
    <row r="47" spans="1:45" x14ac:dyDescent="0.25">
      <c r="A47" s="145"/>
      <c r="B47" s="46">
        <v>3</v>
      </c>
      <c r="C47" s="111">
        <f t="shared" si="0"/>
        <v>0.30000000000000004</v>
      </c>
      <c r="D47" s="4"/>
      <c r="E47" s="4"/>
      <c r="F47" s="4"/>
      <c r="G47" s="4"/>
      <c r="H47" s="4"/>
      <c r="I47" s="4"/>
      <c r="J47" s="71"/>
      <c r="K47" s="71"/>
      <c r="L47" s="71"/>
      <c r="M47" s="71"/>
      <c r="N47" s="71"/>
      <c r="O47" s="2"/>
      <c r="P47" s="2"/>
      <c r="Q47" s="2"/>
      <c r="R47" s="2"/>
      <c r="S47" s="2"/>
      <c r="T47" s="2"/>
      <c r="U47" s="2"/>
      <c r="V47" s="2"/>
      <c r="W47" s="4"/>
      <c r="X47" s="146"/>
    </row>
    <row r="48" spans="1:45" x14ac:dyDescent="0.25">
      <c r="A48" s="145"/>
      <c r="B48" s="46">
        <v>4</v>
      </c>
      <c r="C48" s="111">
        <f t="shared" si="0"/>
        <v>0.4</v>
      </c>
      <c r="D48" s="4"/>
      <c r="E48" s="4"/>
      <c r="F48" s="4"/>
      <c r="G48" s="4"/>
      <c r="H48" s="4"/>
      <c r="I48" s="4"/>
      <c r="J48" s="71"/>
      <c r="K48" s="2"/>
      <c r="L48" s="2"/>
      <c r="M48" s="2"/>
      <c r="N48" s="2"/>
      <c r="O48" s="2"/>
      <c r="P48" s="2"/>
      <c r="Q48" s="2"/>
      <c r="R48" s="2"/>
      <c r="S48" s="2"/>
      <c r="T48" s="2"/>
      <c r="U48" s="2"/>
      <c r="V48" s="2"/>
      <c r="W48" s="4"/>
      <c r="X48" s="146"/>
    </row>
    <row r="49" spans="1:24" x14ac:dyDescent="0.25">
      <c r="A49" s="145"/>
      <c r="B49" s="46">
        <v>5</v>
      </c>
      <c r="C49" s="111">
        <f t="shared" si="0"/>
        <v>0.5</v>
      </c>
      <c r="D49" s="4"/>
      <c r="E49" s="4"/>
      <c r="F49" s="4"/>
      <c r="G49" s="4"/>
      <c r="H49" s="4"/>
      <c r="I49" s="4"/>
      <c r="J49" s="71"/>
      <c r="K49" s="2"/>
      <c r="L49" s="2"/>
      <c r="M49" s="2"/>
      <c r="N49" s="2"/>
      <c r="O49" s="2"/>
      <c r="P49" s="2"/>
      <c r="Q49" s="2"/>
      <c r="R49" s="2"/>
      <c r="S49" s="2"/>
      <c r="T49" s="2"/>
      <c r="U49" s="2"/>
      <c r="V49" s="2"/>
      <c r="W49" s="4"/>
      <c r="X49" s="146"/>
    </row>
    <row r="50" spans="1:24" x14ac:dyDescent="0.25">
      <c r="A50" s="145"/>
      <c r="B50" s="46">
        <v>6</v>
      </c>
      <c r="C50" s="111">
        <f t="shared" si="0"/>
        <v>0.60000000000000009</v>
      </c>
      <c r="D50" s="4"/>
      <c r="E50" s="4"/>
      <c r="F50" s="4"/>
      <c r="G50" s="4"/>
      <c r="H50" s="4"/>
      <c r="I50" s="4"/>
      <c r="J50" s="71"/>
      <c r="K50" s="2"/>
      <c r="L50" s="2"/>
      <c r="M50" s="2"/>
      <c r="N50" s="2"/>
      <c r="O50" s="2"/>
      <c r="P50" s="2"/>
      <c r="Q50" s="2"/>
      <c r="R50" s="2"/>
      <c r="S50" s="2"/>
      <c r="T50" s="2"/>
      <c r="U50" s="2"/>
      <c r="V50" s="2"/>
      <c r="W50" s="4"/>
      <c r="X50" s="146"/>
    </row>
    <row r="51" spans="1:24" x14ac:dyDescent="0.25">
      <c r="A51" s="145"/>
      <c r="B51" s="46">
        <v>7</v>
      </c>
      <c r="C51" s="111">
        <f t="shared" si="0"/>
        <v>0.70000000000000007</v>
      </c>
      <c r="D51" s="4"/>
      <c r="E51" s="107"/>
      <c r="F51" s="119"/>
      <c r="G51" s="4"/>
      <c r="H51" s="4"/>
      <c r="I51" s="4"/>
      <c r="J51" s="71"/>
      <c r="K51" s="2"/>
      <c r="L51" s="2"/>
      <c r="M51" s="2"/>
      <c r="N51" s="2"/>
      <c r="O51" s="2"/>
      <c r="P51" s="2"/>
      <c r="Q51" s="2"/>
      <c r="R51" s="2"/>
      <c r="S51" s="2"/>
      <c r="T51" s="2"/>
      <c r="U51" s="2"/>
      <c r="V51" s="2"/>
      <c r="W51" s="4"/>
      <c r="X51" s="146"/>
    </row>
    <row r="52" spans="1:24" x14ac:dyDescent="0.25">
      <c r="A52" s="145"/>
      <c r="B52" s="46">
        <v>8</v>
      </c>
      <c r="C52" s="111">
        <f t="shared" si="0"/>
        <v>0.8</v>
      </c>
      <c r="D52" s="4"/>
      <c r="E52" s="107"/>
      <c r="F52" s="119"/>
      <c r="G52" s="4"/>
      <c r="H52" s="4"/>
      <c r="I52" s="4"/>
      <c r="J52" s="71"/>
      <c r="K52" s="2"/>
      <c r="L52" s="2"/>
      <c r="M52" s="2"/>
      <c r="N52" s="2"/>
      <c r="O52" s="2"/>
      <c r="P52" s="2"/>
      <c r="Q52" s="2"/>
      <c r="R52" s="2"/>
      <c r="S52" s="2"/>
      <c r="T52" s="2"/>
      <c r="U52" s="2"/>
      <c r="V52" s="2"/>
      <c r="W52" s="4"/>
      <c r="X52" s="146"/>
    </row>
    <row r="53" spans="1:24" x14ac:dyDescent="0.25">
      <c r="A53" s="145"/>
      <c r="B53" s="46">
        <v>9</v>
      </c>
      <c r="C53" s="111">
        <f t="shared" si="0"/>
        <v>0.9</v>
      </c>
      <c r="D53" s="4"/>
      <c r="E53" s="107"/>
      <c r="F53" s="119"/>
      <c r="G53" s="4"/>
      <c r="H53" s="4"/>
      <c r="I53" s="4"/>
      <c r="J53" s="71"/>
      <c r="K53" s="2"/>
      <c r="L53" s="2"/>
      <c r="M53" s="2"/>
      <c r="N53" s="2"/>
      <c r="O53" s="2"/>
      <c r="P53" s="2"/>
      <c r="Q53" s="2"/>
      <c r="R53" s="2"/>
      <c r="S53" s="2"/>
      <c r="T53" s="2"/>
      <c r="U53" s="2"/>
      <c r="V53" s="2"/>
      <c r="W53" s="4"/>
      <c r="X53" s="146"/>
    </row>
    <row r="54" spans="1:24" ht="15.75" thickBot="1" x14ac:dyDescent="0.3">
      <c r="A54" s="145"/>
      <c r="B54" s="122">
        <v>10</v>
      </c>
      <c r="C54" s="123">
        <f t="shared" si="0"/>
        <v>1</v>
      </c>
      <c r="D54" s="4"/>
      <c r="E54" s="107"/>
      <c r="F54" s="119"/>
      <c r="G54" s="4"/>
      <c r="H54" s="4"/>
      <c r="I54" s="4"/>
      <c r="J54" s="71"/>
      <c r="K54" s="2"/>
      <c r="L54" s="2"/>
      <c r="M54" s="4"/>
      <c r="N54" s="4"/>
      <c r="O54" s="4"/>
      <c r="P54" s="4"/>
      <c r="Q54" s="4"/>
      <c r="R54" s="4"/>
      <c r="S54" s="4"/>
      <c r="T54" s="4"/>
      <c r="U54" s="4"/>
      <c r="V54" s="4"/>
      <c r="W54" s="4"/>
      <c r="X54" s="146"/>
    </row>
    <row r="55" spans="1:24" x14ac:dyDescent="0.25">
      <c r="A55" s="145"/>
      <c r="B55" s="4"/>
      <c r="C55" s="4"/>
      <c r="D55" s="4"/>
      <c r="E55" s="4"/>
      <c r="F55" s="4"/>
      <c r="G55" s="4"/>
      <c r="H55" s="4"/>
      <c r="I55" s="4"/>
      <c r="J55" s="71"/>
      <c r="K55" s="2"/>
      <c r="L55" s="2"/>
      <c r="M55" s="4"/>
      <c r="N55" s="4"/>
      <c r="O55" s="4"/>
      <c r="P55" s="4"/>
      <c r="Q55" s="4"/>
      <c r="R55" s="4"/>
      <c r="S55" s="4"/>
      <c r="T55" s="4"/>
      <c r="U55" s="4"/>
      <c r="V55" s="4"/>
      <c r="W55" s="4"/>
      <c r="X55" s="146"/>
    </row>
    <row r="56" spans="1:24" ht="15.75" thickBot="1" x14ac:dyDescent="0.3">
      <c r="A56" s="145"/>
      <c r="B56" s="4"/>
      <c r="C56" s="4"/>
      <c r="D56" s="4"/>
      <c r="E56" s="4"/>
      <c r="F56" s="4"/>
      <c r="G56" s="4"/>
      <c r="H56" s="4"/>
      <c r="I56" s="4"/>
      <c r="J56" s="4"/>
      <c r="K56" s="4"/>
      <c r="L56" s="4"/>
      <c r="M56" s="4"/>
      <c r="N56" s="4"/>
      <c r="O56" s="4"/>
      <c r="P56" s="4"/>
      <c r="Q56" s="4"/>
      <c r="R56" s="4"/>
      <c r="S56" s="4"/>
      <c r="T56" s="4"/>
      <c r="U56" s="4"/>
      <c r="V56" s="4"/>
      <c r="W56" s="4"/>
      <c r="X56" s="146"/>
    </row>
    <row r="57" spans="1:24" x14ac:dyDescent="0.25">
      <c r="A57" s="145"/>
      <c r="B57" s="178" t="s">
        <v>63</v>
      </c>
      <c r="C57" s="191"/>
      <c r="D57" s="4"/>
      <c r="E57" s="4"/>
      <c r="F57" s="4"/>
      <c r="G57" s="4"/>
      <c r="H57" s="4"/>
      <c r="I57" s="4"/>
      <c r="J57" s="4"/>
      <c r="K57" s="4"/>
      <c r="L57" s="4"/>
      <c r="M57" s="4"/>
      <c r="N57" s="4"/>
      <c r="O57" s="4"/>
      <c r="P57" s="4"/>
      <c r="Q57" s="4"/>
      <c r="R57" s="4"/>
      <c r="S57" s="4"/>
      <c r="T57" s="4"/>
      <c r="U57" s="4"/>
      <c r="V57" s="4"/>
      <c r="W57" s="4"/>
      <c r="X57" s="146"/>
    </row>
    <row r="58" spans="1:24" ht="46.5" customHeight="1" thickBot="1" x14ac:dyDescent="0.3">
      <c r="A58" s="145"/>
      <c r="B58" s="183"/>
      <c r="C58" s="192"/>
      <c r="D58" s="4"/>
      <c r="E58" s="4"/>
      <c r="F58" s="4"/>
      <c r="G58" s="4"/>
      <c r="H58" s="4"/>
      <c r="I58" s="4"/>
      <c r="J58" s="4"/>
      <c r="K58" s="4"/>
      <c r="L58" s="4"/>
      <c r="M58" s="4"/>
      <c r="N58" s="4"/>
      <c r="O58" s="4"/>
      <c r="P58" s="4"/>
      <c r="Q58" s="4"/>
      <c r="R58" s="4"/>
      <c r="S58" s="4"/>
      <c r="T58" s="4"/>
      <c r="U58" s="4"/>
      <c r="V58" s="4"/>
      <c r="W58" s="4"/>
      <c r="X58" s="146"/>
    </row>
    <row r="59" spans="1:24" x14ac:dyDescent="0.25">
      <c r="A59" s="145"/>
      <c r="B59" s="45">
        <v>-5</v>
      </c>
      <c r="C59" s="111">
        <f t="shared" ref="C59:C64" si="1">B59*10%</f>
        <v>-0.5</v>
      </c>
      <c r="D59" s="4"/>
      <c r="E59" s="4"/>
      <c r="F59" s="4"/>
      <c r="G59" s="4"/>
      <c r="H59" s="4"/>
      <c r="I59" s="4"/>
      <c r="J59" s="4"/>
      <c r="K59" s="4"/>
      <c r="L59" s="4"/>
      <c r="M59" s="4"/>
      <c r="N59" s="4"/>
      <c r="O59" s="4"/>
      <c r="P59" s="4"/>
      <c r="Q59" s="4"/>
      <c r="R59" s="4"/>
      <c r="S59" s="4"/>
      <c r="T59" s="4"/>
      <c r="U59" s="4"/>
      <c r="V59" s="4"/>
      <c r="W59" s="4"/>
      <c r="X59" s="146"/>
    </row>
    <row r="60" spans="1:24" x14ac:dyDescent="0.25">
      <c r="A60" s="145"/>
      <c r="B60" s="46">
        <v>0</v>
      </c>
      <c r="C60" s="111">
        <f t="shared" si="1"/>
        <v>0</v>
      </c>
      <c r="D60" s="4"/>
      <c r="E60" s="4"/>
      <c r="F60" s="4"/>
      <c r="G60" s="4"/>
      <c r="H60" s="4"/>
      <c r="I60" s="4"/>
      <c r="J60" s="4"/>
      <c r="K60" s="4"/>
      <c r="L60" s="4"/>
      <c r="M60" s="4"/>
      <c r="N60" s="4"/>
      <c r="O60" s="4"/>
      <c r="P60" s="4"/>
      <c r="Q60" s="4"/>
      <c r="R60" s="4"/>
      <c r="S60" s="4"/>
      <c r="T60" s="4"/>
      <c r="U60" s="4"/>
      <c r="V60" s="4"/>
      <c r="W60" s="4"/>
      <c r="X60" s="146"/>
    </row>
    <row r="61" spans="1:24" x14ac:dyDescent="0.25">
      <c r="A61" s="145"/>
      <c r="B61" s="46">
        <v>2.5</v>
      </c>
      <c r="C61" s="111">
        <f t="shared" si="1"/>
        <v>0.25</v>
      </c>
      <c r="D61" s="4"/>
      <c r="E61" s="4"/>
      <c r="F61" s="4"/>
      <c r="G61" s="4"/>
      <c r="H61" s="4"/>
      <c r="I61" s="4"/>
      <c r="J61" s="4"/>
      <c r="K61" s="4"/>
      <c r="L61" s="4"/>
      <c r="M61" s="4"/>
      <c r="N61" s="4"/>
      <c r="O61" s="4"/>
      <c r="P61" s="4"/>
      <c r="Q61" s="4"/>
      <c r="R61" s="4"/>
      <c r="S61" s="4"/>
      <c r="T61" s="4"/>
      <c r="U61" s="4"/>
      <c r="V61" s="4"/>
      <c r="W61" s="4"/>
      <c r="X61" s="146"/>
    </row>
    <row r="62" spans="1:24" x14ac:dyDescent="0.25">
      <c r="A62" s="145"/>
      <c r="B62" s="46">
        <v>5</v>
      </c>
      <c r="C62" s="111">
        <f t="shared" si="1"/>
        <v>0.5</v>
      </c>
      <c r="D62" s="4"/>
      <c r="E62" s="4"/>
      <c r="F62" s="4"/>
      <c r="G62" s="4"/>
      <c r="H62" s="4"/>
      <c r="I62" s="4"/>
      <c r="J62" s="4"/>
      <c r="K62" s="4"/>
      <c r="L62" s="4"/>
      <c r="M62" s="4"/>
      <c r="N62" s="4"/>
      <c r="O62" s="4"/>
      <c r="P62" s="4"/>
      <c r="Q62" s="4"/>
      <c r="R62" s="4"/>
      <c r="S62" s="4"/>
      <c r="T62" s="4"/>
      <c r="U62" s="4"/>
      <c r="V62" s="4"/>
      <c r="W62" s="4"/>
      <c r="X62" s="146"/>
    </row>
    <row r="63" spans="1:24" x14ac:dyDescent="0.25">
      <c r="A63" s="145"/>
      <c r="B63" s="46">
        <v>7.5</v>
      </c>
      <c r="C63" s="111">
        <f t="shared" si="1"/>
        <v>0.75</v>
      </c>
      <c r="D63" s="4"/>
      <c r="E63" s="4"/>
      <c r="F63" s="4"/>
      <c r="G63" s="4"/>
      <c r="H63" s="4"/>
      <c r="I63" s="4"/>
      <c r="J63" s="4"/>
      <c r="K63" s="4"/>
      <c r="L63" s="4"/>
      <c r="M63" s="4"/>
      <c r="N63" s="4"/>
      <c r="O63" s="4"/>
      <c r="P63" s="4"/>
      <c r="Q63" s="4"/>
      <c r="R63" s="4"/>
      <c r="S63" s="4"/>
      <c r="T63" s="4"/>
      <c r="U63" s="4"/>
      <c r="V63" s="4"/>
      <c r="W63" s="4"/>
      <c r="X63" s="146"/>
    </row>
    <row r="64" spans="1:24" ht="15.75" thickBot="1" x14ac:dyDescent="0.3">
      <c r="A64" s="145"/>
      <c r="B64" s="117">
        <v>10</v>
      </c>
      <c r="C64" s="118">
        <f t="shared" si="1"/>
        <v>1</v>
      </c>
      <c r="D64" s="4"/>
      <c r="E64" s="4"/>
      <c r="F64" s="4"/>
      <c r="G64" s="4"/>
      <c r="H64" s="4"/>
      <c r="I64" s="4"/>
      <c r="J64" s="4"/>
      <c r="K64" s="4"/>
      <c r="L64" s="4"/>
      <c r="M64" s="4"/>
      <c r="N64" s="4"/>
      <c r="O64" s="4"/>
      <c r="P64" s="4"/>
      <c r="Q64" s="4"/>
      <c r="R64" s="4"/>
      <c r="S64" s="4"/>
      <c r="T64" s="4"/>
      <c r="U64" s="4"/>
      <c r="V64" s="4"/>
      <c r="W64" s="4"/>
      <c r="X64" s="146"/>
    </row>
    <row r="65" spans="1:24" x14ac:dyDescent="0.25">
      <c r="A65" s="147"/>
      <c r="B65" s="148"/>
      <c r="C65" s="149"/>
      <c r="D65" s="150"/>
      <c r="E65" s="150"/>
      <c r="F65" s="150"/>
      <c r="G65" s="150"/>
      <c r="H65" s="150"/>
      <c r="I65" s="150"/>
      <c r="J65" s="150"/>
      <c r="K65" s="150"/>
      <c r="L65" s="150"/>
      <c r="M65" s="150"/>
      <c r="N65" s="150"/>
      <c r="O65" s="150"/>
      <c r="P65" s="150"/>
      <c r="Q65" s="150"/>
      <c r="R65" s="150"/>
      <c r="S65" s="150"/>
      <c r="T65" s="150"/>
      <c r="U65" s="150"/>
      <c r="V65" s="150"/>
      <c r="W65" s="150"/>
      <c r="X65" s="151"/>
    </row>
  </sheetData>
  <mergeCells count="53">
    <mergeCell ref="F31:F36"/>
    <mergeCell ref="H31:H36"/>
    <mergeCell ref="F29:H30"/>
    <mergeCell ref="U2:W2"/>
    <mergeCell ref="B2:E2"/>
    <mergeCell ref="J2:O2"/>
    <mergeCell ref="B4:B9"/>
    <mergeCell ref="E4:E9"/>
    <mergeCell ref="E35:E36"/>
    <mergeCell ref="B17:B21"/>
    <mergeCell ref="E17:E21"/>
    <mergeCell ref="B29:E29"/>
    <mergeCell ref="B31:B32"/>
    <mergeCell ref="E31:E32"/>
    <mergeCell ref="E33:E34"/>
    <mergeCell ref="U23:V23"/>
    <mergeCell ref="A4:A9"/>
    <mergeCell ref="A11:A15"/>
    <mergeCell ref="A17:A21"/>
    <mergeCell ref="U4:V6"/>
    <mergeCell ref="U3:V3"/>
    <mergeCell ref="U11:V13"/>
    <mergeCell ref="U16:V16"/>
    <mergeCell ref="U17:V19"/>
    <mergeCell ref="U9:W9"/>
    <mergeCell ref="U15:W15"/>
    <mergeCell ref="B11:B15"/>
    <mergeCell ref="E11:E15"/>
    <mergeCell ref="F2:H3"/>
    <mergeCell ref="C3:D3"/>
    <mergeCell ref="U24:V26"/>
    <mergeCell ref="W4:W6"/>
    <mergeCell ref="W11:W13"/>
    <mergeCell ref="W17:W19"/>
    <mergeCell ref="W24:W26"/>
    <mergeCell ref="Z36:AC36"/>
    <mergeCell ref="Z32:AC32"/>
    <mergeCell ref="Z33:AC33"/>
    <mergeCell ref="Z34:AC34"/>
    <mergeCell ref="Z35:AC35"/>
    <mergeCell ref="AD31:AF31"/>
    <mergeCell ref="U31:V33"/>
    <mergeCell ref="W31:W33"/>
    <mergeCell ref="U30:V30"/>
    <mergeCell ref="Z31:AC31"/>
    <mergeCell ref="Z29:AC30"/>
    <mergeCell ref="B57:C58"/>
    <mergeCell ref="C4:D9"/>
    <mergeCell ref="C11:D15"/>
    <mergeCell ref="C17:D21"/>
    <mergeCell ref="B42:C43"/>
    <mergeCell ref="B35:B36"/>
    <mergeCell ref="B33:B34"/>
  </mergeCells>
  <pageMargins left="0.7" right="0.7" top="0.75" bottom="0.75" header="0.3" footer="0.3"/>
  <pageSetup paperSize="8" scale="5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1D3BC-62D4-479B-9FD1-7E0EB3FE6E92}">
  <sheetPr codeName="Blad4"/>
  <dimension ref="B1:N34"/>
  <sheetViews>
    <sheetView topLeftCell="A7" zoomScale="85" zoomScaleNormal="85" workbookViewId="0">
      <selection activeCell="D19" sqref="D19"/>
    </sheetView>
  </sheetViews>
  <sheetFormatPr defaultRowHeight="15" x14ac:dyDescent="0.25"/>
  <cols>
    <col min="2" max="2" width="27.7109375" customWidth="1"/>
    <col min="3" max="3" width="20.42578125" customWidth="1"/>
    <col min="4" max="4" width="45.28515625" bestFit="1" customWidth="1"/>
    <col min="8" max="8" width="10.7109375" bestFit="1" customWidth="1"/>
    <col min="9" max="9" width="10.28515625" bestFit="1" customWidth="1"/>
    <col min="14" max="14" width="10" bestFit="1" customWidth="1"/>
  </cols>
  <sheetData>
    <row r="1" spans="2:11" s="1" customFormat="1" ht="15.75" thickBot="1" x14ac:dyDescent="0.3">
      <c r="F1" s="5"/>
      <c r="I1" s="5"/>
      <c r="J1" s="5"/>
      <c r="K1" s="3"/>
    </row>
    <row r="2" spans="2:11" s="1" customFormat="1" ht="30" customHeight="1" thickBot="1" x14ac:dyDescent="0.3">
      <c r="B2" s="175" t="s">
        <v>77</v>
      </c>
      <c r="C2" s="176"/>
      <c r="D2" s="176"/>
      <c r="E2" s="177"/>
      <c r="F2" s="5"/>
      <c r="I2" s="5"/>
      <c r="J2" s="5"/>
      <c r="K2" s="3"/>
    </row>
    <row r="3" spans="2:11" s="1" customFormat="1" ht="15.75" thickBot="1" x14ac:dyDescent="0.3">
      <c r="B3" s="20"/>
      <c r="C3" s="4"/>
      <c r="D3" s="4"/>
      <c r="E3" s="21"/>
      <c r="F3" s="5"/>
      <c r="I3" s="5"/>
      <c r="J3" s="5"/>
      <c r="K3" s="3"/>
    </row>
    <row r="4" spans="2:11" s="1" customFormat="1" ht="15.75" thickBot="1" x14ac:dyDescent="0.3">
      <c r="B4" s="20" t="s">
        <v>7</v>
      </c>
      <c r="C4" s="34">
        <v>0.7</v>
      </c>
      <c r="D4" s="2" t="s">
        <v>6</v>
      </c>
      <c r="E4" s="22"/>
      <c r="F4" s="10"/>
      <c r="H4" s="10"/>
      <c r="I4" s="5"/>
      <c r="J4" s="5"/>
      <c r="K4" s="3"/>
    </row>
    <row r="5" spans="2:11" s="1" customFormat="1" ht="15" customHeight="1" x14ac:dyDescent="0.25">
      <c r="B5" s="20"/>
      <c r="C5" s="33">
        <f>100%-C4</f>
        <v>0.30000000000000004</v>
      </c>
      <c r="D5" s="2" t="s">
        <v>8</v>
      </c>
      <c r="E5" s="22"/>
    </row>
    <row r="6" spans="2:11" s="1" customFormat="1" ht="15.75" customHeight="1" thickBot="1" x14ac:dyDescent="0.3">
      <c r="B6" s="20"/>
      <c r="C6" s="4"/>
      <c r="D6" s="2"/>
      <c r="E6" s="22"/>
    </row>
    <row r="7" spans="2:11" s="1" customFormat="1" ht="15.75" thickBot="1" x14ac:dyDescent="0.3">
      <c r="B7" s="20"/>
      <c r="C7" s="35"/>
      <c r="D7" s="2" t="s">
        <v>88</v>
      </c>
      <c r="E7" s="22"/>
      <c r="H7" s="162"/>
    </row>
    <row r="8" spans="2:11" s="1" customFormat="1" x14ac:dyDescent="0.25">
      <c r="B8" s="20"/>
      <c r="C8" s="23">
        <f>C7/C4*C5</f>
        <v>0</v>
      </c>
      <c r="D8" s="2" t="s">
        <v>27</v>
      </c>
      <c r="E8" s="22"/>
      <c r="I8" s="162"/>
    </row>
    <row r="9" spans="2:11" s="1" customFormat="1" x14ac:dyDescent="0.25">
      <c r="B9" s="24" t="s">
        <v>9</v>
      </c>
      <c r="C9" s="23">
        <f>C7+C8</f>
        <v>0</v>
      </c>
      <c r="D9" s="2" t="s">
        <v>76</v>
      </c>
      <c r="E9" s="22"/>
    </row>
    <row r="10" spans="2:11" s="1" customFormat="1" x14ac:dyDescent="0.25">
      <c r="B10" s="24"/>
      <c r="C10" s="23"/>
      <c r="D10" s="2"/>
      <c r="E10" s="22"/>
    </row>
    <row r="11" spans="2:11" s="1" customFormat="1" ht="15.75" thickBot="1" x14ac:dyDescent="0.3">
      <c r="B11" s="24"/>
      <c r="C11" s="23"/>
      <c r="D11" s="2"/>
      <c r="E11" s="22"/>
    </row>
    <row r="12" spans="2:11" s="1" customFormat="1" ht="15.75" thickBot="1" x14ac:dyDescent="0.3">
      <c r="B12" s="20" t="s">
        <v>30</v>
      </c>
      <c r="C12" s="34">
        <v>0.5</v>
      </c>
      <c r="D12" s="2" t="s">
        <v>28</v>
      </c>
      <c r="E12" s="22"/>
      <c r="G12" s="170"/>
    </row>
    <row r="13" spans="2:11" s="1" customFormat="1" x14ac:dyDescent="0.25">
      <c r="B13" s="20"/>
      <c r="C13" s="33">
        <f>100%-C12</f>
        <v>0.5</v>
      </c>
      <c r="D13" s="2" t="s">
        <v>29</v>
      </c>
      <c r="E13" s="22"/>
    </row>
    <row r="14" spans="2:11" s="1" customFormat="1" x14ac:dyDescent="0.25">
      <c r="B14" s="20"/>
      <c r="C14" s="4"/>
      <c r="D14" s="2"/>
      <c r="E14" s="22"/>
    </row>
    <row r="15" spans="2:11" s="1" customFormat="1" ht="15" customHeight="1" x14ac:dyDescent="0.25">
      <c r="B15" s="158" t="s">
        <v>28</v>
      </c>
      <c r="C15" s="159">
        <f>C8*C12</f>
        <v>0</v>
      </c>
      <c r="D15" s="160" t="s">
        <v>10</v>
      </c>
      <c r="E15" s="161"/>
      <c r="G15" s="170"/>
    </row>
    <row r="16" spans="2:11" s="1" customFormat="1" ht="15.75" thickBot="1" x14ac:dyDescent="0.3">
      <c r="B16" s="154" t="s">
        <v>29</v>
      </c>
      <c r="C16" s="155">
        <f>C8*C13</f>
        <v>0</v>
      </c>
      <c r="D16" s="156" t="s">
        <v>11</v>
      </c>
      <c r="E16" s="157"/>
    </row>
    <row r="17" spans="2:14" x14ac:dyDescent="0.25">
      <c r="B17" s="163"/>
      <c r="C17" s="164"/>
      <c r="D17" s="164"/>
      <c r="E17" s="165"/>
    </row>
    <row r="18" spans="2:14" x14ac:dyDescent="0.25">
      <c r="B18" s="20"/>
      <c r="C18" s="4"/>
      <c r="D18" s="4"/>
      <c r="E18" s="21"/>
      <c r="I18" s="152"/>
    </row>
    <row r="19" spans="2:14" x14ac:dyDescent="0.25">
      <c r="B19" s="20"/>
      <c r="C19" s="33" t="e">
        <f>'Criteria rekenblad'!W24</f>
        <v>#N/A</v>
      </c>
      <c r="D19" s="4" t="s">
        <v>78</v>
      </c>
      <c r="E19" s="21"/>
      <c r="G19" s="171"/>
    </row>
    <row r="20" spans="2:14" x14ac:dyDescent="0.25">
      <c r="B20" s="20"/>
      <c r="C20" s="33" t="e">
        <f>'Criteria rekenblad'!W31</f>
        <v>#N/A</v>
      </c>
      <c r="D20" s="4" t="s">
        <v>79</v>
      </c>
      <c r="E20" s="21"/>
      <c r="G20" s="171"/>
    </row>
    <row r="21" spans="2:14" ht="15.75" thickBot="1" x14ac:dyDescent="0.3">
      <c r="B21" s="20"/>
      <c r="C21" s="4"/>
      <c r="D21" s="4"/>
      <c r="E21" s="21"/>
    </row>
    <row r="22" spans="2:14" ht="15.75" thickBot="1" x14ac:dyDescent="0.3">
      <c r="B22" s="20"/>
      <c r="C22" s="35"/>
      <c r="D22" s="4" t="s">
        <v>87</v>
      </c>
      <c r="E22" s="21"/>
      <c r="G22" s="171"/>
    </row>
    <row r="23" spans="2:14" ht="15.75" thickBot="1" x14ac:dyDescent="0.3">
      <c r="B23" s="20"/>
      <c r="C23" s="4"/>
      <c r="D23" s="4"/>
      <c r="E23" s="21"/>
    </row>
    <row r="24" spans="2:14" ht="15.75" thickBot="1" x14ac:dyDescent="0.3">
      <c r="B24" s="20"/>
      <c r="C24" s="34">
        <v>0</v>
      </c>
      <c r="D24" s="4" t="s">
        <v>93</v>
      </c>
      <c r="E24" s="21"/>
    </row>
    <row r="25" spans="2:14" ht="15.75" thickBot="1" x14ac:dyDescent="0.3">
      <c r="B25" s="20"/>
      <c r="C25" s="34">
        <v>0</v>
      </c>
      <c r="D25" s="4" t="s">
        <v>94</v>
      </c>
      <c r="E25" s="21"/>
    </row>
    <row r="26" spans="2:14" x14ac:dyDescent="0.25">
      <c r="B26" s="20"/>
      <c r="C26" s="4"/>
      <c r="D26" s="4"/>
      <c r="E26" s="21"/>
    </row>
    <row r="27" spans="2:14" x14ac:dyDescent="0.25">
      <c r="B27" s="20"/>
      <c r="C27" s="173" t="e">
        <f>C15*(C24-C19)*-1</f>
        <v>#N/A</v>
      </c>
      <c r="D27" s="4" t="s">
        <v>80</v>
      </c>
      <c r="E27" s="21"/>
      <c r="F27" s="168"/>
    </row>
    <row r="28" spans="2:14" x14ac:dyDescent="0.25">
      <c r="B28" s="20"/>
      <c r="C28" s="173" t="e">
        <f>IF(C16*(C25-C20)&gt;=0,0,(C16*(C25-C20)))*-1</f>
        <v>#N/A</v>
      </c>
      <c r="D28" s="4" t="s">
        <v>81</v>
      </c>
      <c r="E28" s="21"/>
      <c r="F28" s="168"/>
      <c r="N28" s="152"/>
    </row>
    <row r="29" spans="2:14" ht="15.75" thickBot="1" x14ac:dyDescent="0.3">
      <c r="B29" s="154"/>
      <c r="C29" s="166"/>
      <c r="D29" s="166"/>
      <c r="E29" s="167"/>
      <c r="M29" s="152"/>
    </row>
    <row r="30" spans="2:14" x14ac:dyDescent="0.25">
      <c r="C30" s="153"/>
      <c r="F30" s="168"/>
    </row>
    <row r="31" spans="2:14" x14ac:dyDescent="0.25">
      <c r="C31" s="153"/>
      <c r="F31" s="168"/>
      <c r="H31" s="152"/>
      <c r="K31" s="172"/>
      <c r="M31" s="152"/>
    </row>
    <row r="32" spans="2:14" x14ac:dyDescent="0.25">
      <c r="C32" s="173"/>
    </row>
    <row r="33" spans="3:13" x14ac:dyDescent="0.25">
      <c r="C33" s="174"/>
      <c r="M33" s="152"/>
    </row>
    <row r="34" spans="3:13" x14ac:dyDescent="0.25">
      <c r="C34" s="152"/>
      <c r="M34" s="152"/>
    </row>
  </sheetData>
  <mergeCells count="1">
    <mergeCell ref="B2: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9</vt:i4>
      </vt:variant>
    </vt:vector>
  </HeadingPairs>
  <TitlesOfParts>
    <vt:vector size="13" baseType="lpstr">
      <vt:lpstr>Invulblad Inschrijver</vt:lpstr>
      <vt:lpstr>PKV rekenblad overzicht</vt:lpstr>
      <vt:lpstr>Criteria rekenblad</vt:lpstr>
      <vt:lpstr>PKV rekenblad korting</vt:lpstr>
      <vt:lpstr>'Criteria rekenblad'!Afdrukbereik</vt:lpstr>
      <vt:lpstr>'Invulblad Inschrijver'!Afdrukbereik</vt:lpstr>
      <vt:lpstr>Punten</vt:lpstr>
      <vt:lpstr>SC1_Beoordeling</vt:lpstr>
      <vt:lpstr>SC1_punten</vt:lpstr>
      <vt:lpstr>SC1_waarde</vt:lpstr>
      <vt:lpstr>SC2_Beoordeling</vt:lpstr>
      <vt:lpstr>SC2_punten</vt:lpstr>
      <vt:lpstr>SC2_waarde</vt:lpstr>
    </vt:vector>
  </TitlesOfParts>
  <Company>Gemeente Leeuwarden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Berger, Thijs</dc:creator>
  <cp:lastModifiedBy>Jeroen van Harmelen</cp:lastModifiedBy>
  <cp:lastPrinted>2018-02-14T13:59:01Z</cp:lastPrinted>
  <dcterms:created xsi:type="dcterms:W3CDTF">2017-12-06T10:18:22Z</dcterms:created>
  <dcterms:modified xsi:type="dcterms:W3CDTF">2018-02-14T13:59:57Z</dcterms:modified>
</cp:coreProperties>
</file>