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IM\01. klanten\Nova College\2017\Glasbewassing\Aanbestedingsdocumenten\1. Document\"/>
    </mc:Choice>
  </mc:AlternateContent>
  <bookViews>
    <workbookView xWindow="0" yWindow="0" windowWidth="23040" windowHeight="9405" tabRatio="865"/>
  </bookViews>
  <sheets>
    <sheet name="Kostenmatrix Glasbewassing" sheetId="168" r:id="rId1"/>
    <sheet name="Kosten Hoogwerkers" sheetId="169" r:id="rId2"/>
    <sheet name="Uurtarieven Regiewerkzaamheden" sheetId="170" r:id="rId3"/>
    <sheet name="Prijzen afroep Weekdagen" sheetId="171" r:id="rId4"/>
    <sheet name="Prijzen afroep Zaterdag" sheetId="17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0" localSheetId="4">[1]Begroting!#REF!</definedName>
    <definedName name="\0">[2]Begroting!#REF!</definedName>
    <definedName name="\M" localSheetId="4">[1]Begroting!#REF!</definedName>
    <definedName name="\M">[2]Begroting!#REF!</definedName>
    <definedName name="\P" localSheetId="4">[1]Begroting!#REF!</definedName>
    <definedName name="\P">[2]Begroting!#REF!</definedName>
    <definedName name="\W" localSheetId="4">[1]Begroting!#REF!</definedName>
    <definedName name="\W">[2]Begroting!#REF!</definedName>
    <definedName name="_1" localSheetId="4">[1]Begroting!#REF!</definedName>
    <definedName name="_1">[2]Begroting!#REF!</definedName>
    <definedName name="_10" localSheetId="4">[1]Begroting!#REF!</definedName>
    <definedName name="_10">[2]Begroting!#REF!</definedName>
    <definedName name="_11" localSheetId="4">[1]Begroting!#REF!</definedName>
    <definedName name="_11">[2]Begroting!#REF!</definedName>
    <definedName name="_12" localSheetId="4">[1]Begroting!#REF!</definedName>
    <definedName name="_12">[2]Begroting!#REF!</definedName>
    <definedName name="_125" localSheetId="4">[3]Begroting!#REF!</definedName>
    <definedName name="_125">[4]Begroting!#REF!</definedName>
    <definedName name="_13" localSheetId="4">[1]Begroting!#REF!</definedName>
    <definedName name="_13">[2]Begroting!#REF!</definedName>
    <definedName name="_14" localSheetId="4">[1]Begroting!#REF!</definedName>
    <definedName name="_14">[2]Begroting!#REF!</definedName>
    <definedName name="_15" localSheetId="4">[1]Begroting!#REF!</definedName>
    <definedName name="_15">[2]Begroting!#REF!</definedName>
    <definedName name="_16" localSheetId="4">[1]Begroting!#REF!</definedName>
    <definedName name="_16">[2]Begroting!#REF!</definedName>
    <definedName name="_17" localSheetId="4">[1]Begroting!#REF!</definedName>
    <definedName name="_17">[2]Begroting!#REF!</definedName>
    <definedName name="_18" localSheetId="4">[1]Begroting!#REF!</definedName>
    <definedName name="_18">[2]Begroting!#REF!</definedName>
    <definedName name="_19" localSheetId="4">[1]Begroting!#REF!</definedName>
    <definedName name="_19">[2]Begroting!#REF!</definedName>
    <definedName name="_1F" localSheetId="4" hidden="1">[5]Blad1!#REF!</definedName>
    <definedName name="_2" localSheetId="4">[1]Begroting!#REF!</definedName>
    <definedName name="_2">[2]Begroting!#REF!</definedName>
    <definedName name="_20" localSheetId="4">[1]Begroting!#REF!</definedName>
    <definedName name="_20">[2]Begroting!#REF!</definedName>
    <definedName name="_21" localSheetId="4">[1]Begroting!#REF!</definedName>
    <definedName name="_21">[2]Begroting!#REF!</definedName>
    <definedName name="_22" localSheetId="4">[1]Begroting!#REF!</definedName>
    <definedName name="_22">[2]Begroting!#REF!</definedName>
    <definedName name="_23" localSheetId="4">[1]Begroting!#REF!</definedName>
    <definedName name="_23">[2]Begroting!#REF!</definedName>
    <definedName name="_2F" hidden="1">[5]Blad1!#REF!</definedName>
    <definedName name="_3" localSheetId="4">[1]Begroting!#REF!</definedName>
    <definedName name="_3">[2]Begroting!#REF!</definedName>
    <definedName name="_3_0_F" localSheetId="4" hidden="1">[5]Psychiatrie!#REF!</definedName>
    <definedName name="_4" localSheetId="4">[1]Begroting!#REF!</definedName>
    <definedName name="_4">[2]Begroting!#REF!</definedName>
    <definedName name="_4_0_F" hidden="1">[5]Psychiatrie!#REF!</definedName>
    <definedName name="_5" localSheetId="4">[1]Begroting!#REF!</definedName>
    <definedName name="_5">[2]Begroting!#REF!</definedName>
    <definedName name="_5_0_F" hidden="1">[5]Psychiatrie!#REF!</definedName>
    <definedName name="_6" localSheetId="4">[1]Begroting!#REF!</definedName>
    <definedName name="_6">[2]Begroting!#REF!</definedName>
    <definedName name="_7" localSheetId="4">[1]Begroting!#REF!</definedName>
    <definedName name="_7">[2]Begroting!#REF!</definedName>
    <definedName name="_8" localSheetId="4">[1]Begroting!#REF!</definedName>
    <definedName name="_8">[2]Begroting!#REF!</definedName>
    <definedName name="_9" localSheetId="4">[1]Begroting!#REF!</definedName>
    <definedName name="_9">[2]Begroting!#REF!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4" hidden="1">'[6]#REF'!#REF!</definedName>
    <definedName name="_Fill" hidden="1">[5]Psychiatrie!#REF!</definedName>
    <definedName name="_Key1" localSheetId="4" hidden="1">'[6]#REF'!#REF!</definedName>
    <definedName name="_Key1" hidden="1">'[6]#REF'!#REF!</definedName>
    <definedName name="_Order1" hidden="1">255</definedName>
    <definedName name="_Sort" hidden="1">#REF!</definedName>
    <definedName name="aantal_niet_gebruikt">[7]Programma_check!$Y$1</definedName>
    <definedName name="_xlnm.Print_Area" localSheetId="1">'Kosten Hoogwerkers'!$A$4:$C$26</definedName>
    <definedName name="_xlnm.Print_Area" localSheetId="0">'Kostenmatrix Glasbewassing'!$A$9:$N$163</definedName>
    <definedName name="_xlnm.Print_Area" localSheetId="3">'Prijzen afroep Weekdagen'!$A$6:$K$28</definedName>
    <definedName name="_xlnm.Print_Area" localSheetId="4">'Prijzen afroep Zaterdag'!$A$7:$K$29</definedName>
    <definedName name="_xlnm.Print_Area" localSheetId="2">'Uurtarieven Regiewerkzaamheden'!$A$6:$L$31</definedName>
    <definedName name="antwoord">#REF!</definedName>
    <definedName name="berichtok">[0]!berichtok</definedName>
    <definedName name="berichtoke">[0]!berichtoke</definedName>
    <definedName name="berichtoke1">[0]!berichtoke1</definedName>
    <definedName name="einde">[0]!einde</definedName>
    <definedName name="gebruikerscode">[7]Tussenblad!$A$12</definedName>
    <definedName name="glas">[0]!glas</definedName>
    <definedName name="Gls_G" localSheetId="4">[3]Begroting!#REF!</definedName>
    <definedName name="Gls_G">[4]Begroting!#REF!</definedName>
    <definedName name="hhhhh">[8]Begroting!#REF!</definedName>
    <definedName name="lijst_zdg">#REF!</definedName>
    <definedName name="normblad">[7]Normblad!$B$5:$S$2638</definedName>
    <definedName name="Normen">#REF!</definedName>
    <definedName name="Percentage_eindejaars">[9]Uitgangspunten!$B$19</definedName>
    <definedName name="prgterug">#REF!</definedName>
    <definedName name="RB">[7]Tussenblad!$B$11</definedName>
    <definedName name="Ruimtesoort">#REF!</definedName>
    <definedName name="ruimtestaten">#REF!</definedName>
    <definedName name="STARTFTEQ">#REF!</definedName>
    <definedName name="startpoint" localSheetId="4">#REF!</definedName>
    <definedName name="startpoint">#REF!</definedName>
    <definedName name="test">#REF!</definedName>
    <definedName name="TEST0">#REF!</definedName>
    <definedName name="TESTHKEY">#REF!</definedName>
    <definedName name="TESTKEYS">#REF!</definedName>
    <definedName name="TESTVKEY">#REF!</definedName>
    <definedName name="vloersoort">#REF!</definedName>
    <definedName name="vloersoortkeuze">#REF!</definedName>
    <definedName name="Vloersoortoms">#REF!</definedName>
    <definedName name="WACHT" localSheetId="4">[1]Begroting!#REF!</definedName>
    <definedName name="WACHT">[2]Begroting!#REF!</definedName>
    <definedName name="wachtwoord">[7]Tussenblad!$A$11</definedName>
    <definedName name="Was_S">[0]!Was_S</definedName>
    <definedName name="xxx" localSheetId="4">[3]Begroting!#REF!</definedName>
    <definedName name="xxx">[4]Begroting!#REF!</definedName>
    <definedName name="zilverlinde">[0]!zilverlinde</definedName>
  </definedNames>
  <calcPr calcId="152511"/>
</workbook>
</file>

<file path=xl/calcChain.xml><?xml version="1.0" encoding="utf-8"?>
<calcChain xmlns="http://schemas.openxmlformats.org/spreadsheetml/2006/main">
  <c r="I71" i="168" l="1"/>
  <c r="I70" i="168"/>
  <c r="I127" i="168"/>
  <c r="I120" i="168"/>
  <c r="I24" i="168" l="1"/>
  <c r="I114" i="168"/>
  <c r="M50" i="168" l="1"/>
  <c r="L18" i="168"/>
  <c r="L19" i="168"/>
  <c r="L20" i="168"/>
  <c r="L152" i="168" l="1"/>
  <c r="F152" i="168"/>
  <c r="I152" i="168" s="1"/>
  <c r="L145" i="168"/>
  <c r="F145" i="168"/>
  <c r="I145" i="168" s="1"/>
  <c r="L123" i="168"/>
  <c r="L104" i="168"/>
  <c r="F104" i="168"/>
  <c r="I104" i="168" s="1"/>
  <c r="L80" i="168"/>
  <c r="L66" i="168"/>
  <c r="L44" i="168"/>
  <c r="F44" i="168"/>
  <c r="I44" i="168" s="1"/>
  <c r="L29" i="168"/>
  <c r="L30" i="168"/>
  <c r="L31" i="168"/>
  <c r="F29" i="168"/>
  <c r="I29" i="168" s="1"/>
  <c r="F30" i="168"/>
  <c r="I30" i="168" s="1"/>
  <c r="F31" i="168"/>
  <c r="I31" i="168" s="1"/>
  <c r="M30" i="168" l="1"/>
  <c r="N30" i="168" s="1"/>
  <c r="M145" i="168"/>
  <c r="N145" i="168" s="1"/>
  <c r="M44" i="168"/>
  <c r="N44" i="168" s="1"/>
  <c r="M104" i="168"/>
  <c r="N104" i="168" s="1"/>
  <c r="M31" i="168"/>
  <c r="N31" i="168" s="1"/>
  <c r="M152" i="168"/>
  <c r="N152" i="168" s="1"/>
  <c r="M29" i="168"/>
  <c r="N29" i="168" s="1"/>
  <c r="J161" i="168"/>
  <c r="H161" i="168"/>
  <c r="J156" i="168"/>
  <c r="H156" i="168"/>
  <c r="J149" i="168"/>
  <c r="H149" i="168"/>
  <c r="H142" i="168"/>
  <c r="J142" i="168"/>
  <c r="J137" i="168"/>
  <c r="H137" i="168"/>
  <c r="H131" i="168"/>
  <c r="J131" i="168"/>
  <c r="J118" i="168"/>
  <c r="H118" i="168"/>
  <c r="J112" i="168"/>
  <c r="H112" i="168"/>
  <c r="D112" i="168"/>
  <c r="J99" i="168"/>
  <c r="H99" i="168"/>
  <c r="J94" i="168"/>
  <c r="H94" i="168"/>
  <c r="H88" i="168"/>
  <c r="J88" i="168"/>
  <c r="J61" i="168"/>
  <c r="H61" i="168"/>
  <c r="D61" i="168"/>
  <c r="J56" i="168"/>
  <c r="H56" i="168"/>
  <c r="D56" i="168"/>
  <c r="J39" i="168"/>
  <c r="H39" i="168"/>
  <c r="D39" i="168"/>
  <c r="J33" i="168"/>
  <c r="H33" i="168"/>
  <c r="D33" i="168"/>
  <c r="J22" i="168"/>
  <c r="H22" i="168"/>
  <c r="F18" i="168"/>
  <c r="I18" i="168" s="1"/>
  <c r="M18" i="168" s="1"/>
  <c r="N18" i="168" s="1"/>
  <c r="F19" i="168"/>
  <c r="I19" i="168" s="1"/>
  <c r="M19" i="168" s="1"/>
  <c r="N19" i="168" s="1"/>
  <c r="F20" i="168"/>
  <c r="I20" i="168" s="1"/>
  <c r="M20" i="168" s="1"/>
  <c r="N20" i="168" s="1"/>
  <c r="D22" i="168"/>
  <c r="D161" i="168"/>
  <c r="L159" i="168"/>
  <c r="F159" i="168"/>
  <c r="L158" i="168"/>
  <c r="F158" i="168"/>
  <c r="D156" i="168"/>
  <c r="L154" i="168"/>
  <c r="F154" i="168"/>
  <c r="I154" i="168" s="1"/>
  <c r="L153" i="168"/>
  <c r="F153" i="168"/>
  <c r="I153" i="168" s="1"/>
  <c r="L151" i="168"/>
  <c r="F151" i="168"/>
  <c r="D149" i="168"/>
  <c r="L147" i="168"/>
  <c r="F147" i="168"/>
  <c r="I147" i="168" s="1"/>
  <c r="L146" i="168"/>
  <c r="F146" i="168"/>
  <c r="I146" i="168" s="1"/>
  <c r="L144" i="168"/>
  <c r="F144" i="168"/>
  <c r="D142" i="168"/>
  <c r="L140" i="168"/>
  <c r="F140" i="168"/>
  <c r="I140" i="168" s="1"/>
  <c r="L139" i="168"/>
  <c r="F139" i="168"/>
  <c r="D137" i="168"/>
  <c r="L135" i="168"/>
  <c r="F135" i="168"/>
  <c r="I135" i="168" s="1"/>
  <c r="L134" i="168"/>
  <c r="F134" i="168"/>
  <c r="I134" i="168" s="1"/>
  <c r="L133" i="168"/>
  <c r="F133" i="168"/>
  <c r="I133" i="168" s="1"/>
  <c r="D131" i="168"/>
  <c r="L129" i="168"/>
  <c r="F129" i="168"/>
  <c r="I129" i="168" s="1"/>
  <c r="L128" i="168"/>
  <c r="F128" i="168"/>
  <c r="I128" i="168" s="1"/>
  <c r="L127" i="168"/>
  <c r="F127" i="168"/>
  <c r="J125" i="168"/>
  <c r="H125" i="168"/>
  <c r="D125" i="168"/>
  <c r="F123" i="168"/>
  <c r="I123" i="168" s="1"/>
  <c r="M123" i="168" s="1"/>
  <c r="N123" i="168" s="1"/>
  <c r="L122" i="168"/>
  <c r="F122" i="168"/>
  <c r="I122" i="168" s="1"/>
  <c r="L121" i="168"/>
  <c r="F121" i="168"/>
  <c r="I121" i="168" s="1"/>
  <c r="L120" i="168"/>
  <c r="F120" i="168"/>
  <c r="D118" i="168"/>
  <c r="L116" i="168"/>
  <c r="F116" i="168"/>
  <c r="I116" i="168" s="1"/>
  <c r="L115" i="168"/>
  <c r="F115" i="168"/>
  <c r="I115" i="168" s="1"/>
  <c r="L114" i="168"/>
  <c r="F114" i="168"/>
  <c r="L110" i="168"/>
  <c r="F110" i="168"/>
  <c r="I110" i="168" s="1"/>
  <c r="L109" i="168"/>
  <c r="F109" i="168"/>
  <c r="I109" i="168" s="1"/>
  <c r="L108" i="168"/>
  <c r="F108" i="168"/>
  <c r="I108" i="168" s="1"/>
  <c r="L107" i="168"/>
  <c r="F107" i="168"/>
  <c r="I107" i="168" s="1"/>
  <c r="L106" i="168"/>
  <c r="F106" i="168"/>
  <c r="I106" i="168" s="1"/>
  <c r="L105" i="168"/>
  <c r="F105" i="168"/>
  <c r="I105" i="168" s="1"/>
  <c r="L103" i="168"/>
  <c r="F103" i="168"/>
  <c r="I103" i="168" s="1"/>
  <c r="L102" i="168"/>
  <c r="F102" i="168"/>
  <c r="I102" i="168" s="1"/>
  <c r="L101" i="168"/>
  <c r="F101" i="168"/>
  <c r="I101" i="168" s="1"/>
  <c r="D99" i="168"/>
  <c r="L97" i="168"/>
  <c r="F97" i="168"/>
  <c r="I97" i="168" s="1"/>
  <c r="L96" i="168"/>
  <c r="F96" i="168"/>
  <c r="D94" i="168"/>
  <c r="L92" i="168"/>
  <c r="F92" i="168"/>
  <c r="I92" i="168" s="1"/>
  <c r="L91" i="168"/>
  <c r="F91" i="168"/>
  <c r="I91" i="168" s="1"/>
  <c r="L90" i="168"/>
  <c r="F90" i="168"/>
  <c r="I90" i="168" s="1"/>
  <c r="D88" i="168"/>
  <c r="L86" i="168"/>
  <c r="F86" i="168"/>
  <c r="I86" i="168" s="1"/>
  <c r="L85" i="168"/>
  <c r="F85" i="168"/>
  <c r="I85" i="168" s="1"/>
  <c r="L84" i="168"/>
  <c r="F84" i="168"/>
  <c r="J82" i="168"/>
  <c r="H82" i="168"/>
  <c r="D82" i="168"/>
  <c r="F80" i="168"/>
  <c r="I80" i="168" s="1"/>
  <c r="M80" i="168" s="1"/>
  <c r="N80" i="168" s="1"/>
  <c r="L79" i="168"/>
  <c r="F79" i="168"/>
  <c r="I79" i="168" s="1"/>
  <c r="L78" i="168"/>
  <c r="F78" i="168"/>
  <c r="I78" i="168" s="1"/>
  <c r="L77" i="168"/>
  <c r="F77" i="168"/>
  <c r="J75" i="168"/>
  <c r="H75" i="168"/>
  <c r="D75" i="168"/>
  <c r="L73" i="168"/>
  <c r="F73" i="168"/>
  <c r="I73" i="168" s="1"/>
  <c r="L72" i="168"/>
  <c r="F72" i="168"/>
  <c r="I72" i="168" s="1"/>
  <c r="L71" i="168"/>
  <c r="F71" i="168"/>
  <c r="L70" i="168"/>
  <c r="F70" i="168"/>
  <c r="J68" i="168"/>
  <c r="H68" i="168"/>
  <c r="D68" i="168"/>
  <c r="F66" i="168"/>
  <c r="I66" i="168" s="1"/>
  <c r="M66" i="168" s="1"/>
  <c r="N66" i="168" s="1"/>
  <c r="L65" i="168"/>
  <c r="F65" i="168"/>
  <c r="I65" i="168" s="1"/>
  <c r="L64" i="168"/>
  <c r="F64" i="168"/>
  <c r="I64" i="168" s="1"/>
  <c r="L63" i="168"/>
  <c r="F63" i="168"/>
  <c r="I63" i="168" s="1"/>
  <c r="L59" i="168"/>
  <c r="F59" i="168"/>
  <c r="I59" i="168" s="1"/>
  <c r="L58" i="168"/>
  <c r="F58" i="168"/>
  <c r="L94" i="168" l="1"/>
  <c r="L112" i="168"/>
  <c r="L161" i="168"/>
  <c r="L88" i="168"/>
  <c r="L142" i="168"/>
  <c r="L156" i="168"/>
  <c r="I84" i="168"/>
  <c r="I88" i="168" s="1"/>
  <c r="F125" i="168"/>
  <c r="F142" i="168"/>
  <c r="I139" i="168"/>
  <c r="I142" i="168" s="1"/>
  <c r="F156" i="168"/>
  <c r="I151" i="168"/>
  <c r="I156" i="168" s="1"/>
  <c r="F61" i="168"/>
  <c r="I58" i="168"/>
  <c r="I61" i="168" s="1"/>
  <c r="F118" i="168"/>
  <c r="I137" i="168"/>
  <c r="F149" i="168"/>
  <c r="I144" i="168"/>
  <c r="I149" i="168" s="1"/>
  <c r="I159" i="168"/>
  <c r="M159" i="168" s="1"/>
  <c r="N159" i="168" s="1"/>
  <c r="L61" i="168"/>
  <c r="F82" i="168"/>
  <c r="I77" i="168"/>
  <c r="F99" i="168"/>
  <c r="I96" i="168"/>
  <c r="I99" i="168" s="1"/>
  <c r="L118" i="168"/>
  <c r="F131" i="168"/>
  <c r="I131" i="168"/>
  <c r="L137" i="168"/>
  <c r="L149" i="168"/>
  <c r="F94" i="168"/>
  <c r="I94" i="168"/>
  <c r="L99" i="168"/>
  <c r="F112" i="168"/>
  <c r="I112" i="168"/>
  <c r="L131" i="168"/>
  <c r="I158" i="168"/>
  <c r="I161" i="168" s="1"/>
  <c r="F137" i="168"/>
  <c r="F161" i="168"/>
  <c r="F88" i="168"/>
  <c r="M158" i="168"/>
  <c r="M161" i="168" s="1"/>
  <c r="M154" i="168"/>
  <c r="N154" i="168" s="1"/>
  <c r="M153" i="168"/>
  <c r="N153" i="168" s="1"/>
  <c r="L82" i="168"/>
  <c r="M92" i="168"/>
  <c r="N92" i="168" s="1"/>
  <c r="M146" i="168"/>
  <c r="N146" i="168" s="1"/>
  <c r="M147" i="168"/>
  <c r="N147" i="168" s="1"/>
  <c r="M140" i="168"/>
  <c r="N140" i="168" s="1"/>
  <c r="L68" i="168"/>
  <c r="M103" i="168"/>
  <c r="N103" i="168" s="1"/>
  <c r="M106" i="168"/>
  <c r="N106" i="168" s="1"/>
  <c r="M121" i="168"/>
  <c r="N121" i="168" s="1"/>
  <c r="M135" i="168"/>
  <c r="N135" i="168" s="1"/>
  <c r="M134" i="168"/>
  <c r="N134" i="168" s="1"/>
  <c r="M129" i="168"/>
  <c r="N129" i="168" s="1"/>
  <c r="M128" i="168"/>
  <c r="N128" i="168" s="1"/>
  <c r="M122" i="168"/>
  <c r="N122" i="168" s="1"/>
  <c r="L125" i="168"/>
  <c r="M115" i="168"/>
  <c r="N115" i="168" s="1"/>
  <c r="I118" i="168"/>
  <c r="M116" i="168"/>
  <c r="N116" i="168" s="1"/>
  <c r="M110" i="168"/>
  <c r="N110" i="168" s="1"/>
  <c r="M109" i="168"/>
  <c r="N109" i="168" s="1"/>
  <c r="M108" i="168"/>
  <c r="N108" i="168" s="1"/>
  <c r="M107" i="168"/>
  <c r="N107" i="168" s="1"/>
  <c r="M105" i="168"/>
  <c r="N105" i="168" s="1"/>
  <c r="M102" i="168"/>
  <c r="N102" i="168" s="1"/>
  <c r="M97" i="168"/>
  <c r="N97" i="168" s="1"/>
  <c r="M91" i="168"/>
  <c r="N91" i="168" s="1"/>
  <c r="M86" i="168"/>
  <c r="N86" i="168" s="1"/>
  <c r="M85" i="168"/>
  <c r="N85" i="168" s="1"/>
  <c r="M79" i="168"/>
  <c r="N79" i="168" s="1"/>
  <c r="M78" i="168"/>
  <c r="N78" i="168" s="1"/>
  <c r="M73" i="168"/>
  <c r="N73" i="168" s="1"/>
  <c r="M63" i="168"/>
  <c r="N63" i="168" s="1"/>
  <c r="F68" i="168"/>
  <c r="I68" i="168"/>
  <c r="M72" i="168"/>
  <c r="N72" i="168" s="1"/>
  <c r="M71" i="168"/>
  <c r="N71" i="168" s="1"/>
  <c r="I75" i="168"/>
  <c r="M70" i="168"/>
  <c r="F75" i="168"/>
  <c r="L75" i="168"/>
  <c r="M65" i="168"/>
  <c r="N65" i="168" s="1"/>
  <c r="M64" i="168"/>
  <c r="N64" i="168" s="1"/>
  <c r="M59" i="168"/>
  <c r="N59" i="168" s="1"/>
  <c r="M133" i="168" l="1"/>
  <c r="M137" i="168" s="1"/>
  <c r="M84" i="168"/>
  <c r="M88" i="168" s="1"/>
  <c r="N158" i="168"/>
  <c r="M151" i="168"/>
  <c r="M156" i="168" s="1"/>
  <c r="M144" i="168"/>
  <c r="M149" i="168" s="1"/>
  <c r="M68" i="168"/>
  <c r="M139" i="168"/>
  <c r="M142" i="168" s="1"/>
  <c r="M127" i="168"/>
  <c r="M131" i="168" s="1"/>
  <c r="I125" i="168"/>
  <c r="M120" i="168"/>
  <c r="M114" i="168"/>
  <c r="M118" i="168" s="1"/>
  <c r="M101" i="168"/>
  <c r="M112" i="168" s="1"/>
  <c r="M96" i="168"/>
  <c r="M99" i="168" s="1"/>
  <c r="M90" i="168"/>
  <c r="N84" i="168"/>
  <c r="I82" i="168"/>
  <c r="M77" i="168"/>
  <c r="M75" i="168"/>
  <c r="N70" i="168"/>
  <c r="M58" i="168"/>
  <c r="L48" i="168"/>
  <c r="F48" i="168"/>
  <c r="I48" i="168" s="1"/>
  <c r="F45" i="168"/>
  <c r="I45" i="168" s="1"/>
  <c r="L45" i="168"/>
  <c r="F15" i="168"/>
  <c r="I15" i="168" s="1"/>
  <c r="F16" i="168"/>
  <c r="I16" i="168" s="1"/>
  <c r="L16" i="168"/>
  <c r="F17" i="168"/>
  <c r="I17" i="168" s="1"/>
  <c r="L17" i="168"/>
  <c r="F24" i="168"/>
  <c r="L24" i="168"/>
  <c r="F25" i="168"/>
  <c r="I25" i="168" s="1"/>
  <c r="L25" i="168"/>
  <c r="F26" i="168"/>
  <c r="I26" i="168" s="1"/>
  <c r="F27" i="168"/>
  <c r="I27" i="168" s="1"/>
  <c r="L27" i="168"/>
  <c r="F28" i="168"/>
  <c r="I28" i="168" s="1"/>
  <c r="L28" i="168"/>
  <c r="F35" i="168"/>
  <c r="I35" i="168" s="1"/>
  <c r="L35" i="168"/>
  <c r="F36" i="168"/>
  <c r="I36" i="168" s="1"/>
  <c r="F37" i="168"/>
  <c r="I37" i="168" s="1"/>
  <c r="L37" i="168"/>
  <c r="F41" i="168"/>
  <c r="L41" i="168"/>
  <c r="F42" i="168"/>
  <c r="I42" i="168" s="1"/>
  <c r="L42" i="168"/>
  <c r="F43" i="168"/>
  <c r="I43" i="168" s="1"/>
  <c r="L43" i="168"/>
  <c r="F46" i="168"/>
  <c r="I46" i="168" s="1"/>
  <c r="F47" i="168"/>
  <c r="I47" i="168" s="1"/>
  <c r="L47" i="168"/>
  <c r="F52" i="168"/>
  <c r="F53" i="168"/>
  <c r="I53" i="168" s="1"/>
  <c r="L53" i="168"/>
  <c r="F54" i="168"/>
  <c r="I54" i="168" s="1"/>
  <c r="L54" i="168"/>
  <c r="H50" i="168"/>
  <c r="H163" i="168" s="1"/>
  <c r="D50" i="168"/>
  <c r="D163" i="168" s="1"/>
  <c r="L46" i="168"/>
  <c r="L36" i="168"/>
  <c r="J50" i="168"/>
  <c r="J163" i="168" s="1"/>
  <c r="L26" i="168"/>
  <c r="L52" i="168"/>
  <c r="L15" i="168"/>
  <c r="N133" i="168" l="1"/>
  <c r="L22" i="168"/>
  <c r="F56" i="168"/>
  <c r="I52" i="168"/>
  <c r="I56" i="168" s="1"/>
  <c r="I163" i="168"/>
  <c r="F163" i="168"/>
  <c r="L56" i="168"/>
  <c r="F50" i="168"/>
  <c r="I41" i="168"/>
  <c r="L39" i="168"/>
  <c r="I39" i="168"/>
  <c r="F39" i="168"/>
  <c r="L33" i="168"/>
  <c r="N58" i="168"/>
  <c r="M61" i="168"/>
  <c r="I33" i="168"/>
  <c r="F33" i="168"/>
  <c r="I22" i="168"/>
  <c r="F22" i="168"/>
  <c r="N90" i="168"/>
  <c r="M94" i="168"/>
  <c r="N151" i="168"/>
  <c r="N144" i="168"/>
  <c r="N139" i="168"/>
  <c r="N127" i="168"/>
  <c r="M125" i="168"/>
  <c r="N120" i="168"/>
  <c r="N114" i="168"/>
  <c r="N101" i="168"/>
  <c r="N96" i="168"/>
  <c r="M82" i="168"/>
  <c r="N77" i="168"/>
  <c r="I50" i="168"/>
  <c r="M43" i="168"/>
  <c r="N43" i="168" s="1"/>
  <c r="M37" i="168"/>
  <c r="N37" i="168" s="1"/>
  <c r="M26" i="168"/>
  <c r="N26" i="168" s="1"/>
  <c r="L50" i="168"/>
  <c r="M46" i="168"/>
  <c r="N46" i="168" s="1"/>
  <c r="M54" i="168"/>
  <c r="N54" i="168" s="1"/>
  <c r="M28" i="168"/>
  <c r="N28" i="168" s="1"/>
  <c r="M35" i="168"/>
  <c r="M39" i="168" s="1"/>
  <c r="M27" i="168"/>
  <c r="N27" i="168" s="1"/>
  <c r="M53" i="168"/>
  <c r="N53" i="168" s="1"/>
  <c r="M47" i="168"/>
  <c r="N47" i="168" s="1"/>
  <c r="M25" i="168"/>
  <c r="N25" i="168" s="1"/>
  <c r="M36" i="168"/>
  <c r="N36" i="168" s="1"/>
  <c r="M45" i="168"/>
  <c r="N45" i="168" s="1"/>
  <c r="M17" i="168"/>
  <c r="N17" i="168" s="1"/>
  <c r="M48" i="168"/>
  <c r="N48" i="168" s="1"/>
  <c r="M42" i="168"/>
  <c r="N42" i="168" s="1"/>
  <c r="M24" i="168"/>
  <c r="M33" i="168" s="1"/>
  <c r="M16" i="168"/>
  <c r="N16" i="168" s="1"/>
  <c r="L163" i="168" l="1"/>
  <c r="M15" i="168"/>
  <c r="M52" i="168"/>
  <c r="M56" i="168" s="1"/>
  <c r="M41" i="168"/>
  <c r="N35" i="168"/>
  <c r="N24" i="168"/>
  <c r="M22" i="168" l="1"/>
  <c r="N15" i="168"/>
  <c r="M163" i="168"/>
  <c r="M165" i="168" s="1"/>
  <c r="N52" i="168"/>
  <c r="N41" i="168"/>
</calcChain>
</file>

<file path=xl/sharedStrings.xml><?xml version="1.0" encoding="utf-8"?>
<sst xmlns="http://schemas.openxmlformats.org/spreadsheetml/2006/main" count="382" uniqueCount="215">
  <si>
    <t>per jaar</t>
  </si>
  <si>
    <t>Productie-kosten</t>
  </si>
  <si>
    <t>Toezicht-uren</t>
  </si>
  <si>
    <t>Frequentie</t>
  </si>
  <si>
    <t>productie uren</t>
  </si>
  <si>
    <t>toezicht uren</t>
  </si>
  <si>
    <t>Productie-uren</t>
  </si>
  <si>
    <t>A</t>
  </si>
  <si>
    <t>B</t>
  </si>
  <si>
    <t>C</t>
  </si>
  <si>
    <t>D</t>
  </si>
  <si>
    <t>E</t>
  </si>
  <si>
    <t>Matrix kosten glasbewassing</t>
  </si>
  <si>
    <t>m2</t>
  </si>
  <si>
    <t>Te bewassen</t>
  </si>
  <si>
    <t xml:space="preserve">Gem. uurtarief </t>
  </si>
  <si>
    <t>Kosten</t>
  </si>
  <si>
    <t xml:space="preserve">Toezicht-kosten </t>
  </si>
  <si>
    <t>Totale-kosten</t>
  </si>
  <si>
    <t>Beurtprijs</t>
  </si>
  <si>
    <t>prest./u</t>
  </si>
  <si>
    <t xml:space="preserve">m2 </t>
  </si>
  <si>
    <t>Klimmateriaal</t>
  </si>
  <si>
    <t>glasopp.</t>
  </si>
  <si>
    <t>A ma/vrij</t>
  </si>
  <si>
    <t>C ma/vrij</t>
  </si>
  <si>
    <t>F per jaar</t>
  </si>
  <si>
    <t>D ma/vrij</t>
  </si>
  <si>
    <t>E ma/vrij</t>
  </si>
  <si>
    <t>D * E = II</t>
  </si>
  <si>
    <t xml:space="preserve"> = I + II</t>
  </si>
  <si>
    <t>Gevelglas buitenzijde</t>
  </si>
  <si>
    <t>Gevelglas binnenzijde</t>
  </si>
  <si>
    <t>Subtotaal</t>
  </si>
  <si>
    <t>Invulmatrix kosten hoogwerkers</t>
  </si>
  <si>
    <t>Soort</t>
  </si>
  <si>
    <t>Werkhoogte t/m</t>
  </si>
  <si>
    <t>dagtarief</t>
  </si>
  <si>
    <t>incl. transportkosten</t>
  </si>
  <si>
    <t>Hoogwerker op aanhanger</t>
  </si>
  <si>
    <t>17 meter</t>
  </si>
  <si>
    <t>25 meter</t>
  </si>
  <si>
    <t>Autohoogwerker</t>
  </si>
  <si>
    <t>22 meter</t>
  </si>
  <si>
    <t>Spinhoogwerker (zelfrijdend)</t>
  </si>
  <si>
    <t>15 meter</t>
  </si>
  <si>
    <t>19 meter</t>
  </si>
  <si>
    <t>Telescoop hoogwerker (zelfrijdend) met knikarm</t>
  </si>
  <si>
    <t>20 meter</t>
  </si>
  <si>
    <t>Telescoop hoogwerker (zelfrijdend) zonder knikarm</t>
  </si>
  <si>
    <t>28 meter</t>
  </si>
  <si>
    <t>Rijplaten</t>
  </si>
  <si>
    <t xml:space="preserve">Uurtarieven regiewerkzaamheden </t>
  </si>
  <si>
    <t xml:space="preserve">Uurtarieven en opslagen in geval van extra werkzaamheden die buiten het contract </t>
  </si>
  <si>
    <t xml:space="preserve">vallen conform de 'Collectieve Arbeidsovereenkomst in het Schoonmaak- en </t>
  </si>
  <si>
    <t xml:space="preserve">Glazenwassersbedrijf' van de onderstaande mederwerkerscategorieën. </t>
  </si>
  <si>
    <t>Regie werkzaamheden door:</t>
  </si>
  <si>
    <t>A)</t>
  </si>
  <si>
    <t>Glazenwasser B (loongroep 1 plus 5%, referentiefunctie 12.01B)</t>
  </si>
  <si>
    <t>B)</t>
  </si>
  <si>
    <t>Allround glazenwasser (loongroep 2 plus 5%, referentiefunctie 12.03)</t>
  </si>
  <si>
    <t>C)</t>
  </si>
  <si>
    <t>zelfstandig gevelreiniger (loongroep 2 plus 5%, referentiefunctie 12.05)</t>
  </si>
  <si>
    <t>D)</t>
  </si>
  <si>
    <t>Medewerker specialistische reiniging</t>
  </si>
  <si>
    <t>E)</t>
  </si>
  <si>
    <t>Medewerker gevelreiniging</t>
  </si>
  <si>
    <t>1.</t>
  </si>
  <si>
    <t>€</t>
  </si>
  <si>
    <t>2.</t>
  </si>
  <si>
    <t>3.</t>
  </si>
  <si>
    <t>5.</t>
  </si>
  <si>
    <t>Tijdens feestdagen</t>
  </si>
  <si>
    <t>Prijzen afroepwerkzaamheden, Weekdagen</t>
  </si>
  <si>
    <r>
      <t>Het wassen van binnengevelglas en separatieglas inclusief kozijnen*, prijs per m</t>
    </r>
    <r>
      <rPr>
        <u/>
        <vertAlign val="superscript"/>
        <sz val="10"/>
        <rFont val="Arial"/>
        <family val="2"/>
      </rPr>
      <t>2:</t>
    </r>
  </si>
  <si>
    <r>
      <t>m</t>
    </r>
    <r>
      <rPr>
        <vertAlign val="superscript"/>
        <sz val="10"/>
        <rFont val="Arial"/>
        <family val="2"/>
      </rPr>
      <t>2</t>
    </r>
    <r>
      <rPr>
        <sz val="10"/>
        <rFont val="Arial"/>
        <family val="2"/>
      </rPr>
      <t>:</t>
    </r>
  </si>
  <si>
    <t>Wassen</t>
  </si>
  <si>
    <t>binnengevelglas:</t>
  </si>
  <si>
    <t>separatieglas:</t>
  </si>
  <si>
    <t>-</t>
  </si>
  <si>
    <r>
      <t>50 m</t>
    </r>
    <r>
      <rPr>
        <vertAlign val="superscript"/>
        <sz val="10"/>
        <rFont val="Arial"/>
        <family val="2"/>
      </rPr>
      <t xml:space="preserve">2 </t>
    </r>
  </si>
  <si>
    <t>dubbelzijdig</t>
  </si>
  <si>
    <r>
      <t>100 m</t>
    </r>
    <r>
      <rPr>
        <vertAlign val="superscript"/>
        <sz val="10"/>
        <rFont val="Arial"/>
        <family val="2"/>
      </rPr>
      <t xml:space="preserve">2 </t>
    </r>
  </si>
  <si>
    <r>
      <t>150 m</t>
    </r>
    <r>
      <rPr>
        <vertAlign val="superscript"/>
        <sz val="10"/>
        <rFont val="Arial"/>
        <family val="2"/>
      </rPr>
      <t xml:space="preserve">2 </t>
    </r>
  </si>
  <si>
    <r>
      <t>200 m</t>
    </r>
    <r>
      <rPr>
        <vertAlign val="superscript"/>
        <sz val="10"/>
        <rFont val="Arial"/>
        <family val="2"/>
      </rPr>
      <t xml:space="preserve">2 </t>
    </r>
  </si>
  <si>
    <r>
      <t>200 m</t>
    </r>
    <r>
      <rPr>
        <vertAlign val="superscript"/>
        <sz val="10"/>
        <rFont val="Arial"/>
        <family val="2"/>
      </rPr>
      <t xml:space="preserve">2 </t>
    </r>
    <r>
      <rPr>
        <sz val="10"/>
        <rFont val="Arial"/>
        <family val="2"/>
      </rPr>
      <t>en meer</t>
    </r>
  </si>
  <si>
    <t>* Onder kozijn wordt verstaan het gehele raamwerk waarin ramen en deuren zijn gevat.</t>
  </si>
  <si>
    <t>Graffiti</t>
  </si>
  <si>
    <t>verwijderen</t>
  </si>
  <si>
    <r>
      <t>5 m</t>
    </r>
    <r>
      <rPr>
        <vertAlign val="superscript"/>
        <sz val="10"/>
        <rFont val="Arial"/>
        <family val="2"/>
      </rPr>
      <t xml:space="preserve">2 </t>
    </r>
  </si>
  <si>
    <r>
      <t>10 m</t>
    </r>
    <r>
      <rPr>
        <vertAlign val="superscript"/>
        <sz val="10"/>
        <rFont val="Arial"/>
        <family val="2"/>
      </rPr>
      <t xml:space="preserve">2 </t>
    </r>
  </si>
  <si>
    <r>
      <t>20 m</t>
    </r>
    <r>
      <rPr>
        <vertAlign val="superscript"/>
        <sz val="10"/>
        <rFont val="Arial"/>
        <family val="2"/>
      </rPr>
      <t xml:space="preserve">2 </t>
    </r>
  </si>
  <si>
    <r>
      <t>50 m</t>
    </r>
    <r>
      <rPr>
        <vertAlign val="superscript"/>
        <sz val="10"/>
        <rFont val="Arial"/>
        <family val="2"/>
      </rPr>
      <t xml:space="preserve">2 </t>
    </r>
    <r>
      <rPr>
        <sz val="10"/>
        <rFont val="Arial"/>
        <family val="2"/>
      </rPr>
      <t>en meer</t>
    </r>
  </si>
  <si>
    <t>Prijzen afroepwerkzaamheden, Zaterdagen</t>
  </si>
  <si>
    <t>Hoogwerker LEO 36 GT</t>
  </si>
  <si>
    <t>36 meter</t>
  </si>
  <si>
    <t>Aanbesteding glasbewassing</t>
  </si>
  <si>
    <t>prijzenblad</t>
  </si>
  <si>
    <t>Alle op te geven tarieven zijn inclusief alle bijkomende kosten zoals materiaal, reiskosten en transportkosten</t>
  </si>
  <si>
    <t xml:space="preserve">Inschrijver dient alle oranje cellen in te vullen. De overige cellen bevatten formules en dienen niet te worden overschreven. </t>
  </si>
  <si>
    <t>A* C + F = I</t>
  </si>
  <si>
    <t>inbegrepen</t>
  </si>
  <si>
    <t>Totaal</t>
  </si>
  <si>
    <t>Nova College</t>
  </si>
  <si>
    <t>Rookoverkapping 2-zijdig</t>
  </si>
  <si>
    <t>Trespa boeidelen entreeluifel wassen</t>
  </si>
  <si>
    <t>Trespa gevelbeplating (rood, blauw en wit)</t>
  </si>
  <si>
    <t>Trespa boeidelen fietsenstalling wassen</t>
  </si>
  <si>
    <t>Trespa gevelbeplating (wit, grijs en zwart)</t>
  </si>
  <si>
    <t>Geen bijzonderheden</t>
  </si>
  <si>
    <t>personeelskamer en MVT praktijklokaal</t>
  </si>
  <si>
    <t>Exclusief dakkoepels en daklichten</t>
  </si>
  <si>
    <t>catering en zorgplein</t>
  </si>
  <si>
    <t xml:space="preserve">de glasbewassing zal worden uitgevoerd  inclusief directe omlijsting </t>
  </si>
  <si>
    <t>Gevelglas buitenzijde incl. blind glas wassen</t>
  </si>
  <si>
    <t>Gevelglas lexaanglas begane grond 2-zijdig</t>
  </si>
  <si>
    <t>Gevelglas buitenzijde entree t/m restaurant</t>
  </si>
  <si>
    <t>Drooglopen (4x) schoolplein 2-zijdig</t>
  </si>
  <si>
    <t>Glasblokken separatieglas 2-zijdig wassen</t>
  </si>
  <si>
    <t>(plexiglas rookoverkapping)</t>
  </si>
  <si>
    <t>gevelpunt meenemen</t>
  </si>
  <si>
    <t>Gevelglas binnenzijde 2de etage wassen</t>
  </si>
  <si>
    <t>Separatieglas 2-zijdig 2de etage wassen</t>
  </si>
  <si>
    <t>Gevelglas buitenzijde begane grond</t>
  </si>
  <si>
    <t>Gevelglas binnenzijde begane grond</t>
  </si>
  <si>
    <t>Separatieglas 2-zijdig begane grond</t>
  </si>
  <si>
    <t>Glasblokken 2-zijdig begane grond</t>
  </si>
  <si>
    <t>Gevelglas buitenzijde wassen</t>
  </si>
  <si>
    <t>Gevelglas binnenzijde wassen</t>
  </si>
  <si>
    <t>Separatieglas 2-zijdig wassen</t>
  </si>
  <si>
    <t>Gevelglas buitenzijde wassen, incl. monumentennorm 448 m2</t>
  </si>
  <si>
    <t>Gevelglas binnenzijde wassen, incl. monumentennorm 448 m2</t>
  </si>
  <si>
    <t>Gevelglas buitenzijde wassen (incl. Velux dakramen), incl. 173 m2 monumentaalglas</t>
  </si>
  <si>
    <t>Gevelglas binnenzijde wassen (incl Velux dakramen), incl. 173 m2 monumentaalglas</t>
  </si>
  <si>
    <t>Gevelglas buitenzijde wassen (monumentaal glas)</t>
  </si>
  <si>
    <t>Gevelglas binnenzijde wassen (monumentaal glas)</t>
  </si>
  <si>
    <t xml:space="preserve">Gevelglas buitenzijde wassen </t>
  </si>
  <si>
    <t xml:space="preserve">Gevelglas binnenzijde wassen </t>
  </si>
  <si>
    <t>Gevelglas buitenzijde wassen # 45</t>
  </si>
  <si>
    <t>Gevelglas binnenzijde wassen # 45</t>
  </si>
  <si>
    <t>Separatieglas 2-zijdig wassen concierge # 45</t>
  </si>
  <si>
    <t>Separatieglas 2-zijdig wassen praktijkafdeling # 45</t>
  </si>
  <si>
    <t>Gevelglas buitenzijde achter- en zijgevels # 47</t>
  </si>
  <si>
    <t>Gevelglas buitenzijde voorgevel # 47</t>
  </si>
  <si>
    <t>Gevelglas 2-zijdig entree studenten # 47</t>
  </si>
  <si>
    <t>Gevelglas 2-zijdig entree voorgevel # 47</t>
  </si>
  <si>
    <t>Gevelglas binnenzijde # 47</t>
  </si>
  <si>
    <t>Separatieglas 2-zijdig # 47</t>
  </si>
  <si>
    <t>Opmerkingen:</t>
  </si>
  <si>
    <t>Betreft laagbouw einde weg rechts gelegen naast atletiekbaan met grijs geperforeerde beplating.</t>
  </si>
  <si>
    <t>Exclusief daklichten</t>
  </si>
  <si>
    <t>Looplijnen ten behoeve van opbouw (invallend) 2e etages</t>
  </si>
  <si>
    <t>Gevelglas buitenzijde wassen, inclusief binnenplaats</t>
  </si>
  <si>
    <t>Gevelglas binnenzijde wassen, begane grond t/m 2e etage</t>
  </si>
  <si>
    <t>Separatieglas 2-zijdig wassen, begane grond t/m 2e etage</t>
  </si>
  <si>
    <t>De glasbewassing zal uitgevoerd worden inclusief directe omlijstingen</t>
  </si>
  <si>
    <t>Welkomsbord bij begin parkeerplaats</t>
  </si>
  <si>
    <t>Exclusief zolders</t>
  </si>
  <si>
    <t>Gevelglas binnenzijde wassen, 2e en 3e etage</t>
  </si>
  <si>
    <t>Separatieglas 2-zijdig wassen, 2e en 3e etage</t>
  </si>
  <si>
    <t>Gevelglas binnenzijde 4e etage</t>
  </si>
  <si>
    <t>Separatieglas 2-zijdig wassen,4e etage</t>
  </si>
  <si>
    <t>Buitenzijde wordt verzorgd door verhuurder</t>
  </si>
  <si>
    <t>Laurens Baecklaan 23, Beverwijk</t>
  </si>
  <si>
    <t xml:space="preserve">Jaap Edenlaan, Haarlem </t>
  </si>
  <si>
    <t>Zijlweg 148c, Haarlem</t>
  </si>
  <si>
    <t>Zijlweg 201, Haarlem</t>
  </si>
  <si>
    <t>Kanaalstraat, IJmuiden</t>
  </si>
  <si>
    <t>Zijlweg 203, Haarlem</t>
  </si>
  <si>
    <t>Drilsmanplein, Haarlem</t>
  </si>
  <si>
    <t>Planetenlaan , Haarlem</t>
  </si>
  <si>
    <t>Nassaulaan, Haarlem</t>
  </si>
  <si>
    <t>Tetterodestraat, Haarlem</t>
  </si>
  <si>
    <t>Schoterstraat, Haarlem</t>
  </si>
  <si>
    <t>Ir. Lelyweg 45 &amp; 47, Haarlem</t>
  </si>
  <si>
    <t>Paxlaan, Hoofddorp    gebouw A</t>
  </si>
  <si>
    <t>Paxlaan, Hoofddorp    gebouw B</t>
  </si>
  <si>
    <t>Paxlaan, Hoofddorp    gebouw C</t>
  </si>
  <si>
    <t xml:space="preserve">Hoofdweg 724, Hoofddorp </t>
  </si>
  <si>
    <t xml:space="preserve">Dr Willem Dreesweg, Amstelveen </t>
  </si>
  <si>
    <t>Buitenrustlaan, Haarlem</t>
  </si>
  <si>
    <t xml:space="preserve">Schipholweg, Haarlem            </t>
  </si>
  <si>
    <t>L. Baecklaan 25, Beverwijk</t>
  </si>
  <si>
    <t>Divers separatieglas is voorzien van folie, krabmes kan niet worden gebruikt bij uitvoering</t>
  </si>
  <si>
    <t>5. De hoofdentree en naastgelegen deuren worden meegenomen in de 10x glasbewassing per jaar.</t>
  </si>
  <si>
    <t>4. Uitgangspunt: aanwezige gondel is volautomatisch en toereikend voor al het gevelglas buitenzijde</t>
  </si>
  <si>
    <t>1. Praktisch onmogelijk om daklichten binnenzijde gelegen in het hoofdtrappenhuis te wassen(trespa gevelpanelen meenemen!)</t>
  </si>
  <si>
    <t>2. Exclusief vitrinekasten binnenzijde (De buitenzijde zal zijn meegenomen in de m2 glasbewassing binnenzijde)</t>
  </si>
  <si>
    <t>3. Slecht bereik gevelglas (smalle strook) buitenzijde boven de 10 meter van het hoofdtrappenhuis. Dit is alleen bereikbaar door middel van een telescoopsteel of vanaf het dak.</t>
  </si>
  <si>
    <t>Voor 10m2 binnenzijde gelegen in hoofdtrappenhuis geen bereik. Dit glas wordt gewassen door middel van een telescoopsteel.</t>
  </si>
  <si>
    <t>Uitvoering: maandag t/m vrijdag (08.00 en 18.00 uur)</t>
  </si>
  <si>
    <t>Separatieglas laboratoria, en IWNH 2-zijdig wassen</t>
  </si>
  <si>
    <t>IWNH betreft een aparte vleugel in het gebouw, deze oppervlakte is opgenomen in het aantal m2 maar er moet specifieke aandacht voor zijn.</t>
  </si>
  <si>
    <t>Deels bewassen met tukkerpole</t>
  </si>
  <si>
    <t>Hoogwerker nodig voor sommige ramen, en deels bewassen met tukkerpole</t>
  </si>
  <si>
    <t>Dakkoepels 2-zijdig wassen</t>
  </si>
  <si>
    <t>info zuil 2-zijdig wassen</t>
  </si>
  <si>
    <t>Alle prijzen zijn inclusief BTW.</t>
  </si>
  <si>
    <t>Inschrijfprijs</t>
  </si>
  <si>
    <t xml:space="preserve">Tijdens werkdagen tussen 06.00 en 21.30 uur </t>
  </si>
  <si>
    <t xml:space="preserve">Zaterdag en zondag tussen 06.00 en 21.30 uur </t>
  </si>
  <si>
    <t>Tijdens werkdagen tussen 21.30 en 24.00 uur</t>
  </si>
  <si>
    <t>Vrijdag tussen 21.30 en 24.00 uur</t>
  </si>
  <si>
    <t>Zaterdag en zondag tussen 21.30 en 24.00 uur</t>
  </si>
  <si>
    <t>Tijdens werkdagen tussen 0.00 en 06.00 uur</t>
  </si>
  <si>
    <t>Maandag tussen 00.00 en 06.00 uur</t>
  </si>
  <si>
    <t>Prijspeil 1 maart 2018</t>
  </si>
  <si>
    <t>Uitvoering: Zaterdag (06.00 en 21.30 uur)</t>
  </si>
  <si>
    <t>Wassen informatiezuil aan straatzijde 2-zijdig wassen</t>
  </si>
  <si>
    <t>Hoogwerker lastig ivm beplanting langs gebouw en aanwezige patio.</t>
  </si>
  <si>
    <t>Aan de Spaarne zijde niet te bereiken met hoogwerker</t>
  </si>
  <si>
    <t>VESTIGING</t>
  </si>
  <si>
    <t>Velsen-Zuid (oefencentrum)</t>
  </si>
  <si>
    <t>Werkzaamheden worden uitgevoerd op maandag of vrijdag. (Dit is geen harde eis, zijn de dagen er de minste studenten op de vestiging zijn. Planning graag in overleg met contactpersoon. )</t>
  </si>
  <si>
    <t>Inschrijver:</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</si>
</sst>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 #,##0.00_ ;_ * \-#,##0.00_ ;_ * &quot;-&quot;??_ ;_ @_ "/>
    <numFmt numFmtId="164" formatCode="_-&quot;€&quot;\ * #,##0.00_-;_-&quot;€&quot;\ * #,##0.00\-;_-&quot;€&quot;\ * &quot;-&quot;??_-;_-@_-"/>
    <numFmt numFmtId="165" formatCode="_-* #,##0.00_-;_-* #,##0.00\-;_-* &quot;-&quot;??_-;_-@_-"/>
    <numFmt numFmtId="166" formatCode="_-[$€-2]\ * #,##0.00_-;_-[$€-2]\ * #,##0.00\-;_-[$€-2]\ * &quot;-&quot;??_-;_-@_-"/>
    <numFmt numFmtId="167" formatCode="_-[$€-2]\ * #,##0.00_-;_-[$€-2]\ * #,##0.00\-;_-[$€-2]\ * &quot;-&quot;??_-"/>
    <numFmt numFmtId="168" formatCode="_-[$€]\ * #,##0.00_-;_-[$€]\ * #,##0.00\-;_-[$€]\ * &quot;-&quot;??_-;_-@_-"/>
    <numFmt numFmtId="169" formatCode="0\ &quot;m2&quot;"/>
    <numFmt numFmtId="170" formatCode="[$€-2]\ #,##0.00_-;[Red][$€-2]\ #,##0.00\-"/>
    <numFmt numFmtId="171" formatCode="0.00000"/>
    <numFmt numFmtId="172" formatCode="_(&quot;€&quot;\ * #,##0.00_);_(&quot;€&quot;\ * \(#,##0.00\);_(&quot;€&quot;\ * &quot;-&quot;??_);_(@_)"/>
    <numFmt numFmtId="173" formatCode="_-&quot;ƒ&quot;\ * #,##0.00_-;_-&quot;ƒ&quot;\ * #,##0.00\-;_-&quot;ƒ&quot;\ * &quot;-&quot;??_-;_-@_-"/>
  </numFmts>
  <fonts count="39">
    <font>
      <sz val="10"/>
      <name val="Arial"/>
    </font>
    <font>
      <sz val="11"/>
      <color theme="1"/>
      <name val="Calibri"/>
      <family val="2"/>
      <scheme val="minor"/>
    </font>
    <font>
      <sz val="11"/>
      <color theme="1"/>
      <name val="Calibri"/>
      <family val="2"/>
      <scheme val="minor"/>
    </font>
    <font>
      <sz val="10"/>
      <name val="Arial"/>
    </font>
    <font>
      <b/>
      <sz val="10"/>
      <name val="Arial"/>
      <family val="2"/>
    </font>
    <font>
      <sz val="10"/>
      <name val="Geneva"/>
    </font>
    <font>
      <sz val="10"/>
      <name val="Times New Roman"/>
      <family val="1"/>
    </font>
    <font>
      <sz val="10"/>
      <color indexed="12"/>
      <name val="Times New Roman"/>
      <family val="1"/>
    </font>
    <font>
      <b/>
      <sz val="8"/>
      <name val="Arial"/>
      <family val="2"/>
    </font>
    <font>
      <b/>
      <sz val="10"/>
      <name val="Arial"/>
      <family val="2"/>
    </font>
    <font>
      <sz val="10"/>
      <name val="Arial"/>
      <family val="2"/>
    </font>
    <font>
      <sz val="10"/>
      <name val="Times New Roman"/>
      <family val="1"/>
    </font>
    <font>
      <u/>
      <sz val="9"/>
      <color indexed="36"/>
      <name val="Geneva"/>
    </font>
    <font>
      <sz val="10"/>
      <name val="Helv"/>
    </font>
    <font>
      <sz val="10"/>
      <name val="Courier"/>
      <family val="3"/>
    </font>
    <font>
      <sz val="10"/>
      <name val="Arial"/>
      <family val="2"/>
    </font>
    <font>
      <sz val="11"/>
      <color indexed="8"/>
      <name val="Calibri"/>
      <family val="2"/>
    </font>
    <font>
      <i/>
      <sz val="10"/>
      <name val="Arial"/>
      <family val="2"/>
    </font>
    <font>
      <sz val="10"/>
      <name val="Arial"/>
      <family val="2"/>
    </font>
    <font>
      <b/>
      <i/>
      <sz val="12"/>
      <name val="Arial"/>
      <family val="2"/>
    </font>
    <font>
      <sz val="9"/>
      <name val="Geneva"/>
    </font>
    <font>
      <u/>
      <sz val="10"/>
      <name val="Arial"/>
      <family val="2"/>
    </font>
    <font>
      <u/>
      <vertAlign val="superscript"/>
      <sz val="10"/>
      <name val="Arial"/>
      <family val="2"/>
    </font>
    <font>
      <vertAlign val="superscript"/>
      <sz val="10"/>
      <name val="Arial"/>
      <family val="2"/>
    </font>
    <font>
      <sz val="11"/>
      <color indexed="8"/>
      <name val="Calibri"/>
      <family val="2"/>
    </font>
    <font>
      <sz val="8"/>
      <name val="Arial"/>
      <family val="2"/>
    </font>
    <font>
      <sz val="12"/>
      <name val="Arial"/>
      <family val="2"/>
    </font>
    <font>
      <b/>
      <sz val="12"/>
      <name val="Arial"/>
      <family val="2"/>
    </font>
    <font>
      <b/>
      <sz val="11"/>
      <name val="Arial"/>
      <family val="2"/>
    </font>
    <font>
      <sz val="11"/>
      <color theme="1"/>
      <name val="Calibri"/>
      <family val="2"/>
      <scheme val="minor"/>
    </font>
    <font>
      <b/>
      <sz val="11"/>
      <color theme="1"/>
      <name val="Calibri"/>
      <family val="2"/>
      <scheme val="minor"/>
    </font>
    <font>
      <sz val="12"/>
      <color theme="1"/>
      <name val="Calibri"/>
      <family val="2"/>
      <scheme val="minor"/>
    </font>
    <font>
      <sz val="9"/>
      <color theme="1"/>
      <name val="Arial"/>
      <family val="2"/>
    </font>
    <font>
      <sz val="9"/>
      <name val="Arial"/>
      <family val="2"/>
    </font>
    <font>
      <sz val="12"/>
      <color rgb="FFFF0000"/>
      <name val="Calibri"/>
      <family val="2"/>
      <scheme val="minor"/>
    </font>
    <font>
      <sz val="10"/>
      <color theme="1"/>
      <name val="Calibri"/>
      <family val="2"/>
      <scheme val="minor"/>
    </font>
    <font>
      <sz val="10"/>
      <color indexed="22"/>
      <name val="Arial"/>
      <family val="2"/>
    </font>
    <font>
      <b/>
      <sz val="10"/>
      <color theme="1"/>
      <name val="Arial"/>
      <family val="2"/>
    </font>
    <font>
      <b/>
      <sz val="10"/>
      <color theme="1"/>
      <name val="Calibri"/>
      <family val="2"/>
      <scheme val="minor"/>
    </font>
  </fonts>
  <fills count="12">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15"/>
        <bgColor indexed="64"/>
      </patternFill>
    </fill>
    <fill>
      <patternFill patternType="solid">
        <fgColor indexed="13"/>
        <bgColor indexed="64"/>
      </patternFill>
    </fill>
    <fill>
      <patternFill patternType="solid">
        <fgColor theme="0"/>
        <bgColor indexed="64"/>
      </patternFill>
    </fill>
    <fill>
      <patternFill patternType="solid">
        <fgColor theme="9"/>
        <bgColor indexed="64"/>
      </patternFill>
    </fill>
    <fill>
      <patternFill patternType="solid">
        <fgColor rgb="FFFF9933"/>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0">
    <xf numFmtId="0" fontId="0" fillId="0" borderId="0"/>
    <xf numFmtId="167" fontId="3" fillId="0" borderId="0" applyFont="0" applyFill="0" applyBorder="0" applyAlignment="0" applyProtection="0"/>
    <xf numFmtId="168" fontId="10" fillId="0" borderId="0" applyFont="0" applyFill="0" applyBorder="0" applyAlignment="0" applyProtection="0"/>
    <xf numFmtId="167" fontId="10" fillId="0" borderId="0" applyFont="0" applyFill="0" applyBorder="0" applyAlignment="0" applyProtection="0"/>
    <xf numFmtId="167" fontId="18"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12" fillId="0" borderId="0" applyNumberFormat="0" applyFill="0" applyBorder="0" applyAlignment="0" applyProtection="0">
      <alignment vertical="top"/>
      <protection locked="0"/>
    </xf>
    <xf numFmtId="0" fontId="6" fillId="2" borderId="1"/>
    <xf numFmtId="43" fontId="16" fillId="0" borderId="0" applyFont="0" applyFill="0" applyBorder="0" applyAlignment="0" applyProtection="0"/>
    <xf numFmtId="165" fontId="15" fillId="0" borderId="0" applyFont="0" applyFill="0" applyBorder="0" applyAlignment="0" applyProtection="0"/>
    <xf numFmtId="0" fontId="7" fillId="3" borderId="0"/>
    <xf numFmtId="165" fontId="8" fillId="0" borderId="0">
      <alignment horizontal="center" vertical="center" textRotation="90" wrapText="1"/>
    </xf>
    <xf numFmtId="0" fontId="9" fillId="2" borderId="2"/>
    <xf numFmtId="169" fontId="4" fillId="0" borderId="0"/>
    <xf numFmtId="0" fontId="13" fillId="0" borderId="0"/>
    <xf numFmtId="0" fontId="20" fillId="0" borderId="0"/>
    <xf numFmtId="0" fontId="14" fillId="0" borderId="0"/>
    <xf numFmtId="9" fontId="10" fillId="0" borderId="0" applyFont="0" applyFill="0" applyBorder="0" applyAlignment="0" applyProtection="0"/>
    <xf numFmtId="0" fontId="9" fillId="4" borderId="3" applyNumberFormat="0" applyFont="0" applyBorder="0">
      <alignment horizontal="center"/>
    </xf>
    <xf numFmtId="0" fontId="10" fillId="0" borderId="0"/>
    <xf numFmtId="0" fontId="29" fillId="0" borderId="0"/>
    <xf numFmtId="0" fontId="5" fillId="0" borderId="0"/>
    <xf numFmtId="0" fontId="5" fillId="0" borderId="0"/>
    <xf numFmtId="0" fontId="5" fillId="0" borderId="0"/>
    <xf numFmtId="172" fontId="10" fillId="0" borderId="0" applyFont="0" applyFill="0" applyBorder="0" applyAlignment="0" applyProtection="0"/>
    <xf numFmtId="173" fontId="10" fillId="0" borderId="0" applyFont="0" applyFill="0" applyBorder="0" applyAlignment="0" applyProtection="0"/>
    <xf numFmtId="164" fontId="11" fillId="0" borderId="0" applyFont="0" applyFill="0" applyBorder="0" applyAlignment="0" applyProtection="0"/>
    <xf numFmtId="164" fontId="10" fillId="0" borderId="0" applyFont="0" applyFill="0" applyBorder="0" applyAlignment="0" applyProtection="0"/>
    <xf numFmtId="164" fontId="16" fillId="0" borderId="0" applyFont="0" applyFill="0" applyBorder="0" applyAlignment="0" applyProtection="0"/>
  </cellStyleXfs>
  <cellXfs count="149">
    <xf numFmtId="0" fontId="0" fillId="0" borderId="0" xfId="0"/>
    <xf numFmtId="0" fontId="10" fillId="0" borderId="0" xfId="0" applyFont="1"/>
    <xf numFmtId="0" fontId="10" fillId="0" borderId="0" xfId="0" applyFont="1" applyFill="1"/>
    <xf numFmtId="0" fontId="10" fillId="0" borderId="0" xfId="0" applyFont="1" applyFill="1" applyBorder="1" applyAlignment="1">
      <alignment horizontal="left"/>
    </xf>
    <xf numFmtId="0" fontId="4" fillId="0" borderId="1" xfId="21" applyFont="1" applyBorder="1"/>
    <xf numFmtId="0" fontId="10" fillId="0" borderId="1" xfId="22" applyFont="1" applyFill="1" applyBorder="1" applyAlignment="1">
      <alignment horizontal="left"/>
    </xf>
    <xf numFmtId="4" fontId="10" fillId="0" borderId="1" xfId="22" applyNumberFormat="1" applyFont="1" applyFill="1" applyBorder="1" applyAlignment="1">
      <alignment horizontal="center"/>
    </xf>
    <xf numFmtId="3" fontId="10" fillId="0" borderId="1" xfId="22" applyNumberFormat="1" applyFont="1" applyFill="1" applyBorder="1" applyAlignment="1">
      <alignment horizontal="center"/>
    </xf>
    <xf numFmtId="164" fontId="10" fillId="0" borderId="1" xfId="29" applyFont="1" applyFill="1" applyBorder="1" applyAlignment="1">
      <alignment horizontal="center"/>
    </xf>
    <xf numFmtId="166" fontId="10" fillId="0" borderId="1" xfId="21" applyNumberFormat="1" applyFont="1" applyBorder="1"/>
    <xf numFmtId="170" fontId="10" fillId="0" borderId="1" xfId="6" applyFont="1" applyFill="1" applyBorder="1" applyAlignment="1">
      <alignment horizontal="center"/>
    </xf>
    <xf numFmtId="170" fontId="10" fillId="0" borderId="0" xfId="6" applyFont="1" applyFill="1" applyBorder="1" applyAlignment="1">
      <alignment horizontal="center"/>
    </xf>
    <xf numFmtId="0" fontId="10" fillId="0" borderId="0" xfId="22" applyFont="1" applyFill="1" applyBorder="1" applyAlignment="1">
      <alignment horizontal="center"/>
    </xf>
    <xf numFmtId="0" fontId="4" fillId="5" borderId="1" xfId="22" applyFont="1" applyFill="1" applyBorder="1" applyAlignment="1">
      <alignment horizontal="left"/>
    </xf>
    <xf numFmtId="0" fontId="10" fillId="5" borderId="1" xfId="22" applyFont="1" applyFill="1" applyBorder="1" applyAlignment="1">
      <alignment horizontal="left"/>
    </xf>
    <xf numFmtId="4" fontId="10" fillId="5" borderId="1" xfId="22" applyNumberFormat="1" applyFont="1" applyFill="1" applyBorder="1" applyAlignment="1">
      <alignment horizontal="center"/>
    </xf>
    <xf numFmtId="1" fontId="10" fillId="5" borderId="1" xfId="22" applyNumberFormat="1" applyFont="1" applyFill="1" applyBorder="1" applyAlignment="1">
      <alignment horizontal="center"/>
    </xf>
    <xf numFmtId="170" fontId="10" fillId="5" borderId="1" xfId="6" applyFont="1" applyFill="1" applyBorder="1" applyAlignment="1">
      <alignment horizontal="center"/>
    </xf>
    <xf numFmtId="164" fontId="10" fillId="5" borderId="1" xfId="29" applyFont="1" applyFill="1" applyBorder="1" applyAlignment="1">
      <alignment horizontal="center"/>
    </xf>
    <xf numFmtId="0" fontId="10" fillId="0" borderId="0" xfId="21" applyFont="1" applyBorder="1"/>
    <xf numFmtId="49" fontId="4" fillId="5" borderId="1" xfId="22" applyNumberFormat="1" applyFont="1" applyFill="1" applyBorder="1" applyAlignment="1">
      <alignment horizontal="left"/>
    </xf>
    <xf numFmtId="49" fontId="10" fillId="5" borderId="1" xfId="22" applyNumberFormat="1" applyFont="1" applyFill="1" applyBorder="1" applyAlignment="1">
      <alignment horizontal="left"/>
    </xf>
    <xf numFmtId="0" fontId="10" fillId="0" borderId="1" xfId="22" applyFont="1" applyBorder="1" applyAlignment="1">
      <alignment horizontal="right"/>
    </xf>
    <xf numFmtId="4" fontId="10" fillId="0" borderId="1" xfId="24" applyNumberFormat="1" applyFont="1" applyBorder="1" applyAlignment="1">
      <alignment horizontal="center"/>
    </xf>
    <xf numFmtId="3" fontId="10" fillId="0" borderId="1" xfId="24" applyNumberFormat="1" applyFont="1" applyFill="1" applyBorder="1" applyAlignment="1" applyProtection="1">
      <alignment horizontal="center"/>
    </xf>
    <xf numFmtId="4" fontId="10" fillId="0" borderId="1" xfId="22" applyNumberFormat="1" applyFont="1" applyBorder="1" applyAlignment="1">
      <alignment horizontal="center"/>
    </xf>
    <xf numFmtId="170" fontId="10" fillId="0" borderId="1" xfId="6" applyFont="1" applyBorder="1" applyAlignment="1">
      <alignment horizontal="center"/>
    </xf>
    <xf numFmtId="164" fontId="10" fillId="0" borderId="1" xfId="29" applyFont="1" applyBorder="1" applyAlignment="1">
      <alignment horizontal="center"/>
    </xf>
    <xf numFmtId="164" fontId="10" fillId="0" borderId="1" xfId="6" applyNumberFormat="1" applyFont="1" applyBorder="1" applyAlignment="1">
      <alignment horizontal="center"/>
    </xf>
    <xf numFmtId="0" fontId="10" fillId="0" borderId="1" xfId="24" applyFont="1" applyBorder="1" applyAlignment="1">
      <alignment horizontal="left"/>
    </xf>
    <xf numFmtId="0" fontId="17" fillId="5" borderId="1" xfId="22" applyFont="1" applyFill="1" applyBorder="1" applyAlignment="1">
      <alignment horizontal="left"/>
    </xf>
    <xf numFmtId="3" fontId="10" fillId="5" borderId="1" xfId="22" applyNumberFormat="1" applyFont="1" applyFill="1" applyBorder="1" applyAlignment="1">
      <alignment horizontal="center"/>
    </xf>
    <xf numFmtId="0" fontId="29" fillId="0" borderId="0" xfId="21" applyBorder="1"/>
    <xf numFmtId="0" fontId="10" fillId="0" borderId="1" xfId="21" applyFont="1" applyBorder="1"/>
    <xf numFmtId="0" fontId="10" fillId="0" borderId="1" xfId="22" applyFont="1" applyBorder="1" applyAlignment="1">
      <alignment vertical="center"/>
    </xf>
    <xf numFmtId="4" fontId="10" fillId="0" borderId="1" xfId="22" applyNumberFormat="1" applyFont="1" applyBorder="1" applyAlignment="1">
      <alignment horizontal="center" vertical="center"/>
    </xf>
    <xf numFmtId="3" fontId="10" fillId="0" borderId="1" xfId="22" applyNumberFormat="1" applyFont="1" applyBorder="1" applyAlignment="1">
      <alignment horizontal="center"/>
    </xf>
    <xf numFmtId="2" fontId="10" fillId="0" borderId="1" xfId="21" applyNumberFormat="1" applyFont="1" applyFill="1" applyBorder="1" applyAlignment="1">
      <alignment horizontal="center"/>
    </xf>
    <xf numFmtId="0" fontId="10" fillId="0" borderId="1" xfId="22" applyFont="1" applyBorder="1" applyAlignment="1">
      <alignment horizontal="left"/>
    </xf>
    <xf numFmtId="164" fontId="0" fillId="0" borderId="0" xfId="29" applyFont="1" applyBorder="1"/>
    <xf numFmtId="164" fontId="29" fillId="0" borderId="0" xfId="21" applyNumberFormat="1" applyBorder="1"/>
    <xf numFmtId="0" fontId="4" fillId="0" borderId="0" xfId="0" applyFont="1" applyFill="1"/>
    <xf numFmtId="0" fontId="10" fillId="0" borderId="4" xfId="0" applyFont="1" applyFill="1" applyBorder="1" applyAlignment="1">
      <alignment horizontal="left"/>
    </xf>
    <xf numFmtId="0" fontId="10" fillId="0" borderId="1" xfId="0" applyFont="1" applyBorder="1" applyAlignment="1">
      <alignment horizontal="center"/>
    </xf>
    <xf numFmtId="2" fontId="10" fillId="0" borderId="0" xfId="0" applyNumberFormat="1" applyFont="1"/>
    <xf numFmtId="0" fontId="19" fillId="0" borderId="0" xfId="0" applyFont="1" applyFill="1" applyAlignment="1">
      <alignment horizontal="left"/>
    </xf>
    <xf numFmtId="49" fontId="0" fillId="0" borderId="0" xfId="0" applyNumberFormat="1" applyFill="1"/>
    <xf numFmtId="0" fontId="0" fillId="0" borderId="0" xfId="0" applyFill="1"/>
    <xf numFmtId="2" fontId="0" fillId="0" borderId="0" xfId="0" applyNumberFormat="1" applyFill="1"/>
    <xf numFmtId="0" fontId="0" fillId="0" borderId="0" xfId="0" applyFill="1" applyAlignment="1">
      <alignment horizontal="left"/>
    </xf>
    <xf numFmtId="171" fontId="0" fillId="0" borderId="0" xfId="0" applyNumberFormat="1" applyFill="1"/>
    <xf numFmtId="0" fontId="21" fillId="0" borderId="0" xfId="0" applyFont="1" applyFill="1" applyAlignment="1">
      <alignment horizontal="left"/>
    </xf>
    <xf numFmtId="49" fontId="0" fillId="0" borderId="0" xfId="0" quotePrefix="1" applyNumberFormat="1" applyFill="1"/>
    <xf numFmtId="0" fontId="0" fillId="0" borderId="0" xfId="0" applyFill="1" applyAlignment="1">
      <alignment horizontal="right"/>
    </xf>
    <xf numFmtId="0" fontId="4" fillId="0" borderId="0" xfId="0" applyFont="1" applyFill="1" applyAlignment="1">
      <alignment horizontal="left"/>
    </xf>
    <xf numFmtId="0" fontId="24" fillId="0" borderId="0" xfId="21" applyFont="1" applyBorder="1"/>
    <xf numFmtId="0" fontId="0" fillId="6" borderId="0" xfId="0" applyFill="1"/>
    <xf numFmtId="2" fontId="0" fillId="6" borderId="0" xfId="0" applyNumberFormat="1" applyFill="1"/>
    <xf numFmtId="0" fontId="10" fillId="0" borderId="0" xfId="0" applyFont="1" applyFill="1" applyAlignment="1">
      <alignment horizontal="left"/>
    </xf>
    <xf numFmtId="14" fontId="0" fillId="0" borderId="0" xfId="0" applyNumberFormat="1" applyFill="1" applyBorder="1" applyAlignment="1">
      <alignment horizontal="left"/>
    </xf>
    <xf numFmtId="0" fontId="31" fillId="0" borderId="0" xfId="21" applyFont="1"/>
    <xf numFmtId="0" fontId="27" fillId="0" borderId="0" xfId="22" applyFont="1" applyBorder="1" applyAlignment="1">
      <alignment horizontal="left"/>
    </xf>
    <xf numFmtId="0" fontId="26" fillId="0" borderId="0" xfId="22" applyFont="1" applyBorder="1" applyAlignment="1">
      <alignment horizontal="center"/>
    </xf>
    <xf numFmtId="0" fontId="26" fillId="0" borderId="7" xfId="22" applyFont="1" applyBorder="1" applyAlignment="1">
      <alignment horizontal="center"/>
    </xf>
    <xf numFmtId="0" fontId="26" fillId="0" borderId="1" xfId="22" applyFont="1" applyBorder="1" applyAlignment="1">
      <alignment horizontal="center"/>
    </xf>
    <xf numFmtId="4" fontId="27" fillId="0" borderId="0" xfId="22" applyNumberFormat="1" applyFont="1" applyBorder="1" applyAlignment="1">
      <alignment horizontal="center"/>
    </xf>
    <xf numFmtId="1" fontId="27" fillId="0" borderId="0" xfId="22" applyNumberFormat="1" applyFont="1" applyBorder="1" applyAlignment="1">
      <alignment horizontal="center"/>
    </xf>
    <xf numFmtId="170" fontId="27" fillId="0" borderId="0" xfId="6" applyFont="1" applyBorder="1" applyAlignment="1">
      <alignment horizontal="center"/>
    </xf>
    <xf numFmtId="164" fontId="27" fillId="0" borderId="0" xfId="6" applyNumberFormat="1" applyFont="1" applyBorder="1" applyAlignment="1">
      <alignment horizontal="center"/>
    </xf>
    <xf numFmtId="0" fontId="27" fillId="0" borderId="0" xfId="22" applyFont="1" applyBorder="1" applyAlignment="1">
      <alignment horizontal="center"/>
    </xf>
    <xf numFmtId="0" fontId="27" fillId="0" borderId="7" xfId="22" applyFont="1" applyBorder="1" applyAlignment="1">
      <alignment horizontal="center"/>
    </xf>
    <xf numFmtId="0" fontId="27" fillId="0" borderId="1" xfId="22" applyFont="1" applyBorder="1" applyAlignment="1">
      <alignment horizontal="center"/>
    </xf>
    <xf numFmtId="49" fontId="27" fillId="0" borderId="0" xfId="22" applyNumberFormat="1" applyFont="1" applyBorder="1" applyAlignment="1">
      <alignment horizontal="center"/>
    </xf>
    <xf numFmtId="49" fontId="27" fillId="0" borderId="7" xfId="22" applyNumberFormat="1" applyFont="1" applyBorder="1" applyAlignment="1">
      <alignment horizontal="center"/>
    </xf>
    <xf numFmtId="49" fontId="27" fillId="0" borderId="1" xfId="22" applyNumberFormat="1" applyFont="1" applyBorder="1" applyAlignment="1">
      <alignment horizontal="center"/>
    </xf>
    <xf numFmtId="0" fontId="26" fillId="0" borderId="1" xfId="22" applyFont="1" applyBorder="1" applyAlignment="1">
      <alignment horizontal="left"/>
    </xf>
    <xf numFmtId="170" fontId="26" fillId="0" borderId="1" xfId="6" applyFont="1" applyBorder="1" applyAlignment="1">
      <alignment horizontal="center"/>
    </xf>
    <xf numFmtId="49" fontId="26" fillId="0" borderId="0" xfId="22" applyNumberFormat="1" applyFont="1" applyBorder="1" applyAlignment="1">
      <alignment horizontal="center"/>
    </xf>
    <xf numFmtId="0" fontId="31" fillId="0" borderId="0" xfId="21" applyFont="1" applyBorder="1"/>
    <xf numFmtId="0" fontId="29" fillId="0" borderId="0" xfId="21" applyFill="1" applyBorder="1"/>
    <xf numFmtId="0" fontId="28" fillId="0" borderId="0" xfId="0" applyFont="1" applyFill="1" applyBorder="1"/>
    <xf numFmtId="14" fontId="28" fillId="0" borderId="0" xfId="0" applyNumberFormat="1" applyFont="1" applyFill="1" applyBorder="1" applyAlignment="1">
      <alignment horizontal="left"/>
    </xf>
    <xf numFmtId="0" fontId="32" fillId="0" borderId="1" xfId="0" applyFont="1" applyBorder="1"/>
    <xf numFmtId="0" fontId="33" fillId="0" borderId="1" xfId="0" applyFont="1" applyBorder="1"/>
    <xf numFmtId="170" fontId="10" fillId="0" borderId="11" xfId="6" applyFont="1" applyFill="1" applyBorder="1" applyAlignment="1">
      <alignment horizontal="center"/>
    </xf>
    <xf numFmtId="170" fontId="4" fillId="5" borderId="11" xfId="6" applyFont="1" applyFill="1" applyBorder="1" applyAlignment="1">
      <alignment horizontal="center"/>
    </xf>
    <xf numFmtId="1" fontId="10" fillId="5" borderId="11" xfId="22" applyNumberFormat="1" applyFont="1" applyFill="1" applyBorder="1" applyAlignment="1">
      <alignment horizontal="center"/>
    </xf>
    <xf numFmtId="170" fontId="10" fillId="5" borderId="11" xfId="6" applyFont="1" applyFill="1" applyBorder="1" applyAlignment="1">
      <alignment horizontal="center"/>
    </xf>
    <xf numFmtId="164" fontId="10" fillId="0" borderId="11" xfId="6" applyNumberFormat="1" applyFont="1" applyBorder="1" applyAlignment="1">
      <alignment horizontal="center"/>
    </xf>
    <xf numFmtId="4" fontId="4" fillId="5" borderId="11" xfId="22" applyNumberFormat="1" applyFont="1" applyFill="1" applyBorder="1" applyAlignment="1">
      <alignment horizontal="center"/>
    </xf>
    <xf numFmtId="0" fontId="33" fillId="0" borderId="1" xfId="0" applyFont="1" applyFill="1" applyBorder="1"/>
    <xf numFmtId="0" fontId="4" fillId="0" borderId="1" xfId="22" applyFont="1" applyFill="1" applyBorder="1" applyAlignment="1">
      <alignment horizontal="left"/>
    </xf>
    <xf numFmtId="0" fontId="17" fillId="0" borderId="1" xfId="22" applyFont="1" applyFill="1" applyBorder="1" applyAlignment="1">
      <alignment horizontal="left"/>
    </xf>
    <xf numFmtId="4" fontId="4" fillId="0" borderId="11" xfId="22" applyNumberFormat="1" applyFont="1" applyFill="1" applyBorder="1" applyAlignment="1">
      <alignment horizontal="center"/>
    </xf>
    <xf numFmtId="4" fontId="10" fillId="0" borderId="1" xfId="24" applyNumberFormat="1" applyFont="1" applyFill="1" applyBorder="1" applyAlignment="1">
      <alignment horizontal="center"/>
    </xf>
    <xf numFmtId="0" fontId="32" fillId="0" borderId="6" xfId="0" applyFont="1" applyBorder="1"/>
    <xf numFmtId="0" fontId="4" fillId="9" borderId="1" xfId="21" applyFont="1" applyFill="1" applyBorder="1" applyAlignment="1">
      <alignment horizontal="left"/>
    </xf>
    <xf numFmtId="0" fontId="4" fillId="9" borderId="1" xfId="21" applyFont="1" applyFill="1" applyBorder="1"/>
    <xf numFmtId="4" fontId="10" fillId="0" borderId="1" xfId="22" applyNumberFormat="1" applyFont="1" applyBorder="1" applyAlignment="1">
      <alignment horizontal="center" wrapText="1"/>
    </xf>
    <xf numFmtId="0" fontId="10" fillId="5" borderId="1" xfId="22" applyNumberFormat="1" applyFont="1" applyFill="1" applyBorder="1" applyAlignment="1">
      <alignment horizontal="center"/>
    </xf>
    <xf numFmtId="0" fontId="4" fillId="5" borderId="11" xfId="22" applyNumberFormat="1" applyFont="1" applyFill="1" applyBorder="1" applyAlignment="1">
      <alignment horizontal="center"/>
    </xf>
    <xf numFmtId="0" fontId="32" fillId="0" borderId="1" xfId="0" applyFont="1" applyFill="1" applyBorder="1"/>
    <xf numFmtId="0" fontId="34" fillId="0" borderId="0" xfId="21" applyFont="1"/>
    <xf numFmtId="0" fontId="10" fillId="0" borderId="1" xfId="29" applyNumberFormat="1" applyFont="1" applyBorder="1" applyAlignment="1">
      <alignment horizontal="center"/>
    </xf>
    <xf numFmtId="0" fontId="29" fillId="0" borderId="5" xfId="21" applyBorder="1" applyAlignment="1">
      <alignment horizontal="left" vertical="top"/>
    </xf>
    <xf numFmtId="0" fontId="29" fillId="0" borderId="0" xfId="21" applyBorder="1" applyAlignment="1">
      <alignment horizontal="left" vertical="top"/>
    </xf>
    <xf numFmtId="2" fontId="10" fillId="0" borderId="0" xfId="16" applyNumberFormat="1" applyFont="1" applyFill="1" applyBorder="1" applyAlignment="1">
      <alignment vertical="center"/>
    </xf>
    <xf numFmtId="0" fontId="29" fillId="0" borderId="0" xfId="21" applyFill="1" applyBorder="1" applyAlignment="1">
      <alignment horizontal="left" vertical="top"/>
    </xf>
    <xf numFmtId="164" fontId="0" fillId="0" borderId="0" xfId="29" applyFont="1" applyFill="1" applyBorder="1"/>
    <xf numFmtId="0" fontId="30" fillId="0" borderId="0" xfId="21" applyFont="1" applyBorder="1" applyAlignment="1">
      <alignment vertical="top"/>
    </xf>
    <xf numFmtId="0" fontId="30" fillId="8" borderId="0" xfId="21" applyFont="1" applyFill="1" applyBorder="1" applyAlignment="1"/>
    <xf numFmtId="0" fontId="10" fillId="0" borderId="1" xfId="22" applyFont="1" applyFill="1" applyBorder="1" applyAlignment="1">
      <alignment horizontal="right"/>
    </xf>
    <xf numFmtId="164" fontId="10" fillId="0" borderId="1" xfId="6" applyNumberFormat="1" applyFont="1" applyFill="1" applyBorder="1" applyAlignment="1">
      <alignment horizontal="center"/>
    </xf>
    <xf numFmtId="170" fontId="4" fillId="5" borderId="1" xfId="6" applyFont="1" applyFill="1" applyBorder="1" applyAlignment="1">
      <alignment horizontal="center"/>
    </xf>
    <xf numFmtId="164" fontId="4" fillId="5" borderId="1" xfId="29" applyFont="1" applyFill="1" applyBorder="1" applyAlignment="1">
      <alignment horizontal="center"/>
    </xf>
    <xf numFmtId="0" fontId="4" fillId="5" borderId="1" xfId="22" applyNumberFormat="1" applyFont="1" applyFill="1" applyBorder="1" applyAlignment="1">
      <alignment horizontal="center"/>
    </xf>
    <xf numFmtId="0" fontId="30" fillId="10" borderId="0" xfId="21" applyFont="1" applyFill="1" applyBorder="1"/>
    <xf numFmtId="170" fontId="10" fillId="11" borderId="1" xfId="6" applyFont="1" applyFill="1" applyBorder="1" applyAlignment="1">
      <alignment horizontal="center"/>
    </xf>
    <xf numFmtId="0" fontId="27" fillId="0" borderId="0" xfId="0" applyFont="1" applyFill="1" applyBorder="1"/>
    <xf numFmtId="14" fontId="27" fillId="0" borderId="0" xfId="0" applyNumberFormat="1" applyFont="1" applyFill="1" applyBorder="1" applyAlignment="1">
      <alignment horizontal="left"/>
    </xf>
    <xf numFmtId="0" fontId="4" fillId="0" borderId="0" xfId="0" applyFont="1" applyFill="1" applyBorder="1"/>
    <xf numFmtId="14" fontId="4" fillId="0" borderId="0" xfId="0" applyNumberFormat="1" applyFont="1" applyFill="1" applyBorder="1" applyAlignment="1">
      <alignment horizontal="left"/>
    </xf>
    <xf numFmtId="0" fontId="10" fillId="0" borderId="1" xfId="23" applyFont="1" applyBorder="1" applyAlignment="1">
      <alignment horizontal="left"/>
    </xf>
    <xf numFmtId="0" fontId="35" fillId="0" borderId="0" xfId="21" applyFont="1"/>
    <xf numFmtId="0" fontId="36" fillId="5" borderId="6" xfId="22" applyFont="1" applyFill="1" applyBorder="1" applyAlignment="1">
      <alignment horizontal="left"/>
    </xf>
    <xf numFmtId="167" fontId="36" fillId="5" borderId="6" xfId="4" applyFont="1" applyFill="1" applyBorder="1" applyAlignment="1">
      <alignment horizontal="center"/>
    </xf>
    <xf numFmtId="0" fontId="4" fillId="5" borderId="8" xfId="22" applyFont="1" applyFill="1" applyBorder="1" applyAlignment="1">
      <alignment horizontal="left"/>
    </xf>
    <xf numFmtId="167" fontId="4" fillId="5" borderId="8" xfId="4" applyFont="1" applyFill="1" applyBorder="1" applyAlignment="1">
      <alignment horizontal="center"/>
    </xf>
    <xf numFmtId="49" fontId="4" fillId="5" borderId="8" xfId="22" applyNumberFormat="1" applyFont="1" applyFill="1" applyBorder="1" applyAlignment="1">
      <alignment horizontal="left"/>
    </xf>
    <xf numFmtId="0" fontId="4" fillId="5" borderId="9" xfId="22" applyFont="1" applyFill="1" applyBorder="1" applyAlignment="1">
      <alignment horizontal="left"/>
    </xf>
    <xf numFmtId="167" fontId="4" fillId="5" borderId="9" xfId="4" applyFont="1" applyFill="1" applyBorder="1" applyAlignment="1">
      <alignment horizontal="center"/>
    </xf>
    <xf numFmtId="0" fontId="35" fillId="0" borderId="0" xfId="21" applyFont="1" applyBorder="1"/>
    <xf numFmtId="0" fontId="37" fillId="9" borderId="1" xfId="0" applyFont="1" applyFill="1" applyBorder="1"/>
    <xf numFmtId="0" fontId="37" fillId="9" borderId="1" xfId="0" applyFont="1" applyFill="1" applyBorder="1" applyAlignment="1"/>
    <xf numFmtId="0" fontId="38" fillId="0" borderId="0" xfId="21" applyFont="1" applyBorder="1"/>
    <xf numFmtId="0" fontId="1" fillId="0" borderId="0" xfId="21" applyFont="1" applyBorder="1"/>
    <xf numFmtId="0" fontId="28" fillId="0" borderId="1" xfId="21" applyFont="1" applyBorder="1"/>
    <xf numFmtId="0" fontId="32" fillId="0" borderId="0" xfId="0" applyFont="1" applyBorder="1"/>
    <xf numFmtId="0" fontId="2" fillId="0" borderId="0" xfId="21" applyFont="1" applyBorder="1" applyAlignment="1">
      <alignment horizontal="left" vertical="top"/>
    </xf>
    <xf numFmtId="0" fontId="29" fillId="0" borderId="0" xfId="21" applyBorder="1" applyAlignment="1">
      <alignment horizontal="left" vertical="top"/>
    </xf>
    <xf numFmtId="0" fontId="10" fillId="7" borderId="1" xfId="22" applyFont="1" applyFill="1" applyBorder="1" applyAlignment="1" applyProtection="1">
      <alignment horizontal="right"/>
      <protection locked="0"/>
    </xf>
    <xf numFmtId="170" fontId="10" fillId="7" borderId="1" xfId="6" applyFont="1" applyFill="1" applyBorder="1" applyAlignment="1" applyProtection="1">
      <alignment horizontal="center"/>
      <protection locked="0"/>
    </xf>
    <xf numFmtId="4" fontId="10" fillId="7" borderId="1" xfId="22" applyNumberFormat="1" applyFont="1" applyFill="1" applyBorder="1" applyAlignment="1" applyProtection="1">
      <alignment horizontal="center"/>
      <protection locked="0"/>
    </xf>
    <xf numFmtId="167" fontId="10" fillId="7" borderId="1" xfId="4" applyFont="1" applyFill="1" applyBorder="1" applyAlignment="1" applyProtection="1">
      <alignment horizontal="center"/>
      <protection locked="0"/>
    </xf>
    <xf numFmtId="167" fontId="10" fillId="7" borderId="10" xfId="4" applyFont="1" applyFill="1" applyBorder="1" applyAlignment="1" applyProtection="1">
      <alignment horizontal="center"/>
      <protection locked="0"/>
    </xf>
    <xf numFmtId="2" fontId="10" fillId="7" borderId="1" xfId="0" applyNumberFormat="1" applyFont="1" applyFill="1" applyBorder="1" applyProtection="1">
      <protection locked="0"/>
    </xf>
    <xf numFmtId="2" fontId="0" fillId="7" borderId="0" xfId="0" applyNumberFormat="1" applyFill="1" applyProtection="1">
      <protection locked="0"/>
    </xf>
    <xf numFmtId="0" fontId="30" fillId="0" borderId="0" xfId="21" applyFont="1" applyBorder="1"/>
    <xf numFmtId="0" fontId="30" fillId="8" borderId="1" xfId="21" applyFont="1" applyFill="1" applyBorder="1" applyAlignment="1" applyProtection="1">
      <protection locked="0"/>
    </xf>
  </cellXfs>
  <cellStyles count="30">
    <cellStyle name="Euro" xfId="1"/>
    <cellStyle name="Euro 2" xfId="2"/>
    <cellStyle name="Euro 3" xfId="3"/>
    <cellStyle name="Euro 4" xfId="4"/>
    <cellStyle name="Euro_Bijlage 21 Matrix smo en glas" xfId="5"/>
    <cellStyle name="Euro_Bijlage 21 Matrix smo en glas SNS Noord" xfId="6"/>
    <cellStyle name="Followed Hyperlink_AFRPPRIJS.xls" xfId="7"/>
    <cellStyle name="invoer" xfId="8"/>
    <cellStyle name="Komma 2" xfId="9"/>
    <cellStyle name="Komma 3" xfId="10"/>
    <cellStyle name="kop" xfId="11"/>
    <cellStyle name="Koppen_rekenblad" xfId="12"/>
    <cellStyle name="koppenrekenblad2" xfId="13"/>
    <cellStyle name="m2" xfId="14"/>
    <cellStyle name="Normal_ KLM-CTR(STA)-Recap.xls" xfId="15"/>
    <cellStyle name="Normal_AFRPPRIJS.xls" xfId="16"/>
    <cellStyle name="Ongedefinieerd" xfId="17"/>
    <cellStyle name="Procent 2" xfId="18"/>
    <cellStyle name="Ruimtestaat_Koppen" xfId="19"/>
    <cellStyle name="Standaard" xfId="0" builtinId="0"/>
    <cellStyle name="Standaard 2" xfId="20"/>
    <cellStyle name="Standaard 3" xfId="21"/>
    <cellStyle name="Standaard_Bijlage 21 Matrix smo en glas SNS Noord" xfId="22"/>
    <cellStyle name="Standaard_rev 01 Matrix smo en glas SNS Midden door NR" xfId="23"/>
    <cellStyle name="Standaard_Rev16 Matrices SNS Zuid Totaal tbv Actief Groep" xfId="24"/>
    <cellStyle name="Valuta 2" xfId="25"/>
    <cellStyle name="Valuta 3" xfId="26"/>
    <cellStyle name="Valuta 4" xfId="27"/>
    <cellStyle name="Valuta 5" xfId="28"/>
    <cellStyle name="Valuta 6" xfId="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CSG%20Klanten%20actief\CSG%20West\07015%20Altrecht\Schoonmaak\Programma\07%201018%20Calculatie%20Altrech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SG%20Klanten%20actief\CSG%20National%20Accounts\00007%20SNS%20Bank\SNS%20AANBESTEDING%20AFBLIJVEN!!!!!\Helemaal%20klaar\Programma%20rayon%20Amsterdam%20KLA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CSG%20Klanten%20actief\CSG%20West\06016%20Heliomare\Calculatie\07%200119\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egevens/Excel/Calc/AZR/AZR%20psychiatr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20ATIR%20Werkdocumenten\%20%20ATIR%20in%20%20behandeling\Tarieven%202004\at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CSG%20West\97032%20NKI-AVL%202004\Schoonmaak\Nieuwbouw\Contractbeheer\Calculaties\20040104%20Calculatie%20NKI%20nieuwbouw%20revisie%20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Gom%20Schoonhouden\Calculatiemodellen\kladmarco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Navigatieblad"/>
      <sheetName val="glas"/>
      <sheetName val="voorstel freq"/>
      <sheetName val="WP"/>
      <sheetName val="Steen"/>
      <sheetName val="Lino-PVC"/>
      <sheetName val="Tapijt"/>
      <sheetName val="Hoofdmenu"/>
      <sheetName val="CSG_macros"/>
      <sheetName val="scrprogramma"/>
      <sheetName val="scrvloersoort"/>
      <sheetName val="scrruimtestaten"/>
      <sheetName val="Tussenblad"/>
      <sheetName val="Amstelveen"/>
      <sheetName val="Amsterdam Ruyterkade"/>
      <sheetName val="Amsterdam Bilderdijkstraat"/>
      <sheetName val="Haarlem"/>
      <sheetName val="Normblad"/>
      <sheetName val="rekenblad"/>
      <sheetName val="variabelen"/>
      <sheetName val="Begroting"/>
      <sheetName val="Opbouw"/>
      <sheetName val="Vaste gegevens"/>
      <sheetName val="Start_programma's"/>
      <sheetName val="Ban_L"/>
      <sheetName val="Ban_LT"/>
      <sheetName val="Ban_H"/>
      <sheetName val="Ban_T"/>
      <sheetName val="Ban_S"/>
      <sheetName val="Ber_L"/>
      <sheetName val="Bui_S"/>
      <sheetName val="Cou_L"/>
      <sheetName val="Cou_T"/>
      <sheetName val="Dou_S"/>
      <sheetName val="Ent_L"/>
      <sheetName val="Ent_R"/>
      <sheetName val="Ent_S"/>
      <sheetName val="Ent_T"/>
      <sheetName val="Ent_LT"/>
      <sheetName val="Fie_S"/>
      <sheetName val="Gan_G"/>
      <sheetName val="Gan_H"/>
      <sheetName val="Gan_L"/>
      <sheetName val="Gan_LT"/>
      <sheetName val="Gan_S"/>
      <sheetName val="Gan_T"/>
      <sheetName val="Gan_R"/>
      <sheetName val="Gar_L"/>
      <sheetName val="Gar_S"/>
      <sheetName val="Gar_T"/>
      <sheetName val="Gei_L"/>
      <sheetName val="Gei_T"/>
      <sheetName val="Kan_H"/>
      <sheetName val="Kan_L"/>
      <sheetName val="Kan_T"/>
      <sheetName val="Ka1_T"/>
      <sheetName val="Kan_S"/>
      <sheetName val="Keu_H"/>
      <sheetName val="Keu_L"/>
      <sheetName val="Keu_LT"/>
      <sheetName val="Ke1_L"/>
      <sheetName val="Kea_L"/>
      <sheetName val="Keu_S"/>
      <sheetName val="Keu_T"/>
      <sheetName val="Kle_L"/>
      <sheetName val="Kof_T"/>
      <sheetName val="Kop_L"/>
      <sheetName val="Kop_T"/>
      <sheetName val="Kop_S"/>
      <sheetName val="Lif_L"/>
      <sheetName val="Lif_S"/>
      <sheetName val="Lif_T"/>
      <sheetName val="Mag_H"/>
      <sheetName val="Mag_L"/>
      <sheetName val="Mag_LT"/>
      <sheetName val="Mag_S"/>
      <sheetName val="Mag_T"/>
      <sheetName val="Pan_L"/>
      <sheetName val="Rec_H"/>
      <sheetName val="Rec_L"/>
      <sheetName val="Rec_S"/>
      <sheetName val="Rec_T"/>
      <sheetName val="Res_L"/>
      <sheetName val="Res_T"/>
      <sheetName val="Roo_S"/>
      <sheetName val="Roo_T"/>
      <sheetName val="San_H"/>
      <sheetName val="San_L"/>
      <sheetName val="San_S"/>
      <sheetName val="San_T"/>
      <sheetName val="Tra_H"/>
      <sheetName val="Tra_L"/>
      <sheetName val="Tra_R"/>
      <sheetName val="Tra_M"/>
      <sheetName val="Tra_S"/>
      <sheetName val="Tra_T"/>
      <sheetName val="Ver_H"/>
      <sheetName val="Ver_S"/>
      <sheetName val="Ver_T"/>
      <sheetName val="Voo_H"/>
      <sheetName val="Voo_L"/>
      <sheetName val="Voo_S"/>
      <sheetName val="Voo_T"/>
      <sheetName val="Wac_S"/>
      <sheetName val="Wac_T"/>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ow r="1">
          <cell r="Y1">
            <v>45</v>
          </cell>
        </row>
      </sheetData>
      <sheetData sheetId="3">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gangspunten"/>
    </sheetNames>
    <sheetDataSet>
      <sheetData sheetId="0">
        <row r="19">
          <cell r="B19">
            <v>0.9</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2"/>
  <sheetViews>
    <sheetView tabSelected="1" zoomScale="85" zoomScaleNormal="85" workbookViewId="0"/>
  </sheetViews>
  <sheetFormatPr defaultColWidth="9.28515625" defaultRowHeight="15"/>
  <cols>
    <col min="1" max="1" width="39" style="131" customWidth="1"/>
    <col min="2" max="2" width="67.28515625" style="32" customWidth="1"/>
    <col min="3" max="3" width="7.28515625" style="32" bestFit="1" customWidth="1"/>
    <col min="4" max="4" width="12.42578125" style="32" bestFit="1" customWidth="1"/>
    <col min="5" max="5" width="9.7109375" style="32" bestFit="1" customWidth="1"/>
    <col min="6" max="6" width="13.140625" style="32" bestFit="1" customWidth="1"/>
    <col min="7" max="7" width="13.42578125" style="32" bestFit="1" customWidth="1"/>
    <col min="8" max="8" width="12.28515625" style="32" bestFit="1" customWidth="1"/>
    <col min="9" max="9" width="15.140625" style="39" bestFit="1" customWidth="1"/>
    <col min="10" max="10" width="12.140625" style="32" bestFit="1" customWidth="1"/>
    <col min="11" max="11" width="13.42578125" style="32" bestFit="1" customWidth="1"/>
    <col min="12" max="12" width="14.85546875" style="32" bestFit="1" customWidth="1"/>
    <col min="13" max="13" width="16.7109375" style="32" bestFit="1" customWidth="1"/>
    <col min="14" max="14" width="11.85546875" style="55" bestFit="1" customWidth="1"/>
    <col min="15" max="15" width="142.42578125" style="137" bestFit="1" customWidth="1"/>
    <col min="16" max="16" width="10.7109375" style="32" bestFit="1" customWidth="1"/>
    <col min="17" max="17" width="10.28515625" style="32" bestFit="1" customWidth="1"/>
    <col min="18" max="16384" width="9.28515625" style="32"/>
  </cols>
  <sheetData>
    <row r="1" spans="1:16">
      <c r="A1" s="80" t="s">
        <v>103</v>
      </c>
    </row>
    <row r="2" spans="1:16">
      <c r="A2" s="80" t="s">
        <v>96</v>
      </c>
    </row>
    <row r="3" spans="1:16">
      <c r="A3" s="80" t="s">
        <v>97</v>
      </c>
      <c r="B3" s="109" t="s">
        <v>98</v>
      </c>
      <c r="C3" s="109"/>
      <c r="D3" s="109"/>
      <c r="E3" s="109"/>
      <c r="F3" s="109"/>
    </row>
    <row r="4" spans="1:16">
      <c r="A4" s="81">
        <v>43123</v>
      </c>
      <c r="B4" s="110" t="s">
        <v>99</v>
      </c>
      <c r="C4" s="110"/>
      <c r="D4" s="110"/>
      <c r="E4" s="110"/>
      <c r="F4" s="110"/>
      <c r="G4" s="110"/>
      <c r="H4" s="110"/>
    </row>
    <row r="5" spans="1:16">
      <c r="A5" s="135"/>
      <c r="B5" s="138" t="s">
        <v>197</v>
      </c>
      <c r="C5" s="139"/>
      <c r="D5" s="139"/>
    </row>
    <row r="6" spans="1:16">
      <c r="A6" s="135"/>
      <c r="B6" s="105"/>
      <c r="C6" s="105"/>
      <c r="D6" s="105"/>
    </row>
    <row r="7" spans="1:16">
      <c r="A7" s="147" t="s">
        <v>214</v>
      </c>
      <c r="B7" s="148"/>
      <c r="C7" s="107"/>
      <c r="D7" s="107"/>
      <c r="E7" s="79"/>
      <c r="F7" s="79"/>
      <c r="G7" s="79"/>
      <c r="H7" s="79"/>
      <c r="I7" s="108"/>
      <c r="J7" s="79"/>
      <c r="K7" s="79"/>
      <c r="L7" s="79"/>
    </row>
    <row r="8" spans="1:16">
      <c r="A8" s="135"/>
      <c r="B8" s="104"/>
      <c r="C8" s="104"/>
      <c r="D8" s="104"/>
    </row>
    <row r="9" spans="1:16" s="12" customFormat="1">
      <c r="A9" s="136" t="s">
        <v>12</v>
      </c>
      <c r="B9" s="5"/>
      <c r="C9" s="5"/>
      <c r="D9" s="5"/>
      <c r="E9" s="5"/>
      <c r="F9" s="5"/>
      <c r="G9" s="6"/>
      <c r="H9" s="7"/>
      <c r="I9" s="8"/>
      <c r="J9" s="9"/>
      <c r="K9" s="10"/>
      <c r="L9" s="10"/>
      <c r="M9" s="6"/>
      <c r="N9" s="84"/>
      <c r="O9" s="82"/>
      <c r="P9" s="11"/>
    </row>
    <row r="10" spans="1:16" s="19" customFormat="1" ht="12.75">
      <c r="A10" s="13" t="s">
        <v>211</v>
      </c>
      <c r="O10" s="82"/>
    </row>
    <row r="11" spans="1:16" s="19" customFormat="1" ht="12.75">
      <c r="A11" s="20"/>
      <c r="B11" s="14"/>
      <c r="C11" s="14" t="s">
        <v>13</v>
      </c>
      <c r="D11" s="15" t="s">
        <v>14</v>
      </c>
      <c r="E11" s="16" t="s">
        <v>3</v>
      </c>
      <c r="F11" s="15" t="s">
        <v>6</v>
      </c>
      <c r="G11" s="17" t="s">
        <v>15</v>
      </c>
      <c r="H11" s="117" t="s">
        <v>16</v>
      </c>
      <c r="I11" s="18" t="s">
        <v>1</v>
      </c>
      <c r="J11" s="15" t="s">
        <v>2</v>
      </c>
      <c r="K11" s="17" t="s">
        <v>15</v>
      </c>
      <c r="L11" s="17" t="s">
        <v>17</v>
      </c>
      <c r="M11" s="113" t="s">
        <v>18</v>
      </c>
      <c r="N11" s="85" t="s">
        <v>19</v>
      </c>
      <c r="O11" s="82"/>
    </row>
    <row r="12" spans="1:16" s="19" customFormat="1" ht="12.75">
      <c r="A12" s="20"/>
      <c r="B12" s="21"/>
      <c r="C12" s="21" t="s">
        <v>20</v>
      </c>
      <c r="D12" s="15" t="s">
        <v>21</v>
      </c>
      <c r="E12" s="16" t="s">
        <v>0</v>
      </c>
      <c r="F12" s="16" t="s">
        <v>0</v>
      </c>
      <c r="G12" s="17" t="s">
        <v>4</v>
      </c>
      <c r="H12" s="117" t="s">
        <v>22</v>
      </c>
      <c r="I12" s="16"/>
      <c r="J12" s="16"/>
      <c r="K12" s="17" t="s">
        <v>5</v>
      </c>
      <c r="L12" s="16"/>
      <c r="M12" s="16"/>
      <c r="N12" s="86"/>
      <c r="O12" s="82"/>
    </row>
    <row r="13" spans="1:16" s="19" customFormat="1" ht="12.75">
      <c r="A13" s="13"/>
      <c r="B13" s="14"/>
      <c r="C13" s="14"/>
      <c r="D13" s="15" t="s">
        <v>23</v>
      </c>
      <c r="E13" s="16"/>
      <c r="F13" s="15" t="s">
        <v>24</v>
      </c>
      <c r="G13" s="17" t="s">
        <v>25</v>
      </c>
      <c r="H13" s="117" t="s">
        <v>26</v>
      </c>
      <c r="I13" s="18" t="s">
        <v>100</v>
      </c>
      <c r="J13" s="15" t="s">
        <v>27</v>
      </c>
      <c r="K13" s="17" t="s">
        <v>28</v>
      </c>
      <c r="L13" s="17" t="s">
        <v>29</v>
      </c>
      <c r="M13" s="17" t="s">
        <v>30</v>
      </c>
      <c r="N13" s="87"/>
      <c r="O13" s="82"/>
    </row>
    <row r="14" spans="1:16" s="19" customFormat="1" ht="12.75">
      <c r="A14" s="96" t="s">
        <v>163</v>
      </c>
      <c r="C14" s="22"/>
      <c r="D14" s="23"/>
      <c r="E14" s="24"/>
      <c r="F14" s="25"/>
      <c r="G14" s="26"/>
      <c r="H14" s="26"/>
      <c r="I14" s="27"/>
      <c r="J14" s="25"/>
      <c r="K14" s="26"/>
      <c r="L14" s="28"/>
      <c r="M14" s="28"/>
      <c r="N14" s="88"/>
      <c r="O14" s="82" t="s">
        <v>109</v>
      </c>
    </row>
    <row r="15" spans="1:16" s="19" customFormat="1" ht="12.75">
      <c r="A15" s="29"/>
      <c r="B15" s="82" t="s">
        <v>127</v>
      </c>
      <c r="C15" s="140"/>
      <c r="D15" s="23">
        <v>834</v>
      </c>
      <c r="E15" s="24">
        <v>2</v>
      </c>
      <c r="F15" s="98" t="e">
        <f>(D15/C15)*E15</f>
        <v>#DIV/0!</v>
      </c>
      <c r="G15" s="141"/>
      <c r="H15" s="141"/>
      <c r="I15" s="103" t="e">
        <f>(F15*G15)+H15</f>
        <v>#DIV/0!</v>
      </c>
      <c r="J15" s="142"/>
      <c r="K15" s="141"/>
      <c r="L15" s="28">
        <f>J15*K15</f>
        <v>0</v>
      </c>
      <c r="M15" s="27" t="e">
        <f>L15+I15</f>
        <v>#DIV/0!</v>
      </c>
      <c r="N15" s="88" t="e">
        <f>M15/E15</f>
        <v>#DIV/0!</v>
      </c>
      <c r="O15" s="82" t="s">
        <v>209</v>
      </c>
    </row>
    <row r="16" spans="1:16" s="19" customFormat="1" ht="12.75">
      <c r="A16" s="29"/>
      <c r="B16" s="82" t="s">
        <v>128</v>
      </c>
      <c r="C16" s="140"/>
      <c r="D16" s="23">
        <v>834</v>
      </c>
      <c r="E16" s="24">
        <v>2</v>
      </c>
      <c r="F16" s="25" t="e">
        <f>(D16/C16)*E16</f>
        <v>#DIV/0!</v>
      </c>
      <c r="G16" s="141"/>
      <c r="H16" s="26"/>
      <c r="I16" s="27" t="e">
        <f t="shared" ref="I16:I20" si="0">(F16*G16)</f>
        <v>#DIV/0!</v>
      </c>
      <c r="J16" s="142"/>
      <c r="K16" s="141"/>
      <c r="L16" s="28">
        <f>J16*K16</f>
        <v>0</v>
      </c>
      <c r="M16" s="27" t="e">
        <f>L16+I16</f>
        <v>#DIV/0!</v>
      </c>
      <c r="N16" s="88" t="e">
        <f>M16/E16</f>
        <v>#DIV/0!</v>
      </c>
      <c r="O16" s="82"/>
    </row>
    <row r="17" spans="1:15" s="19" customFormat="1" ht="12.75">
      <c r="A17" s="29"/>
      <c r="B17" s="82" t="s">
        <v>129</v>
      </c>
      <c r="C17" s="140"/>
      <c r="D17" s="23">
        <v>491</v>
      </c>
      <c r="E17" s="24">
        <v>2</v>
      </c>
      <c r="F17" s="25" t="e">
        <f>(D17/C17)*E17</f>
        <v>#DIV/0!</v>
      </c>
      <c r="G17" s="141"/>
      <c r="H17" s="26"/>
      <c r="I17" s="27" t="e">
        <f t="shared" si="0"/>
        <v>#DIV/0!</v>
      </c>
      <c r="J17" s="142"/>
      <c r="K17" s="141"/>
      <c r="L17" s="28">
        <f>J17*K17</f>
        <v>0</v>
      </c>
      <c r="M17" s="27" t="e">
        <f>L17+I17</f>
        <v>#DIV/0!</v>
      </c>
      <c r="N17" s="88" t="e">
        <f>M17/E17</f>
        <v>#DIV/0!</v>
      </c>
      <c r="O17" s="82" t="s">
        <v>110</v>
      </c>
    </row>
    <row r="18" spans="1:15" s="19" customFormat="1" ht="12.75">
      <c r="A18" s="29"/>
      <c r="B18" s="82" t="s">
        <v>104</v>
      </c>
      <c r="C18" s="140"/>
      <c r="D18" s="23">
        <v>40</v>
      </c>
      <c r="E18" s="24">
        <v>2</v>
      </c>
      <c r="F18" s="25" t="e">
        <f t="shared" ref="F18:F20" si="1">(D18/C18)*E18</f>
        <v>#DIV/0!</v>
      </c>
      <c r="G18" s="141"/>
      <c r="H18" s="26"/>
      <c r="I18" s="27" t="e">
        <f t="shared" si="0"/>
        <v>#DIV/0!</v>
      </c>
      <c r="J18" s="142"/>
      <c r="K18" s="141"/>
      <c r="L18" s="28">
        <f t="shared" ref="L18:L20" si="2">J18*K18</f>
        <v>0</v>
      </c>
      <c r="M18" s="27" t="e">
        <f t="shared" ref="M18:M20" si="3">L18+I18</f>
        <v>#DIV/0!</v>
      </c>
      <c r="N18" s="88" t="e">
        <f t="shared" ref="N18:N20" si="4">M18/E18</f>
        <v>#DIV/0!</v>
      </c>
      <c r="O18" s="82"/>
    </row>
    <row r="19" spans="1:15" s="19" customFormat="1" ht="12.75">
      <c r="A19" s="29"/>
      <c r="B19" s="82" t="s">
        <v>105</v>
      </c>
      <c r="C19" s="140"/>
      <c r="D19" s="23">
        <v>36</v>
      </c>
      <c r="E19" s="24">
        <v>2</v>
      </c>
      <c r="F19" s="25" t="e">
        <f t="shared" si="1"/>
        <v>#DIV/0!</v>
      </c>
      <c r="G19" s="141"/>
      <c r="H19" s="26"/>
      <c r="I19" s="27" t="e">
        <f t="shared" si="0"/>
        <v>#DIV/0!</v>
      </c>
      <c r="J19" s="142"/>
      <c r="K19" s="141"/>
      <c r="L19" s="28">
        <f t="shared" si="2"/>
        <v>0</v>
      </c>
      <c r="M19" s="27" t="e">
        <f t="shared" si="3"/>
        <v>#DIV/0!</v>
      </c>
      <c r="N19" s="88" t="e">
        <f t="shared" si="4"/>
        <v>#DIV/0!</v>
      </c>
      <c r="O19" s="82"/>
    </row>
    <row r="20" spans="1:15" s="19" customFormat="1" ht="12.75">
      <c r="A20" s="29"/>
      <c r="B20" s="82" t="s">
        <v>106</v>
      </c>
      <c r="C20" s="140"/>
      <c r="D20" s="23">
        <v>705</v>
      </c>
      <c r="E20" s="24">
        <v>2</v>
      </c>
      <c r="F20" s="25" t="e">
        <f t="shared" si="1"/>
        <v>#DIV/0!</v>
      </c>
      <c r="G20" s="141"/>
      <c r="H20" s="26"/>
      <c r="I20" s="27" t="e">
        <f t="shared" si="0"/>
        <v>#DIV/0!</v>
      </c>
      <c r="J20" s="142"/>
      <c r="K20" s="141"/>
      <c r="L20" s="28">
        <f t="shared" si="2"/>
        <v>0</v>
      </c>
      <c r="M20" s="27" t="e">
        <f t="shared" si="3"/>
        <v>#DIV/0!</v>
      </c>
      <c r="N20" s="88" t="e">
        <f t="shared" si="4"/>
        <v>#DIV/0!</v>
      </c>
      <c r="O20" s="82"/>
    </row>
    <row r="21" spans="1:15" s="19" customFormat="1" ht="12.75">
      <c r="A21" s="29"/>
      <c r="B21" s="29"/>
      <c r="C21" s="22"/>
      <c r="D21" s="23"/>
      <c r="E21" s="24"/>
      <c r="F21" s="25"/>
      <c r="G21" s="26"/>
      <c r="H21" s="26"/>
      <c r="I21" s="27"/>
      <c r="J21" s="25"/>
      <c r="K21" s="26"/>
      <c r="L21" s="28"/>
      <c r="M21" s="27"/>
      <c r="N21" s="88"/>
      <c r="O21" s="82"/>
    </row>
    <row r="22" spans="1:15" s="19" customFormat="1" ht="12.75">
      <c r="A22" s="13"/>
      <c r="B22" s="30" t="s">
        <v>33</v>
      </c>
      <c r="C22" s="30"/>
      <c r="D22" s="15">
        <f>SUM(D15:D20)</f>
        <v>2940</v>
      </c>
      <c r="E22" s="31"/>
      <c r="F22" s="15" t="e">
        <f>SUM(F15:F20)</f>
        <v>#DIV/0!</v>
      </c>
      <c r="G22" s="17"/>
      <c r="H22" s="17">
        <f>SUM(H15:H20)</f>
        <v>0</v>
      </c>
      <c r="I22" s="18" t="e">
        <f>SUM(I15:I20)</f>
        <v>#DIV/0!</v>
      </c>
      <c r="J22" s="15">
        <f>SUM(J15:J20)</f>
        <v>0</v>
      </c>
      <c r="K22" s="17"/>
      <c r="L22" s="17">
        <f>SUM(L15:L20)</f>
        <v>0</v>
      </c>
      <c r="M22" s="114" t="e">
        <f>SUM(M15:M20)</f>
        <v>#DIV/0!</v>
      </c>
      <c r="N22" s="85"/>
      <c r="O22" s="82"/>
    </row>
    <row r="23" spans="1:15">
      <c r="A23" s="96" t="s">
        <v>182</v>
      </c>
      <c r="C23" s="34"/>
      <c r="D23" s="35"/>
      <c r="E23" s="36"/>
      <c r="F23" s="25"/>
      <c r="G23" s="26"/>
      <c r="H23" s="26"/>
      <c r="I23" s="27"/>
      <c r="J23" s="25"/>
      <c r="K23" s="26"/>
      <c r="L23" s="28"/>
      <c r="M23" s="27"/>
      <c r="N23" s="88"/>
      <c r="O23" s="82" t="s">
        <v>111</v>
      </c>
    </row>
    <row r="24" spans="1:15">
      <c r="A24" s="29"/>
      <c r="B24" s="82" t="s">
        <v>127</v>
      </c>
      <c r="C24" s="140"/>
      <c r="D24" s="37">
        <v>1740</v>
      </c>
      <c r="E24" s="24">
        <v>2</v>
      </c>
      <c r="F24" s="25" t="e">
        <f t="shared" ref="F24:F31" si="5">(D24/C24)*E24</f>
        <v>#DIV/0!</v>
      </c>
      <c r="G24" s="141"/>
      <c r="H24" s="141"/>
      <c r="I24" s="103" t="e">
        <f>(F24*G24)+H24</f>
        <v>#DIV/0!</v>
      </c>
      <c r="J24" s="142"/>
      <c r="K24" s="141"/>
      <c r="L24" s="28">
        <f t="shared" ref="L24:L31" si="6">J24*K24</f>
        <v>0</v>
      </c>
      <c r="M24" s="27" t="e">
        <f t="shared" ref="M24:M31" si="7">L24+I24</f>
        <v>#DIV/0!</v>
      </c>
      <c r="N24" s="88" t="e">
        <f t="shared" ref="N24:N31" si="8">M24/E24</f>
        <v>#DIV/0!</v>
      </c>
      <c r="O24" s="82" t="s">
        <v>209</v>
      </c>
    </row>
    <row r="25" spans="1:15">
      <c r="A25" s="29"/>
      <c r="B25" s="82" t="s">
        <v>128</v>
      </c>
      <c r="C25" s="140"/>
      <c r="D25" s="37">
        <v>1740</v>
      </c>
      <c r="E25" s="24">
        <v>2</v>
      </c>
      <c r="F25" s="25" t="e">
        <f t="shared" si="5"/>
        <v>#DIV/0!</v>
      </c>
      <c r="G25" s="141"/>
      <c r="H25" s="26"/>
      <c r="I25" s="27" t="e">
        <f t="shared" ref="I25:I31" si="9">(F25*G25)</f>
        <v>#DIV/0!</v>
      </c>
      <c r="J25" s="142"/>
      <c r="K25" s="141"/>
      <c r="L25" s="28">
        <f t="shared" si="6"/>
        <v>0</v>
      </c>
      <c r="M25" s="27" t="e">
        <f t="shared" si="7"/>
        <v>#DIV/0!</v>
      </c>
      <c r="N25" s="88" t="e">
        <f t="shared" si="8"/>
        <v>#DIV/0!</v>
      </c>
      <c r="O25" s="82"/>
    </row>
    <row r="26" spans="1:15">
      <c r="A26" s="29"/>
      <c r="B26" s="83" t="s">
        <v>129</v>
      </c>
      <c r="C26" s="140"/>
      <c r="D26" s="37">
        <v>838</v>
      </c>
      <c r="E26" s="24">
        <v>2</v>
      </c>
      <c r="F26" s="25" t="e">
        <f t="shared" si="5"/>
        <v>#DIV/0!</v>
      </c>
      <c r="G26" s="141"/>
      <c r="H26" s="26"/>
      <c r="I26" s="27" t="e">
        <f t="shared" si="9"/>
        <v>#DIV/0!</v>
      </c>
      <c r="J26" s="142"/>
      <c r="K26" s="141"/>
      <c r="L26" s="28">
        <f t="shared" si="6"/>
        <v>0</v>
      </c>
      <c r="M26" s="27" t="e">
        <f t="shared" si="7"/>
        <v>#DIV/0!</v>
      </c>
      <c r="N26" s="88" t="e">
        <f t="shared" si="8"/>
        <v>#DIV/0!</v>
      </c>
      <c r="O26" s="82" t="s">
        <v>112</v>
      </c>
    </row>
    <row r="27" spans="1:15">
      <c r="A27" s="29"/>
      <c r="B27" s="83" t="s">
        <v>191</v>
      </c>
      <c r="C27" s="140"/>
      <c r="D27" s="37">
        <v>195</v>
      </c>
      <c r="E27" s="24">
        <v>2</v>
      </c>
      <c r="F27" s="25" t="e">
        <f t="shared" si="5"/>
        <v>#DIV/0!</v>
      </c>
      <c r="G27" s="141"/>
      <c r="H27" s="26"/>
      <c r="I27" s="27" t="e">
        <f t="shared" si="9"/>
        <v>#DIV/0!</v>
      </c>
      <c r="J27" s="142"/>
      <c r="K27" s="141"/>
      <c r="L27" s="28">
        <f t="shared" si="6"/>
        <v>0</v>
      </c>
      <c r="M27" s="27" t="e">
        <f t="shared" si="7"/>
        <v>#DIV/0!</v>
      </c>
      <c r="N27" s="88" t="e">
        <f t="shared" si="8"/>
        <v>#DIV/0!</v>
      </c>
      <c r="O27" s="82" t="s">
        <v>192</v>
      </c>
    </row>
    <row r="28" spans="1:15">
      <c r="A28" s="38"/>
      <c r="B28" s="83" t="s">
        <v>104</v>
      </c>
      <c r="C28" s="140"/>
      <c r="D28" s="37">
        <v>48</v>
      </c>
      <c r="E28" s="24">
        <v>2</v>
      </c>
      <c r="F28" s="25" t="e">
        <f t="shared" si="5"/>
        <v>#DIV/0!</v>
      </c>
      <c r="G28" s="141"/>
      <c r="H28" s="26"/>
      <c r="I28" s="27" t="e">
        <f t="shared" si="9"/>
        <v>#DIV/0!</v>
      </c>
      <c r="J28" s="142"/>
      <c r="K28" s="141"/>
      <c r="L28" s="28">
        <f t="shared" si="6"/>
        <v>0</v>
      </c>
      <c r="M28" s="27" t="e">
        <f t="shared" si="7"/>
        <v>#DIV/0!</v>
      </c>
      <c r="N28" s="88" t="e">
        <f t="shared" si="8"/>
        <v>#DIV/0!</v>
      </c>
      <c r="O28" s="82"/>
    </row>
    <row r="29" spans="1:15">
      <c r="A29" s="38"/>
      <c r="B29" s="83" t="s">
        <v>107</v>
      </c>
      <c r="C29" s="140"/>
      <c r="D29" s="37">
        <v>15</v>
      </c>
      <c r="E29" s="24">
        <v>2</v>
      </c>
      <c r="F29" s="25" t="e">
        <f t="shared" si="5"/>
        <v>#DIV/0!</v>
      </c>
      <c r="G29" s="141"/>
      <c r="H29" s="26"/>
      <c r="I29" s="27" t="e">
        <f t="shared" si="9"/>
        <v>#DIV/0!</v>
      </c>
      <c r="J29" s="142"/>
      <c r="K29" s="141"/>
      <c r="L29" s="28">
        <f t="shared" si="6"/>
        <v>0</v>
      </c>
      <c r="M29" s="27" t="e">
        <f t="shared" si="7"/>
        <v>#DIV/0!</v>
      </c>
      <c r="N29" s="88" t="e">
        <f t="shared" si="8"/>
        <v>#DIV/0!</v>
      </c>
      <c r="O29" s="82"/>
    </row>
    <row r="30" spans="1:15">
      <c r="A30" s="38"/>
      <c r="B30" s="83" t="s">
        <v>105</v>
      </c>
      <c r="C30" s="140"/>
      <c r="D30" s="37">
        <v>10</v>
      </c>
      <c r="E30" s="24">
        <v>2</v>
      </c>
      <c r="F30" s="25" t="e">
        <f t="shared" si="5"/>
        <v>#DIV/0!</v>
      </c>
      <c r="G30" s="141"/>
      <c r="H30" s="26"/>
      <c r="I30" s="27" t="e">
        <f t="shared" si="9"/>
        <v>#DIV/0!</v>
      </c>
      <c r="J30" s="142"/>
      <c r="K30" s="141"/>
      <c r="L30" s="28">
        <f t="shared" si="6"/>
        <v>0</v>
      </c>
      <c r="M30" s="27" t="e">
        <f t="shared" si="7"/>
        <v>#DIV/0!</v>
      </c>
      <c r="N30" s="88" t="e">
        <f t="shared" si="8"/>
        <v>#DIV/0!</v>
      </c>
      <c r="O30" s="82"/>
    </row>
    <row r="31" spans="1:15">
      <c r="A31" s="38"/>
      <c r="B31" s="82" t="s">
        <v>108</v>
      </c>
      <c r="C31" s="140"/>
      <c r="D31" s="37">
        <v>320</v>
      </c>
      <c r="E31" s="24">
        <v>2</v>
      </c>
      <c r="F31" s="25" t="e">
        <f t="shared" si="5"/>
        <v>#DIV/0!</v>
      </c>
      <c r="G31" s="141"/>
      <c r="H31" s="26"/>
      <c r="I31" s="27" t="e">
        <f t="shared" si="9"/>
        <v>#DIV/0!</v>
      </c>
      <c r="J31" s="142"/>
      <c r="K31" s="141"/>
      <c r="L31" s="28">
        <f t="shared" si="6"/>
        <v>0</v>
      </c>
      <c r="M31" s="27" t="e">
        <f t="shared" si="7"/>
        <v>#DIV/0!</v>
      </c>
      <c r="N31" s="88" t="e">
        <f t="shared" si="8"/>
        <v>#DIV/0!</v>
      </c>
      <c r="O31" s="82"/>
    </row>
    <row r="32" spans="1:15">
      <c r="A32" s="38"/>
      <c r="B32" s="38"/>
      <c r="C32" s="38"/>
      <c r="D32" s="37"/>
      <c r="E32" s="36"/>
      <c r="F32" s="25"/>
      <c r="G32" s="26"/>
      <c r="H32" s="26"/>
      <c r="I32" s="27"/>
      <c r="J32" s="25"/>
      <c r="K32" s="26"/>
      <c r="L32" s="28"/>
      <c r="M32" s="27"/>
      <c r="N32" s="88"/>
      <c r="O32" s="82"/>
    </row>
    <row r="33" spans="1:17">
      <c r="A33" s="13"/>
      <c r="B33" s="30" t="s">
        <v>33</v>
      </c>
      <c r="C33" s="30"/>
      <c r="D33" s="15">
        <f>SUM(D24:D31)</f>
        <v>4906</v>
      </c>
      <c r="E33" s="31"/>
      <c r="F33" s="15" t="e">
        <f>SUM(F24:F31)</f>
        <v>#DIV/0!</v>
      </c>
      <c r="G33" s="17"/>
      <c r="H33" s="15">
        <f>SUM(H24:H31)</f>
        <v>0</v>
      </c>
      <c r="I33" s="18" t="e">
        <f>SUM(I24:I31)</f>
        <v>#DIV/0!</v>
      </c>
      <c r="J33" s="15">
        <f>SUM(J24:J31)</f>
        <v>0</v>
      </c>
      <c r="K33" s="17"/>
      <c r="L33" s="15">
        <f>SUM(L24:L31)</f>
        <v>0</v>
      </c>
      <c r="M33" s="114" t="e">
        <f>SUM(M24:M31)</f>
        <v>#DIV/0!</v>
      </c>
      <c r="N33" s="89"/>
      <c r="O33" s="82"/>
    </row>
    <row r="34" spans="1:17">
      <c r="A34" s="97" t="s">
        <v>167</v>
      </c>
      <c r="B34" s="33"/>
      <c r="C34" s="34"/>
      <c r="D34" s="35"/>
      <c r="E34" s="36"/>
      <c r="F34" s="25"/>
      <c r="G34" s="26"/>
      <c r="H34" s="26"/>
      <c r="I34" s="27"/>
      <c r="J34" s="25"/>
      <c r="K34" s="26"/>
      <c r="L34" s="28"/>
      <c r="M34" s="27"/>
      <c r="N34" s="88"/>
      <c r="O34" s="82" t="s">
        <v>109</v>
      </c>
    </row>
    <row r="35" spans="1:17">
      <c r="A35" s="29"/>
      <c r="B35" s="82" t="s">
        <v>127</v>
      </c>
      <c r="C35" s="140"/>
      <c r="D35" s="25">
        <v>895</v>
      </c>
      <c r="E35" s="24">
        <v>3</v>
      </c>
      <c r="F35" s="25" t="e">
        <f t="shared" ref="F35:F37" si="10">(D35/C35)*E35</f>
        <v>#DIV/0!</v>
      </c>
      <c r="G35" s="141"/>
      <c r="H35" s="141"/>
      <c r="I35" s="103" t="e">
        <f>(F35*G35)+H35</f>
        <v>#DIV/0!</v>
      </c>
      <c r="J35" s="142"/>
      <c r="K35" s="141"/>
      <c r="L35" s="28">
        <f t="shared" ref="L35:L37" si="11">J35*K35</f>
        <v>0</v>
      </c>
      <c r="M35" s="27" t="e">
        <f t="shared" ref="M35:M37" si="12">L35+I35</f>
        <v>#DIV/0!</v>
      </c>
      <c r="N35" s="88" t="e">
        <f t="shared" ref="N35:N37" si="13">M35/E35</f>
        <v>#DIV/0!</v>
      </c>
      <c r="O35" s="82" t="s">
        <v>194</v>
      </c>
    </row>
    <row r="36" spans="1:17">
      <c r="A36" s="29"/>
      <c r="B36" s="82" t="s">
        <v>128</v>
      </c>
      <c r="C36" s="140"/>
      <c r="D36" s="25">
        <v>895</v>
      </c>
      <c r="E36" s="24">
        <v>3</v>
      </c>
      <c r="F36" s="25" t="e">
        <f t="shared" si="10"/>
        <v>#DIV/0!</v>
      </c>
      <c r="G36" s="141"/>
      <c r="H36" s="26"/>
      <c r="I36" s="27" t="e">
        <f>(F36*G36)</f>
        <v>#DIV/0!</v>
      </c>
      <c r="J36" s="142"/>
      <c r="K36" s="141"/>
      <c r="L36" s="28">
        <f t="shared" si="11"/>
        <v>0</v>
      </c>
      <c r="M36" s="27" t="e">
        <f t="shared" si="12"/>
        <v>#DIV/0!</v>
      </c>
      <c r="N36" s="88" t="e">
        <f t="shared" si="13"/>
        <v>#DIV/0!</v>
      </c>
      <c r="O36" s="82" t="s">
        <v>113</v>
      </c>
    </row>
    <row r="37" spans="1:17">
      <c r="A37" s="29"/>
      <c r="B37" s="82" t="s">
        <v>129</v>
      </c>
      <c r="C37" s="140"/>
      <c r="D37" s="23">
        <v>547</v>
      </c>
      <c r="E37" s="24">
        <v>3</v>
      </c>
      <c r="F37" s="25" t="e">
        <f t="shared" si="10"/>
        <v>#DIV/0!</v>
      </c>
      <c r="G37" s="141"/>
      <c r="H37" s="26"/>
      <c r="I37" s="27" t="e">
        <f>(F37*G37)</f>
        <v>#DIV/0!</v>
      </c>
      <c r="J37" s="142"/>
      <c r="K37" s="141"/>
      <c r="L37" s="28">
        <f t="shared" si="11"/>
        <v>0</v>
      </c>
      <c r="M37" s="27" t="e">
        <f t="shared" si="12"/>
        <v>#DIV/0!</v>
      </c>
      <c r="N37" s="88" t="e">
        <f t="shared" si="13"/>
        <v>#DIV/0!</v>
      </c>
      <c r="O37" s="82"/>
    </row>
    <row r="38" spans="1:17">
      <c r="A38" s="38"/>
      <c r="B38" s="38"/>
      <c r="C38" s="140"/>
      <c r="D38" s="25"/>
      <c r="E38" s="36"/>
      <c r="F38" s="25"/>
      <c r="G38" s="141"/>
      <c r="H38" s="26"/>
      <c r="I38" s="27"/>
      <c r="J38" s="142"/>
      <c r="K38" s="141"/>
      <c r="L38" s="28"/>
      <c r="M38" s="27"/>
      <c r="N38" s="88"/>
      <c r="O38" s="82"/>
      <c r="P38" s="40"/>
      <c r="Q38" s="40"/>
    </row>
    <row r="39" spans="1:17">
      <c r="A39" s="13"/>
      <c r="B39" s="30" t="s">
        <v>33</v>
      </c>
      <c r="C39" s="30"/>
      <c r="D39" s="15">
        <f>SUM(D35:D37)</f>
        <v>2337</v>
      </c>
      <c r="E39" s="31"/>
      <c r="F39" s="15" t="e">
        <f>SUM(F35:F37)</f>
        <v>#DIV/0!</v>
      </c>
      <c r="G39" s="17"/>
      <c r="H39" s="15">
        <f>SUM(H35:H37)</f>
        <v>0</v>
      </c>
      <c r="I39" s="18" t="e">
        <f>SUM(I35:I37)</f>
        <v>#DIV/0!</v>
      </c>
      <c r="J39" s="15">
        <f>SUM(J35:J37)</f>
        <v>0</v>
      </c>
      <c r="K39" s="17"/>
      <c r="L39" s="15">
        <f>SUM(L35:L37)</f>
        <v>0</v>
      </c>
      <c r="M39" s="114" t="e">
        <f>SUM(M35:M37)</f>
        <v>#DIV/0!</v>
      </c>
      <c r="N39" s="89"/>
      <c r="O39" s="82"/>
    </row>
    <row r="40" spans="1:17">
      <c r="A40" s="132" t="s">
        <v>168</v>
      </c>
      <c r="B40" s="33"/>
      <c r="C40" s="22"/>
      <c r="D40" s="23"/>
      <c r="E40" s="24"/>
      <c r="F40" s="25"/>
      <c r="G40" s="26"/>
      <c r="H40" s="26"/>
      <c r="I40" s="27"/>
      <c r="J40" s="25"/>
      <c r="K40" s="26"/>
      <c r="L40" s="28"/>
      <c r="M40" s="27"/>
      <c r="N40" s="88"/>
      <c r="O40" s="82" t="s">
        <v>186</v>
      </c>
    </row>
    <row r="41" spans="1:17">
      <c r="A41" s="4"/>
      <c r="B41" s="82" t="s">
        <v>114</v>
      </c>
      <c r="C41" s="140"/>
      <c r="D41" s="23">
        <v>2148</v>
      </c>
      <c r="E41" s="24">
        <v>2</v>
      </c>
      <c r="F41" s="25" t="e">
        <f t="shared" ref="F41:F47" si="14">(D41/C41)*E41</f>
        <v>#DIV/0!</v>
      </c>
      <c r="G41" s="141"/>
      <c r="H41" s="10"/>
      <c r="I41" s="27" t="e">
        <f t="shared" ref="I41:I48" si="15">(F41*G41)</f>
        <v>#DIV/0!</v>
      </c>
      <c r="J41" s="142"/>
      <c r="K41" s="141"/>
      <c r="L41" s="28">
        <f t="shared" ref="L41:L48" si="16">J41*K41</f>
        <v>0</v>
      </c>
      <c r="M41" s="27" t="e">
        <f t="shared" ref="M41:M47" si="17">L41+I41</f>
        <v>#DIV/0!</v>
      </c>
      <c r="N41" s="88" t="e">
        <f t="shared" ref="N41:N48" si="18">M41/E41</f>
        <v>#DIV/0!</v>
      </c>
      <c r="O41" s="82" t="s">
        <v>187</v>
      </c>
    </row>
    <row r="42" spans="1:17">
      <c r="A42" s="4"/>
      <c r="B42" s="82" t="s">
        <v>128</v>
      </c>
      <c r="C42" s="140"/>
      <c r="D42" s="23">
        <v>1710</v>
      </c>
      <c r="E42" s="24">
        <v>2</v>
      </c>
      <c r="F42" s="25" t="e">
        <f t="shared" si="14"/>
        <v>#DIV/0!</v>
      </c>
      <c r="G42" s="141"/>
      <c r="H42" s="26"/>
      <c r="I42" s="27" t="e">
        <f t="shared" si="15"/>
        <v>#DIV/0!</v>
      </c>
      <c r="J42" s="142"/>
      <c r="K42" s="141"/>
      <c r="L42" s="28">
        <f t="shared" si="16"/>
        <v>0</v>
      </c>
      <c r="M42" s="27" t="e">
        <f t="shared" si="17"/>
        <v>#DIV/0!</v>
      </c>
      <c r="N42" s="88" t="e">
        <f t="shared" si="18"/>
        <v>#DIV/0!</v>
      </c>
      <c r="O42" s="82" t="s">
        <v>188</v>
      </c>
    </row>
    <row r="43" spans="1:17">
      <c r="A43" s="29"/>
      <c r="B43" s="82" t="s">
        <v>129</v>
      </c>
      <c r="C43" s="140"/>
      <c r="D43" s="23">
        <v>1473</v>
      </c>
      <c r="E43" s="24">
        <v>2</v>
      </c>
      <c r="F43" s="25" t="e">
        <f t="shared" si="14"/>
        <v>#DIV/0!</v>
      </c>
      <c r="G43" s="141"/>
      <c r="H43" s="26"/>
      <c r="I43" s="27" t="e">
        <f t="shared" si="15"/>
        <v>#DIV/0!</v>
      </c>
      <c r="J43" s="142"/>
      <c r="K43" s="141"/>
      <c r="L43" s="28">
        <f t="shared" si="16"/>
        <v>0</v>
      </c>
      <c r="M43" s="27" t="e">
        <f t="shared" si="17"/>
        <v>#DIV/0!</v>
      </c>
      <c r="N43" s="88" t="e">
        <f t="shared" si="18"/>
        <v>#DIV/0!</v>
      </c>
      <c r="O43" s="82" t="s">
        <v>185</v>
      </c>
    </row>
    <row r="44" spans="1:17">
      <c r="A44" s="29"/>
      <c r="B44" s="82" t="s">
        <v>118</v>
      </c>
      <c r="C44" s="140"/>
      <c r="D44" s="23">
        <v>312</v>
      </c>
      <c r="E44" s="24">
        <v>2</v>
      </c>
      <c r="F44" s="25" t="e">
        <f t="shared" si="14"/>
        <v>#DIV/0!</v>
      </c>
      <c r="G44" s="141"/>
      <c r="H44" s="26"/>
      <c r="I44" s="27" t="e">
        <f t="shared" si="15"/>
        <v>#DIV/0!</v>
      </c>
      <c r="J44" s="142"/>
      <c r="K44" s="141"/>
      <c r="L44" s="28">
        <f t="shared" si="16"/>
        <v>0</v>
      </c>
      <c r="M44" s="27" t="e">
        <f t="shared" si="17"/>
        <v>#DIV/0!</v>
      </c>
      <c r="N44" s="88" t="e">
        <f t="shared" si="18"/>
        <v>#DIV/0!</v>
      </c>
      <c r="O44" s="82" t="s">
        <v>184</v>
      </c>
    </row>
    <row r="45" spans="1:17">
      <c r="A45" s="29"/>
      <c r="B45" s="82" t="s">
        <v>115</v>
      </c>
      <c r="C45" s="140"/>
      <c r="D45" s="23">
        <v>76</v>
      </c>
      <c r="E45" s="24">
        <v>2</v>
      </c>
      <c r="F45" s="25" t="e">
        <f>(D45/C45)*E45</f>
        <v>#DIV/0!</v>
      </c>
      <c r="G45" s="141"/>
      <c r="H45" s="26"/>
      <c r="I45" s="27" t="e">
        <f t="shared" si="15"/>
        <v>#DIV/0!</v>
      </c>
      <c r="J45" s="142"/>
      <c r="K45" s="141"/>
      <c r="L45" s="28">
        <f>J45*K45</f>
        <v>0</v>
      </c>
      <c r="M45" s="8" t="e">
        <f>L45+I45</f>
        <v>#DIV/0!</v>
      </c>
      <c r="N45" s="88" t="e">
        <f t="shared" si="18"/>
        <v>#DIV/0!</v>
      </c>
      <c r="O45" s="82"/>
    </row>
    <row r="46" spans="1:17">
      <c r="A46" s="29"/>
      <c r="B46" s="82" t="s">
        <v>116</v>
      </c>
      <c r="C46" s="140"/>
      <c r="D46" s="23">
        <v>128</v>
      </c>
      <c r="E46" s="24">
        <v>10</v>
      </c>
      <c r="F46" s="25" t="e">
        <f t="shared" si="14"/>
        <v>#DIV/0!</v>
      </c>
      <c r="G46" s="141"/>
      <c r="H46" s="26"/>
      <c r="I46" s="27" t="e">
        <f t="shared" si="15"/>
        <v>#DIV/0!</v>
      </c>
      <c r="J46" s="142"/>
      <c r="K46" s="141"/>
      <c r="L46" s="28">
        <f t="shared" si="16"/>
        <v>0</v>
      </c>
      <c r="M46" s="27" t="e">
        <f t="shared" si="17"/>
        <v>#DIV/0!</v>
      </c>
      <c r="N46" s="88" t="e">
        <f t="shared" si="18"/>
        <v>#DIV/0!</v>
      </c>
      <c r="O46" s="82" t="s">
        <v>119</v>
      </c>
    </row>
    <row r="47" spans="1:17">
      <c r="A47" s="29"/>
      <c r="B47" s="82" t="s">
        <v>117</v>
      </c>
      <c r="C47" s="140"/>
      <c r="D47" s="23">
        <v>120</v>
      </c>
      <c r="E47" s="24">
        <v>2</v>
      </c>
      <c r="F47" s="25" t="e">
        <f t="shared" si="14"/>
        <v>#DIV/0!</v>
      </c>
      <c r="G47" s="141"/>
      <c r="H47" s="26"/>
      <c r="I47" s="27" t="e">
        <f t="shared" si="15"/>
        <v>#DIV/0!</v>
      </c>
      <c r="J47" s="142"/>
      <c r="K47" s="141"/>
      <c r="L47" s="28">
        <f t="shared" si="16"/>
        <v>0</v>
      </c>
      <c r="M47" s="27" t="e">
        <f t="shared" si="17"/>
        <v>#DIV/0!</v>
      </c>
      <c r="N47" s="88" t="e">
        <f t="shared" si="18"/>
        <v>#DIV/0!</v>
      </c>
      <c r="O47" s="82" t="s">
        <v>120</v>
      </c>
    </row>
    <row r="48" spans="1:17">
      <c r="A48" s="29"/>
      <c r="B48" s="82" t="s">
        <v>196</v>
      </c>
      <c r="C48" s="140"/>
      <c r="D48" s="94">
        <v>6</v>
      </c>
      <c r="E48" s="24">
        <v>2</v>
      </c>
      <c r="F48" s="25" t="e">
        <f>(D48/C48)*E48</f>
        <v>#DIV/0!</v>
      </c>
      <c r="G48" s="141"/>
      <c r="H48" s="10"/>
      <c r="I48" s="27" t="e">
        <f t="shared" si="15"/>
        <v>#DIV/0!</v>
      </c>
      <c r="J48" s="142"/>
      <c r="K48" s="141"/>
      <c r="L48" s="28">
        <f t="shared" si="16"/>
        <v>0</v>
      </c>
      <c r="M48" s="27" t="e">
        <f>L48+I48</f>
        <v>#DIV/0!</v>
      </c>
      <c r="N48" s="88" t="e">
        <f t="shared" si="18"/>
        <v>#DIV/0!</v>
      </c>
      <c r="O48" s="82"/>
      <c r="P48" s="40"/>
    </row>
    <row r="49" spans="1:15">
      <c r="A49" s="38"/>
      <c r="B49" s="38"/>
      <c r="C49" s="38"/>
      <c r="D49" s="25"/>
      <c r="E49" s="36"/>
      <c r="F49" s="25"/>
      <c r="G49" s="26"/>
      <c r="H49" s="26"/>
      <c r="I49" s="27"/>
      <c r="J49" s="25"/>
      <c r="K49" s="26"/>
      <c r="L49" s="28"/>
      <c r="M49" s="27"/>
      <c r="N49" s="88"/>
      <c r="O49" s="82"/>
    </row>
    <row r="50" spans="1:15">
      <c r="A50" s="13"/>
      <c r="B50" s="30" t="s">
        <v>33</v>
      </c>
      <c r="C50" s="30"/>
      <c r="D50" s="15">
        <f>SUM(D41:D49)</f>
        <v>5973</v>
      </c>
      <c r="E50" s="31"/>
      <c r="F50" s="15" t="e">
        <f>SUM(F41:F49)</f>
        <v>#DIV/0!</v>
      </c>
      <c r="G50" s="17"/>
      <c r="H50" s="15">
        <f>SUM(H41:H49)</f>
        <v>0</v>
      </c>
      <c r="I50" s="18" t="e">
        <f>SUM(I41:I49)</f>
        <v>#DIV/0!</v>
      </c>
      <c r="J50" s="15">
        <f>SUM(J41:J49)</f>
        <v>0</v>
      </c>
      <c r="K50" s="17"/>
      <c r="L50" s="15">
        <f>SUM(L41:L49)</f>
        <v>0</v>
      </c>
      <c r="M50" s="114" t="e">
        <f>SUM(M41:M48)</f>
        <v>#DIV/0!</v>
      </c>
      <c r="N50" s="89"/>
      <c r="O50" s="82"/>
    </row>
    <row r="51" spans="1:15">
      <c r="A51" s="132" t="s">
        <v>166</v>
      </c>
      <c r="B51" s="33"/>
      <c r="C51" s="34"/>
      <c r="D51" s="35"/>
      <c r="E51" s="36"/>
      <c r="F51" s="25"/>
      <c r="G51" s="26"/>
      <c r="H51" s="26"/>
      <c r="I51" s="27"/>
      <c r="J51" s="25"/>
      <c r="K51" s="26"/>
      <c r="L51" s="28"/>
      <c r="M51" s="27"/>
      <c r="N51" s="88"/>
      <c r="O51" s="82"/>
    </row>
    <row r="52" spans="1:15">
      <c r="A52" s="29"/>
      <c r="B52" s="82" t="s">
        <v>127</v>
      </c>
      <c r="C52" s="140"/>
      <c r="D52" s="37">
        <v>45</v>
      </c>
      <c r="E52" s="24">
        <v>2</v>
      </c>
      <c r="F52" s="25" t="e">
        <f t="shared" ref="F52:F54" si="19">(D52/C52)*E52</f>
        <v>#DIV/0!</v>
      </c>
      <c r="G52" s="141"/>
      <c r="H52" s="26"/>
      <c r="I52" s="27" t="e">
        <f>(F52*G52)</f>
        <v>#DIV/0!</v>
      </c>
      <c r="J52" s="142"/>
      <c r="K52" s="141"/>
      <c r="L52" s="28">
        <f t="shared" ref="L52:L54" si="20">J52*K52</f>
        <v>0</v>
      </c>
      <c r="M52" s="27" t="e">
        <f t="shared" ref="M52:M54" si="21">L52+I52</f>
        <v>#DIV/0!</v>
      </c>
      <c r="N52" s="88" t="e">
        <f t="shared" ref="N52:N54" si="22">M52/E52</f>
        <v>#DIV/0!</v>
      </c>
      <c r="O52" s="82"/>
    </row>
    <row r="53" spans="1:15">
      <c r="A53" s="29"/>
      <c r="B53" s="82" t="s">
        <v>128</v>
      </c>
      <c r="C53" s="140"/>
      <c r="D53" s="37">
        <v>45</v>
      </c>
      <c r="E53" s="24">
        <v>2</v>
      </c>
      <c r="F53" s="25" t="e">
        <f t="shared" si="19"/>
        <v>#DIV/0!</v>
      </c>
      <c r="G53" s="141"/>
      <c r="H53" s="26"/>
      <c r="I53" s="27" t="e">
        <f>(F53*G53)</f>
        <v>#DIV/0!</v>
      </c>
      <c r="J53" s="142"/>
      <c r="K53" s="141"/>
      <c r="L53" s="28">
        <f t="shared" si="20"/>
        <v>0</v>
      </c>
      <c r="M53" s="27" t="e">
        <f t="shared" si="21"/>
        <v>#DIV/0!</v>
      </c>
      <c r="N53" s="88" t="e">
        <f t="shared" si="22"/>
        <v>#DIV/0!</v>
      </c>
      <c r="O53" s="82"/>
    </row>
    <row r="54" spans="1:15">
      <c r="A54" s="29"/>
      <c r="B54" s="82" t="s">
        <v>129</v>
      </c>
      <c r="C54" s="140"/>
      <c r="D54" s="37">
        <v>36</v>
      </c>
      <c r="E54" s="24">
        <v>2</v>
      </c>
      <c r="F54" s="25" t="e">
        <f t="shared" si="19"/>
        <v>#DIV/0!</v>
      </c>
      <c r="G54" s="141"/>
      <c r="H54" s="26"/>
      <c r="I54" s="27" t="e">
        <f>(F54*G54)</f>
        <v>#DIV/0!</v>
      </c>
      <c r="J54" s="142"/>
      <c r="K54" s="141"/>
      <c r="L54" s="28">
        <f t="shared" si="20"/>
        <v>0</v>
      </c>
      <c r="M54" s="27" t="e">
        <f t="shared" si="21"/>
        <v>#DIV/0!</v>
      </c>
      <c r="N54" s="88" t="e">
        <f t="shared" si="22"/>
        <v>#DIV/0!</v>
      </c>
      <c r="O54" s="82"/>
    </row>
    <row r="55" spans="1:15">
      <c r="A55" s="38"/>
      <c r="B55" s="38"/>
      <c r="C55" s="38"/>
      <c r="D55" s="25"/>
      <c r="E55" s="36"/>
      <c r="F55" s="25"/>
      <c r="G55" s="26"/>
      <c r="H55" s="26"/>
      <c r="I55" s="27"/>
      <c r="J55" s="25"/>
      <c r="K55" s="26"/>
      <c r="L55" s="28"/>
      <c r="M55" s="27"/>
      <c r="N55" s="88"/>
      <c r="O55" s="82"/>
    </row>
    <row r="56" spans="1:15">
      <c r="A56" s="13"/>
      <c r="B56" s="30" t="s">
        <v>33</v>
      </c>
      <c r="C56" s="30"/>
      <c r="D56" s="15">
        <f>SUM(D52:D54)</f>
        <v>126</v>
      </c>
      <c r="E56" s="31"/>
      <c r="F56" s="15" t="e">
        <f>SUM(F52:F54)</f>
        <v>#DIV/0!</v>
      </c>
      <c r="G56" s="17"/>
      <c r="H56" s="15">
        <f>SUM(H52:H54)</f>
        <v>0</v>
      </c>
      <c r="I56" s="18" t="e">
        <f>SUM(I52:I54)</f>
        <v>#DIV/0!</v>
      </c>
      <c r="J56" s="15">
        <f>SUM(J52:J54)</f>
        <v>0</v>
      </c>
      <c r="K56" s="17"/>
      <c r="L56" s="15">
        <f>SUM(L52:L54)</f>
        <v>0</v>
      </c>
      <c r="M56" s="114" t="e">
        <f>SUM(M52:M54)</f>
        <v>#DIV/0!</v>
      </c>
      <c r="N56" s="89"/>
      <c r="O56" s="82"/>
    </row>
    <row r="57" spans="1:15">
      <c r="A57" s="132" t="s">
        <v>165</v>
      </c>
      <c r="B57" s="33"/>
      <c r="C57" s="34"/>
      <c r="D57" s="35"/>
      <c r="E57" s="36"/>
      <c r="F57" s="25"/>
      <c r="G57" s="26"/>
      <c r="H57" s="26"/>
      <c r="I57" s="27"/>
      <c r="J57" s="25"/>
      <c r="K57" s="26"/>
      <c r="L57" s="28"/>
      <c r="M57" s="27"/>
      <c r="N57" s="88"/>
      <c r="O57" s="82"/>
    </row>
    <row r="58" spans="1:15">
      <c r="A58" s="29"/>
      <c r="B58" s="83" t="s">
        <v>121</v>
      </c>
      <c r="C58" s="140"/>
      <c r="D58" s="37">
        <v>119</v>
      </c>
      <c r="E58" s="24">
        <v>2</v>
      </c>
      <c r="F58" s="25" t="e">
        <f t="shared" ref="F58:F59" si="23">(D58/C58)*E58</f>
        <v>#DIV/0!</v>
      </c>
      <c r="G58" s="141"/>
      <c r="H58" s="26"/>
      <c r="I58" s="27" t="e">
        <f>(F58*G58)</f>
        <v>#DIV/0!</v>
      </c>
      <c r="J58" s="142"/>
      <c r="K58" s="141"/>
      <c r="L58" s="28">
        <f t="shared" ref="L58:L59" si="24">J58*K58</f>
        <v>0</v>
      </c>
      <c r="M58" s="27" t="e">
        <f t="shared" ref="M58:M59" si="25">L58+I58</f>
        <v>#DIV/0!</v>
      </c>
      <c r="N58" s="88" t="e">
        <f t="shared" ref="N58:N59" si="26">M58/E58</f>
        <v>#DIV/0!</v>
      </c>
      <c r="O58" s="82"/>
    </row>
    <row r="59" spans="1:15">
      <c r="A59" s="29"/>
      <c r="B59" s="83" t="s">
        <v>122</v>
      </c>
      <c r="C59" s="140"/>
      <c r="D59" s="37">
        <v>195</v>
      </c>
      <c r="E59" s="24">
        <v>2</v>
      </c>
      <c r="F59" s="25" t="e">
        <f t="shared" si="23"/>
        <v>#DIV/0!</v>
      </c>
      <c r="G59" s="141"/>
      <c r="H59" s="26"/>
      <c r="I59" s="27" t="e">
        <f>(F59*G59)</f>
        <v>#DIV/0!</v>
      </c>
      <c r="J59" s="142"/>
      <c r="K59" s="141"/>
      <c r="L59" s="28">
        <f t="shared" si="24"/>
        <v>0</v>
      </c>
      <c r="M59" s="27" t="e">
        <f t="shared" si="25"/>
        <v>#DIV/0!</v>
      </c>
      <c r="N59" s="88" t="e">
        <f t="shared" si="26"/>
        <v>#DIV/0!</v>
      </c>
      <c r="O59" s="82"/>
    </row>
    <row r="60" spans="1:15">
      <c r="A60" s="38"/>
      <c r="B60" s="38"/>
      <c r="C60" s="38"/>
      <c r="D60" s="25"/>
      <c r="E60" s="36"/>
      <c r="F60" s="25"/>
      <c r="G60" s="26"/>
      <c r="H60" s="26"/>
      <c r="I60" s="27"/>
      <c r="J60" s="25"/>
      <c r="K60" s="26"/>
      <c r="L60" s="28"/>
      <c r="M60" s="27"/>
      <c r="N60" s="88"/>
      <c r="O60" s="82"/>
    </row>
    <row r="61" spans="1:15">
      <c r="A61" s="13"/>
      <c r="B61" s="30" t="s">
        <v>33</v>
      </c>
      <c r="C61" s="30"/>
      <c r="D61" s="15">
        <f>SUM(D58:D59)</f>
        <v>314</v>
      </c>
      <c r="E61" s="31"/>
      <c r="F61" s="15" t="e">
        <f>SUM(F58:F59)</f>
        <v>#DIV/0!</v>
      </c>
      <c r="G61" s="17"/>
      <c r="H61" s="15">
        <f>SUM(H58:H59)</f>
        <v>0</v>
      </c>
      <c r="I61" s="18" t="e">
        <f>SUM(I58:I59)</f>
        <v>#DIV/0!</v>
      </c>
      <c r="J61" s="15">
        <f>SUM(J58:J59)</f>
        <v>0</v>
      </c>
      <c r="K61" s="17"/>
      <c r="L61" s="15">
        <f>SUM(L58:L59)</f>
        <v>0</v>
      </c>
      <c r="M61" s="114" t="e">
        <f>SUM(M58:M59)</f>
        <v>#DIV/0!</v>
      </c>
      <c r="N61" s="89"/>
      <c r="O61" s="82"/>
    </row>
    <row r="62" spans="1:15">
      <c r="A62" s="132" t="s">
        <v>169</v>
      </c>
      <c r="B62" s="33"/>
      <c r="C62" s="22"/>
      <c r="D62" s="23"/>
      <c r="E62" s="24"/>
      <c r="F62" s="25"/>
      <c r="G62" s="26"/>
      <c r="H62" s="26"/>
      <c r="I62" s="27"/>
      <c r="J62" s="25"/>
      <c r="K62" s="26"/>
      <c r="L62" s="28"/>
      <c r="M62" s="27"/>
      <c r="N62" s="88"/>
      <c r="O62" s="82"/>
    </row>
    <row r="63" spans="1:15">
      <c r="A63" s="4"/>
      <c r="B63" s="90" t="s">
        <v>123</v>
      </c>
      <c r="C63" s="140"/>
      <c r="D63" s="23">
        <v>35</v>
      </c>
      <c r="E63" s="24">
        <v>2</v>
      </c>
      <c r="F63" s="25" t="e">
        <f t="shared" ref="F63:F66" si="27">(D63/C63)*E63</f>
        <v>#DIV/0!</v>
      </c>
      <c r="G63" s="141"/>
      <c r="H63" s="10"/>
      <c r="I63" s="27" t="e">
        <f>(F63*G63)</f>
        <v>#DIV/0!</v>
      </c>
      <c r="J63" s="142"/>
      <c r="K63" s="141"/>
      <c r="L63" s="28">
        <f t="shared" ref="L63:L66" si="28">J63*K63</f>
        <v>0</v>
      </c>
      <c r="M63" s="27" t="e">
        <f t="shared" ref="M63:M66" si="29">L63+I63</f>
        <v>#DIV/0!</v>
      </c>
      <c r="N63" s="88" t="e">
        <f t="shared" ref="N63:N66" si="30">M63/E63</f>
        <v>#DIV/0!</v>
      </c>
      <c r="O63" s="82"/>
    </row>
    <row r="64" spans="1:15">
      <c r="A64" s="4"/>
      <c r="B64" s="90" t="s">
        <v>124</v>
      </c>
      <c r="C64" s="140"/>
      <c r="D64" s="23">
        <v>35</v>
      </c>
      <c r="E64" s="24">
        <v>2</v>
      </c>
      <c r="F64" s="25" t="e">
        <f t="shared" si="27"/>
        <v>#DIV/0!</v>
      </c>
      <c r="G64" s="141"/>
      <c r="H64" s="26"/>
      <c r="I64" s="27" t="e">
        <f>(F64*G64)</f>
        <v>#DIV/0!</v>
      </c>
      <c r="J64" s="142"/>
      <c r="K64" s="141"/>
      <c r="L64" s="28">
        <f t="shared" si="28"/>
        <v>0</v>
      </c>
      <c r="M64" s="27" t="e">
        <f t="shared" si="29"/>
        <v>#DIV/0!</v>
      </c>
      <c r="N64" s="88" t="e">
        <f t="shared" si="30"/>
        <v>#DIV/0!</v>
      </c>
      <c r="O64" s="82"/>
    </row>
    <row r="65" spans="1:15">
      <c r="A65" s="29"/>
      <c r="B65" s="90" t="s">
        <v>125</v>
      </c>
      <c r="C65" s="140"/>
      <c r="D65" s="23">
        <v>25</v>
      </c>
      <c r="E65" s="24">
        <v>2</v>
      </c>
      <c r="F65" s="25" t="e">
        <f t="shared" si="27"/>
        <v>#DIV/0!</v>
      </c>
      <c r="G65" s="141"/>
      <c r="H65" s="26"/>
      <c r="I65" s="27" t="e">
        <f>(F65*G65)</f>
        <v>#DIV/0!</v>
      </c>
      <c r="J65" s="142"/>
      <c r="K65" s="141"/>
      <c r="L65" s="28">
        <f t="shared" si="28"/>
        <v>0</v>
      </c>
      <c r="M65" s="27" t="e">
        <f t="shared" si="29"/>
        <v>#DIV/0!</v>
      </c>
      <c r="N65" s="88" t="e">
        <f t="shared" si="30"/>
        <v>#DIV/0!</v>
      </c>
      <c r="O65" s="82"/>
    </row>
    <row r="66" spans="1:15">
      <c r="A66" s="29"/>
      <c r="B66" s="90" t="s">
        <v>126</v>
      </c>
      <c r="C66" s="140"/>
      <c r="D66" s="23">
        <v>26</v>
      </c>
      <c r="E66" s="24">
        <v>2</v>
      </c>
      <c r="F66" s="25" t="e">
        <f t="shared" si="27"/>
        <v>#DIV/0!</v>
      </c>
      <c r="G66" s="141"/>
      <c r="H66" s="26"/>
      <c r="I66" s="27" t="e">
        <f>(F66*G66)</f>
        <v>#DIV/0!</v>
      </c>
      <c r="J66" s="142"/>
      <c r="K66" s="141"/>
      <c r="L66" s="28">
        <f t="shared" si="28"/>
        <v>0</v>
      </c>
      <c r="M66" s="27" t="e">
        <f t="shared" si="29"/>
        <v>#DIV/0!</v>
      </c>
      <c r="N66" s="88" t="e">
        <f t="shared" si="30"/>
        <v>#DIV/0!</v>
      </c>
      <c r="O66" s="82"/>
    </row>
    <row r="67" spans="1:15">
      <c r="A67" s="29"/>
      <c r="B67" s="90"/>
      <c r="C67" s="111"/>
      <c r="D67" s="94"/>
      <c r="E67" s="24"/>
      <c r="F67" s="6"/>
      <c r="G67" s="10"/>
      <c r="H67" s="10"/>
      <c r="I67" s="8"/>
      <c r="J67" s="6"/>
      <c r="K67" s="10"/>
      <c r="L67" s="28"/>
      <c r="M67" s="27"/>
      <c r="N67" s="88"/>
      <c r="O67" s="82"/>
    </row>
    <row r="68" spans="1:15">
      <c r="A68" s="13"/>
      <c r="B68" s="30" t="s">
        <v>33</v>
      </c>
      <c r="C68" s="30"/>
      <c r="D68" s="15">
        <f>SUM(D63:D66)</f>
        <v>121</v>
      </c>
      <c r="E68" s="31"/>
      <c r="F68" s="15" t="e">
        <f>SUM(F63:F66)</f>
        <v>#DIV/0!</v>
      </c>
      <c r="G68" s="17"/>
      <c r="H68" s="15">
        <f>SUM(H63:H66)</f>
        <v>0</v>
      </c>
      <c r="I68" s="18" t="e">
        <f>SUM(I63:I66)</f>
        <v>#DIV/0!</v>
      </c>
      <c r="J68" s="15">
        <f>SUM(J63:J66)</f>
        <v>0</v>
      </c>
      <c r="K68" s="17"/>
      <c r="L68" s="15">
        <f>SUM(L63:L66)</f>
        <v>0</v>
      </c>
      <c r="M68" s="114" t="e">
        <f>SUM(M63:M66)</f>
        <v>#DIV/0!</v>
      </c>
      <c r="N68" s="89"/>
      <c r="O68" s="82"/>
    </row>
    <row r="69" spans="1:15">
      <c r="A69" s="132" t="s">
        <v>170</v>
      </c>
      <c r="B69" s="33"/>
      <c r="C69" s="22"/>
      <c r="D69" s="23"/>
      <c r="E69" s="24"/>
      <c r="F69" s="25"/>
      <c r="G69" s="26"/>
      <c r="H69" s="26"/>
      <c r="I69" s="27"/>
      <c r="J69" s="25"/>
      <c r="K69" s="26"/>
      <c r="L69" s="28"/>
      <c r="M69" s="27"/>
      <c r="N69" s="88"/>
      <c r="O69" s="82"/>
    </row>
    <row r="70" spans="1:15">
      <c r="A70" s="4"/>
      <c r="B70" s="82" t="s">
        <v>127</v>
      </c>
      <c r="C70" s="140"/>
      <c r="D70" s="23">
        <v>1033</v>
      </c>
      <c r="E70" s="24">
        <v>2</v>
      </c>
      <c r="F70" s="25" t="e">
        <f t="shared" ref="F70:F72" si="31">(D70/C70)*E70</f>
        <v>#DIV/0!</v>
      </c>
      <c r="G70" s="141"/>
      <c r="H70" s="10"/>
      <c r="I70" s="27" t="e">
        <f>(F70*G70)</f>
        <v>#DIV/0!</v>
      </c>
      <c r="J70" s="142"/>
      <c r="K70" s="141"/>
      <c r="L70" s="28">
        <f t="shared" ref="L70:L72" si="32">J70*K70</f>
        <v>0</v>
      </c>
      <c r="M70" s="27" t="e">
        <f t="shared" ref="M70:M72" si="33">L70+I70</f>
        <v>#DIV/0!</v>
      </c>
      <c r="N70" s="88" t="e">
        <f t="shared" ref="N70:N72" si="34">M70/E70</f>
        <v>#DIV/0!</v>
      </c>
      <c r="O70" s="82"/>
    </row>
    <row r="71" spans="1:15">
      <c r="A71" s="4"/>
      <c r="B71" s="82" t="s">
        <v>128</v>
      </c>
      <c r="C71" s="140"/>
      <c r="D71" s="23">
        <v>1033</v>
      </c>
      <c r="E71" s="24">
        <v>2</v>
      </c>
      <c r="F71" s="25" t="e">
        <f t="shared" si="31"/>
        <v>#DIV/0!</v>
      </c>
      <c r="G71" s="141"/>
      <c r="H71" s="141"/>
      <c r="I71" s="103" t="e">
        <f>(F71*G71)+H71</f>
        <v>#DIV/0!</v>
      </c>
      <c r="J71" s="142"/>
      <c r="K71" s="141"/>
      <c r="L71" s="28">
        <f t="shared" si="32"/>
        <v>0</v>
      </c>
      <c r="M71" s="27" t="e">
        <f t="shared" si="33"/>
        <v>#DIV/0!</v>
      </c>
      <c r="N71" s="88" t="e">
        <f t="shared" si="34"/>
        <v>#DIV/0!</v>
      </c>
      <c r="O71" s="82" t="s">
        <v>189</v>
      </c>
    </row>
    <row r="72" spans="1:15">
      <c r="A72" s="29"/>
      <c r="B72" s="82" t="s">
        <v>129</v>
      </c>
      <c r="C72" s="140"/>
      <c r="D72" s="23">
        <v>248</v>
      </c>
      <c r="E72" s="24">
        <v>2</v>
      </c>
      <c r="F72" s="25" t="e">
        <f t="shared" si="31"/>
        <v>#DIV/0!</v>
      </c>
      <c r="G72" s="141"/>
      <c r="H72" s="26"/>
      <c r="I72" s="27" t="e">
        <f>(F72*G72)</f>
        <v>#DIV/0!</v>
      </c>
      <c r="J72" s="142"/>
      <c r="K72" s="141"/>
      <c r="L72" s="28">
        <f t="shared" si="32"/>
        <v>0</v>
      </c>
      <c r="M72" s="27" t="e">
        <f t="shared" si="33"/>
        <v>#DIV/0!</v>
      </c>
      <c r="N72" s="88" t="e">
        <f t="shared" si="34"/>
        <v>#DIV/0!</v>
      </c>
      <c r="O72" s="82"/>
    </row>
    <row r="73" spans="1:15">
      <c r="A73" s="29"/>
      <c r="B73" s="83" t="s">
        <v>208</v>
      </c>
      <c r="C73" s="140"/>
      <c r="D73" s="94">
        <v>6</v>
      </c>
      <c r="E73" s="24">
        <v>2</v>
      </c>
      <c r="F73" s="25" t="e">
        <f t="shared" ref="F73" si="35">(D73/C73)*E73</f>
        <v>#DIV/0!</v>
      </c>
      <c r="G73" s="141"/>
      <c r="H73" s="26"/>
      <c r="I73" s="27" t="e">
        <f>(F73*G73)</f>
        <v>#DIV/0!</v>
      </c>
      <c r="J73" s="142"/>
      <c r="K73" s="141"/>
      <c r="L73" s="28">
        <f t="shared" ref="L73" si="36">J73*K73</f>
        <v>0</v>
      </c>
      <c r="M73" s="27" t="e">
        <f t="shared" ref="M73" si="37">L73+I73</f>
        <v>#DIV/0!</v>
      </c>
      <c r="N73" s="88" t="e">
        <f t="shared" ref="N73" si="38">M73/E73</f>
        <v>#DIV/0!</v>
      </c>
      <c r="O73" s="82"/>
    </row>
    <row r="74" spans="1:15">
      <c r="A74" s="29"/>
      <c r="B74" s="83"/>
      <c r="C74" s="111"/>
      <c r="D74" s="94"/>
      <c r="E74" s="24"/>
      <c r="F74" s="6"/>
      <c r="G74" s="10"/>
      <c r="H74" s="10"/>
      <c r="I74" s="8"/>
      <c r="J74" s="6"/>
      <c r="K74" s="10"/>
      <c r="L74" s="112"/>
      <c r="M74" s="27"/>
      <c r="N74" s="88"/>
      <c r="O74" s="82"/>
    </row>
    <row r="75" spans="1:15">
      <c r="A75" s="13"/>
      <c r="B75" s="30" t="s">
        <v>33</v>
      </c>
      <c r="C75" s="30"/>
      <c r="D75" s="15">
        <f>SUM(D70:D73)</f>
        <v>2320</v>
      </c>
      <c r="E75" s="31"/>
      <c r="F75" s="15" t="e">
        <f>SUM(F70:F73)</f>
        <v>#DIV/0!</v>
      </c>
      <c r="G75" s="17"/>
      <c r="H75" s="15">
        <f>SUM(H70:H73)</f>
        <v>0</v>
      </c>
      <c r="I75" s="18" t="e">
        <f>SUM(I70:I73)</f>
        <v>#DIV/0!</v>
      </c>
      <c r="J75" s="15">
        <f>SUM(J70:J73)</f>
        <v>0</v>
      </c>
      <c r="K75" s="17"/>
      <c r="L75" s="15">
        <f>SUM(L70:L73)</f>
        <v>0</v>
      </c>
      <c r="M75" s="114" t="e">
        <f>SUM(M70:M73)</f>
        <v>#DIV/0!</v>
      </c>
      <c r="N75" s="89"/>
      <c r="O75" s="82"/>
    </row>
    <row r="76" spans="1:15">
      <c r="A76" s="132" t="s">
        <v>172</v>
      </c>
      <c r="B76" s="33"/>
      <c r="C76" s="22"/>
      <c r="D76" s="23"/>
      <c r="E76" s="24"/>
      <c r="F76" s="25"/>
      <c r="G76" s="26"/>
      <c r="H76" s="26"/>
      <c r="I76" s="27"/>
      <c r="J76" s="25"/>
      <c r="K76" s="26"/>
      <c r="L76" s="28"/>
      <c r="M76" s="27"/>
      <c r="N76" s="88"/>
      <c r="O76" s="82" t="s">
        <v>150</v>
      </c>
    </row>
    <row r="77" spans="1:15">
      <c r="A77" s="4"/>
      <c r="B77" s="82" t="s">
        <v>130</v>
      </c>
      <c r="C77" s="140"/>
      <c r="D77" s="23">
        <v>638</v>
      </c>
      <c r="E77" s="24">
        <v>2</v>
      </c>
      <c r="F77" s="25" t="e">
        <f t="shared" ref="F77:F80" si="39">(D77/C77)*E77</f>
        <v>#DIV/0!</v>
      </c>
      <c r="G77" s="141"/>
      <c r="H77" s="10"/>
      <c r="I77" s="27" t="e">
        <f>(F77*G77)</f>
        <v>#DIV/0!</v>
      </c>
      <c r="J77" s="142"/>
      <c r="K77" s="141"/>
      <c r="L77" s="28">
        <f t="shared" ref="L77:L80" si="40">J77*K77</f>
        <v>0</v>
      </c>
      <c r="M77" s="27" t="e">
        <f t="shared" ref="M77:M80" si="41">L77+I77</f>
        <v>#DIV/0!</v>
      </c>
      <c r="N77" s="88" t="e">
        <f t="shared" ref="N77:N80" si="42">M77/E77</f>
        <v>#DIV/0!</v>
      </c>
      <c r="O77" s="82"/>
    </row>
    <row r="78" spans="1:15">
      <c r="A78" s="4"/>
      <c r="B78" s="82" t="s">
        <v>131</v>
      </c>
      <c r="C78" s="140"/>
      <c r="D78" s="23">
        <v>638</v>
      </c>
      <c r="E78" s="24">
        <v>2</v>
      </c>
      <c r="F78" s="25" t="e">
        <f t="shared" si="39"/>
        <v>#DIV/0!</v>
      </c>
      <c r="G78" s="141"/>
      <c r="H78" s="26"/>
      <c r="I78" s="27" t="e">
        <f>(F78*G78)</f>
        <v>#DIV/0!</v>
      </c>
      <c r="J78" s="142"/>
      <c r="K78" s="141"/>
      <c r="L78" s="28">
        <f t="shared" si="40"/>
        <v>0</v>
      </c>
      <c r="M78" s="27" t="e">
        <f t="shared" si="41"/>
        <v>#DIV/0!</v>
      </c>
      <c r="N78" s="88" t="e">
        <f t="shared" si="42"/>
        <v>#DIV/0!</v>
      </c>
      <c r="O78" s="82"/>
    </row>
    <row r="79" spans="1:15">
      <c r="A79" s="29"/>
      <c r="B79" s="82" t="s">
        <v>129</v>
      </c>
      <c r="C79" s="140"/>
      <c r="D79" s="23">
        <v>124</v>
      </c>
      <c r="E79" s="24">
        <v>2</v>
      </c>
      <c r="F79" s="25" t="e">
        <f t="shared" si="39"/>
        <v>#DIV/0!</v>
      </c>
      <c r="G79" s="141"/>
      <c r="H79" s="26"/>
      <c r="I79" s="27" t="e">
        <f>(F79*G79)</f>
        <v>#DIV/0!</v>
      </c>
      <c r="J79" s="142"/>
      <c r="K79" s="141"/>
      <c r="L79" s="28">
        <f t="shared" si="40"/>
        <v>0</v>
      </c>
      <c r="M79" s="27" t="e">
        <f t="shared" si="41"/>
        <v>#DIV/0!</v>
      </c>
      <c r="N79" s="88" t="e">
        <f t="shared" si="42"/>
        <v>#DIV/0!</v>
      </c>
      <c r="O79" s="82"/>
    </row>
    <row r="80" spans="1:15">
      <c r="A80" s="29"/>
      <c r="B80" s="83" t="s">
        <v>195</v>
      </c>
      <c r="C80" s="140"/>
      <c r="D80" s="94">
        <v>40</v>
      </c>
      <c r="E80" s="24">
        <v>2</v>
      </c>
      <c r="F80" s="25" t="e">
        <f t="shared" si="39"/>
        <v>#DIV/0!</v>
      </c>
      <c r="G80" s="141"/>
      <c r="H80" s="26"/>
      <c r="I80" s="27" t="e">
        <f>(F80*G80)</f>
        <v>#DIV/0!</v>
      </c>
      <c r="J80" s="142"/>
      <c r="K80" s="141"/>
      <c r="L80" s="28">
        <f t="shared" si="40"/>
        <v>0</v>
      </c>
      <c r="M80" s="27" t="e">
        <f t="shared" si="41"/>
        <v>#DIV/0!</v>
      </c>
      <c r="N80" s="88" t="e">
        <f t="shared" si="42"/>
        <v>#DIV/0!</v>
      </c>
      <c r="O80" s="82"/>
    </row>
    <row r="81" spans="1:15">
      <c r="A81" s="29"/>
      <c r="B81" s="90"/>
      <c r="C81" s="111"/>
      <c r="D81" s="94"/>
      <c r="E81" s="24"/>
      <c r="F81" s="6"/>
      <c r="G81" s="10"/>
      <c r="H81" s="10"/>
      <c r="I81" s="8"/>
      <c r="J81" s="6"/>
      <c r="K81" s="10"/>
      <c r="L81" s="28"/>
      <c r="M81" s="27"/>
      <c r="N81" s="88"/>
      <c r="O81" s="82"/>
    </row>
    <row r="82" spans="1:15">
      <c r="A82" s="13"/>
      <c r="B82" s="30" t="s">
        <v>33</v>
      </c>
      <c r="C82" s="30"/>
      <c r="D82" s="15">
        <f>SUM(D77:D80)</f>
        <v>1440</v>
      </c>
      <c r="E82" s="31"/>
      <c r="F82" s="15" t="e">
        <f>SUM(F77:F80)</f>
        <v>#DIV/0!</v>
      </c>
      <c r="G82" s="17"/>
      <c r="H82" s="15">
        <f>SUM(H77:H80)</f>
        <v>0</v>
      </c>
      <c r="I82" s="18" t="e">
        <f>SUM(I77:I80)</f>
        <v>#DIV/0!</v>
      </c>
      <c r="J82" s="15">
        <f>SUM(J77:J80)</f>
        <v>0</v>
      </c>
      <c r="K82" s="17"/>
      <c r="L82" s="15">
        <f>SUM(L77:L80)</f>
        <v>0</v>
      </c>
      <c r="M82" s="114" t="e">
        <f>SUM(M77:M80)</f>
        <v>#DIV/0!</v>
      </c>
      <c r="N82" s="89"/>
      <c r="O82" s="82"/>
    </row>
    <row r="83" spans="1:15">
      <c r="A83" s="132" t="s">
        <v>171</v>
      </c>
      <c r="B83" s="33"/>
      <c r="C83" s="34"/>
      <c r="D83" s="35"/>
      <c r="E83" s="36"/>
      <c r="F83" s="25"/>
      <c r="G83" s="26"/>
      <c r="H83" s="26"/>
      <c r="I83" s="27"/>
      <c r="J83" s="25"/>
      <c r="K83" s="26"/>
      <c r="L83" s="28"/>
      <c r="M83" s="27"/>
      <c r="N83" s="88"/>
      <c r="O83" s="82" t="s">
        <v>111</v>
      </c>
    </row>
    <row r="84" spans="1:15">
      <c r="A84" s="29"/>
      <c r="B84" s="82" t="s">
        <v>132</v>
      </c>
      <c r="C84" s="140"/>
      <c r="D84" s="37">
        <v>433</v>
      </c>
      <c r="E84" s="24">
        <v>2</v>
      </c>
      <c r="F84" s="25" t="e">
        <f t="shared" ref="F84:F86" si="43">(D84/C84)*E84</f>
        <v>#DIV/0!</v>
      </c>
      <c r="G84" s="141"/>
      <c r="H84" s="26"/>
      <c r="I84" s="27" t="e">
        <f>(F84*G84)</f>
        <v>#DIV/0!</v>
      </c>
      <c r="J84" s="142"/>
      <c r="K84" s="141"/>
      <c r="L84" s="28">
        <f t="shared" ref="L84:L86" si="44">J84*K84</f>
        <v>0</v>
      </c>
      <c r="M84" s="27" t="e">
        <f t="shared" ref="M84:M86" si="45">L84+I84</f>
        <v>#DIV/0!</v>
      </c>
      <c r="N84" s="88" t="e">
        <f t="shared" ref="N84:N86" si="46">M84/E84</f>
        <v>#DIV/0!</v>
      </c>
      <c r="O84" s="82"/>
    </row>
    <row r="85" spans="1:15">
      <c r="A85" s="29"/>
      <c r="B85" s="82" t="s">
        <v>133</v>
      </c>
      <c r="C85" s="140"/>
      <c r="D85" s="37">
        <v>433</v>
      </c>
      <c r="E85" s="24">
        <v>2</v>
      </c>
      <c r="F85" s="25" t="e">
        <f t="shared" si="43"/>
        <v>#DIV/0!</v>
      </c>
      <c r="G85" s="141"/>
      <c r="H85" s="26"/>
      <c r="I85" s="27" t="e">
        <f>(F85*G85)</f>
        <v>#DIV/0!</v>
      </c>
      <c r="J85" s="142"/>
      <c r="K85" s="141"/>
      <c r="L85" s="28">
        <f t="shared" si="44"/>
        <v>0</v>
      </c>
      <c r="M85" s="27" t="e">
        <f t="shared" si="45"/>
        <v>#DIV/0!</v>
      </c>
      <c r="N85" s="88" t="e">
        <f t="shared" si="46"/>
        <v>#DIV/0!</v>
      </c>
      <c r="O85" s="82"/>
    </row>
    <row r="86" spans="1:15">
      <c r="A86" s="29"/>
      <c r="B86" s="82" t="s">
        <v>129</v>
      </c>
      <c r="C86" s="140"/>
      <c r="D86" s="37">
        <v>166</v>
      </c>
      <c r="E86" s="24">
        <v>2</v>
      </c>
      <c r="F86" s="25" t="e">
        <f t="shared" si="43"/>
        <v>#DIV/0!</v>
      </c>
      <c r="G86" s="141"/>
      <c r="H86" s="26"/>
      <c r="I86" s="27" t="e">
        <f>(F86*G86)</f>
        <v>#DIV/0!</v>
      </c>
      <c r="J86" s="142"/>
      <c r="K86" s="141"/>
      <c r="L86" s="28">
        <f t="shared" si="44"/>
        <v>0</v>
      </c>
      <c r="M86" s="27" t="e">
        <f t="shared" si="45"/>
        <v>#DIV/0!</v>
      </c>
      <c r="N86" s="88" t="e">
        <f t="shared" si="46"/>
        <v>#DIV/0!</v>
      </c>
      <c r="O86" s="82"/>
    </row>
    <row r="87" spans="1:15">
      <c r="A87" s="38"/>
      <c r="B87" s="38"/>
      <c r="C87" s="38"/>
      <c r="D87" s="25"/>
      <c r="E87" s="36"/>
      <c r="F87" s="25"/>
      <c r="G87" s="26"/>
      <c r="H87" s="26"/>
      <c r="I87" s="27"/>
      <c r="J87" s="25"/>
      <c r="K87" s="26"/>
      <c r="L87" s="28"/>
      <c r="M87" s="27"/>
      <c r="N87" s="88"/>
      <c r="O87" s="82"/>
    </row>
    <row r="88" spans="1:15">
      <c r="A88" s="13"/>
      <c r="B88" s="30" t="s">
        <v>33</v>
      </c>
      <c r="C88" s="30"/>
      <c r="D88" s="15">
        <f>SUM(D84:D86)</f>
        <v>1032</v>
      </c>
      <c r="E88" s="31"/>
      <c r="F88" s="15" t="e">
        <f>SUM(F84:F86)</f>
        <v>#DIV/0!</v>
      </c>
      <c r="G88" s="17"/>
      <c r="H88" s="15">
        <f>SUM(H84:H86)</f>
        <v>0</v>
      </c>
      <c r="I88" s="18" t="e">
        <f>SUM(I84:I86)</f>
        <v>#DIV/0!</v>
      </c>
      <c r="J88" s="15">
        <f>SUM(J84:J86)</f>
        <v>0</v>
      </c>
      <c r="K88" s="17"/>
      <c r="L88" s="15">
        <f>SUM(L84:L86)</f>
        <v>0</v>
      </c>
      <c r="M88" s="114" t="e">
        <f>SUM(M84:M86)</f>
        <v>#DIV/0!</v>
      </c>
      <c r="N88" s="89"/>
      <c r="O88" s="82"/>
    </row>
    <row r="89" spans="1:15">
      <c r="A89" s="132" t="s">
        <v>173</v>
      </c>
      <c r="B89" s="33"/>
      <c r="C89" s="34"/>
      <c r="D89" s="35"/>
      <c r="E89" s="36"/>
      <c r="F89" s="25"/>
      <c r="G89" s="26"/>
      <c r="H89" s="26"/>
      <c r="I89" s="27"/>
      <c r="J89" s="25"/>
      <c r="K89" s="26"/>
      <c r="L89" s="28"/>
      <c r="M89" s="27"/>
      <c r="N89" s="88"/>
      <c r="O89" s="82" t="s">
        <v>109</v>
      </c>
    </row>
    <row r="90" spans="1:15">
      <c r="A90" s="29"/>
      <c r="B90" s="82" t="s">
        <v>134</v>
      </c>
      <c r="C90" s="140"/>
      <c r="D90" s="37">
        <v>261</v>
      </c>
      <c r="E90" s="24">
        <v>2</v>
      </c>
      <c r="F90" s="25" t="e">
        <f t="shared" ref="F90:F92" si="47">(D90/C90)*E90</f>
        <v>#DIV/0!</v>
      </c>
      <c r="G90" s="141"/>
      <c r="H90" s="141"/>
      <c r="I90" s="103" t="e">
        <f>(F90*G90)+H90</f>
        <v>#DIV/0!</v>
      </c>
      <c r="J90" s="142"/>
      <c r="K90" s="141"/>
      <c r="L90" s="28">
        <f t="shared" ref="L90:L92" si="48">J90*K90</f>
        <v>0</v>
      </c>
      <c r="M90" s="27" t="e">
        <f t="shared" ref="M90:M92" si="49">L90+I90</f>
        <v>#DIV/0!</v>
      </c>
      <c r="N90" s="88" t="e">
        <f t="shared" ref="N90:N92" si="50">M90/E90</f>
        <v>#DIV/0!</v>
      </c>
      <c r="O90" s="82" t="s">
        <v>193</v>
      </c>
    </row>
    <row r="91" spans="1:15">
      <c r="A91" s="29"/>
      <c r="B91" s="82" t="s">
        <v>135</v>
      </c>
      <c r="C91" s="140"/>
      <c r="D91" s="37">
        <v>261</v>
      </c>
      <c r="E91" s="24">
        <v>2</v>
      </c>
      <c r="F91" s="25" t="e">
        <f t="shared" si="47"/>
        <v>#DIV/0!</v>
      </c>
      <c r="G91" s="141"/>
      <c r="H91" s="26"/>
      <c r="I91" s="27" t="e">
        <f>(F91*G91)</f>
        <v>#DIV/0!</v>
      </c>
      <c r="J91" s="142"/>
      <c r="K91" s="141"/>
      <c r="L91" s="28">
        <f t="shared" si="48"/>
        <v>0</v>
      </c>
      <c r="M91" s="27" t="e">
        <f t="shared" si="49"/>
        <v>#DIV/0!</v>
      </c>
      <c r="N91" s="88" t="e">
        <f t="shared" si="50"/>
        <v>#DIV/0!</v>
      </c>
      <c r="O91" s="82"/>
    </row>
    <row r="92" spans="1:15">
      <c r="A92" s="29"/>
      <c r="B92" s="82" t="s">
        <v>129</v>
      </c>
      <c r="C92" s="140"/>
      <c r="D92" s="37">
        <v>111</v>
      </c>
      <c r="E92" s="24">
        <v>2</v>
      </c>
      <c r="F92" s="25" t="e">
        <f t="shared" si="47"/>
        <v>#DIV/0!</v>
      </c>
      <c r="G92" s="141"/>
      <c r="H92" s="26"/>
      <c r="I92" s="27" t="e">
        <f>(F92*G92)</f>
        <v>#DIV/0!</v>
      </c>
      <c r="J92" s="142"/>
      <c r="K92" s="141"/>
      <c r="L92" s="28">
        <f t="shared" si="48"/>
        <v>0</v>
      </c>
      <c r="M92" s="27" t="e">
        <f t="shared" si="49"/>
        <v>#DIV/0!</v>
      </c>
      <c r="N92" s="88" t="e">
        <f t="shared" si="50"/>
        <v>#DIV/0!</v>
      </c>
      <c r="O92" s="82"/>
    </row>
    <row r="93" spans="1:15">
      <c r="A93" s="38"/>
      <c r="B93" s="38"/>
      <c r="C93" s="38"/>
      <c r="D93" s="25"/>
      <c r="E93" s="36"/>
      <c r="F93" s="25"/>
      <c r="G93" s="26"/>
      <c r="H93" s="26"/>
      <c r="I93" s="27"/>
      <c r="J93" s="25"/>
      <c r="K93" s="26"/>
      <c r="L93" s="28"/>
      <c r="M93" s="27"/>
      <c r="N93" s="88"/>
      <c r="O93" s="82"/>
    </row>
    <row r="94" spans="1:15">
      <c r="A94" s="13"/>
      <c r="B94" s="30" t="s">
        <v>33</v>
      </c>
      <c r="C94" s="30"/>
      <c r="D94" s="15">
        <f>SUM(D90:D92)</f>
        <v>633</v>
      </c>
      <c r="E94" s="31"/>
      <c r="F94" s="15" t="e">
        <f>SUM(F90:F92)</f>
        <v>#DIV/0!</v>
      </c>
      <c r="G94" s="17"/>
      <c r="H94" s="15">
        <f>SUM(H90:H92)</f>
        <v>0</v>
      </c>
      <c r="I94" s="18" t="e">
        <f>SUM(I90:I92)</f>
        <v>#DIV/0!</v>
      </c>
      <c r="J94" s="15">
        <f>SUM(J90:J92)</f>
        <v>0</v>
      </c>
      <c r="K94" s="17"/>
      <c r="L94" s="15">
        <f>SUM(L90:L92)</f>
        <v>0</v>
      </c>
      <c r="M94" s="114" t="e">
        <f>SUM(M90:M92)</f>
        <v>#DIV/0!</v>
      </c>
      <c r="N94" s="89"/>
      <c r="O94" s="82"/>
    </row>
    <row r="95" spans="1:15">
      <c r="A95" s="132" t="s">
        <v>164</v>
      </c>
      <c r="B95" s="33"/>
      <c r="C95" s="34"/>
      <c r="D95" s="35"/>
      <c r="E95" s="36"/>
      <c r="F95" s="25"/>
      <c r="G95" s="26"/>
      <c r="H95" s="26"/>
      <c r="I95" s="27"/>
      <c r="J95" s="25"/>
      <c r="K95" s="26"/>
      <c r="L95" s="28"/>
      <c r="M95" s="27"/>
      <c r="N95" s="88"/>
      <c r="O95" s="82" t="s">
        <v>148</v>
      </c>
    </row>
    <row r="96" spans="1:15">
      <c r="A96" s="29"/>
      <c r="B96" s="82" t="s">
        <v>136</v>
      </c>
      <c r="C96" s="140"/>
      <c r="D96" s="37">
        <v>65</v>
      </c>
      <c r="E96" s="24">
        <v>2</v>
      </c>
      <c r="F96" s="25" t="e">
        <f t="shared" ref="F96:F97" si="51">(D96/C96)*E96</f>
        <v>#DIV/0!</v>
      </c>
      <c r="G96" s="141"/>
      <c r="H96" s="26"/>
      <c r="I96" s="27" t="e">
        <f>(F96*G96)</f>
        <v>#DIV/0!</v>
      </c>
      <c r="J96" s="142"/>
      <c r="K96" s="141"/>
      <c r="L96" s="28">
        <f t="shared" ref="L96:L97" si="52">J96*K96</f>
        <v>0</v>
      </c>
      <c r="M96" s="27" t="e">
        <f t="shared" ref="M96:M97" si="53">L96+I96</f>
        <v>#DIV/0!</v>
      </c>
      <c r="N96" s="88" t="e">
        <f t="shared" ref="N96:N97" si="54">M96/E96</f>
        <v>#DIV/0!</v>
      </c>
      <c r="O96" s="82" t="s">
        <v>149</v>
      </c>
    </row>
    <row r="97" spans="1:16">
      <c r="A97" s="29"/>
      <c r="B97" s="82" t="s">
        <v>137</v>
      </c>
      <c r="C97" s="140"/>
      <c r="D97" s="37">
        <v>65</v>
      </c>
      <c r="E97" s="24">
        <v>2</v>
      </c>
      <c r="F97" s="25" t="e">
        <f t="shared" si="51"/>
        <v>#DIV/0!</v>
      </c>
      <c r="G97" s="141"/>
      <c r="H97" s="26"/>
      <c r="I97" s="27" t="e">
        <f>(F97*G97)</f>
        <v>#DIV/0!</v>
      </c>
      <c r="J97" s="142"/>
      <c r="K97" s="141"/>
      <c r="L97" s="28">
        <f t="shared" si="52"/>
        <v>0</v>
      </c>
      <c r="M97" s="27" t="e">
        <f t="shared" si="53"/>
        <v>#DIV/0!</v>
      </c>
      <c r="N97" s="88" t="e">
        <f t="shared" si="54"/>
        <v>#DIV/0!</v>
      </c>
      <c r="O97" s="82"/>
    </row>
    <row r="98" spans="1:16">
      <c r="A98" s="38"/>
      <c r="B98" s="38"/>
      <c r="C98" s="38"/>
      <c r="D98" s="25"/>
      <c r="E98" s="36"/>
      <c r="F98" s="25"/>
      <c r="G98" s="26"/>
      <c r="H98" s="26"/>
      <c r="I98" s="27"/>
      <c r="J98" s="25"/>
      <c r="K98" s="26"/>
      <c r="L98" s="28"/>
      <c r="M98" s="27"/>
      <c r="N98" s="88"/>
      <c r="O98" s="82"/>
    </row>
    <row r="99" spans="1:16">
      <c r="A99" s="13"/>
      <c r="B99" s="30" t="s">
        <v>33</v>
      </c>
      <c r="C99" s="30"/>
      <c r="D99" s="15">
        <f>SUM(D96:D97)</f>
        <v>130</v>
      </c>
      <c r="E99" s="31"/>
      <c r="F99" s="15" t="e">
        <f>SUM(F96:F97)</f>
        <v>#DIV/0!</v>
      </c>
      <c r="G99" s="17"/>
      <c r="H99" s="15">
        <f>SUM(H96:H97)</f>
        <v>0</v>
      </c>
      <c r="I99" s="18" t="e">
        <f>SUM(I96:I97)</f>
        <v>#DIV/0!</v>
      </c>
      <c r="J99" s="15">
        <f>SUM(J96:J97)</f>
        <v>0</v>
      </c>
      <c r="K99" s="17"/>
      <c r="L99" s="15">
        <f>SUM(L96:L97)</f>
        <v>0</v>
      </c>
      <c r="M99" s="114" t="e">
        <f>SUM(M96:M97)</f>
        <v>#DIV/0!</v>
      </c>
      <c r="N99" s="89"/>
      <c r="O99" s="82"/>
    </row>
    <row r="100" spans="1:16">
      <c r="A100" s="132" t="s">
        <v>174</v>
      </c>
      <c r="B100" s="33"/>
      <c r="C100" s="22"/>
      <c r="D100" s="23"/>
      <c r="E100" s="24"/>
      <c r="F100" s="25"/>
      <c r="G100" s="26"/>
      <c r="H100" s="26"/>
      <c r="I100" s="27"/>
      <c r="J100" s="25"/>
      <c r="K100" s="26"/>
      <c r="L100" s="28"/>
      <c r="M100" s="27"/>
      <c r="N100" s="88"/>
      <c r="O100" s="82" t="s">
        <v>148</v>
      </c>
    </row>
    <row r="101" spans="1:16">
      <c r="A101" s="4"/>
      <c r="B101" s="82" t="s">
        <v>138</v>
      </c>
      <c r="C101" s="140"/>
      <c r="D101" s="23">
        <v>6</v>
      </c>
      <c r="E101" s="24">
        <v>2</v>
      </c>
      <c r="F101" s="25" t="e">
        <f t="shared" ref="F101:F104" si="55">(D101/C101)*E101</f>
        <v>#DIV/0!</v>
      </c>
      <c r="G101" s="141"/>
      <c r="H101" s="141"/>
      <c r="I101" s="103" t="e">
        <f>(F101*G101)+H101</f>
        <v>#DIV/0!</v>
      </c>
      <c r="J101" s="142"/>
      <c r="K101" s="141"/>
      <c r="L101" s="28">
        <f t="shared" ref="L101:L104" si="56">J101*K101</f>
        <v>0</v>
      </c>
      <c r="M101" s="27" t="e">
        <f t="shared" ref="M101:M104" si="57">L101+I101</f>
        <v>#DIV/0!</v>
      </c>
      <c r="N101" s="88" t="e">
        <f t="shared" ref="N101:N104" si="58">M101/E101</f>
        <v>#DIV/0!</v>
      </c>
      <c r="O101" s="82" t="s">
        <v>213</v>
      </c>
    </row>
    <row r="102" spans="1:16">
      <c r="A102" s="4"/>
      <c r="B102" s="82" t="s">
        <v>139</v>
      </c>
      <c r="C102" s="140"/>
      <c r="D102" s="23">
        <v>6</v>
      </c>
      <c r="E102" s="24">
        <v>2</v>
      </c>
      <c r="F102" s="25" t="e">
        <f t="shared" si="55"/>
        <v>#DIV/0!</v>
      </c>
      <c r="G102" s="141"/>
      <c r="H102" s="26"/>
      <c r="I102" s="27" t="e">
        <f t="shared" ref="I102:I110" si="59">(F102*G102)</f>
        <v>#DIV/0!</v>
      </c>
      <c r="J102" s="142"/>
      <c r="K102" s="141"/>
      <c r="L102" s="28">
        <f t="shared" si="56"/>
        <v>0</v>
      </c>
      <c r="M102" s="27" t="e">
        <f t="shared" si="57"/>
        <v>#DIV/0!</v>
      </c>
      <c r="N102" s="88" t="e">
        <f t="shared" si="58"/>
        <v>#DIV/0!</v>
      </c>
      <c r="O102" s="82" t="s">
        <v>183</v>
      </c>
    </row>
    <row r="103" spans="1:16">
      <c r="A103" s="29"/>
      <c r="B103" s="82" t="s">
        <v>140</v>
      </c>
      <c r="C103" s="140"/>
      <c r="D103" s="23">
        <v>13</v>
      </c>
      <c r="E103" s="24">
        <v>2</v>
      </c>
      <c r="F103" s="25" t="e">
        <f t="shared" si="55"/>
        <v>#DIV/0!</v>
      </c>
      <c r="G103" s="141"/>
      <c r="H103" s="26"/>
      <c r="I103" s="27" t="e">
        <f t="shared" si="59"/>
        <v>#DIV/0!</v>
      </c>
      <c r="J103" s="142"/>
      <c r="K103" s="141"/>
      <c r="L103" s="28">
        <f t="shared" si="56"/>
        <v>0</v>
      </c>
      <c r="M103" s="27" t="e">
        <f t="shared" si="57"/>
        <v>#DIV/0!</v>
      </c>
      <c r="N103" s="88" t="e">
        <f t="shared" si="58"/>
        <v>#DIV/0!</v>
      </c>
      <c r="O103" s="82" t="s">
        <v>193</v>
      </c>
    </row>
    <row r="104" spans="1:16">
      <c r="A104" s="29"/>
      <c r="B104" s="82" t="s">
        <v>141</v>
      </c>
      <c r="C104" s="140"/>
      <c r="D104" s="23">
        <v>29</v>
      </c>
      <c r="E104" s="24">
        <v>2</v>
      </c>
      <c r="F104" s="25" t="e">
        <f t="shared" si="55"/>
        <v>#DIV/0!</v>
      </c>
      <c r="G104" s="141"/>
      <c r="H104" s="26"/>
      <c r="I104" s="27" t="e">
        <f t="shared" si="59"/>
        <v>#DIV/0!</v>
      </c>
      <c r="J104" s="142"/>
      <c r="K104" s="141"/>
      <c r="L104" s="28">
        <f t="shared" si="56"/>
        <v>0</v>
      </c>
      <c r="M104" s="27" t="e">
        <f t="shared" si="57"/>
        <v>#DIV/0!</v>
      </c>
      <c r="N104" s="88" t="e">
        <f t="shared" si="58"/>
        <v>#DIV/0!</v>
      </c>
      <c r="O104" s="82"/>
    </row>
    <row r="105" spans="1:16">
      <c r="A105" s="29"/>
      <c r="B105" s="82" t="s">
        <v>142</v>
      </c>
      <c r="C105" s="140"/>
      <c r="D105" s="23">
        <v>70</v>
      </c>
      <c r="E105" s="24">
        <v>2</v>
      </c>
      <c r="F105" s="25" t="e">
        <f>(D105/C105)*E105</f>
        <v>#DIV/0!</v>
      </c>
      <c r="G105" s="141"/>
      <c r="H105" s="26"/>
      <c r="I105" s="27" t="e">
        <f t="shared" si="59"/>
        <v>#DIV/0!</v>
      </c>
      <c r="J105" s="142"/>
      <c r="K105" s="141"/>
      <c r="L105" s="28">
        <f>J105*K105</f>
        <v>0</v>
      </c>
      <c r="M105" s="8" t="e">
        <f>L105+I105</f>
        <v>#DIV/0!</v>
      </c>
      <c r="N105" s="88" t="e">
        <f t="shared" ref="N105:N108" si="60">M105/E105</f>
        <v>#DIV/0!</v>
      </c>
      <c r="O105" s="82"/>
    </row>
    <row r="106" spans="1:16">
      <c r="A106" s="29"/>
      <c r="B106" s="82" t="s">
        <v>143</v>
      </c>
      <c r="C106" s="140"/>
      <c r="D106" s="23">
        <v>191</v>
      </c>
      <c r="E106" s="24">
        <v>2</v>
      </c>
      <c r="F106" s="25" t="e">
        <f t="shared" ref="F106:F107" si="61">(D106/C106)*E106</f>
        <v>#DIV/0!</v>
      </c>
      <c r="G106" s="141"/>
      <c r="H106" s="26"/>
      <c r="I106" s="27" t="e">
        <f t="shared" si="59"/>
        <v>#DIV/0!</v>
      </c>
      <c r="J106" s="142"/>
      <c r="K106" s="141"/>
      <c r="L106" s="28">
        <f t="shared" ref="L106:L108" si="62">J106*K106</f>
        <v>0</v>
      </c>
      <c r="M106" s="27" t="e">
        <f t="shared" ref="M106:M107" si="63">L106+I106</f>
        <v>#DIV/0!</v>
      </c>
      <c r="N106" s="88" t="e">
        <f t="shared" si="60"/>
        <v>#DIV/0!</v>
      </c>
      <c r="O106" s="82"/>
    </row>
    <row r="107" spans="1:16">
      <c r="A107" s="29"/>
      <c r="B107" s="82" t="s">
        <v>144</v>
      </c>
      <c r="C107" s="140"/>
      <c r="D107" s="23">
        <v>10</v>
      </c>
      <c r="E107" s="24">
        <v>2</v>
      </c>
      <c r="F107" s="25" t="e">
        <f t="shared" si="61"/>
        <v>#DIV/0!</v>
      </c>
      <c r="G107" s="141"/>
      <c r="H107" s="26"/>
      <c r="I107" s="27" t="e">
        <f t="shared" si="59"/>
        <v>#DIV/0!</v>
      </c>
      <c r="J107" s="142"/>
      <c r="K107" s="141"/>
      <c r="L107" s="28">
        <f t="shared" si="62"/>
        <v>0</v>
      </c>
      <c r="M107" s="27" t="e">
        <f t="shared" si="63"/>
        <v>#DIV/0!</v>
      </c>
      <c r="N107" s="88" t="e">
        <f t="shared" si="60"/>
        <v>#DIV/0!</v>
      </c>
      <c r="O107" s="82"/>
    </row>
    <row r="108" spans="1:16">
      <c r="A108" s="29"/>
      <c r="B108" s="82" t="s">
        <v>145</v>
      </c>
      <c r="C108" s="140"/>
      <c r="D108" s="94">
        <v>20</v>
      </c>
      <c r="E108" s="24">
        <v>2</v>
      </c>
      <c r="F108" s="25" t="e">
        <f>(D108/C108)*E108</f>
        <v>#DIV/0!</v>
      </c>
      <c r="G108" s="141"/>
      <c r="H108" s="10"/>
      <c r="I108" s="27" t="e">
        <f t="shared" si="59"/>
        <v>#DIV/0!</v>
      </c>
      <c r="J108" s="142"/>
      <c r="K108" s="141"/>
      <c r="L108" s="28">
        <f t="shared" si="62"/>
        <v>0</v>
      </c>
      <c r="M108" s="27" t="e">
        <f>L108+I108</f>
        <v>#DIV/0!</v>
      </c>
      <c r="N108" s="88" t="e">
        <f t="shared" si="60"/>
        <v>#DIV/0!</v>
      </c>
      <c r="O108" s="82"/>
      <c r="P108" s="40"/>
    </row>
    <row r="109" spans="1:16">
      <c r="A109" s="29"/>
      <c r="B109" s="82" t="s">
        <v>146</v>
      </c>
      <c r="C109" s="140"/>
      <c r="D109" s="94">
        <v>156</v>
      </c>
      <c r="E109" s="24">
        <v>2</v>
      </c>
      <c r="F109" s="25" t="e">
        <f t="shared" ref="F109" si="64">(D109/C109)*E109</f>
        <v>#DIV/0!</v>
      </c>
      <c r="G109" s="141"/>
      <c r="H109" s="26"/>
      <c r="I109" s="27" t="e">
        <f t="shared" si="59"/>
        <v>#DIV/0!</v>
      </c>
      <c r="J109" s="142"/>
      <c r="K109" s="141"/>
      <c r="L109" s="28">
        <f t="shared" ref="L109:L110" si="65">J109*K109</f>
        <v>0</v>
      </c>
      <c r="M109" s="27" t="e">
        <f t="shared" ref="M109" si="66">L109+I109</f>
        <v>#DIV/0!</v>
      </c>
      <c r="N109" s="88" t="e">
        <f t="shared" ref="N109:N110" si="67">M109/E109</f>
        <v>#DIV/0!</v>
      </c>
      <c r="O109" s="82"/>
    </row>
    <row r="110" spans="1:16">
      <c r="A110" s="29"/>
      <c r="B110" s="82" t="s">
        <v>147</v>
      </c>
      <c r="C110" s="140"/>
      <c r="D110" s="94">
        <v>106</v>
      </c>
      <c r="E110" s="24">
        <v>2</v>
      </c>
      <c r="F110" s="25" t="e">
        <f>(D110/C110)*E110</f>
        <v>#DIV/0!</v>
      </c>
      <c r="G110" s="141"/>
      <c r="H110" s="10"/>
      <c r="I110" s="27" t="e">
        <f t="shared" si="59"/>
        <v>#DIV/0!</v>
      </c>
      <c r="J110" s="142"/>
      <c r="K110" s="141"/>
      <c r="L110" s="28">
        <f t="shared" si="65"/>
        <v>0</v>
      </c>
      <c r="M110" s="27" t="e">
        <f>L110+I110</f>
        <v>#DIV/0!</v>
      </c>
      <c r="N110" s="88" t="e">
        <f t="shared" si="67"/>
        <v>#DIV/0!</v>
      </c>
      <c r="O110" s="82"/>
      <c r="P110" s="40"/>
    </row>
    <row r="111" spans="1:16">
      <c r="A111" s="38"/>
      <c r="B111" s="38"/>
      <c r="C111" s="38"/>
      <c r="D111" s="25"/>
      <c r="E111" s="36"/>
      <c r="F111" s="25"/>
      <c r="G111" s="26"/>
      <c r="H111" s="26"/>
      <c r="I111" s="27"/>
      <c r="J111" s="25"/>
      <c r="K111" s="26"/>
      <c r="L111" s="28"/>
      <c r="M111" s="27"/>
      <c r="N111" s="88"/>
      <c r="O111" s="82"/>
    </row>
    <row r="112" spans="1:16">
      <c r="A112" s="13"/>
      <c r="B112" s="30" t="s">
        <v>33</v>
      </c>
      <c r="C112" s="30"/>
      <c r="D112" s="15">
        <f>SUM(D101:D110)</f>
        <v>607</v>
      </c>
      <c r="E112" s="31"/>
      <c r="F112" s="15" t="e">
        <f>SUM(F101:F110)</f>
        <v>#DIV/0!</v>
      </c>
      <c r="G112" s="17"/>
      <c r="H112" s="15">
        <f>SUM(H101:H110)</f>
        <v>0</v>
      </c>
      <c r="I112" s="18" t="e">
        <f>SUM(I101:I110)</f>
        <v>#DIV/0!</v>
      </c>
      <c r="J112" s="15">
        <f>SUM(J101:J110)</f>
        <v>0</v>
      </c>
      <c r="K112" s="17"/>
      <c r="L112" s="15">
        <f>SUM(L101:L110)</f>
        <v>0</v>
      </c>
      <c r="M112" s="114" t="e">
        <f>SUM(M101:M110)</f>
        <v>#DIV/0!</v>
      </c>
      <c r="N112" s="89"/>
      <c r="O112" s="82"/>
    </row>
    <row r="113" spans="1:15">
      <c r="A113" s="132" t="s">
        <v>175</v>
      </c>
      <c r="B113" s="33"/>
      <c r="C113" s="34"/>
      <c r="D113" s="35"/>
      <c r="E113" s="36"/>
      <c r="F113" s="25"/>
      <c r="G113" s="26"/>
      <c r="H113" s="26"/>
      <c r="I113" s="27"/>
      <c r="J113" s="25"/>
      <c r="K113" s="26"/>
      <c r="L113" s="28"/>
      <c r="M113" s="27"/>
      <c r="N113" s="88"/>
      <c r="O113" s="82" t="s">
        <v>151</v>
      </c>
    </row>
    <row r="114" spans="1:15">
      <c r="A114" s="29"/>
      <c r="B114" s="82" t="s">
        <v>127</v>
      </c>
      <c r="C114" s="140"/>
      <c r="D114" s="37">
        <v>698</v>
      </c>
      <c r="E114" s="24">
        <v>2</v>
      </c>
      <c r="F114" s="25" t="e">
        <f t="shared" ref="F114:F116" si="68">(D114/C114)*E114</f>
        <v>#DIV/0!</v>
      </c>
      <c r="G114" s="141"/>
      <c r="H114" s="141"/>
      <c r="I114" s="103" t="e">
        <f>(F114*G114)+H114</f>
        <v>#DIV/0!</v>
      </c>
      <c r="J114" s="142"/>
      <c r="K114" s="141"/>
      <c r="L114" s="28">
        <f t="shared" ref="L114:L116" si="69">J114*K114</f>
        <v>0</v>
      </c>
      <c r="M114" s="27" t="e">
        <f t="shared" ref="M114:M116" si="70">L114+I114</f>
        <v>#DIV/0!</v>
      </c>
      <c r="N114" s="88" t="e">
        <f t="shared" ref="N114:N116" si="71">M114/E114</f>
        <v>#DIV/0!</v>
      </c>
      <c r="O114" s="82"/>
    </row>
    <row r="115" spans="1:15">
      <c r="A115" s="29"/>
      <c r="B115" s="82" t="s">
        <v>128</v>
      </c>
      <c r="C115" s="140"/>
      <c r="D115" s="37">
        <v>596</v>
      </c>
      <c r="E115" s="24">
        <v>2</v>
      </c>
      <c r="F115" s="25" t="e">
        <f t="shared" si="68"/>
        <v>#DIV/0!</v>
      </c>
      <c r="G115" s="141"/>
      <c r="H115" s="26"/>
      <c r="I115" s="27" t="e">
        <f t="shared" ref="I115:I116" si="72">(F115*G115)</f>
        <v>#DIV/0!</v>
      </c>
      <c r="J115" s="142"/>
      <c r="K115" s="141"/>
      <c r="L115" s="28">
        <f t="shared" si="69"/>
        <v>0</v>
      </c>
      <c r="M115" s="27" t="e">
        <f t="shared" si="70"/>
        <v>#DIV/0!</v>
      </c>
      <c r="N115" s="88" t="e">
        <f t="shared" si="71"/>
        <v>#DIV/0!</v>
      </c>
      <c r="O115" s="82"/>
    </row>
    <row r="116" spans="1:15">
      <c r="A116" s="29"/>
      <c r="B116" s="82" t="s">
        <v>129</v>
      </c>
      <c r="C116" s="140"/>
      <c r="D116" s="37">
        <v>275</v>
      </c>
      <c r="E116" s="24">
        <v>2</v>
      </c>
      <c r="F116" s="25" t="e">
        <f t="shared" si="68"/>
        <v>#DIV/0!</v>
      </c>
      <c r="G116" s="141"/>
      <c r="H116" s="26"/>
      <c r="I116" s="27" t="e">
        <f t="shared" si="72"/>
        <v>#DIV/0!</v>
      </c>
      <c r="J116" s="142"/>
      <c r="K116" s="141"/>
      <c r="L116" s="28">
        <f t="shared" si="69"/>
        <v>0</v>
      </c>
      <c r="M116" s="27" t="e">
        <f t="shared" si="70"/>
        <v>#DIV/0!</v>
      </c>
      <c r="N116" s="88" t="e">
        <f t="shared" si="71"/>
        <v>#DIV/0!</v>
      </c>
      <c r="O116" s="82"/>
    </row>
    <row r="117" spans="1:15">
      <c r="A117" s="38"/>
      <c r="B117" s="38"/>
      <c r="C117" s="38"/>
      <c r="D117" s="25"/>
      <c r="E117" s="36"/>
      <c r="F117" s="25"/>
      <c r="G117" s="26"/>
      <c r="H117" s="26"/>
      <c r="I117" s="27"/>
      <c r="J117" s="25"/>
      <c r="K117" s="26"/>
      <c r="L117" s="28"/>
      <c r="M117" s="27"/>
      <c r="N117" s="88"/>
      <c r="O117" s="82"/>
    </row>
    <row r="118" spans="1:15">
      <c r="A118" s="13"/>
      <c r="B118" s="30" t="s">
        <v>33</v>
      </c>
      <c r="C118" s="30"/>
      <c r="D118" s="15">
        <f>SUM(D114:D116)</f>
        <v>1569</v>
      </c>
      <c r="E118" s="31"/>
      <c r="F118" s="15" t="e">
        <f>SUM(F114:F116)</f>
        <v>#DIV/0!</v>
      </c>
      <c r="G118" s="17"/>
      <c r="H118" s="15">
        <f>SUM(H114:H116)</f>
        <v>0</v>
      </c>
      <c r="I118" s="18" t="e">
        <f>SUM(I114:I116)</f>
        <v>#DIV/0!</v>
      </c>
      <c r="J118" s="15">
        <f>SUM(J114:J116)</f>
        <v>0</v>
      </c>
      <c r="K118" s="17"/>
      <c r="L118" s="15">
        <f>SUM(L114:L116)</f>
        <v>0</v>
      </c>
      <c r="M118" s="114" t="e">
        <f>SUM(M114:M116)</f>
        <v>#DIV/0!</v>
      </c>
      <c r="N118" s="89"/>
      <c r="O118" s="82"/>
    </row>
    <row r="119" spans="1:15">
      <c r="A119" s="132" t="s">
        <v>176</v>
      </c>
      <c r="B119" s="33"/>
      <c r="C119" s="22"/>
      <c r="D119" s="23"/>
      <c r="E119" s="24"/>
      <c r="F119" s="25"/>
      <c r="G119" s="26"/>
      <c r="H119" s="26"/>
      <c r="I119" s="27"/>
      <c r="J119" s="25"/>
      <c r="K119" s="26"/>
      <c r="L119" s="28"/>
      <c r="M119" s="27"/>
      <c r="N119" s="88"/>
      <c r="O119" s="82"/>
    </row>
    <row r="120" spans="1:15">
      <c r="A120" s="4"/>
      <c r="B120" s="82" t="s">
        <v>127</v>
      </c>
      <c r="C120" s="140"/>
      <c r="D120" s="23">
        <v>1280</v>
      </c>
      <c r="E120" s="24">
        <v>2</v>
      </c>
      <c r="F120" s="25" t="e">
        <f t="shared" ref="F120:F123" si="73">(D120/C120)*E120</f>
        <v>#DIV/0!</v>
      </c>
      <c r="G120" s="141"/>
      <c r="H120" s="141"/>
      <c r="I120" s="103" t="e">
        <f>(F120*G120)+H120</f>
        <v>#DIV/0!</v>
      </c>
      <c r="J120" s="142"/>
      <c r="K120" s="141"/>
      <c r="L120" s="28">
        <f t="shared" ref="L120:L123" si="74">J120*K120</f>
        <v>0</v>
      </c>
      <c r="M120" s="27" t="e">
        <f t="shared" ref="M120:M123" si="75">L120+I120</f>
        <v>#DIV/0!</v>
      </c>
      <c r="N120" s="88" t="e">
        <f t="shared" ref="N120:N123" si="76">M120/E120</f>
        <v>#DIV/0!</v>
      </c>
      <c r="O120" s="82"/>
    </row>
    <row r="121" spans="1:15">
      <c r="A121" s="4"/>
      <c r="B121" s="101" t="s">
        <v>136</v>
      </c>
      <c r="C121" s="140"/>
      <c r="D121" s="23">
        <v>1108</v>
      </c>
      <c r="E121" s="24">
        <v>2</v>
      </c>
      <c r="F121" s="25" t="e">
        <f t="shared" si="73"/>
        <v>#DIV/0!</v>
      </c>
      <c r="G121" s="141"/>
      <c r="H121" s="26"/>
      <c r="I121" s="27" t="e">
        <f t="shared" ref="I121:I123" si="77">(F121*G121)</f>
        <v>#DIV/0!</v>
      </c>
      <c r="J121" s="142"/>
      <c r="K121" s="141"/>
      <c r="L121" s="28">
        <f t="shared" si="74"/>
        <v>0</v>
      </c>
      <c r="M121" s="27" t="e">
        <f t="shared" si="75"/>
        <v>#DIV/0!</v>
      </c>
      <c r="N121" s="88" t="e">
        <f t="shared" si="76"/>
        <v>#DIV/0!</v>
      </c>
      <c r="O121" s="82"/>
    </row>
    <row r="122" spans="1:15">
      <c r="A122" s="29"/>
      <c r="B122" s="82" t="s">
        <v>128</v>
      </c>
      <c r="C122" s="140"/>
      <c r="D122" s="23">
        <v>874</v>
      </c>
      <c r="E122" s="24">
        <v>2</v>
      </c>
      <c r="F122" s="25" t="e">
        <f t="shared" si="73"/>
        <v>#DIV/0!</v>
      </c>
      <c r="G122" s="141"/>
      <c r="H122" s="26"/>
      <c r="I122" s="27" t="e">
        <f t="shared" si="77"/>
        <v>#DIV/0!</v>
      </c>
      <c r="J122" s="142"/>
      <c r="K122" s="141"/>
      <c r="L122" s="28">
        <f t="shared" si="74"/>
        <v>0</v>
      </c>
      <c r="M122" s="27" t="e">
        <f t="shared" si="75"/>
        <v>#DIV/0!</v>
      </c>
      <c r="N122" s="88" t="e">
        <f t="shared" si="76"/>
        <v>#DIV/0!</v>
      </c>
      <c r="O122" s="82"/>
    </row>
    <row r="123" spans="1:15">
      <c r="A123" s="29"/>
      <c r="B123" s="82" t="s">
        <v>129</v>
      </c>
      <c r="C123" s="140"/>
      <c r="D123" s="94">
        <v>190</v>
      </c>
      <c r="E123" s="24">
        <v>2</v>
      </c>
      <c r="F123" s="25" t="e">
        <f t="shared" si="73"/>
        <v>#DIV/0!</v>
      </c>
      <c r="G123" s="141"/>
      <c r="H123" s="26"/>
      <c r="I123" s="27" t="e">
        <f t="shared" si="77"/>
        <v>#DIV/0!</v>
      </c>
      <c r="J123" s="142"/>
      <c r="K123" s="141"/>
      <c r="L123" s="28">
        <f t="shared" si="74"/>
        <v>0</v>
      </c>
      <c r="M123" s="27" t="e">
        <f t="shared" si="75"/>
        <v>#DIV/0!</v>
      </c>
      <c r="N123" s="88" t="e">
        <f t="shared" si="76"/>
        <v>#DIV/0!</v>
      </c>
      <c r="O123" s="82"/>
    </row>
    <row r="124" spans="1:15">
      <c r="A124" s="29"/>
      <c r="B124" s="90"/>
      <c r="C124" s="111"/>
      <c r="D124" s="94"/>
      <c r="E124" s="24"/>
      <c r="F124" s="6"/>
      <c r="G124" s="10"/>
      <c r="H124" s="10"/>
      <c r="I124" s="8"/>
      <c r="J124" s="6"/>
      <c r="K124" s="10"/>
      <c r="L124" s="28"/>
      <c r="M124" s="27"/>
      <c r="N124" s="88"/>
      <c r="O124" s="82"/>
    </row>
    <row r="125" spans="1:15">
      <c r="A125" s="13"/>
      <c r="B125" s="30" t="s">
        <v>33</v>
      </c>
      <c r="C125" s="30"/>
      <c r="D125" s="15">
        <f>SUM(D120:D123)</f>
        <v>3452</v>
      </c>
      <c r="E125" s="31"/>
      <c r="F125" s="15" t="e">
        <f>SUM(F120:F123)</f>
        <v>#DIV/0!</v>
      </c>
      <c r="G125" s="17"/>
      <c r="H125" s="15">
        <f>SUM(H120:H123)</f>
        <v>0</v>
      </c>
      <c r="I125" s="18" t="e">
        <f>SUM(I120:I123)</f>
        <v>#DIV/0!</v>
      </c>
      <c r="J125" s="15">
        <f>SUM(J120:J123)</f>
        <v>0</v>
      </c>
      <c r="K125" s="17"/>
      <c r="L125" s="15">
        <f>SUM(L120:L123)</f>
        <v>0</v>
      </c>
      <c r="M125" s="114" t="e">
        <f>SUM(M120:M123)</f>
        <v>#DIV/0!</v>
      </c>
      <c r="N125" s="89"/>
      <c r="O125" s="82"/>
    </row>
    <row r="126" spans="1:15">
      <c r="A126" s="132" t="s">
        <v>177</v>
      </c>
      <c r="B126" s="33"/>
      <c r="C126" s="34"/>
      <c r="D126" s="35"/>
      <c r="E126" s="36"/>
      <c r="F126" s="25"/>
      <c r="G126" s="26"/>
      <c r="H126" s="26"/>
      <c r="I126" s="27"/>
      <c r="J126" s="25"/>
      <c r="K126" s="26"/>
      <c r="L126" s="28"/>
      <c r="M126" s="27"/>
      <c r="N126" s="88"/>
      <c r="O126" s="82"/>
    </row>
    <row r="127" spans="1:15">
      <c r="A127" s="29"/>
      <c r="B127" s="82" t="s">
        <v>127</v>
      </c>
      <c r="C127" s="140"/>
      <c r="D127" s="37">
        <v>1127</v>
      </c>
      <c r="E127" s="24">
        <v>2</v>
      </c>
      <c r="F127" s="25" t="e">
        <f t="shared" ref="F127:F129" si="78">(D127/C127)*E127</f>
        <v>#DIV/0!</v>
      </c>
      <c r="G127" s="141"/>
      <c r="H127" s="141"/>
      <c r="I127" s="103" t="e">
        <f>(F127*G127)+H127</f>
        <v>#DIV/0!</v>
      </c>
      <c r="J127" s="142"/>
      <c r="K127" s="141"/>
      <c r="L127" s="28">
        <f t="shared" ref="L127:L129" si="79">J127*K127</f>
        <v>0</v>
      </c>
      <c r="M127" s="27" t="e">
        <f t="shared" ref="M127:M129" si="80">L127+I127</f>
        <v>#DIV/0!</v>
      </c>
      <c r="N127" s="88" t="e">
        <f t="shared" ref="N127:N129" si="81">M127/E127</f>
        <v>#DIV/0!</v>
      </c>
      <c r="O127" s="82"/>
    </row>
    <row r="128" spans="1:15">
      <c r="A128" s="29"/>
      <c r="B128" s="82" t="s">
        <v>128</v>
      </c>
      <c r="C128" s="140"/>
      <c r="D128" s="37">
        <v>1127</v>
      </c>
      <c r="E128" s="24">
        <v>2</v>
      </c>
      <c r="F128" s="25" t="e">
        <f t="shared" si="78"/>
        <v>#DIV/0!</v>
      </c>
      <c r="G128" s="141"/>
      <c r="H128" s="26"/>
      <c r="I128" s="27" t="e">
        <f t="shared" ref="I128:I129" si="82">(F128*G128)</f>
        <v>#DIV/0!</v>
      </c>
      <c r="J128" s="142"/>
      <c r="K128" s="141"/>
      <c r="L128" s="28">
        <f t="shared" si="79"/>
        <v>0</v>
      </c>
      <c r="M128" s="27" t="e">
        <f t="shared" si="80"/>
        <v>#DIV/0!</v>
      </c>
      <c r="N128" s="88" t="e">
        <f t="shared" si="81"/>
        <v>#DIV/0!</v>
      </c>
      <c r="O128" s="82"/>
    </row>
    <row r="129" spans="1:15">
      <c r="A129" s="29"/>
      <c r="B129" s="82" t="s">
        <v>129</v>
      </c>
      <c r="C129" s="140"/>
      <c r="D129" s="37">
        <v>378</v>
      </c>
      <c r="E129" s="24">
        <v>2</v>
      </c>
      <c r="F129" s="25" t="e">
        <f t="shared" si="78"/>
        <v>#DIV/0!</v>
      </c>
      <c r="G129" s="141"/>
      <c r="H129" s="26"/>
      <c r="I129" s="27" t="e">
        <f t="shared" si="82"/>
        <v>#DIV/0!</v>
      </c>
      <c r="J129" s="142"/>
      <c r="K129" s="141"/>
      <c r="L129" s="28">
        <f t="shared" si="79"/>
        <v>0</v>
      </c>
      <c r="M129" s="27" t="e">
        <f t="shared" si="80"/>
        <v>#DIV/0!</v>
      </c>
      <c r="N129" s="88" t="e">
        <f t="shared" si="81"/>
        <v>#DIV/0!</v>
      </c>
      <c r="O129" s="82"/>
    </row>
    <row r="130" spans="1:15">
      <c r="A130" s="38"/>
      <c r="B130" s="38"/>
      <c r="C130" s="38"/>
      <c r="D130" s="25"/>
      <c r="E130" s="36"/>
      <c r="F130" s="25"/>
      <c r="G130" s="26"/>
      <c r="H130" s="26"/>
      <c r="I130" s="27"/>
      <c r="J130" s="25"/>
      <c r="K130" s="26"/>
      <c r="L130" s="28"/>
      <c r="M130" s="27"/>
      <c r="N130" s="88"/>
      <c r="O130" s="82"/>
    </row>
    <row r="131" spans="1:15">
      <c r="A131" s="13"/>
      <c r="B131" s="30" t="s">
        <v>33</v>
      </c>
      <c r="C131" s="30"/>
      <c r="D131" s="15">
        <f>SUM(D127:D129)</f>
        <v>2632</v>
      </c>
      <c r="E131" s="31"/>
      <c r="F131" s="15" t="e">
        <f>SUM(F127:F129)</f>
        <v>#DIV/0!</v>
      </c>
      <c r="G131" s="17"/>
      <c r="H131" s="15">
        <f>SUM(H127:H129)</f>
        <v>0</v>
      </c>
      <c r="I131" s="18" t="e">
        <f>SUM(I127:I129)</f>
        <v>#DIV/0!</v>
      </c>
      <c r="J131" s="15">
        <f>SUM(J127:J129)</f>
        <v>0</v>
      </c>
      <c r="K131" s="17"/>
      <c r="L131" s="15">
        <f>SUM(L127:L129)</f>
        <v>0</v>
      </c>
      <c r="M131" s="114" t="e">
        <f>SUM(M127:M129)</f>
        <v>#DIV/0!</v>
      </c>
      <c r="N131" s="89"/>
      <c r="O131" s="82"/>
    </row>
    <row r="132" spans="1:15">
      <c r="A132" s="132" t="s">
        <v>178</v>
      </c>
      <c r="B132" s="33"/>
      <c r="C132" s="34"/>
      <c r="D132" s="35"/>
      <c r="E132" s="36"/>
      <c r="F132" s="25"/>
      <c r="G132" s="26"/>
      <c r="H132" s="26"/>
      <c r="I132" s="27"/>
      <c r="J132" s="25"/>
      <c r="K132" s="26"/>
      <c r="L132" s="28"/>
      <c r="M132" s="27"/>
      <c r="N132" s="88"/>
      <c r="O132" s="82" t="s">
        <v>155</v>
      </c>
    </row>
    <row r="133" spans="1:15">
      <c r="A133" s="29"/>
      <c r="B133" s="82" t="s">
        <v>152</v>
      </c>
      <c r="C133" s="140"/>
      <c r="D133" s="37">
        <v>71</v>
      </c>
      <c r="E133" s="24">
        <v>2</v>
      </c>
      <c r="F133" s="25" t="e">
        <f t="shared" ref="F133:F135" si="83">(D133/C133)*E133</f>
        <v>#DIV/0!</v>
      </c>
      <c r="G133" s="141"/>
      <c r="H133" s="141"/>
      <c r="I133" s="103" t="e">
        <f>(F133*G133)+H133</f>
        <v>#DIV/0!</v>
      </c>
      <c r="J133" s="142"/>
      <c r="K133" s="141"/>
      <c r="L133" s="28">
        <f t="shared" ref="L133:L135" si="84">J133*K133</f>
        <v>0</v>
      </c>
      <c r="M133" s="27" t="e">
        <f t="shared" ref="M133:M135" si="85">L133+I133</f>
        <v>#DIV/0!</v>
      </c>
      <c r="N133" s="88" t="e">
        <f t="shared" ref="N133:N135" si="86">M133/E133</f>
        <v>#DIV/0!</v>
      </c>
      <c r="O133" s="82" t="s">
        <v>193</v>
      </c>
    </row>
    <row r="134" spans="1:15">
      <c r="A134" s="29"/>
      <c r="B134" s="82" t="s">
        <v>128</v>
      </c>
      <c r="C134" s="140"/>
      <c r="D134" s="37">
        <v>71</v>
      </c>
      <c r="E134" s="24">
        <v>2</v>
      </c>
      <c r="F134" s="25" t="e">
        <f t="shared" si="83"/>
        <v>#DIV/0!</v>
      </c>
      <c r="G134" s="141"/>
      <c r="H134" s="26"/>
      <c r="I134" s="27" t="e">
        <f t="shared" ref="I134:I135" si="87">(F134*G134)</f>
        <v>#DIV/0!</v>
      </c>
      <c r="J134" s="142"/>
      <c r="K134" s="141"/>
      <c r="L134" s="28">
        <f t="shared" si="84"/>
        <v>0</v>
      </c>
      <c r="M134" s="27" t="e">
        <f t="shared" si="85"/>
        <v>#DIV/0!</v>
      </c>
      <c r="N134" s="88" t="e">
        <f t="shared" si="86"/>
        <v>#DIV/0!</v>
      </c>
      <c r="O134" s="82"/>
    </row>
    <row r="135" spans="1:15">
      <c r="A135" s="29"/>
      <c r="B135" s="82" t="s">
        <v>129</v>
      </c>
      <c r="C135" s="140"/>
      <c r="D135" s="37">
        <v>22</v>
      </c>
      <c r="E135" s="24">
        <v>2</v>
      </c>
      <c r="F135" s="25" t="e">
        <f t="shared" si="83"/>
        <v>#DIV/0!</v>
      </c>
      <c r="G135" s="141"/>
      <c r="H135" s="26"/>
      <c r="I135" s="27" t="e">
        <f t="shared" si="87"/>
        <v>#DIV/0!</v>
      </c>
      <c r="J135" s="142"/>
      <c r="K135" s="141"/>
      <c r="L135" s="28">
        <f t="shared" si="84"/>
        <v>0</v>
      </c>
      <c r="M135" s="27" t="e">
        <f t="shared" si="85"/>
        <v>#DIV/0!</v>
      </c>
      <c r="N135" s="88" t="e">
        <f t="shared" si="86"/>
        <v>#DIV/0!</v>
      </c>
      <c r="O135" s="82"/>
    </row>
    <row r="136" spans="1:15">
      <c r="A136" s="38"/>
      <c r="B136" s="38"/>
      <c r="C136" s="38"/>
      <c r="D136" s="25"/>
      <c r="E136" s="36"/>
      <c r="F136" s="25"/>
      <c r="G136" s="26"/>
      <c r="H136" s="26"/>
      <c r="I136" s="27"/>
      <c r="J136" s="25"/>
      <c r="K136" s="26"/>
      <c r="L136" s="28"/>
      <c r="M136" s="27"/>
      <c r="N136" s="88"/>
      <c r="O136" s="82"/>
    </row>
    <row r="137" spans="1:15">
      <c r="A137" s="13"/>
      <c r="B137" s="30" t="s">
        <v>33</v>
      </c>
      <c r="C137" s="30"/>
      <c r="D137" s="15">
        <f>SUM(D133:D135)</f>
        <v>164</v>
      </c>
      <c r="E137" s="31"/>
      <c r="F137" s="15" t="e">
        <f>SUM(F133:F135)</f>
        <v>#DIV/0!</v>
      </c>
      <c r="G137" s="17"/>
      <c r="H137" s="15">
        <f>SUM(H133:H135)</f>
        <v>0</v>
      </c>
      <c r="I137" s="18" t="e">
        <f>SUM(I133:I135)</f>
        <v>#DIV/0!</v>
      </c>
      <c r="J137" s="15">
        <f>SUM(J133:J135)</f>
        <v>0</v>
      </c>
      <c r="K137" s="17"/>
      <c r="L137" s="15">
        <f>SUM(L133:L135)</f>
        <v>0</v>
      </c>
      <c r="M137" s="114" t="e">
        <f>SUM(M133:M135)</f>
        <v>#DIV/0!</v>
      </c>
      <c r="N137" s="89"/>
      <c r="O137" s="82"/>
    </row>
    <row r="138" spans="1:15">
      <c r="A138" s="132" t="s">
        <v>179</v>
      </c>
      <c r="B138" s="33"/>
      <c r="C138" s="34"/>
      <c r="D138" s="35"/>
      <c r="E138" s="36"/>
      <c r="F138" s="25"/>
      <c r="G138" s="26"/>
      <c r="H138" s="26"/>
      <c r="I138" s="27"/>
      <c r="J138" s="25"/>
      <c r="K138" s="26"/>
      <c r="L138" s="28"/>
      <c r="M138" s="27"/>
      <c r="N138" s="88"/>
      <c r="O138" s="82" t="s">
        <v>155</v>
      </c>
    </row>
    <row r="139" spans="1:15">
      <c r="A139" s="29"/>
      <c r="B139" s="82" t="s">
        <v>153</v>
      </c>
      <c r="C139" s="140"/>
      <c r="D139" s="37">
        <v>205</v>
      </c>
      <c r="E139" s="24">
        <v>2</v>
      </c>
      <c r="F139" s="25" t="e">
        <f t="shared" ref="F139:F140" si="88">(D139/C139)*E139</f>
        <v>#DIV/0!</v>
      </c>
      <c r="G139" s="141"/>
      <c r="H139" s="26"/>
      <c r="I139" s="27" t="e">
        <f>(F139*G139)</f>
        <v>#DIV/0!</v>
      </c>
      <c r="J139" s="142"/>
      <c r="K139" s="141"/>
      <c r="L139" s="28">
        <f t="shared" ref="L139:L140" si="89">J139*K139</f>
        <v>0</v>
      </c>
      <c r="M139" s="27" t="e">
        <f t="shared" ref="M139:M140" si="90">L139+I139</f>
        <v>#DIV/0!</v>
      </c>
      <c r="N139" s="88" t="e">
        <f t="shared" ref="N139:N140" si="91">M139/E139</f>
        <v>#DIV/0!</v>
      </c>
      <c r="O139" s="82"/>
    </row>
    <row r="140" spans="1:15">
      <c r="A140" s="29"/>
      <c r="B140" s="82" t="s">
        <v>154</v>
      </c>
      <c r="C140" s="140"/>
      <c r="D140" s="37">
        <v>143</v>
      </c>
      <c r="E140" s="24">
        <v>2</v>
      </c>
      <c r="F140" s="25" t="e">
        <f t="shared" si="88"/>
        <v>#DIV/0!</v>
      </c>
      <c r="G140" s="141"/>
      <c r="H140" s="26"/>
      <c r="I140" s="27" t="e">
        <f>(F140*G140)</f>
        <v>#DIV/0!</v>
      </c>
      <c r="J140" s="142"/>
      <c r="K140" s="141"/>
      <c r="L140" s="28">
        <f t="shared" si="89"/>
        <v>0</v>
      </c>
      <c r="M140" s="27" t="e">
        <f t="shared" si="90"/>
        <v>#DIV/0!</v>
      </c>
      <c r="N140" s="88" t="e">
        <f t="shared" si="91"/>
        <v>#DIV/0!</v>
      </c>
      <c r="O140" s="82"/>
    </row>
    <row r="141" spans="1:15">
      <c r="A141" s="38"/>
      <c r="B141" s="38"/>
      <c r="C141" s="38"/>
      <c r="D141" s="25"/>
      <c r="E141" s="36"/>
      <c r="F141" s="25"/>
      <c r="G141" s="26"/>
      <c r="H141" s="26"/>
      <c r="I141" s="27"/>
      <c r="J141" s="25"/>
      <c r="K141" s="26"/>
      <c r="L141" s="28"/>
      <c r="M141" s="27"/>
      <c r="N141" s="88"/>
      <c r="O141" s="82"/>
    </row>
    <row r="142" spans="1:15">
      <c r="A142" s="13"/>
      <c r="B142" s="30" t="s">
        <v>33</v>
      </c>
      <c r="C142" s="30"/>
      <c r="D142" s="15">
        <f>SUM(D139:D140)</f>
        <v>348</v>
      </c>
      <c r="E142" s="31"/>
      <c r="F142" s="15" t="e">
        <f>SUM(F139:F140)</f>
        <v>#DIV/0!</v>
      </c>
      <c r="G142" s="17"/>
      <c r="H142" s="15">
        <f>SUM(H139:H140)</f>
        <v>0</v>
      </c>
      <c r="I142" s="18" t="e">
        <f>SUM(I139:I140)</f>
        <v>#DIV/0!</v>
      </c>
      <c r="J142" s="15">
        <f>SUM(J139:J140)</f>
        <v>0</v>
      </c>
      <c r="K142" s="17"/>
      <c r="L142" s="15">
        <f>SUM(L139:L140)</f>
        <v>0</v>
      </c>
      <c r="M142" s="114" t="e">
        <f>SUM(M139:M140)</f>
        <v>#DIV/0!</v>
      </c>
      <c r="N142" s="89"/>
      <c r="O142" s="82"/>
    </row>
    <row r="143" spans="1:15">
      <c r="A143" s="132" t="s">
        <v>180</v>
      </c>
      <c r="B143" s="33"/>
      <c r="C143" s="34"/>
      <c r="D143" s="35"/>
      <c r="E143" s="36"/>
      <c r="F143" s="25"/>
      <c r="G143" s="26"/>
      <c r="H143" s="26"/>
      <c r="I143" s="27"/>
      <c r="J143" s="25"/>
      <c r="K143" s="26"/>
      <c r="L143" s="28"/>
      <c r="M143" s="27"/>
      <c r="N143" s="88"/>
      <c r="O143" s="82" t="s">
        <v>157</v>
      </c>
    </row>
    <row r="144" spans="1:15">
      <c r="A144" s="29"/>
      <c r="B144" s="82" t="s">
        <v>134</v>
      </c>
      <c r="C144" s="140"/>
      <c r="D144" s="37">
        <v>274</v>
      </c>
      <c r="E144" s="24">
        <v>2</v>
      </c>
      <c r="F144" s="25" t="e">
        <f t="shared" ref="F144:F147" si="92">(D144/C144)*E144</f>
        <v>#DIV/0!</v>
      </c>
      <c r="G144" s="141"/>
      <c r="H144" s="26"/>
      <c r="I144" s="27" t="e">
        <f>(F144*G144)</f>
        <v>#DIV/0!</v>
      </c>
      <c r="J144" s="142"/>
      <c r="K144" s="141"/>
      <c r="L144" s="28">
        <f t="shared" ref="L144:L147" si="93">J144*K144</f>
        <v>0</v>
      </c>
      <c r="M144" s="27" t="e">
        <f t="shared" ref="M144:M147" si="94">L144+I144</f>
        <v>#DIV/0!</v>
      </c>
      <c r="N144" s="88" t="e">
        <f t="shared" ref="N144:N147" si="95">M144/E144</f>
        <v>#DIV/0!</v>
      </c>
      <c r="O144" s="82" t="s">
        <v>210</v>
      </c>
    </row>
    <row r="145" spans="1:15">
      <c r="A145" s="29"/>
      <c r="B145" s="82" t="s">
        <v>135</v>
      </c>
      <c r="C145" s="140"/>
      <c r="D145" s="37">
        <v>274</v>
      </c>
      <c r="E145" s="24">
        <v>2</v>
      </c>
      <c r="F145" s="25" t="e">
        <f t="shared" si="92"/>
        <v>#DIV/0!</v>
      </c>
      <c r="G145" s="141"/>
      <c r="H145" s="26"/>
      <c r="I145" s="27" t="e">
        <f>(F145*G145)</f>
        <v>#DIV/0!</v>
      </c>
      <c r="J145" s="142"/>
      <c r="K145" s="141"/>
      <c r="L145" s="28">
        <f t="shared" si="93"/>
        <v>0</v>
      </c>
      <c r="M145" s="27" t="e">
        <f t="shared" si="94"/>
        <v>#DIV/0!</v>
      </c>
      <c r="N145" s="88" t="e">
        <f t="shared" si="95"/>
        <v>#DIV/0!</v>
      </c>
      <c r="O145" s="82"/>
    </row>
    <row r="146" spans="1:15">
      <c r="A146" s="29"/>
      <c r="B146" s="82" t="s">
        <v>129</v>
      </c>
      <c r="C146" s="140"/>
      <c r="D146" s="37">
        <v>137</v>
      </c>
      <c r="E146" s="24">
        <v>2</v>
      </c>
      <c r="F146" s="25" t="e">
        <f t="shared" si="92"/>
        <v>#DIV/0!</v>
      </c>
      <c r="G146" s="141"/>
      <c r="H146" s="26"/>
      <c r="I146" s="27" t="e">
        <f>(F146*G146)</f>
        <v>#DIV/0!</v>
      </c>
      <c r="J146" s="142"/>
      <c r="K146" s="141"/>
      <c r="L146" s="28">
        <f t="shared" si="93"/>
        <v>0</v>
      </c>
      <c r="M146" s="27" t="e">
        <f t="shared" si="94"/>
        <v>#DIV/0!</v>
      </c>
      <c r="N146" s="88" t="e">
        <f t="shared" si="95"/>
        <v>#DIV/0!</v>
      </c>
      <c r="O146" s="82"/>
    </row>
    <row r="147" spans="1:15">
      <c r="A147" s="29"/>
      <c r="B147" s="82" t="s">
        <v>156</v>
      </c>
      <c r="C147" s="140"/>
      <c r="D147" s="37">
        <v>6</v>
      </c>
      <c r="E147" s="24">
        <v>2</v>
      </c>
      <c r="F147" s="25" t="e">
        <f t="shared" si="92"/>
        <v>#DIV/0!</v>
      </c>
      <c r="G147" s="141"/>
      <c r="H147" s="26"/>
      <c r="I147" s="27" t="e">
        <f>(F147*G147)</f>
        <v>#DIV/0!</v>
      </c>
      <c r="J147" s="142"/>
      <c r="K147" s="141"/>
      <c r="L147" s="28">
        <f t="shared" si="93"/>
        <v>0</v>
      </c>
      <c r="M147" s="27" t="e">
        <f t="shared" si="94"/>
        <v>#DIV/0!</v>
      </c>
      <c r="N147" s="88" t="e">
        <f t="shared" si="95"/>
        <v>#DIV/0!</v>
      </c>
      <c r="O147" s="82"/>
    </row>
    <row r="148" spans="1:15">
      <c r="A148" s="38"/>
      <c r="B148" s="38"/>
      <c r="C148" s="38"/>
      <c r="D148" s="25"/>
      <c r="E148" s="36"/>
      <c r="F148" s="25"/>
      <c r="G148" s="26"/>
      <c r="H148" s="26"/>
      <c r="I148" s="27"/>
      <c r="J148" s="25"/>
      <c r="K148" s="26"/>
      <c r="L148" s="28"/>
      <c r="M148" s="27"/>
      <c r="N148" s="88"/>
      <c r="O148" s="82"/>
    </row>
    <row r="149" spans="1:15">
      <c r="A149" s="13"/>
      <c r="B149" s="30" t="s">
        <v>33</v>
      </c>
      <c r="C149" s="30"/>
      <c r="D149" s="15">
        <f>SUM(D144:D147)</f>
        <v>691</v>
      </c>
      <c r="E149" s="31"/>
      <c r="F149" s="15" t="e">
        <f>SUM(F144:F147)</f>
        <v>#DIV/0!</v>
      </c>
      <c r="G149" s="17"/>
      <c r="H149" s="15">
        <f>SUM(H144:H147)</f>
        <v>0</v>
      </c>
      <c r="I149" s="18" t="e">
        <f>SUM(I144:I147)</f>
        <v>#DIV/0!</v>
      </c>
      <c r="J149" s="15">
        <f>SUM(J144:J147)</f>
        <v>0</v>
      </c>
      <c r="K149" s="17"/>
      <c r="L149" s="15">
        <f>SUM(L144:L147)</f>
        <v>0</v>
      </c>
      <c r="M149" s="114" t="e">
        <f>SUM(M144:M147)</f>
        <v>#DIV/0!</v>
      </c>
      <c r="N149" s="89"/>
      <c r="O149" s="82"/>
    </row>
    <row r="150" spans="1:15">
      <c r="A150" s="132" t="s">
        <v>181</v>
      </c>
      <c r="B150" s="33"/>
      <c r="C150" s="34"/>
      <c r="D150" s="35"/>
      <c r="E150" s="36"/>
      <c r="F150" s="25"/>
      <c r="G150" s="26"/>
      <c r="H150" s="26"/>
      <c r="I150" s="27"/>
      <c r="J150" s="25"/>
      <c r="K150" s="26"/>
      <c r="L150" s="28"/>
      <c r="M150" s="27"/>
      <c r="N150" s="88"/>
      <c r="O150" s="82" t="s">
        <v>162</v>
      </c>
    </row>
    <row r="151" spans="1:15">
      <c r="A151" s="29"/>
      <c r="B151" s="82" t="s">
        <v>158</v>
      </c>
      <c r="C151" s="140"/>
      <c r="D151" s="37">
        <v>218</v>
      </c>
      <c r="E151" s="24">
        <v>2</v>
      </c>
      <c r="F151" s="25" t="e">
        <f t="shared" ref="F151:F152" si="96">(D151/C151)*E151</f>
        <v>#DIV/0!</v>
      </c>
      <c r="G151" s="141"/>
      <c r="H151" s="26"/>
      <c r="I151" s="27" t="e">
        <f>(F151*G151)</f>
        <v>#DIV/0!</v>
      </c>
      <c r="J151" s="142"/>
      <c r="K151" s="141"/>
      <c r="L151" s="28">
        <f t="shared" ref="L151:L152" si="97">J151*K151</f>
        <v>0</v>
      </c>
      <c r="M151" s="27" t="e">
        <f t="shared" ref="M151:M152" si="98">L151+I151</f>
        <v>#DIV/0!</v>
      </c>
      <c r="N151" s="88" t="e">
        <f t="shared" ref="N151:N152" si="99">M151/E151</f>
        <v>#DIV/0!</v>
      </c>
      <c r="O151" s="82"/>
    </row>
    <row r="152" spans="1:15">
      <c r="A152" s="29"/>
      <c r="B152" s="82" t="s">
        <v>159</v>
      </c>
      <c r="C152" s="140"/>
      <c r="D152" s="37">
        <v>89</v>
      </c>
      <c r="E152" s="24">
        <v>2</v>
      </c>
      <c r="F152" s="25" t="e">
        <f t="shared" si="96"/>
        <v>#DIV/0!</v>
      </c>
      <c r="G152" s="141"/>
      <c r="H152" s="26"/>
      <c r="I152" s="27" t="e">
        <f t="shared" ref="I152:I154" si="100">(F152*G152)</f>
        <v>#DIV/0!</v>
      </c>
      <c r="J152" s="142"/>
      <c r="K152" s="141"/>
      <c r="L152" s="28">
        <f t="shared" si="97"/>
        <v>0</v>
      </c>
      <c r="M152" s="27" t="e">
        <f t="shared" si="98"/>
        <v>#DIV/0!</v>
      </c>
      <c r="N152" s="88" t="e">
        <f t="shared" si="99"/>
        <v>#DIV/0!</v>
      </c>
      <c r="O152" s="82"/>
    </row>
    <row r="153" spans="1:15">
      <c r="A153" s="29"/>
      <c r="B153" s="82" t="s">
        <v>160</v>
      </c>
      <c r="C153" s="140"/>
      <c r="D153" s="37">
        <v>44</v>
      </c>
      <c r="E153" s="24">
        <v>2</v>
      </c>
      <c r="F153" s="25" t="e">
        <f t="shared" ref="F153:F154" si="101">(D153/C153)*E153</f>
        <v>#DIV/0!</v>
      </c>
      <c r="G153" s="141"/>
      <c r="H153" s="26"/>
      <c r="I153" s="27" t="e">
        <f t="shared" si="100"/>
        <v>#DIV/0!</v>
      </c>
      <c r="J153" s="142"/>
      <c r="K153" s="141"/>
      <c r="L153" s="28">
        <f t="shared" ref="L153:L154" si="102">J153*K153</f>
        <v>0</v>
      </c>
      <c r="M153" s="27" t="e">
        <f t="shared" ref="M153:M154" si="103">L153+I153</f>
        <v>#DIV/0!</v>
      </c>
      <c r="N153" s="88" t="e">
        <f t="shared" ref="N153:N154" si="104">M153/E153</f>
        <v>#DIV/0!</v>
      </c>
      <c r="O153" s="82"/>
    </row>
    <row r="154" spans="1:15">
      <c r="A154" s="29"/>
      <c r="B154" s="82" t="s">
        <v>161</v>
      </c>
      <c r="C154" s="140"/>
      <c r="D154" s="37">
        <v>64</v>
      </c>
      <c r="E154" s="24">
        <v>2</v>
      </c>
      <c r="F154" s="25" t="e">
        <f t="shared" si="101"/>
        <v>#DIV/0!</v>
      </c>
      <c r="G154" s="141"/>
      <c r="H154" s="26"/>
      <c r="I154" s="27" t="e">
        <f t="shared" si="100"/>
        <v>#DIV/0!</v>
      </c>
      <c r="J154" s="142"/>
      <c r="K154" s="141"/>
      <c r="L154" s="28">
        <f t="shared" si="102"/>
        <v>0</v>
      </c>
      <c r="M154" s="27" t="e">
        <f t="shared" si="103"/>
        <v>#DIV/0!</v>
      </c>
      <c r="N154" s="88" t="e">
        <f t="shared" si="104"/>
        <v>#DIV/0!</v>
      </c>
      <c r="O154" s="82"/>
    </row>
    <row r="155" spans="1:15">
      <c r="A155" s="38"/>
      <c r="B155" s="38"/>
      <c r="C155" s="38"/>
      <c r="D155" s="25"/>
      <c r="E155" s="36"/>
      <c r="F155" s="25"/>
      <c r="G155" s="26"/>
      <c r="H155" s="26"/>
      <c r="I155" s="27"/>
      <c r="J155" s="25"/>
      <c r="K155" s="26"/>
      <c r="L155" s="28"/>
      <c r="M155" s="27"/>
      <c r="N155" s="88"/>
      <c r="O155" s="82"/>
    </row>
    <row r="156" spans="1:15">
      <c r="A156" s="13"/>
      <c r="B156" s="30" t="s">
        <v>33</v>
      </c>
      <c r="C156" s="30"/>
      <c r="D156" s="15">
        <f>SUM(D151:D154)</f>
        <v>415</v>
      </c>
      <c r="E156" s="31"/>
      <c r="F156" s="15" t="e">
        <f>SUM(F151:F154)</f>
        <v>#DIV/0!</v>
      </c>
      <c r="G156" s="17"/>
      <c r="H156" s="15">
        <f>SUM(H151:H154)</f>
        <v>0</v>
      </c>
      <c r="I156" s="18" t="e">
        <f>SUM(I151:I154)</f>
        <v>#DIV/0!</v>
      </c>
      <c r="J156" s="15">
        <f>SUM(J151:J154)</f>
        <v>0</v>
      </c>
      <c r="K156" s="17"/>
      <c r="L156" s="15">
        <f>SUM(L151:L154)</f>
        <v>0</v>
      </c>
      <c r="M156" s="114" t="e">
        <f>SUM(M151:M154)</f>
        <v>#DIV/0!</v>
      </c>
      <c r="N156" s="89"/>
      <c r="O156" s="82"/>
    </row>
    <row r="157" spans="1:15">
      <c r="A157" s="133" t="s">
        <v>212</v>
      </c>
      <c r="B157" s="33"/>
      <c r="C157" s="34"/>
      <c r="D157" s="35"/>
      <c r="E157" s="36"/>
      <c r="F157" s="25"/>
      <c r="G157" s="26"/>
      <c r="H157" s="26"/>
      <c r="I157" s="27"/>
      <c r="J157" s="25"/>
      <c r="K157" s="26"/>
      <c r="L157" s="28"/>
      <c r="M157" s="27"/>
      <c r="N157" s="88"/>
      <c r="O157" s="82" t="s">
        <v>155</v>
      </c>
    </row>
    <row r="158" spans="1:15">
      <c r="A158" s="29"/>
      <c r="B158" s="95" t="s">
        <v>31</v>
      </c>
      <c r="C158" s="140"/>
      <c r="D158" s="37">
        <v>33</v>
      </c>
      <c r="E158" s="24">
        <v>2</v>
      </c>
      <c r="F158" s="25" t="e">
        <f t="shared" ref="F158:F159" si="105">(D158/C158)*E158</f>
        <v>#DIV/0!</v>
      </c>
      <c r="G158" s="141"/>
      <c r="H158" s="26"/>
      <c r="I158" s="27" t="e">
        <f>(F158*G158)</f>
        <v>#DIV/0!</v>
      </c>
      <c r="J158" s="142"/>
      <c r="K158" s="141"/>
      <c r="L158" s="28">
        <f t="shared" ref="L158:L159" si="106">J158*K158</f>
        <v>0</v>
      </c>
      <c r="M158" s="27" t="e">
        <f t="shared" ref="M158:M159" si="107">L158+I158</f>
        <v>#DIV/0!</v>
      </c>
      <c r="N158" s="88" t="e">
        <f t="shared" ref="N158:N159" si="108">M158/E158</f>
        <v>#DIV/0!</v>
      </c>
      <c r="O158" s="82"/>
    </row>
    <row r="159" spans="1:15">
      <c r="A159" s="29"/>
      <c r="B159" s="95" t="s">
        <v>32</v>
      </c>
      <c r="C159" s="140"/>
      <c r="D159" s="37">
        <v>33</v>
      </c>
      <c r="E159" s="24">
        <v>2</v>
      </c>
      <c r="F159" s="25" t="e">
        <f t="shared" si="105"/>
        <v>#DIV/0!</v>
      </c>
      <c r="G159" s="141"/>
      <c r="H159" s="26"/>
      <c r="I159" s="27" t="e">
        <f>(F159*G159)</f>
        <v>#DIV/0!</v>
      </c>
      <c r="J159" s="142"/>
      <c r="K159" s="141"/>
      <c r="L159" s="28">
        <f t="shared" si="106"/>
        <v>0</v>
      </c>
      <c r="M159" s="27" t="e">
        <f t="shared" si="107"/>
        <v>#DIV/0!</v>
      </c>
      <c r="N159" s="88" t="e">
        <f t="shared" si="108"/>
        <v>#DIV/0!</v>
      </c>
      <c r="O159" s="82"/>
    </row>
    <row r="160" spans="1:15">
      <c r="A160" s="38"/>
      <c r="B160" s="38"/>
      <c r="C160" s="38"/>
      <c r="D160" s="25"/>
      <c r="E160" s="36"/>
      <c r="F160" s="25"/>
      <c r="G160" s="26"/>
      <c r="H160" s="26"/>
      <c r="I160" s="27"/>
      <c r="J160" s="25"/>
      <c r="K160" s="26"/>
      <c r="L160" s="28"/>
      <c r="M160" s="27"/>
      <c r="N160" s="88"/>
      <c r="O160" s="82"/>
    </row>
    <row r="161" spans="1:15">
      <c r="A161" s="13"/>
      <c r="B161" s="30" t="s">
        <v>33</v>
      </c>
      <c r="C161" s="30"/>
      <c r="D161" s="15">
        <f>SUM(D158:D159)</f>
        <v>66</v>
      </c>
      <c r="E161" s="31"/>
      <c r="F161" s="15" t="e">
        <f>SUM(F158:F159)</f>
        <v>#DIV/0!</v>
      </c>
      <c r="G161" s="17"/>
      <c r="H161" s="15">
        <f>SUM(H158:H159)</f>
        <v>0</v>
      </c>
      <c r="I161" s="18" t="e">
        <f>SUM(I158:I159)</f>
        <v>#DIV/0!</v>
      </c>
      <c r="J161" s="15">
        <f>SUM(J158:J159)</f>
        <v>0</v>
      </c>
      <c r="K161" s="17"/>
      <c r="L161" s="15">
        <f>SUM(L158:L159)</f>
        <v>0</v>
      </c>
      <c r="M161" s="114" t="e">
        <f>SUM(M158:M159)</f>
        <v>#DIV/0!</v>
      </c>
      <c r="N161" s="89"/>
      <c r="O161" s="82"/>
    </row>
    <row r="162" spans="1:15" s="79" customFormat="1">
      <c r="A162" s="91"/>
      <c r="B162" s="92"/>
      <c r="C162" s="92"/>
      <c r="D162" s="6"/>
      <c r="E162" s="7"/>
      <c r="F162" s="6"/>
      <c r="G162" s="10"/>
      <c r="H162" s="6"/>
      <c r="I162" s="8"/>
      <c r="J162" s="6"/>
      <c r="K162" s="10"/>
      <c r="L162" s="6"/>
      <c r="M162" s="8"/>
      <c r="N162" s="93"/>
      <c r="O162" s="82"/>
    </row>
    <row r="163" spans="1:15">
      <c r="A163" s="13"/>
      <c r="B163" s="30" t="s">
        <v>102</v>
      </c>
      <c r="C163" s="30"/>
      <c r="D163" s="15">
        <f>SUM(D15:D161)/2</f>
        <v>32216</v>
      </c>
      <c r="E163" s="31"/>
      <c r="F163" s="15" t="e">
        <f>SUM(F15:F161)/2</f>
        <v>#DIV/0!</v>
      </c>
      <c r="G163" s="17"/>
      <c r="H163" s="15">
        <f>SUM(H15:H161)/2</f>
        <v>0</v>
      </c>
      <c r="I163" s="99" t="e">
        <f>SUM(I15:I161)/2</f>
        <v>#DIV/0!</v>
      </c>
      <c r="J163" s="15">
        <f>SUM(J15:J161)/2</f>
        <v>0</v>
      </c>
      <c r="K163" s="15"/>
      <c r="L163" s="15">
        <f>SUM(L15:L161)/2</f>
        <v>0</v>
      </c>
      <c r="M163" s="115" t="e">
        <f>SUM(M15:M161)/2</f>
        <v>#DIV/0!</v>
      </c>
      <c r="N163" s="100"/>
      <c r="O163" s="82"/>
    </row>
    <row r="165" spans="1:15">
      <c r="A165" s="134"/>
      <c r="L165" s="116" t="s">
        <v>198</v>
      </c>
      <c r="M165" s="116" t="e">
        <f>M163</f>
        <v>#DIV/0!</v>
      </c>
    </row>
    <row r="166" spans="1:15">
      <c r="L166" s="55"/>
      <c r="N166" s="32"/>
    </row>
    <row r="167" spans="1:15">
      <c r="L167" s="55"/>
      <c r="N167" s="32"/>
    </row>
    <row r="168" spans="1:15">
      <c r="L168" s="55"/>
      <c r="N168" s="32"/>
    </row>
    <row r="169" spans="1:15">
      <c r="L169" s="55"/>
      <c r="N169" s="32"/>
    </row>
    <row r="170" spans="1:15">
      <c r="D170" s="6"/>
    </row>
    <row r="172" spans="1:15">
      <c r="A172" s="134"/>
    </row>
  </sheetData>
  <sheetProtection algorithmName="SHA-512" hashValue="nN9Mfn/9dwSeQ0SBMuSBKJCRgrjj8FcdVK2JbEEmyjltS3VKRCIsPzemZ0LYUcK0iOBGsjTmR4MqaP0HcVImrw==" saltValue="NBOnJXz5OBNKUeLqrjCzfQ==" spinCount="100000" sheet="1" objects="1" scenarios="1"/>
  <mergeCells count="1">
    <mergeCell ref="B5:D5"/>
  </mergeCells>
  <phoneticPr fontId="25" type="noConversion"/>
  <printOptions horizontalCentered="1"/>
  <pageMargins left="0.19685039370078741" right="0.19685039370078741" top="0.55118110236220474" bottom="0.74803149606299213" header="0.31496062992125984" footer="0.31496062992125984"/>
  <pageSetup paperSize="9" scale="60" orientation="landscape" r:id="rId1"/>
  <headerFooter>
    <oddFooter>&amp;C10/07004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8"/>
  <sheetViews>
    <sheetView zoomScale="70" zoomScaleNormal="70" workbookViewId="0">
      <selection activeCell="C46" sqref="C46"/>
    </sheetView>
  </sheetViews>
  <sheetFormatPr defaultRowHeight="15.75"/>
  <cols>
    <col min="1" max="1" width="54.28515625" style="60" bestFit="1" customWidth="1"/>
    <col min="2" max="2" width="20" style="60" bestFit="1" customWidth="1"/>
    <col min="3" max="3" width="27.85546875" style="60" customWidth="1"/>
    <col min="4" max="16384" width="9.140625" style="60"/>
  </cols>
  <sheetData>
    <row r="1" spans="1:35">
      <c r="A1" s="118" t="s">
        <v>103</v>
      </c>
    </row>
    <row r="2" spans="1:35">
      <c r="A2" s="118" t="s">
        <v>96</v>
      </c>
    </row>
    <row r="3" spans="1:35">
      <c r="A3" s="118" t="s">
        <v>97</v>
      </c>
    </row>
    <row r="4" spans="1:35">
      <c r="A4" s="119">
        <v>43123</v>
      </c>
    </row>
    <row r="6" spans="1:35">
      <c r="A6" s="61" t="s">
        <v>34</v>
      </c>
    </row>
    <row r="7" spans="1:35">
      <c r="A7" s="123"/>
      <c r="B7" s="123"/>
      <c r="C7" s="123"/>
    </row>
    <row r="8" spans="1:35" s="64" customFormat="1" ht="12.75" customHeight="1">
      <c r="A8" s="124"/>
      <c r="B8" s="124"/>
      <c r="C8" s="125"/>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3"/>
    </row>
    <row r="9" spans="1:35" s="71" customFormat="1" ht="12.75" customHeight="1">
      <c r="A9" s="126" t="s">
        <v>35</v>
      </c>
      <c r="B9" s="126" t="s">
        <v>36</v>
      </c>
      <c r="C9" s="127" t="s">
        <v>16</v>
      </c>
      <c r="D9" s="65"/>
      <c r="E9" s="66"/>
      <c r="F9" s="65"/>
      <c r="G9" s="67"/>
      <c r="H9" s="68"/>
      <c r="I9" s="65"/>
      <c r="J9" s="68"/>
      <c r="K9" s="67"/>
      <c r="L9" s="67"/>
      <c r="M9" s="69"/>
      <c r="N9" s="69"/>
      <c r="O9" s="69"/>
      <c r="P9" s="69"/>
      <c r="Q9" s="69"/>
      <c r="R9" s="69"/>
      <c r="S9" s="69"/>
      <c r="T9" s="69"/>
      <c r="U9" s="69"/>
      <c r="V9" s="69"/>
      <c r="W9" s="69"/>
      <c r="X9" s="69"/>
      <c r="Y9" s="69"/>
      <c r="Z9" s="69"/>
      <c r="AA9" s="69"/>
      <c r="AB9" s="69"/>
      <c r="AC9" s="69"/>
      <c r="AD9" s="69"/>
      <c r="AE9" s="69"/>
      <c r="AF9" s="69"/>
      <c r="AG9" s="69"/>
      <c r="AH9" s="62"/>
      <c r="AI9" s="70"/>
    </row>
    <row r="10" spans="1:35" s="74" customFormat="1" ht="12.75" customHeight="1">
      <c r="A10" s="128"/>
      <c r="B10" s="128"/>
      <c r="C10" s="127" t="s">
        <v>22</v>
      </c>
      <c r="D10" s="65"/>
      <c r="E10" s="66"/>
      <c r="F10" s="66"/>
      <c r="G10" s="67"/>
      <c r="H10" s="66"/>
      <c r="I10" s="66"/>
      <c r="J10" s="68"/>
      <c r="K10" s="66"/>
      <c r="L10" s="66"/>
      <c r="M10" s="72"/>
      <c r="N10" s="72"/>
      <c r="O10" s="72"/>
      <c r="P10" s="72"/>
      <c r="Q10" s="72"/>
      <c r="R10" s="72"/>
      <c r="S10" s="72"/>
      <c r="T10" s="72"/>
      <c r="U10" s="72"/>
      <c r="V10" s="72"/>
      <c r="W10" s="72"/>
      <c r="X10" s="72"/>
      <c r="Y10" s="72"/>
      <c r="Z10" s="72"/>
      <c r="AA10" s="72"/>
      <c r="AB10" s="72"/>
      <c r="AC10" s="72"/>
      <c r="AD10" s="72"/>
      <c r="AE10" s="72"/>
      <c r="AF10" s="72"/>
      <c r="AG10" s="72"/>
      <c r="AH10" s="77"/>
      <c r="AI10" s="73"/>
    </row>
    <row r="11" spans="1:35" s="71" customFormat="1" ht="12.75" customHeight="1">
      <c r="A11" s="126"/>
      <c r="B11" s="126"/>
      <c r="C11" s="127" t="s">
        <v>37</v>
      </c>
      <c r="D11" s="65"/>
      <c r="E11" s="66"/>
      <c r="F11" s="65"/>
      <c r="G11" s="67"/>
      <c r="H11" s="68"/>
      <c r="I11" s="65"/>
      <c r="J11" s="68"/>
      <c r="K11" s="67"/>
      <c r="L11" s="67"/>
      <c r="M11" s="69"/>
      <c r="N11" s="69"/>
      <c r="O11" s="69"/>
      <c r="P11" s="69"/>
      <c r="Q11" s="69"/>
      <c r="R11" s="69"/>
      <c r="S11" s="69"/>
      <c r="T11" s="69"/>
      <c r="U11" s="69"/>
      <c r="V11" s="69"/>
      <c r="W11" s="69"/>
      <c r="X11" s="69"/>
      <c r="Y11" s="69"/>
      <c r="Z11" s="69"/>
      <c r="AA11" s="69"/>
      <c r="AB11" s="69"/>
      <c r="AC11" s="69"/>
      <c r="AD11" s="69"/>
      <c r="AE11" s="69"/>
      <c r="AF11" s="69"/>
      <c r="AG11" s="69"/>
      <c r="AH11" s="62"/>
      <c r="AI11" s="70"/>
    </row>
    <row r="12" spans="1:35" s="64" customFormat="1" thickBot="1">
      <c r="A12" s="129"/>
      <c r="B12" s="129"/>
      <c r="C12" s="130" t="s">
        <v>38</v>
      </c>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3"/>
    </row>
    <row r="13" spans="1:35" s="64" customFormat="1" thickTop="1">
      <c r="A13" s="75"/>
      <c r="B13" s="75"/>
      <c r="C13" s="76"/>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3"/>
    </row>
    <row r="14" spans="1:35" s="64" customFormat="1" ht="15">
      <c r="A14" s="38" t="s">
        <v>39</v>
      </c>
      <c r="B14" s="38" t="s">
        <v>40</v>
      </c>
      <c r="C14" s="143"/>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3"/>
    </row>
    <row r="15" spans="1:35" s="64" customFormat="1" ht="15">
      <c r="A15" s="38" t="s">
        <v>39</v>
      </c>
      <c r="B15" s="38" t="s">
        <v>41</v>
      </c>
      <c r="C15" s="143"/>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3"/>
    </row>
    <row r="16" spans="1:35" s="64" customFormat="1" ht="15">
      <c r="A16" s="38" t="s">
        <v>42</v>
      </c>
      <c r="B16" s="38" t="s">
        <v>43</v>
      </c>
      <c r="C16" s="143"/>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3"/>
    </row>
    <row r="17" spans="1:35" s="64" customFormat="1" ht="15">
      <c r="A17" s="38" t="s">
        <v>44</v>
      </c>
      <c r="B17" s="38" t="s">
        <v>45</v>
      </c>
      <c r="C17" s="143"/>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3"/>
    </row>
    <row r="18" spans="1:35" s="64" customFormat="1" ht="15">
      <c r="A18" s="38" t="s">
        <v>44</v>
      </c>
      <c r="B18" s="38" t="s">
        <v>46</v>
      </c>
      <c r="C18" s="143"/>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3"/>
    </row>
    <row r="19" spans="1:35" s="64" customFormat="1" ht="15">
      <c r="A19" s="38" t="s">
        <v>44</v>
      </c>
      <c r="B19" s="38" t="s">
        <v>41</v>
      </c>
      <c r="C19" s="143"/>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3"/>
    </row>
    <row r="20" spans="1:35" s="64" customFormat="1" ht="15">
      <c r="A20" s="38" t="s">
        <v>47</v>
      </c>
      <c r="B20" s="38" t="s">
        <v>48</v>
      </c>
      <c r="C20" s="144"/>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3"/>
    </row>
    <row r="21" spans="1:35" s="64" customFormat="1" ht="15">
      <c r="A21" s="38" t="s">
        <v>49</v>
      </c>
      <c r="B21" s="38" t="s">
        <v>48</v>
      </c>
      <c r="C21" s="143"/>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3"/>
    </row>
    <row r="22" spans="1:35" s="64" customFormat="1" ht="15">
      <c r="A22" s="38" t="s">
        <v>47</v>
      </c>
      <c r="B22" s="38" t="s">
        <v>50</v>
      </c>
      <c r="C22" s="143"/>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3"/>
    </row>
    <row r="23" spans="1:35" s="64" customFormat="1" ht="15">
      <c r="A23" s="38" t="s">
        <v>49</v>
      </c>
      <c r="B23" s="38" t="s">
        <v>50</v>
      </c>
      <c r="C23" s="143"/>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3"/>
    </row>
    <row r="24" spans="1:35" s="64" customFormat="1" ht="15">
      <c r="A24" s="122" t="s">
        <v>51</v>
      </c>
      <c r="B24" s="122" t="s">
        <v>101</v>
      </c>
      <c r="C24" s="143"/>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3"/>
    </row>
    <row r="25" spans="1:35">
      <c r="A25" s="122" t="s">
        <v>94</v>
      </c>
      <c r="B25" s="122" t="s">
        <v>95</v>
      </c>
      <c r="C25" s="143"/>
      <c r="AH25" s="78"/>
    </row>
    <row r="26" spans="1:35">
      <c r="A26" s="123"/>
      <c r="B26" s="123"/>
      <c r="C26" s="123"/>
      <c r="AH26" s="78"/>
    </row>
    <row r="27" spans="1:35">
      <c r="A27" s="102"/>
      <c r="AH27" s="78"/>
    </row>
    <row r="28" spans="1:35">
      <c r="AH28" s="78"/>
    </row>
  </sheetData>
  <sheetProtection algorithmName="SHA-512" hashValue="roNAMF3x1+kUxaLLhXfwXuZa/2C6Do27MLYVqCpfYBJiRe+45wzvhEKveKY6OLK1dvKn2EeWkI8w6W+uovS6ew==" saltValue="XEk4DjycTzHkMlM/k3qnEQ==" spinCount="100000" sheet="1" objects="1" scenarios="1"/>
  <phoneticPr fontId="25" type="noConversion"/>
  <pageMargins left="0.70866141732283472" right="0.70866141732283472" top="0.74803149606299213" bottom="0.74803149606299213" header="0.31496062992125984" footer="0.31496062992125984"/>
  <pageSetup paperSize="9" scale="86" orientation="portrait" r:id="rId1"/>
  <headerFooter>
    <oddFooter>&amp;L&amp;9Paraaf Opdrachtnemer&amp;C&amp;9&amp;F
&amp;A&amp;R&amp;9Paraaf Opdrachtgever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32"/>
  <sheetViews>
    <sheetView zoomScaleNormal="100" workbookViewId="0">
      <selection activeCell="F36" sqref="F36"/>
    </sheetView>
  </sheetViews>
  <sheetFormatPr defaultRowHeight="12.75"/>
  <cols>
    <col min="1" max="1" width="11.5703125" style="1" customWidth="1"/>
    <col min="2" max="6" width="9.140625" style="1"/>
    <col min="7" max="7" width="2" style="1" bestFit="1" customWidth="1"/>
    <col min="8" max="16384" width="9.140625" style="1"/>
  </cols>
  <sheetData>
    <row r="1" spans="1:13">
      <c r="A1" s="120" t="s">
        <v>103</v>
      </c>
    </row>
    <row r="2" spans="1:13">
      <c r="A2" s="120" t="s">
        <v>96</v>
      </c>
    </row>
    <row r="3" spans="1:13">
      <c r="A3" s="120" t="s">
        <v>97</v>
      </c>
    </row>
    <row r="4" spans="1:13">
      <c r="A4" s="121">
        <v>43123</v>
      </c>
    </row>
    <row r="5" spans="1:13">
      <c r="A5" s="59"/>
    </row>
    <row r="6" spans="1:13">
      <c r="A6" s="41" t="s">
        <v>52</v>
      </c>
      <c r="B6" s="2"/>
      <c r="D6" s="2"/>
      <c r="E6" s="2"/>
      <c r="F6" s="2"/>
      <c r="G6" s="2"/>
      <c r="H6" s="2"/>
      <c r="I6" s="2"/>
    </row>
    <row r="9" spans="1:13">
      <c r="A9" s="1" t="s">
        <v>53</v>
      </c>
    </row>
    <row r="10" spans="1:13">
      <c r="A10" s="1" t="s">
        <v>54</v>
      </c>
    </row>
    <row r="11" spans="1:13">
      <c r="A11" s="1" t="s">
        <v>55</v>
      </c>
    </row>
    <row r="13" spans="1:13">
      <c r="A13" s="1" t="s">
        <v>56</v>
      </c>
    </row>
    <row r="14" spans="1:13">
      <c r="A14" s="42" t="s">
        <v>57</v>
      </c>
      <c r="B14" s="3" t="s">
        <v>58</v>
      </c>
      <c r="M14" s="3"/>
    </row>
    <row r="15" spans="1:13">
      <c r="A15" s="42" t="s">
        <v>59</v>
      </c>
      <c r="B15" s="3" t="s">
        <v>60</v>
      </c>
      <c r="M15" s="3"/>
    </row>
    <row r="16" spans="1:13">
      <c r="A16" s="42" t="s">
        <v>61</v>
      </c>
      <c r="B16" s="3" t="s">
        <v>62</v>
      </c>
      <c r="M16" s="3"/>
    </row>
    <row r="17" spans="1:12">
      <c r="A17" s="3" t="s">
        <v>63</v>
      </c>
      <c r="B17" s="3" t="s">
        <v>64</v>
      </c>
    </row>
    <row r="18" spans="1:12">
      <c r="A18" s="3" t="s">
        <v>65</v>
      </c>
      <c r="B18" s="3" t="s">
        <v>66</v>
      </c>
    </row>
    <row r="19" spans="1:12">
      <c r="A19" s="3"/>
      <c r="B19" s="3"/>
    </row>
    <row r="20" spans="1:12">
      <c r="A20" s="3"/>
      <c r="B20" s="3"/>
      <c r="H20" s="43" t="s">
        <v>7</v>
      </c>
      <c r="I20" s="43" t="s">
        <v>8</v>
      </c>
      <c r="J20" s="43" t="s">
        <v>9</v>
      </c>
      <c r="K20" s="43" t="s">
        <v>10</v>
      </c>
      <c r="L20" s="43" t="s">
        <v>11</v>
      </c>
    </row>
    <row r="21" spans="1:12">
      <c r="A21" s="1" t="s">
        <v>67</v>
      </c>
      <c r="B21" s="1" t="s">
        <v>199</v>
      </c>
      <c r="G21" s="1" t="s">
        <v>68</v>
      </c>
      <c r="H21" s="145"/>
      <c r="I21" s="145"/>
      <c r="J21" s="145"/>
      <c r="K21" s="145"/>
      <c r="L21" s="145"/>
    </row>
    <row r="22" spans="1:12">
      <c r="B22" s="1" t="s">
        <v>200</v>
      </c>
      <c r="G22" s="1" t="s">
        <v>68</v>
      </c>
      <c r="H22" s="145"/>
      <c r="I22" s="145"/>
      <c r="J22" s="145"/>
      <c r="K22" s="145"/>
      <c r="L22" s="145"/>
    </row>
    <row r="23" spans="1:12">
      <c r="H23" s="44"/>
      <c r="I23" s="44"/>
      <c r="J23" s="44"/>
      <c r="K23" s="44"/>
      <c r="L23" s="44"/>
    </row>
    <row r="24" spans="1:12">
      <c r="A24" s="1" t="s">
        <v>69</v>
      </c>
      <c r="B24" s="1" t="s">
        <v>201</v>
      </c>
      <c r="G24" s="1" t="s">
        <v>68</v>
      </c>
      <c r="H24" s="145"/>
      <c r="I24" s="145"/>
      <c r="J24" s="145"/>
      <c r="K24" s="145"/>
      <c r="L24" s="145"/>
    </row>
    <row r="25" spans="1:12">
      <c r="B25" s="1" t="s">
        <v>202</v>
      </c>
      <c r="G25" s="1" t="s">
        <v>68</v>
      </c>
      <c r="H25" s="145"/>
      <c r="I25" s="145"/>
      <c r="J25" s="145"/>
      <c r="K25" s="145"/>
      <c r="L25" s="145"/>
    </row>
    <row r="26" spans="1:12">
      <c r="B26" s="1" t="s">
        <v>203</v>
      </c>
      <c r="G26" s="1" t="s">
        <v>68</v>
      </c>
      <c r="H26" s="145"/>
      <c r="I26" s="145"/>
      <c r="J26" s="145"/>
      <c r="K26" s="145"/>
      <c r="L26" s="145"/>
    </row>
    <row r="27" spans="1:12">
      <c r="H27" s="44"/>
      <c r="I27" s="44"/>
      <c r="J27" s="44"/>
      <c r="K27" s="44"/>
      <c r="L27" s="44"/>
    </row>
    <row r="28" spans="1:12">
      <c r="A28" s="1" t="s">
        <v>70</v>
      </c>
      <c r="B28" s="1" t="s">
        <v>204</v>
      </c>
      <c r="G28" s="1" t="s">
        <v>68</v>
      </c>
      <c r="H28" s="145"/>
      <c r="I28" s="145"/>
      <c r="J28" s="145"/>
      <c r="K28" s="145"/>
      <c r="L28" s="145"/>
    </row>
    <row r="29" spans="1:12">
      <c r="B29" s="1" t="s">
        <v>205</v>
      </c>
      <c r="G29" s="1" t="s">
        <v>68</v>
      </c>
      <c r="H29" s="145"/>
      <c r="I29" s="145"/>
      <c r="J29" s="145"/>
      <c r="K29" s="145"/>
      <c r="L29" s="145"/>
    </row>
    <row r="30" spans="1:12">
      <c r="H30" s="44"/>
      <c r="I30" s="44"/>
      <c r="J30" s="44"/>
      <c r="K30" s="44"/>
      <c r="L30" s="44"/>
    </row>
    <row r="31" spans="1:12">
      <c r="A31" s="1" t="s">
        <v>71</v>
      </c>
      <c r="B31" s="1" t="s">
        <v>72</v>
      </c>
      <c r="G31" s="1" t="s">
        <v>68</v>
      </c>
      <c r="H31" s="145"/>
      <c r="I31" s="145"/>
      <c r="J31" s="145"/>
      <c r="K31" s="145"/>
      <c r="L31" s="145"/>
    </row>
    <row r="32" spans="1:12">
      <c r="H32" s="44"/>
      <c r="I32" s="44"/>
      <c r="J32" s="44"/>
      <c r="K32" s="44"/>
      <c r="L32" s="44"/>
    </row>
  </sheetData>
  <sheetProtection algorithmName="SHA-512" hashValue="T6ZxXq1l21yfGU1Fvzc53tFyb22zSBtMIs84vTwMPPPkBNj24kEJVhdDRnq19cD6vho5bNCdyxsVfXxDVF6Dfg==" saltValue="ULwn88vuLdKwhYtJmOxxfQ==" spinCount="100000" sheet="1" objects="1" scenarios="1"/>
  <phoneticPr fontId="25" type="noConversion"/>
  <pageMargins left="0.70866141732283472" right="0.70866141732283472" top="0.74803149606299213" bottom="0.74803149606299213" header="0.31496062992125984" footer="0.31496062992125984"/>
  <pageSetup paperSize="9" scale="90" orientation="portrait" r:id="rId1"/>
  <headerFooter>
    <oddFooter>&amp;L&amp;9Paraaf Opdrachtnemer&amp;C&amp;9&amp;F
&amp;A&amp;R&amp;9Paraaf Opdrachtgever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Q28"/>
  <sheetViews>
    <sheetView zoomScaleNormal="100" workbookViewId="0">
      <selection activeCell="G32" sqref="G32"/>
    </sheetView>
  </sheetViews>
  <sheetFormatPr defaultRowHeight="12.75"/>
  <cols>
    <col min="1" max="1" width="10" style="49" customWidth="1"/>
    <col min="2" max="2" width="2" style="46" customWidth="1"/>
    <col min="3" max="3" width="9.140625" style="47"/>
    <col min="4" max="4" width="5" style="47" customWidth="1"/>
    <col min="5" max="5" width="7.28515625" style="48" customWidth="1"/>
    <col min="6" max="6" width="7.5703125" style="47" customWidth="1"/>
    <col min="7" max="7" width="5.7109375" style="47" customWidth="1"/>
    <col min="8" max="8" width="7.28515625" style="47" customWidth="1"/>
    <col min="9" max="9" width="7.5703125" style="47" customWidth="1"/>
    <col min="10" max="10" width="5.7109375" style="47" customWidth="1"/>
    <col min="11" max="11" width="7.28515625" style="47" customWidth="1"/>
    <col min="12" max="12" width="21.85546875" style="47" customWidth="1"/>
    <col min="13" max="13" width="5.7109375" style="47" customWidth="1"/>
    <col min="14" max="14" width="7.140625" style="48" customWidth="1"/>
    <col min="15" max="17" width="9.140625" style="47"/>
    <col min="18" max="18" width="12" style="47" customWidth="1"/>
    <col min="19" max="16384" width="9.140625" style="47"/>
  </cols>
  <sheetData>
    <row r="1" spans="1:17">
      <c r="A1" s="120" t="s">
        <v>103</v>
      </c>
    </row>
    <row r="2" spans="1:17">
      <c r="A2" s="120" t="s">
        <v>96</v>
      </c>
    </row>
    <row r="3" spans="1:17">
      <c r="A3" s="120" t="s">
        <v>97</v>
      </c>
    </row>
    <row r="4" spans="1:17">
      <c r="A4" s="121">
        <v>43123</v>
      </c>
    </row>
    <row r="6" spans="1:17" ht="15">
      <c r="A6" s="45" t="s">
        <v>73</v>
      </c>
    </row>
    <row r="7" spans="1:17">
      <c r="A7" s="58" t="s">
        <v>206</v>
      </c>
      <c r="E7" s="50"/>
    </row>
    <row r="8" spans="1:17">
      <c r="A8" s="106" t="s">
        <v>190</v>
      </c>
    </row>
    <row r="9" spans="1:17" ht="14.25">
      <c r="A9" s="51" t="s">
        <v>74</v>
      </c>
      <c r="N9" s="47"/>
    </row>
    <row r="10" spans="1:17">
      <c r="N10" s="47"/>
    </row>
    <row r="11" spans="1:17" ht="14.25">
      <c r="A11" s="49" t="s">
        <v>75</v>
      </c>
      <c r="D11" s="47" t="s">
        <v>76</v>
      </c>
      <c r="G11" s="47" t="s">
        <v>76</v>
      </c>
      <c r="N11" s="47"/>
    </row>
    <row r="12" spans="1:17">
      <c r="D12" s="47" t="s">
        <v>77</v>
      </c>
      <c r="G12" s="47" t="s">
        <v>78</v>
      </c>
      <c r="N12" s="47"/>
    </row>
    <row r="13" spans="1:17" ht="14.25">
      <c r="A13" s="49">
        <v>0</v>
      </c>
      <c r="B13" s="52" t="s">
        <v>79</v>
      </c>
      <c r="C13" s="49" t="s">
        <v>80</v>
      </c>
      <c r="D13" s="53" t="s">
        <v>68</v>
      </c>
      <c r="E13" s="146"/>
      <c r="G13" s="53" t="s">
        <v>68</v>
      </c>
      <c r="H13" s="146"/>
      <c r="I13" s="47" t="s">
        <v>81</v>
      </c>
      <c r="M13" s="46"/>
      <c r="N13" s="46"/>
      <c r="O13" s="46"/>
      <c r="P13" s="46"/>
      <c r="Q13" s="46"/>
    </row>
    <row r="14" spans="1:17" ht="14.25">
      <c r="A14" s="49">
        <v>51</v>
      </c>
      <c r="B14" s="52" t="s">
        <v>79</v>
      </c>
      <c r="C14" s="49" t="s">
        <v>82</v>
      </c>
      <c r="D14" s="53" t="s">
        <v>68</v>
      </c>
      <c r="E14" s="146"/>
      <c r="G14" s="53" t="s">
        <v>68</v>
      </c>
      <c r="H14" s="146"/>
      <c r="I14" s="47" t="s">
        <v>81</v>
      </c>
      <c r="M14" s="46"/>
      <c r="N14" s="46"/>
      <c r="O14" s="46"/>
      <c r="P14" s="46"/>
      <c r="Q14" s="46"/>
    </row>
    <row r="15" spans="1:17" ht="14.25">
      <c r="A15" s="49">
        <v>101</v>
      </c>
      <c r="B15" s="52" t="s">
        <v>79</v>
      </c>
      <c r="C15" s="49" t="s">
        <v>83</v>
      </c>
      <c r="D15" s="53" t="s">
        <v>68</v>
      </c>
      <c r="E15" s="146"/>
      <c r="G15" s="53" t="s">
        <v>68</v>
      </c>
      <c r="H15" s="146"/>
      <c r="I15" s="47" t="s">
        <v>81</v>
      </c>
      <c r="M15" s="46"/>
      <c r="N15" s="46"/>
      <c r="O15" s="46"/>
      <c r="P15" s="46"/>
      <c r="Q15" s="46"/>
    </row>
    <row r="16" spans="1:17" ht="14.25">
      <c r="A16" s="49">
        <v>151</v>
      </c>
      <c r="B16" s="52" t="s">
        <v>79</v>
      </c>
      <c r="C16" s="49" t="s">
        <v>84</v>
      </c>
      <c r="D16" s="53" t="s">
        <v>68</v>
      </c>
      <c r="E16" s="146"/>
      <c r="G16" s="53" t="s">
        <v>68</v>
      </c>
      <c r="H16" s="146"/>
      <c r="I16" s="47" t="s">
        <v>81</v>
      </c>
      <c r="M16" s="46"/>
      <c r="N16" s="46"/>
      <c r="O16" s="46"/>
      <c r="P16" s="46"/>
      <c r="Q16" s="46"/>
    </row>
    <row r="17" spans="1:17" ht="14.25">
      <c r="A17" s="49" t="s">
        <v>85</v>
      </c>
      <c r="B17" s="52"/>
      <c r="D17" s="53" t="s">
        <v>68</v>
      </c>
      <c r="E17" s="146"/>
      <c r="G17" s="53" t="s">
        <v>68</v>
      </c>
      <c r="H17" s="146"/>
      <c r="I17" s="47" t="s">
        <v>81</v>
      </c>
      <c r="M17" s="46"/>
      <c r="N17" s="46"/>
      <c r="O17" s="46"/>
      <c r="P17" s="46"/>
      <c r="Q17" s="46"/>
    </row>
    <row r="19" spans="1:17">
      <c r="A19" s="49" t="s">
        <v>86</v>
      </c>
    </row>
    <row r="21" spans="1:17">
      <c r="F21" s="48"/>
      <c r="G21" s="48"/>
      <c r="H21" s="48"/>
    </row>
    <row r="22" spans="1:17" ht="14.25">
      <c r="A22" s="49" t="s">
        <v>75</v>
      </c>
      <c r="D22" s="47" t="s">
        <v>87</v>
      </c>
      <c r="E22" s="47"/>
      <c r="F22" s="48"/>
      <c r="G22" s="48"/>
      <c r="H22" s="48"/>
    </row>
    <row r="23" spans="1:17">
      <c r="D23" s="47" t="s">
        <v>88</v>
      </c>
      <c r="E23" s="47"/>
      <c r="F23" s="48"/>
      <c r="H23" s="56"/>
    </row>
    <row r="24" spans="1:17" ht="14.25">
      <c r="A24" s="49">
        <v>0</v>
      </c>
      <c r="B24" s="52" t="s">
        <v>79</v>
      </c>
      <c r="C24" s="49" t="s">
        <v>89</v>
      </c>
      <c r="D24" s="53" t="s">
        <v>68</v>
      </c>
      <c r="E24" s="146"/>
      <c r="F24" s="49"/>
      <c r="H24" s="57"/>
    </row>
    <row r="25" spans="1:17" ht="14.25">
      <c r="A25" s="49">
        <v>6</v>
      </c>
      <c r="B25" s="52" t="s">
        <v>79</v>
      </c>
      <c r="C25" s="49" t="s">
        <v>90</v>
      </c>
      <c r="D25" s="53" t="s">
        <v>68</v>
      </c>
      <c r="E25" s="146"/>
      <c r="F25" s="49"/>
      <c r="H25" s="57"/>
    </row>
    <row r="26" spans="1:17" ht="14.25">
      <c r="A26" s="49">
        <v>11</v>
      </c>
      <c r="B26" s="52" t="s">
        <v>79</v>
      </c>
      <c r="C26" s="49" t="s">
        <v>91</v>
      </c>
      <c r="D26" s="53" t="s">
        <v>68</v>
      </c>
      <c r="E26" s="146"/>
      <c r="F26" s="48"/>
      <c r="H26" s="57"/>
    </row>
    <row r="27" spans="1:17" ht="14.25">
      <c r="A27" s="49">
        <v>21</v>
      </c>
      <c r="B27" s="52" t="s">
        <v>79</v>
      </c>
      <c r="C27" s="49" t="s">
        <v>80</v>
      </c>
      <c r="D27" s="53" t="s">
        <v>68</v>
      </c>
      <c r="E27" s="146"/>
      <c r="F27" s="48"/>
      <c r="H27" s="57"/>
    </row>
    <row r="28" spans="1:17" ht="14.25">
      <c r="A28" s="49" t="s">
        <v>92</v>
      </c>
      <c r="B28" s="52"/>
      <c r="D28" s="53" t="s">
        <v>68</v>
      </c>
      <c r="E28" s="146"/>
      <c r="F28" s="48"/>
      <c r="H28" s="57"/>
    </row>
  </sheetData>
  <sheetProtection algorithmName="SHA-512" hashValue="UwHt90GPtg24K8ho7glr9oaGz+1nAuJrltZznWdykCQvPPIZ2sxA5537+hjB6rEn540RW/ciAJRWpScyDLh/AA==" saltValue="AsJxdiXJBccHxXbdqJHKfQ==" spinCount="100000" sheet="1" objects="1" scenarios="1"/>
  <phoneticPr fontId="25" type="noConversion"/>
  <pageMargins left="0.70866141732283472" right="0.70866141732283472" top="0.74803149606299213" bottom="0.74803149606299213" header="0.31496062992125984" footer="0.31496062992125984"/>
  <pageSetup paperSize="9" orientation="portrait" r:id="rId1"/>
  <headerFooter>
    <oddFooter>&amp;L&amp;9Paraaf Opdrachtnemer&amp;C&amp;9&amp;F
&amp;A&amp;R&amp;9Paraaf Opdrachtgever</oddFooter>
  </headerFooter>
  <colBreaks count="1" manualBreakCount="1">
    <brk id="2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S39"/>
  <sheetViews>
    <sheetView zoomScaleNormal="100" workbookViewId="0">
      <selection activeCell="F36" sqref="F36"/>
    </sheetView>
  </sheetViews>
  <sheetFormatPr defaultRowHeight="12.75"/>
  <cols>
    <col min="1" max="1" width="13" style="49" customWidth="1"/>
    <col min="2" max="2" width="3.85546875" style="46" customWidth="1"/>
    <col min="3" max="3" width="9.140625" style="47"/>
    <col min="4" max="4" width="3.7109375" style="47" customWidth="1"/>
    <col min="5" max="5" width="7.28515625" style="48" customWidth="1"/>
    <col min="6" max="6" width="7.5703125" style="47" customWidth="1"/>
    <col min="7" max="7" width="3.42578125" style="47" customWidth="1"/>
    <col min="8" max="8" width="7.28515625" style="47" customWidth="1"/>
    <col min="9" max="9" width="7.5703125" style="47" customWidth="1"/>
    <col min="10" max="10" width="5.7109375" style="47" customWidth="1"/>
    <col min="11" max="11" width="7.28515625" style="47" customWidth="1"/>
    <col min="12" max="12" width="21.85546875" style="47" customWidth="1"/>
    <col min="13" max="13" width="9.140625" style="47"/>
    <col min="14" max="14" width="16" style="47" customWidth="1"/>
    <col min="15" max="15" width="5.7109375" style="47" customWidth="1"/>
    <col min="16" max="16" width="7.140625" style="48" customWidth="1"/>
    <col min="17" max="19" width="9.140625" style="47"/>
    <col min="20" max="20" width="12" style="47" customWidth="1"/>
    <col min="21" max="16384" width="9.140625" style="47"/>
  </cols>
  <sheetData>
    <row r="1" spans="1:19">
      <c r="A1" s="120" t="s">
        <v>103</v>
      </c>
    </row>
    <row r="2" spans="1:19">
      <c r="A2" s="120" t="s">
        <v>96</v>
      </c>
    </row>
    <row r="3" spans="1:19">
      <c r="A3" s="120" t="s">
        <v>97</v>
      </c>
    </row>
    <row r="4" spans="1:19">
      <c r="A4" s="121">
        <v>43123</v>
      </c>
    </row>
    <row r="7" spans="1:19" ht="15">
      <c r="A7" s="45" t="s">
        <v>93</v>
      </c>
    </row>
    <row r="8" spans="1:19">
      <c r="A8" s="58" t="s">
        <v>206</v>
      </c>
      <c r="E8" s="50"/>
    </row>
    <row r="9" spans="1:19">
      <c r="A9" s="106" t="s">
        <v>207</v>
      </c>
    </row>
    <row r="10" spans="1:19" ht="14.25">
      <c r="A10" s="51" t="s">
        <v>74</v>
      </c>
      <c r="P10" s="47"/>
    </row>
    <row r="11" spans="1:19">
      <c r="P11" s="47"/>
    </row>
    <row r="12" spans="1:19" ht="14.25">
      <c r="A12" s="49" t="s">
        <v>75</v>
      </c>
      <c r="D12" s="47" t="s">
        <v>76</v>
      </c>
      <c r="G12" s="47" t="s">
        <v>76</v>
      </c>
      <c r="P12" s="47"/>
    </row>
    <row r="13" spans="1:19">
      <c r="D13" s="47" t="s">
        <v>77</v>
      </c>
      <c r="G13" s="47" t="s">
        <v>78</v>
      </c>
      <c r="M13" s="46"/>
      <c r="P13" s="47"/>
    </row>
    <row r="14" spans="1:19" ht="14.25">
      <c r="A14" s="49">
        <v>0</v>
      </c>
      <c r="B14" s="52" t="s">
        <v>79</v>
      </c>
      <c r="C14" s="49" t="s">
        <v>80</v>
      </c>
      <c r="D14" s="53" t="s">
        <v>68</v>
      </c>
      <c r="E14" s="146"/>
      <c r="G14" s="53" t="s">
        <v>68</v>
      </c>
      <c r="H14" s="146"/>
      <c r="M14" s="46"/>
      <c r="N14" s="46"/>
      <c r="O14" s="46"/>
      <c r="P14" s="46"/>
      <c r="Q14" s="46"/>
      <c r="R14" s="46"/>
      <c r="S14" s="46"/>
    </row>
    <row r="15" spans="1:19" ht="14.25">
      <c r="A15" s="49">
        <v>51</v>
      </c>
      <c r="B15" s="52" t="s">
        <v>79</v>
      </c>
      <c r="C15" s="49" t="s">
        <v>82</v>
      </c>
      <c r="D15" s="53" t="s">
        <v>68</v>
      </c>
      <c r="E15" s="146"/>
      <c r="G15" s="53" t="s">
        <v>68</v>
      </c>
      <c r="H15" s="146"/>
      <c r="M15" s="46"/>
      <c r="N15" s="46"/>
      <c r="O15" s="46"/>
      <c r="P15" s="46"/>
      <c r="Q15" s="46"/>
      <c r="R15" s="46"/>
      <c r="S15" s="46"/>
    </row>
    <row r="16" spans="1:19" ht="14.25">
      <c r="A16" s="49">
        <v>101</v>
      </c>
      <c r="B16" s="52" t="s">
        <v>79</v>
      </c>
      <c r="C16" s="49" t="s">
        <v>83</v>
      </c>
      <c r="D16" s="53" t="s">
        <v>68</v>
      </c>
      <c r="E16" s="146"/>
      <c r="G16" s="53" t="s">
        <v>68</v>
      </c>
      <c r="H16" s="146"/>
      <c r="M16" s="46"/>
      <c r="N16" s="46"/>
      <c r="O16" s="46"/>
      <c r="P16" s="46"/>
      <c r="Q16" s="46"/>
      <c r="R16" s="46"/>
      <c r="S16" s="46"/>
    </row>
    <row r="17" spans="1:19" ht="14.25">
      <c r="A17" s="49">
        <v>151</v>
      </c>
      <c r="B17" s="52" t="s">
        <v>79</v>
      </c>
      <c r="C17" s="49" t="s">
        <v>84</v>
      </c>
      <c r="D17" s="53" t="s">
        <v>68</v>
      </c>
      <c r="E17" s="146"/>
      <c r="G17" s="53" t="s">
        <v>68</v>
      </c>
      <c r="H17" s="146"/>
      <c r="M17" s="46"/>
      <c r="N17" s="46"/>
      <c r="O17" s="46"/>
      <c r="P17" s="46"/>
      <c r="Q17" s="46"/>
      <c r="R17" s="46"/>
      <c r="S17" s="46"/>
    </row>
    <row r="18" spans="1:19" ht="14.25">
      <c r="A18" s="49" t="s">
        <v>85</v>
      </c>
      <c r="B18" s="52"/>
      <c r="D18" s="53" t="s">
        <v>68</v>
      </c>
      <c r="E18" s="146"/>
      <c r="G18" s="53" t="s">
        <v>68</v>
      </c>
      <c r="H18" s="146"/>
      <c r="N18" s="46"/>
      <c r="O18" s="46"/>
      <c r="P18" s="46"/>
      <c r="Q18" s="46"/>
      <c r="R18" s="46"/>
      <c r="S18" s="46"/>
    </row>
    <row r="20" spans="1:19">
      <c r="A20" s="49" t="s">
        <v>86</v>
      </c>
    </row>
    <row r="22" spans="1:19">
      <c r="F22" s="48"/>
      <c r="G22" s="48"/>
      <c r="H22" s="48"/>
    </row>
    <row r="23" spans="1:19" ht="14.25">
      <c r="A23" s="49" t="s">
        <v>75</v>
      </c>
      <c r="D23" s="47" t="s">
        <v>87</v>
      </c>
      <c r="E23" s="47"/>
      <c r="F23" s="48"/>
      <c r="G23" s="48"/>
      <c r="H23" s="48"/>
    </row>
    <row r="24" spans="1:19">
      <c r="D24" s="47" t="s">
        <v>88</v>
      </c>
      <c r="E24" s="47"/>
      <c r="F24" s="48"/>
    </row>
    <row r="25" spans="1:19" ht="14.25">
      <c r="A25" s="49">
        <v>0</v>
      </c>
      <c r="B25" s="52" t="s">
        <v>79</v>
      </c>
      <c r="C25" s="49" t="s">
        <v>89</v>
      </c>
      <c r="D25" s="53" t="s">
        <v>68</v>
      </c>
      <c r="E25" s="146"/>
      <c r="F25" s="49"/>
    </row>
    <row r="26" spans="1:19" ht="14.25">
      <c r="A26" s="49">
        <v>6</v>
      </c>
      <c r="B26" s="52" t="s">
        <v>79</v>
      </c>
      <c r="C26" s="49" t="s">
        <v>90</v>
      </c>
      <c r="D26" s="53" t="s">
        <v>68</v>
      </c>
      <c r="E26" s="146"/>
      <c r="F26" s="49"/>
    </row>
    <row r="27" spans="1:19" ht="14.25">
      <c r="A27" s="49">
        <v>11</v>
      </c>
      <c r="B27" s="52" t="s">
        <v>79</v>
      </c>
      <c r="C27" s="49" t="s">
        <v>91</v>
      </c>
      <c r="D27" s="53" t="s">
        <v>68</v>
      </c>
      <c r="E27" s="146"/>
      <c r="F27" s="48"/>
    </row>
    <row r="28" spans="1:19" ht="14.25">
      <c r="A28" s="49">
        <v>21</v>
      </c>
      <c r="B28" s="52" t="s">
        <v>79</v>
      </c>
      <c r="C28" s="49" t="s">
        <v>80</v>
      </c>
      <c r="D28" s="53" t="s">
        <v>68</v>
      </c>
      <c r="E28" s="146"/>
      <c r="F28" s="48"/>
    </row>
    <row r="29" spans="1:19" ht="14.25">
      <c r="A29" s="49" t="s">
        <v>92</v>
      </c>
      <c r="B29" s="52"/>
      <c r="D29" s="53" t="s">
        <v>68</v>
      </c>
      <c r="E29" s="146"/>
      <c r="F29" s="48"/>
    </row>
    <row r="34" spans="1:6">
      <c r="B34" s="47"/>
      <c r="E34" s="47"/>
      <c r="F34" s="48"/>
    </row>
    <row r="35" spans="1:6">
      <c r="B35" s="47"/>
      <c r="E35" s="47"/>
      <c r="F35" s="49"/>
    </row>
    <row r="36" spans="1:6">
      <c r="B36" s="47"/>
      <c r="E36" s="47"/>
      <c r="F36" s="49"/>
    </row>
    <row r="37" spans="1:6">
      <c r="B37" s="47"/>
      <c r="E37" s="47"/>
      <c r="F37" s="48"/>
    </row>
    <row r="38" spans="1:6">
      <c r="B38" s="47"/>
      <c r="E38" s="47"/>
      <c r="F38" s="48"/>
    </row>
    <row r="39" spans="1:6">
      <c r="A39" s="54"/>
      <c r="B39" s="47"/>
      <c r="E39" s="47"/>
      <c r="F39" s="48"/>
    </row>
  </sheetData>
  <sheetProtection algorithmName="SHA-512" hashValue="D1canV1rECVVIoCJknfPyvaSrad2hBiwNgmHil3VRlpkajBS0GpiAHrVaIeo+JBHJj8Ai3zbj2Zdvvi++LeVZw==" saltValue="/fLWQr0QB24zNBwYv4GDGg==" spinCount="100000" sheet="1" objects="1" scenarios="1"/>
  <phoneticPr fontId="25" type="noConversion"/>
  <pageMargins left="0.70866141732283472" right="0.70866141732283472" top="0.74803149606299213" bottom="0.74803149606299213" header="0.31496062992125984" footer="0.31496062992125984"/>
  <pageSetup paperSize="9" orientation="portrait" r:id="rId1"/>
  <headerFooter>
    <oddFooter>&amp;L&amp;9Paraaf Opdrachtnemer&amp;C&amp;9&amp;F
&amp;A&amp;R&amp;9Paraaf Opdrachtgever</oddFooter>
  </headerFooter>
  <colBreaks count="2" manualBreakCount="2">
    <brk id="12" max="1048575" man="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Kostenmatrix Glasbewassing</vt:lpstr>
      <vt:lpstr>Kosten Hoogwerkers</vt:lpstr>
      <vt:lpstr>Uurtarieven Regiewerkzaamheden</vt:lpstr>
      <vt:lpstr>Prijzen afroep Weekdagen</vt:lpstr>
      <vt:lpstr>Prijzen afroep Zaterdag</vt:lpstr>
      <vt:lpstr>'Kosten Hoogwerkers'!Afdrukbereik</vt:lpstr>
      <vt:lpstr>'Kostenmatrix Glasbewassing'!Afdrukbereik</vt:lpstr>
      <vt:lpstr>'Prijzen afroep Weekdagen'!Afdrukbereik</vt:lpstr>
      <vt:lpstr>'Prijzen afroep Zaterdag'!Afdrukbereik</vt:lpstr>
      <vt:lpstr>'Uurtarieven Regiewerkzaamheden'!Afdrukbereik</vt:lpstr>
    </vt:vector>
  </TitlesOfParts>
  <Company>CSG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post@inkoopmeesters.nl</dc:creator>
  <dc:description>Dit bestand met aanhangsels bevat te allen tijde het meest actuele aanhangsel zoals dat van toepassing is bij het contract. De historie en de tot stand koming van mutaties zijn terug te vinden in de map Contractbeheer en bij de Voorwaarden per locatie.</dc:description>
  <cp:lastModifiedBy>User</cp:lastModifiedBy>
  <cp:lastPrinted>2012-05-09T12:20:15Z</cp:lastPrinted>
  <dcterms:created xsi:type="dcterms:W3CDTF">2003-06-02T13:52:31Z</dcterms:created>
  <dcterms:modified xsi:type="dcterms:W3CDTF">2018-01-23T15:36:10Z</dcterms:modified>
</cp:coreProperties>
</file>