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7904" windowHeight="8148"/>
  </bookViews>
  <sheets>
    <sheet name="Annex 7a - Personnel" sheetId="1" r:id="rId1"/>
    <sheet name="Annex 7b - Vessel &amp; Equipment" sheetId="2" r:id="rId2"/>
    <sheet name="Annex 7c Team composition" sheetId="3" r:id="rId3"/>
  </sheets>
  <definedNames>
    <definedName name="_xlnm.Print_Area" localSheetId="0">'Annex 7a - Personnel'!$B$2:$O$66</definedName>
    <definedName name="_xlnm.Print_Area" localSheetId="1">'Annex 7b - Vessel &amp; Equipment'!$B$1:$T$20</definedName>
    <definedName name="_xlnm.Print_Titles" localSheetId="0">'Annex 7a - Personnel'!$2:$3</definedName>
    <definedName name="_xlnm.Print_Titles" localSheetId="1">'Annex 7b - Vessel &amp; Equipment'!$B:$D</definedName>
    <definedName name="_xlnm.Print_Titles" localSheetId="2">'Annex 7c Team composition'!$2:$3</definedName>
    <definedName name="Equipment">'Annex 7b - Vessel &amp; Equipment'!$A$14:$A$19</definedName>
    <definedName name="Equipment_Score">'Annex 7b - Vessel &amp; Equipment'!$F$13:$T$13</definedName>
    <definedName name="Personnel_Codes">'Annex 7a - Personnel'!$B$14:$B$57</definedName>
    <definedName name="Personnel_Functions">'Annex 7a - Personnel'!$D$14:$D$57</definedName>
    <definedName name="Personnel_Names">'Annex 7a - Personnel'!$C$14:$C$57</definedName>
    <definedName name="Personnel_Scores">'Annex 7a - Personnel'!$E$14:$E$57</definedName>
    <definedName name="Vessel_A_Equipm">'Annex 7b - Vessel &amp; Equipment'!$E$14:$E$19</definedName>
    <definedName name="Vessel_B_Equipm">'Annex 7b - Vessel &amp; Equipment'!$I$14:$I$19</definedName>
    <definedName name="Vessel_C_Equipm">'Annex 7b - Vessel &amp; Equipment'!$M$14:$M$19</definedName>
    <definedName name="Vessel_Code">'Annex 7b - Vessel &amp; Equipment'!$F$5:$T$5</definedName>
    <definedName name="Vessel_D_Equipm">'Annex 7b - Vessel &amp; Equipment'!$Q$14:$Q$19</definedName>
    <definedName name="Vessel_E_Equipm">'Annex 7b - Vessel &amp; Equipment'!#REF!</definedName>
    <definedName name="Vessel_F_Equipm">'Annex 7b - Vessel &amp; Equipment'!#REF!</definedName>
    <definedName name="Vessel_Name_Score">'Annex 7b - Vessel &amp; Equipment'!$F$6:$T$6</definedName>
  </definedNames>
  <calcPr calcId="145621"/>
</workbook>
</file>

<file path=xl/calcChain.xml><?xml version="1.0" encoding="utf-8"?>
<calcChain xmlns="http://schemas.openxmlformats.org/spreadsheetml/2006/main">
  <c r="E56" i="1" l="1"/>
  <c r="E55" i="1"/>
  <c r="E54" i="1"/>
  <c r="E53" i="1"/>
  <c r="E52" i="1"/>
  <c r="G4" i="3" l="1"/>
  <c r="D44" i="3"/>
  <c r="N47" i="1"/>
  <c r="K47" i="1"/>
  <c r="H47" i="1"/>
  <c r="N36" i="1"/>
  <c r="K36" i="1"/>
  <c r="H36" i="1"/>
  <c r="H25" i="1"/>
  <c r="N25" i="1"/>
  <c r="K25" i="1"/>
  <c r="N14" i="1"/>
  <c r="K14" i="1"/>
  <c r="H14" i="1"/>
  <c r="J28" i="3"/>
  <c r="J14" i="3"/>
  <c r="J43" i="3"/>
  <c r="J17" i="3"/>
  <c r="J31" i="3"/>
  <c r="J42" i="3"/>
  <c r="J30" i="3"/>
  <c r="J16" i="3"/>
  <c r="J4" i="3"/>
  <c r="C47" i="1"/>
  <c r="B47" i="1"/>
  <c r="C36" i="1"/>
  <c r="B36" i="1"/>
  <c r="C25" i="1"/>
  <c r="B25" i="1"/>
  <c r="C14" i="1"/>
  <c r="B14" i="1"/>
  <c r="E49" i="3" s="1"/>
  <c r="O47" i="1"/>
  <c r="O36" i="1"/>
  <c r="O25" i="1"/>
  <c r="O14" i="1"/>
  <c r="O12" i="1"/>
  <c r="K6" i="1"/>
  <c r="O4" i="1"/>
  <c r="E6" i="1"/>
  <c r="I9" i="1"/>
  <c r="E15" i="1" s="1"/>
  <c r="P13" i="2"/>
  <c r="L13" i="2"/>
  <c r="E6" i="3" s="1"/>
  <c r="H6" i="2"/>
  <c r="T13" i="2"/>
  <c r="H13" i="2"/>
  <c r="E5" i="3" s="1"/>
  <c r="D28" i="3"/>
  <c r="D14" i="3"/>
  <c r="T6" i="2"/>
  <c r="P6" i="2"/>
  <c r="L6" i="2"/>
  <c r="D5" i="3"/>
  <c r="D6" i="3"/>
  <c r="I8" i="3"/>
  <c r="I7" i="3"/>
  <c r="I6" i="3"/>
  <c r="I9" i="3"/>
  <c r="I5" i="3"/>
  <c r="I10" i="3"/>
  <c r="E31" i="3" l="1"/>
  <c r="E57" i="1"/>
  <c r="E23" i="1"/>
  <c r="E22" i="1"/>
  <c r="E21" i="1"/>
  <c r="E20" i="1"/>
  <c r="E19" i="1"/>
  <c r="E51" i="1"/>
  <c r="E50" i="1"/>
  <c r="E42" i="1"/>
  <c r="E33" i="1"/>
  <c r="E39" i="1"/>
  <c r="E30" i="1"/>
  <c r="D50" i="3"/>
  <c r="E44" i="1"/>
  <c r="E46" i="1"/>
  <c r="D32" i="3"/>
  <c r="E38" i="1"/>
  <c r="E32" i="3"/>
  <c r="H7" i="1"/>
  <c r="J7" i="1" s="1"/>
  <c r="H6" i="1"/>
  <c r="J6" i="1" s="1"/>
  <c r="H8" i="1"/>
  <c r="J8" i="1" s="1"/>
  <c r="E8" i="3"/>
  <c r="E10" i="3" s="1"/>
  <c r="D8" i="3"/>
  <c r="D10" i="3" s="1"/>
  <c r="I42" i="3"/>
  <c r="F7" i="3" s="1"/>
  <c r="I30" i="3"/>
  <c r="F6" i="3" s="1"/>
  <c r="I16" i="3"/>
  <c r="F5" i="3" s="1"/>
  <c r="E46" i="3"/>
  <c r="E32" i="1"/>
  <c r="E45" i="1"/>
  <c r="E49" i="1"/>
  <c r="E34" i="1"/>
  <c r="D17" i="3"/>
  <c r="D21" i="3"/>
  <c r="D25" i="3"/>
  <c r="D33" i="3"/>
  <c r="D37" i="3"/>
  <c r="D43" i="3"/>
  <c r="D47" i="3"/>
  <c r="D51" i="3"/>
  <c r="E20" i="3"/>
  <c r="E24" i="3"/>
  <c r="E36" i="3"/>
  <c r="E40" i="3"/>
  <c r="E50" i="3"/>
  <c r="E24" i="1"/>
  <c r="E37" i="1"/>
  <c r="E48" i="1"/>
  <c r="E26" i="1"/>
  <c r="E17" i="3"/>
  <c r="E21" i="3"/>
  <c r="E25" i="3"/>
  <c r="E33" i="3"/>
  <c r="E37" i="3"/>
  <c r="E43" i="3"/>
  <c r="E47" i="3"/>
  <c r="E51" i="3"/>
  <c r="D18" i="3"/>
  <c r="D22" i="3"/>
  <c r="D26" i="3"/>
  <c r="D34" i="3"/>
  <c r="D38" i="3"/>
  <c r="D48" i="3"/>
  <c r="D52" i="3"/>
  <c r="E28" i="1"/>
  <c r="E31" i="1"/>
  <c r="E29" i="1"/>
  <c r="E18" i="3"/>
  <c r="E22" i="3"/>
  <c r="E26" i="3"/>
  <c r="E34" i="3"/>
  <c r="E38" i="3"/>
  <c r="E44" i="3"/>
  <c r="E48" i="3"/>
  <c r="E52" i="3"/>
  <c r="E18" i="1"/>
  <c r="E35" i="1"/>
  <c r="E43" i="1"/>
  <c r="E16" i="1"/>
  <c r="D19" i="3"/>
  <c r="D23" i="3"/>
  <c r="D31" i="3"/>
  <c r="D35" i="3"/>
  <c r="D39" i="3"/>
  <c r="D45" i="3"/>
  <c r="D49" i="3"/>
  <c r="E17" i="1"/>
  <c r="E27" i="1"/>
  <c r="E41" i="1"/>
  <c r="E40" i="1"/>
  <c r="E19" i="3"/>
  <c r="E23" i="3"/>
  <c r="E35" i="3"/>
  <c r="E39" i="3"/>
  <c r="E45" i="3"/>
  <c r="D20" i="3"/>
  <c r="D24" i="3"/>
  <c r="D36" i="3"/>
  <c r="D40" i="3"/>
  <c r="D46" i="3"/>
  <c r="J9" i="1" l="1"/>
  <c r="F8" i="3"/>
  <c r="F10" i="3" s="1"/>
  <c r="D11" i="3" s="1"/>
</calcChain>
</file>

<file path=xl/sharedStrings.xml><?xml version="1.0" encoding="utf-8"?>
<sst xmlns="http://schemas.openxmlformats.org/spreadsheetml/2006/main" count="445" uniqueCount="229">
  <si>
    <t>Name</t>
  </si>
  <si>
    <t>Period / years where this applies.</t>
  </si>
  <si>
    <t>EQF level</t>
  </si>
  <si>
    <t>Description</t>
  </si>
  <si>
    <t>2005 - 2015</t>
  </si>
  <si>
    <t>Windfarm One; Wind farm Horns Rev 5</t>
  </si>
  <si>
    <t>Windfarm One, Windfarm Two, Windfarm Southwind</t>
  </si>
  <si>
    <t>2007 - 2015</t>
  </si>
  <si>
    <t>Number of years working in a similar role as appointed for this project</t>
  </si>
  <si>
    <t>Number of offshore geophysical soil investigations executed</t>
  </si>
  <si>
    <t>Names of the projects</t>
  </si>
  <si>
    <t>Geophysicist (1)</t>
  </si>
  <si>
    <t>Geophysicist (2)</t>
  </si>
  <si>
    <t>Geophysicist (3)</t>
  </si>
  <si>
    <t>Geophysicist (4)</t>
  </si>
  <si>
    <t>Bsc Geology</t>
  </si>
  <si>
    <t>Surveyor (1)</t>
  </si>
  <si>
    <t>Surveyor (2)</t>
  </si>
  <si>
    <t>Project manager offshore / Party chief;</t>
  </si>
  <si>
    <t>Surveyor (3)</t>
  </si>
  <si>
    <t>…..</t>
  </si>
  <si>
    <t>….</t>
  </si>
  <si>
    <t>…</t>
  </si>
  <si>
    <t>Surveyor (4)</t>
  </si>
  <si>
    <t>Survey equipment</t>
  </si>
  <si>
    <t xml:space="preserve">Survey Vessel(s) </t>
  </si>
  <si>
    <t>Score</t>
  </si>
  <si>
    <t>Assessment by RVO</t>
  </si>
  <si>
    <t>To be populated during assessment proposals</t>
  </si>
  <si>
    <t>Weighing
factor</t>
  </si>
  <si>
    <t>A</t>
  </si>
  <si>
    <t>B</t>
  </si>
  <si>
    <t>C</t>
  </si>
  <si>
    <t>D</t>
  </si>
  <si>
    <t>Task</t>
  </si>
  <si>
    <t>No. of
projects</t>
  </si>
  <si>
    <t>No. of 
years</t>
  </si>
  <si>
    <t>Total</t>
  </si>
  <si>
    <t>score</t>
  </si>
  <si>
    <t>Team composition</t>
  </si>
  <si>
    <t>Vessel</t>
  </si>
  <si>
    <t>Onshore team</t>
  </si>
  <si>
    <t>Vessels and teams planned for the execution of the work</t>
  </si>
  <si>
    <t>Vessel 1.</t>
  </si>
  <si>
    <t>Vessel 2.</t>
  </si>
  <si>
    <t>e.g. Project Manager</t>
  </si>
  <si>
    <t>Vessel Score</t>
  </si>
  <si>
    <t>Team score</t>
  </si>
  <si>
    <t>Motivation for team inclusion in team</t>
  </si>
  <si>
    <t>e.g. Project manager</t>
  </si>
  <si>
    <t>Role 
score</t>
  </si>
  <si>
    <t>Experience 
score</t>
  </si>
  <si>
    <t>Education 
score</t>
  </si>
  <si>
    <t>Description by contractor</t>
  </si>
  <si>
    <t>e.g party chief</t>
  </si>
  <si>
    <t>e.g. surveyor</t>
  </si>
  <si>
    <t>e.g. geophycisist</t>
  </si>
  <si>
    <t>e.g. Lead processor</t>
  </si>
  <si>
    <t>Equipment Score</t>
  </si>
  <si>
    <t>Earned points</t>
  </si>
  <si>
    <t>Maximum points</t>
  </si>
  <si>
    <t>Average</t>
  </si>
  <si>
    <t>Overall score for the pool of Personnel</t>
  </si>
  <si>
    <t>Total pool of personnel to be employed for the survey works (Preference 6.3)</t>
  </si>
  <si>
    <t>Function</t>
  </si>
  <si>
    <t>Vessel(s) used</t>
  </si>
  <si>
    <t xml:space="preserve">Vessel(s) with already mobilised and ready to use (working and tested) equipment are preferred;
</t>
  </si>
  <si>
    <t xml:space="preserve">Vessel stability to ensure good data quality acquisition within workable limits;
</t>
  </si>
  <si>
    <t xml:space="preserve">Vessel(s) suitability. A dedicated low-noise  geophysical survey vessel(s) with appropriate set up [e.g. a range of towing locations/methods, A-frame(s), moonpool for MBES deployment  , propeller noise mitigation] is strongly preferred.
</t>
  </si>
  <si>
    <t xml:space="preserve">Vessel equipment suitability (including positioning and navigation equipment suitability for high vertical and horizontal accuracy data acquisition).
</t>
  </si>
  <si>
    <t xml:space="preserve">Vessel capability to allow for the envisaged survey equipment to be deployed (parallel) with minimum of disturbances, compromise or interference ;
</t>
  </si>
  <si>
    <t>Name of vessel A</t>
  </si>
  <si>
    <t>Name of vessel B</t>
  </si>
  <si>
    <t>Name of vessel C</t>
  </si>
  <si>
    <t>Name of vessel D</t>
  </si>
  <si>
    <t>MBES</t>
  </si>
  <si>
    <t>SSS</t>
  </si>
  <si>
    <t>MAGN</t>
  </si>
  <si>
    <t>SBP</t>
  </si>
  <si>
    <t>SCS</t>
  </si>
  <si>
    <t>MCS</t>
  </si>
  <si>
    <t xml:space="preserve"> </t>
  </si>
  <si>
    <t>Total points Earned</t>
  </si>
  <si>
    <t>Equipment</t>
  </si>
  <si>
    <t>Cells are colored red in case not all equipment is allocated at chosen vessels</t>
  </si>
  <si>
    <t>Education</t>
  </si>
  <si>
    <t>Weighing factor</t>
  </si>
  <si>
    <t>Gained points</t>
  </si>
  <si>
    <t>Points gained for the pool of personnel</t>
  </si>
  <si>
    <t>Experience in role</t>
  </si>
  <si>
    <t>weighed</t>
  </si>
  <si>
    <t>maximum</t>
  </si>
  <si>
    <t>points</t>
  </si>
  <si>
    <t>e.g. Msc. Civil Engineering, graduated 2003</t>
  </si>
  <si>
    <t>NOTES</t>
  </si>
  <si>
    <r>
      <t xml:space="preserve">All personnel, both the designated key project team members and possible replacements / backups, that Contractor intends to use during the execution of the work shall be added to this </t>
    </r>
    <r>
      <rPr>
        <b/>
        <sz val="11"/>
        <color theme="1"/>
        <rFont val="Calibri"/>
        <family val="2"/>
        <scheme val="minor"/>
      </rPr>
      <t>ANNEX 7a</t>
    </r>
  </si>
  <si>
    <t>Yellow cells with blue text are to be completed by the Contractor and shall be used as input for the assessment and scoring of RVO</t>
  </si>
  <si>
    <t>Surveyor (5)</t>
  </si>
  <si>
    <r>
      <t xml:space="preserve">Light blue cells shall be used by RVO when assessing Contractors propols and applying scores as explained in Section 6.3 of the Tender document | </t>
    </r>
    <r>
      <rPr>
        <b/>
        <i/>
        <sz val="11"/>
        <color rgb="FF00B050"/>
        <rFont val="Calibri"/>
        <family val="2"/>
        <scheme val="minor"/>
      </rPr>
      <t>Green text in light blue cells indicate pre-determined values as set by Client</t>
    </r>
  </si>
  <si>
    <t>On the basis of the average weighed score the total number of points for preference 6.3 is determined. The maximum number of points to be gained is 15.</t>
  </si>
  <si>
    <t>Number of similar surveys performed</t>
  </si>
  <si>
    <t>Description relevant education / training of the project members.</t>
  </si>
  <si>
    <t xml:space="preserve">`The Contractor authority shall apply a weighing factor for the different teams (onshore PM / offshore PM / suveyors / geophysicists) to come to an average weighed score for Education / No. Projects / Experience in role. </t>
  </si>
  <si>
    <t>I</t>
  </si>
  <si>
    <t>II</t>
  </si>
  <si>
    <t>III</t>
  </si>
  <si>
    <t>IV</t>
  </si>
  <si>
    <t>V</t>
  </si>
  <si>
    <t>Criteria on which basis the vessel will be assessed</t>
  </si>
  <si>
    <t>Criteria on which basis the eqjuipment will be assessed</t>
  </si>
  <si>
    <t>VI</t>
  </si>
  <si>
    <t xml:space="preserve">Provide the names, description of relevant knowledge and experience for the key project members (both designated team members and back-ups / replacements!: 
- Project management onshore;
- Surveyors;
- Geophysicists.
- Project management offshore;
</t>
  </si>
  <si>
    <t>Notes</t>
  </si>
  <si>
    <t>II.</t>
  </si>
  <si>
    <t>I.</t>
  </si>
  <si>
    <t>III.</t>
  </si>
  <si>
    <t>IV.</t>
  </si>
  <si>
    <t>I.1</t>
  </si>
  <si>
    <t>I.2</t>
  </si>
  <si>
    <t>I.3</t>
  </si>
  <si>
    <t>I.4</t>
  </si>
  <si>
    <t>I.5</t>
  </si>
  <si>
    <t>II.1</t>
  </si>
  <si>
    <t>Name person II.1</t>
  </si>
  <si>
    <t>II.2</t>
  </si>
  <si>
    <t>Name person II.2</t>
  </si>
  <si>
    <t>II.3</t>
  </si>
  <si>
    <t>Name person II.3</t>
  </si>
  <si>
    <t>II.4</t>
  </si>
  <si>
    <t>Name person II.4</t>
  </si>
  <si>
    <t>II.5</t>
  </si>
  <si>
    <t>Name person II.5</t>
  </si>
  <si>
    <t>II.6</t>
  </si>
  <si>
    <t>Name person II.6</t>
  </si>
  <si>
    <t>II.7</t>
  </si>
  <si>
    <t>Name person II.7</t>
  </si>
  <si>
    <t>II.8</t>
  </si>
  <si>
    <t>Name person II.8</t>
  </si>
  <si>
    <t>II.9</t>
  </si>
  <si>
    <t>Name person II.9</t>
  </si>
  <si>
    <t>II.10</t>
  </si>
  <si>
    <t>Name person II.10</t>
  </si>
  <si>
    <t>III.1</t>
  </si>
  <si>
    <t>Name person III.1</t>
  </si>
  <si>
    <t>III.2</t>
  </si>
  <si>
    <t>Name person III.2</t>
  </si>
  <si>
    <t>III.3</t>
  </si>
  <si>
    <t>Name person III.3</t>
  </si>
  <si>
    <t>III.4</t>
  </si>
  <si>
    <t>Name person III.4</t>
  </si>
  <si>
    <t>III.5</t>
  </si>
  <si>
    <t>Name person III.5</t>
  </si>
  <si>
    <t>III.6</t>
  </si>
  <si>
    <t>Name person III.6</t>
  </si>
  <si>
    <t>III.7</t>
  </si>
  <si>
    <t>Name person III.7</t>
  </si>
  <si>
    <t>III.8</t>
  </si>
  <si>
    <t>Name person III.8</t>
  </si>
  <si>
    <t>III.9</t>
  </si>
  <si>
    <t>Name person III.9</t>
  </si>
  <si>
    <t>III.10</t>
  </si>
  <si>
    <t>Name person III.10</t>
  </si>
  <si>
    <t>IV.1</t>
  </si>
  <si>
    <t>Name person IV.1</t>
  </si>
  <si>
    <t>IV.2</t>
  </si>
  <si>
    <t>Name person IV.2</t>
  </si>
  <si>
    <t>IV.3</t>
  </si>
  <si>
    <t>Name person IV.3</t>
  </si>
  <si>
    <t>IV.4</t>
  </si>
  <si>
    <t>Name person IV.4</t>
  </si>
  <si>
    <t>IV.5</t>
  </si>
  <si>
    <t>Name person IV.5</t>
  </si>
  <si>
    <t>Name person I.1</t>
  </si>
  <si>
    <t>Name person I.2</t>
  </si>
  <si>
    <t>Name person I.3</t>
  </si>
  <si>
    <t>Name person I.4</t>
  </si>
  <si>
    <t>Name person I.5</t>
  </si>
  <si>
    <t>Geophysicists</t>
  </si>
  <si>
    <t>Surveyors</t>
  </si>
  <si>
    <t>Contractor shall use this Annex 7c to specify which team members will be working in the onshore team and the vessels that shall be used for the execution of the survey</t>
  </si>
  <si>
    <t>Onshore Team</t>
  </si>
  <si>
    <t>The points awarded for preference 6.4 shall be determined by multiplying the max number of points to be awarded times the averaged scores of Vessel(s) / Equipment / Team</t>
  </si>
  <si>
    <r>
      <t xml:space="preserve">Contractor shall specify in Annex 7b which equipment shall be operated from which vessel. This overview shows which equipment is used from which vessel, in case not all checkboxes for the equipment that is expected to be employed (see </t>
    </r>
    <r>
      <rPr>
        <b/>
        <sz val="11"/>
        <color theme="1"/>
        <rFont val="Calibri"/>
        <family val="2"/>
        <scheme val="minor"/>
      </rPr>
      <t>Annex 5 Section IV chapter 2.2.2</t>
    </r>
    <r>
      <rPr>
        <sz val="11"/>
        <color theme="1"/>
        <rFont val="Calibri"/>
        <family val="2"/>
        <scheme val="minor"/>
      </rPr>
      <t xml:space="preserve"> is) have been checked this overview will be colored red.  </t>
    </r>
  </si>
  <si>
    <t>-</t>
  </si>
  <si>
    <r>
      <t xml:space="preserve">Proposed Vessel
</t>
    </r>
    <r>
      <rPr>
        <sz val="10"/>
        <color theme="0"/>
        <rFont val="Calibri"/>
        <family val="2"/>
        <scheme val="minor"/>
      </rPr>
      <t>Contractor shall explain in the yellow cells below the specific quality of this proposed vessel regarding the criteria (I-V)</t>
    </r>
  </si>
  <si>
    <r>
      <t xml:space="preserve">Proposed Vessel
</t>
    </r>
    <r>
      <rPr>
        <sz val="10"/>
        <color theme="0"/>
        <rFont val="Calibri"/>
        <family val="2"/>
        <scheme val="minor"/>
      </rPr>
      <t>Contractor shall select in the checkboxes which equipment will be operated from this vessel and will explain in the yellow cells the specific quality of this proposed vessel regarding the criteria (I-V)</t>
    </r>
  </si>
  <si>
    <t>Motivation Contractore regarding the specific quality of the vessel</t>
  </si>
  <si>
    <t>Motivation Contractore regarding the specific quality of the equipment proposed</t>
  </si>
  <si>
    <t>Scores for the different criteria (I-V) shall be averaged based upon a weighed averaging and shown in Annex 7c as "Vessel Score"</t>
  </si>
  <si>
    <t>This column is used by RVO for Assessment purposes and scoring, scores will be based upon motivation given by Contractor.</t>
  </si>
  <si>
    <r>
      <rPr>
        <b/>
        <sz val="14"/>
        <color theme="0"/>
        <rFont val="Calibri"/>
        <family val="2"/>
        <scheme val="minor"/>
      </rPr>
      <t>Mark / Type equipment used</t>
    </r>
    <r>
      <rPr>
        <sz val="12"/>
        <color theme="0"/>
        <rFont val="Calibri"/>
        <family val="2"/>
        <scheme val="minor"/>
      </rPr>
      <t xml:space="preserve">
</t>
    </r>
    <r>
      <rPr>
        <sz val="10"/>
        <color theme="0"/>
        <rFont val="Calibri"/>
        <family val="2"/>
        <scheme val="minor"/>
      </rPr>
      <t xml:space="preserve">Contractor shall specify for the equipment selected through the checkboxes above the specific quality of this equipment with the selected vessel. </t>
    </r>
  </si>
  <si>
    <t>Scores for the different criteria (I-V) shall be averaged and shown in Annex 7c as "Equipment Score"</t>
  </si>
  <si>
    <t>Contractor include motivation in yellow cells below, cells for not selected equipment are automatically greyed out.</t>
  </si>
  <si>
    <r>
      <t xml:space="preserve">The proposed </t>
    </r>
    <r>
      <rPr>
        <b/>
        <sz val="10"/>
        <color theme="1"/>
        <rFont val="Calibri"/>
        <family val="2"/>
        <scheme val="minor"/>
      </rPr>
      <t>MCS</t>
    </r>
    <r>
      <rPr>
        <sz val="10"/>
        <color theme="1"/>
        <rFont val="Calibri"/>
        <family val="2"/>
        <scheme val="minor"/>
      </rPr>
      <t xml:space="preserve"> survey equipment chosen for carrying out the surveys within the scope of the agreement is suitable and effective, also considering the wind farm site characteristics and anticipated operational characteristics.
Availability of spare </t>
    </r>
    <r>
      <rPr>
        <b/>
        <sz val="10"/>
        <color theme="1"/>
        <rFont val="Calibri"/>
        <family val="2"/>
        <scheme val="minor"/>
      </rPr>
      <t>MCS</t>
    </r>
    <r>
      <rPr>
        <sz val="10"/>
        <color theme="1"/>
        <rFont val="Calibri"/>
        <family val="2"/>
        <scheme val="minor"/>
      </rPr>
      <t xml:space="preserve"> equipment to Contractor in case of breakdowns.
</t>
    </r>
  </si>
  <si>
    <r>
      <t xml:space="preserve">The proposed </t>
    </r>
    <r>
      <rPr>
        <b/>
        <sz val="10"/>
        <color theme="1"/>
        <rFont val="Calibri"/>
        <family val="2"/>
        <scheme val="minor"/>
      </rPr>
      <t>SCS</t>
    </r>
    <r>
      <rPr>
        <sz val="10"/>
        <color theme="1"/>
        <rFont val="Calibri"/>
        <family val="2"/>
        <scheme val="minor"/>
      </rPr>
      <t xml:space="preserve"> survey equipment chosen for carrying out the surveys within the scope of the agreement is suitable and effective, also considering the wind farm site characteristics and anticipated operational characteristics.
Availability of spare </t>
    </r>
    <r>
      <rPr>
        <b/>
        <sz val="10"/>
        <color theme="1"/>
        <rFont val="Calibri"/>
        <family val="2"/>
        <scheme val="minor"/>
      </rPr>
      <t>SCS</t>
    </r>
    <r>
      <rPr>
        <sz val="10"/>
        <color theme="1"/>
        <rFont val="Calibri"/>
        <family val="2"/>
        <scheme val="minor"/>
      </rPr>
      <t xml:space="preserve"> equipment to Contractor in case of breakdowns.
</t>
    </r>
  </si>
  <si>
    <r>
      <t xml:space="preserve">The proposed </t>
    </r>
    <r>
      <rPr>
        <b/>
        <sz val="10"/>
        <color theme="1"/>
        <rFont val="Calibri"/>
        <family val="2"/>
        <scheme val="minor"/>
      </rPr>
      <t>SBP</t>
    </r>
    <r>
      <rPr>
        <sz val="10"/>
        <color theme="1"/>
        <rFont val="Calibri"/>
        <family val="2"/>
        <scheme val="minor"/>
      </rPr>
      <t xml:space="preserve"> survey equipment chosen for carrying out the surveys within the scope of the agreement is suitable and effective, also considering the wind farm site characteristics and anticipated operational characteristics.
Availability of spare </t>
    </r>
    <r>
      <rPr>
        <b/>
        <sz val="10"/>
        <color theme="1"/>
        <rFont val="Calibri"/>
        <family val="2"/>
        <scheme val="minor"/>
      </rPr>
      <t>SBP</t>
    </r>
    <r>
      <rPr>
        <sz val="10"/>
        <color theme="1"/>
        <rFont val="Calibri"/>
        <family val="2"/>
        <scheme val="minor"/>
      </rPr>
      <t xml:space="preserve"> equipment to Contractor in case of breakdowns.
</t>
    </r>
  </si>
  <si>
    <r>
      <t xml:space="preserve">The proposed </t>
    </r>
    <r>
      <rPr>
        <b/>
        <sz val="10"/>
        <color theme="1"/>
        <rFont val="Calibri"/>
        <family val="2"/>
        <scheme val="minor"/>
      </rPr>
      <t>MAGN</t>
    </r>
    <r>
      <rPr>
        <sz val="10"/>
        <color theme="1"/>
        <rFont val="Calibri"/>
        <family val="2"/>
        <scheme val="minor"/>
      </rPr>
      <t xml:space="preserve"> survey equipment chosen for carrying out the surveys within the scope of the agreement is suitable and effective, also considering the wind farm site characteristics and anticipated operational characteristics.
Availability of spare </t>
    </r>
    <r>
      <rPr>
        <b/>
        <sz val="10"/>
        <color theme="1"/>
        <rFont val="Calibri"/>
        <family val="2"/>
        <scheme val="minor"/>
      </rPr>
      <t>MAGN</t>
    </r>
    <r>
      <rPr>
        <sz val="10"/>
        <color theme="1"/>
        <rFont val="Calibri"/>
        <family val="2"/>
        <scheme val="minor"/>
      </rPr>
      <t xml:space="preserve"> equipment to Contractor in case of breakdowns.
</t>
    </r>
  </si>
  <si>
    <r>
      <t xml:space="preserve">The proposed </t>
    </r>
    <r>
      <rPr>
        <b/>
        <sz val="10"/>
        <color theme="1"/>
        <rFont val="Calibri"/>
        <family val="2"/>
        <scheme val="minor"/>
      </rPr>
      <t>SSS</t>
    </r>
    <r>
      <rPr>
        <sz val="10"/>
        <color theme="1"/>
        <rFont val="Calibri"/>
        <family val="2"/>
        <scheme val="minor"/>
      </rPr>
      <t xml:space="preserve"> survey equipment chosen for carrying out the surveys within the scope of the agreement is suitable and effective, also considering the wind farm site characteristics and anticipated operational characteristics.
Availability of spare </t>
    </r>
    <r>
      <rPr>
        <b/>
        <sz val="10"/>
        <color theme="1"/>
        <rFont val="Calibri"/>
        <family val="2"/>
        <scheme val="minor"/>
      </rPr>
      <t>SSS</t>
    </r>
    <r>
      <rPr>
        <sz val="10"/>
        <color theme="1"/>
        <rFont val="Calibri"/>
        <family val="2"/>
        <scheme val="minor"/>
      </rPr>
      <t xml:space="preserve"> equipment to Contractor in case of breakdowns.
</t>
    </r>
  </si>
  <si>
    <r>
      <t xml:space="preserve">The proposed </t>
    </r>
    <r>
      <rPr>
        <b/>
        <sz val="10"/>
        <color theme="1"/>
        <rFont val="Calibri"/>
        <family val="2"/>
        <scheme val="minor"/>
      </rPr>
      <t>MBES</t>
    </r>
    <r>
      <rPr>
        <sz val="10"/>
        <color theme="1"/>
        <rFont val="Calibri"/>
        <family val="2"/>
        <scheme val="minor"/>
      </rPr>
      <t xml:space="preserve"> survey equipment chosen for carrying out the surveys within the scope of the agreement is suitable and effective, also considering the wind farm site characteristics and anticipated operational characteristics.
Availability of spare </t>
    </r>
    <r>
      <rPr>
        <b/>
        <sz val="10"/>
        <color theme="1"/>
        <rFont val="Calibri"/>
        <family val="2"/>
        <scheme val="minor"/>
      </rPr>
      <t>MBES</t>
    </r>
    <r>
      <rPr>
        <sz val="10"/>
        <color theme="1"/>
        <rFont val="Calibri"/>
        <family val="2"/>
        <scheme val="minor"/>
      </rPr>
      <t xml:space="preserve"> equipment to Contractor in case of breakdowns.
</t>
    </r>
  </si>
  <si>
    <t xml:space="preserve">Contractor can select the vessel(s) by choosing A; B; C; D; from the dropdown menu in the yellow colored cell to indicate the designated vessel(s) for the survey. The name of the vessel is than automatically shown in the colored cell next to the dropdown menu. 
In case Contractor proposes to execute the survey with one vessel, Contractor shall specifiy the different teams that shall specify the same vessel twice in case different teams will be executing the survey works. </t>
  </si>
  <si>
    <r>
      <t xml:space="preserve">Contractor shall specify for each person in the total pool of personnel that is proposed for the execution of the WORK:
(1) The education that has been followed (in EQF level as described in https://ec.europa.eu/ploteus/en/content/descriptors-page, for the Netherlands   this corresponds to the following degrees: http://www.nlqf.nl/nlqf-niveaus;) and followed training/courses relevant for carrying out the specific tasks for which the person is lined up
(2) The projects, of similar scope to the HKW survey to which that person has contributed (number of projects)
(3) The years of experience in the specific role that the person is proposed for the HKW project (number of years)
The Contracting Authority will apply a score of 0%-100% for each of the criteria (1)(2)(3) for each key personnel member proposed in the total pool of personnel. </t>
    </r>
    <r>
      <rPr>
        <b/>
        <sz val="11"/>
        <color theme="1"/>
        <rFont val="Calibri"/>
        <family val="2"/>
        <scheme val="minor"/>
      </rPr>
      <t>In case cells are left blank a score of 0% will be applied</t>
    </r>
    <r>
      <rPr>
        <sz val="11"/>
        <color theme="1"/>
        <rFont val="Calibri"/>
        <family val="2"/>
        <scheme val="minor"/>
      </rPr>
      <t xml:space="preserve">.
</t>
    </r>
    <r>
      <rPr>
        <b/>
        <sz val="12"/>
        <color theme="1"/>
        <rFont val="Calibri"/>
        <family val="2"/>
        <scheme val="minor"/>
      </rPr>
      <t xml:space="preserve">Ensure that all information provided in this Annex 7a is supported by the information in the CV´s provided. </t>
    </r>
  </si>
  <si>
    <r>
      <t xml:space="preserve">The assessment will be based on the description and motivation of the team composition. For each of the project team members designated to a vessel team or the onshore management team, tenderer shall include a motivation why the specific person has been assigned for the role in the specific team and specify this in Annex 7c. This motivation shall elaborate on:
- Experience and expertise with the task;
- Familiarity with the other team members;
- Familiarity with the vessel;
- Familiarity with the equipment, including software and data processing. 
</t>
    </r>
    <r>
      <rPr>
        <b/>
        <sz val="11"/>
        <color theme="1"/>
        <rFont val="Calibri"/>
        <family val="2"/>
        <scheme val="minor"/>
      </rPr>
      <t>In case the vessel selection is changed after issuing of the proposal but before contract award, the Client shall use this Annex 7c to verify possible changes in awarded points for the changes that are made by Contractor.</t>
    </r>
  </si>
  <si>
    <t>Team Score</t>
  </si>
  <si>
    <r>
      <t xml:space="preserve">For the vessels that will be employed and the onshore team, Contractor must select the different team members that will be active on (one of) the vessel(s) and the onshore team by selecting the code (I.1-10 / II.1-10 / III.1-10 / IV.1-10) as used in Annex 7a from the drop down menu in the yellow cells under team composition. For each team member Contractor shall specify the task that that person will execute and the motivation for including this specific person in the team (see explanation in </t>
    </r>
    <r>
      <rPr>
        <b/>
        <sz val="11"/>
        <color theme="1"/>
        <rFont val="Calibri"/>
        <family val="2"/>
        <scheme val="minor"/>
      </rPr>
      <t>Tender document - section 6.4 Preferences with respect to Vessel(s), equipment and team composition</t>
    </r>
    <r>
      <rPr>
        <sz val="11"/>
        <color theme="1"/>
        <rFont val="Calibri"/>
        <family val="2"/>
        <scheme val="minor"/>
      </rPr>
      <t xml:space="preserve">)
</t>
    </r>
    <r>
      <rPr>
        <b/>
        <sz val="11"/>
        <color theme="1"/>
        <rFont val="Calibri"/>
        <family val="2"/>
        <scheme val="minor"/>
      </rPr>
      <t xml:space="preserve">Please note that only the designated team members that will actually execute the survey must be selected by Contractor, possible back-ups/replacements are not to be selected in this list. 
</t>
    </r>
    <r>
      <rPr>
        <sz val="11"/>
        <color theme="1"/>
        <rFont val="Calibri"/>
        <family val="2"/>
        <scheme val="minor"/>
      </rPr>
      <t xml:space="preserve">
</t>
    </r>
    <r>
      <rPr>
        <b/>
        <sz val="11"/>
        <color theme="1"/>
        <rFont val="Calibri"/>
        <family val="2"/>
        <scheme val="minor"/>
      </rPr>
      <t>In case the team composition is changed after issuing of the proposal but before contract award, the Client shall use this Annex 7c to verify possible changes in awarded points for the changes that are made by Contractor.</t>
    </r>
  </si>
  <si>
    <t>Version July 11th 2018</t>
  </si>
  <si>
    <r>
      <t xml:space="preserve">Preferences with respect to Equipment                                            </t>
    </r>
    <r>
      <rPr>
        <b/>
        <sz val="6"/>
        <color theme="0"/>
        <rFont val="Calibri"/>
        <family val="2"/>
        <scheme val="minor"/>
      </rPr>
      <t>(Version July 11th 2018)</t>
    </r>
  </si>
  <si>
    <t>Vessels and equipment proposed for the execution of the survey works</t>
  </si>
  <si>
    <t>Management &amp; key personnel offshore</t>
  </si>
  <si>
    <t>I.6</t>
  </si>
  <si>
    <t>I.7</t>
  </si>
  <si>
    <t>I.8</t>
  </si>
  <si>
    <t>I.9</t>
  </si>
  <si>
    <t>I.10</t>
  </si>
  <si>
    <t>IV.6</t>
  </si>
  <si>
    <t>IV.7</t>
  </si>
  <si>
    <t>IV.8</t>
  </si>
  <si>
    <t>IV.9</t>
  </si>
  <si>
    <t>IV.10</t>
  </si>
  <si>
    <t>Name person IV.6</t>
  </si>
  <si>
    <t>Name person IV.7</t>
  </si>
  <si>
    <t>Name person IV.8</t>
  </si>
  <si>
    <t>Name person IV.9</t>
  </si>
  <si>
    <t>Name person IV.10</t>
  </si>
  <si>
    <t>Name person I.6</t>
  </si>
  <si>
    <t>Name person I.7</t>
  </si>
  <si>
    <t>Name person I.8</t>
  </si>
  <si>
    <t>Name person I.9</t>
  </si>
  <si>
    <t>Name person I.10</t>
  </si>
  <si>
    <t>Management &amp; technical staff onshore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</si>
</sst>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b/>
      <sz val="10"/>
      <color theme="1"/>
      <name val="Calibri"/>
      <family val="2"/>
      <scheme val="minor"/>
    </font>
    <font>
      <sz val="12"/>
      <color theme="1"/>
      <name val="Calibri"/>
      <family val="2"/>
      <scheme val="minor"/>
    </font>
    <font>
      <sz val="10"/>
      <color rgb="FF0000FF"/>
      <name val="Calibri"/>
      <family val="2"/>
      <scheme val="minor"/>
    </font>
    <font>
      <sz val="10"/>
      <name val="Calibri"/>
      <family val="2"/>
      <scheme val="minor"/>
    </font>
    <font>
      <b/>
      <sz val="14"/>
      <color theme="0"/>
      <name val="Calibri"/>
      <family val="2"/>
      <scheme val="minor"/>
    </font>
    <font>
      <sz val="14"/>
      <color theme="1"/>
      <name val="Calibri"/>
      <family val="2"/>
      <scheme val="minor"/>
    </font>
    <font>
      <sz val="12"/>
      <color theme="0"/>
      <name val="Calibri"/>
      <family val="2"/>
      <scheme val="minor"/>
    </font>
    <font>
      <sz val="10"/>
      <color theme="0" tint="-0.249977111117893"/>
      <name val="Calibri"/>
      <family val="2"/>
      <scheme val="minor"/>
    </font>
    <font>
      <sz val="8"/>
      <color rgb="FF000000"/>
      <name val="Segoe UI"/>
      <family val="2"/>
    </font>
    <font>
      <sz val="10"/>
      <color theme="0"/>
      <name val="Calibri"/>
      <family val="2"/>
      <scheme val="minor"/>
    </font>
    <font>
      <b/>
      <sz val="12"/>
      <color theme="0"/>
      <name val="Calibri"/>
      <family val="2"/>
      <scheme val="minor"/>
    </font>
    <font>
      <b/>
      <sz val="12"/>
      <color theme="1"/>
      <name val="Calibri"/>
      <family val="2"/>
      <scheme val="minor"/>
    </font>
    <font>
      <sz val="10"/>
      <color rgb="FF00B050"/>
      <name val="Calibri"/>
      <family val="2"/>
      <scheme val="minor"/>
    </font>
    <font>
      <i/>
      <sz val="9"/>
      <color rgb="FF0000FF"/>
      <name val="Calibri"/>
      <family val="2"/>
      <scheme val="minor"/>
    </font>
    <font>
      <i/>
      <sz val="9"/>
      <name val="Calibri"/>
      <family val="2"/>
      <scheme val="minor"/>
    </font>
    <font>
      <b/>
      <sz val="10"/>
      <color theme="0"/>
      <name val="Calibri"/>
      <family val="2"/>
      <scheme val="minor"/>
    </font>
    <font>
      <b/>
      <sz val="10"/>
      <name val="Calibri"/>
      <family val="2"/>
      <scheme val="minor"/>
    </font>
    <font>
      <b/>
      <sz val="12"/>
      <color rgb="FF0000FF"/>
      <name val="Calibri"/>
      <family val="2"/>
      <scheme val="minor"/>
    </font>
    <font>
      <b/>
      <sz val="10"/>
      <color rgb="FF00B050"/>
      <name val="Calibri"/>
      <family val="2"/>
      <scheme val="minor"/>
    </font>
    <font>
      <b/>
      <sz val="11"/>
      <color rgb="FF0000FF"/>
      <name val="Calibri"/>
      <family val="2"/>
      <scheme val="minor"/>
    </font>
    <font>
      <b/>
      <sz val="11"/>
      <color theme="0"/>
      <name val="Calibri"/>
      <family val="2"/>
    </font>
    <font>
      <i/>
      <sz val="10"/>
      <color rgb="FF0000FF"/>
      <name val="Calibri"/>
      <family val="2"/>
      <scheme val="minor"/>
    </font>
    <font>
      <sz val="11"/>
      <color rgb="FF0000FF"/>
      <name val="Calibri"/>
      <family val="2"/>
      <scheme val="minor"/>
    </font>
    <font>
      <i/>
      <sz val="11"/>
      <color rgb="FF0000FF"/>
      <name val="Calibri"/>
      <family val="2"/>
      <scheme val="minor"/>
    </font>
    <font>
      <b/>
      <i/>
      <sz val="11"/>
      <color rgb="FF00B050"/>
      <name val="Calibri"/>
      <family val="2"/>
      <scheme val="minor"/>
    </font>
    <font>
      <b/>
      <sz val="11"/>
      <color rgb="FF00B050"/>
      <name val="Calibri"/>
      <family val="2"/>
      <scheme val="minor"/>
    </font>
    <font>
      <b/>
      <sz val="6"/>
      <color theme="0"/>
      <name val="Calibri"/>
      <family val="2"/>
      <scheme val="minor"/>
    </font>
    <font>
      <b/>
      <sz val="6"/>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rgb="FF0000FF"/>
        <bgColor indexed="64"/>
      </patternFill>
    </fill>
    <fill>
      <patternFill patternType="solid">
        <fgColor rgb="FF00B050"/>
        <bgColor indexed="64"/>
      </patternFill>
    </fill>
    <fill>
      <patternFill patternType="solid">
        <fgColor rgb="FFFF00FF"/>
        <bgColor indexed="64"/>
      </patternFill>
    </fill>
    <fill>
      <patternFill patternType="solid">
        <fgColor rgb="FFFFFF99"/>
        <bgColor indexed="64"/>
      </patternFill>
    </fill>
    <fill>
      <patternFill patternType="solid">
        <fgColor theme="0" tint="-0.14999847407452621"/>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double">
        <color auto="1"/>
      </bottom>
      <diagonal/>
    </border>
    <border>
      <left style="thin">
        <color indexed="64"/>
      </left>
      <right/>
      <top/>
      <bottom style="double">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bottom style="double">
        <color auto="1"/>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style="thin">
        <color indexed="64"/>
      </right>
      <top style="thin">
        <color theme="0" tint="-0.24994659260841701"/>
      </top>
      <bottom/>
      <diagonal/>
    </border>
  </borders>
  <cellStyleXfs count="3">
    <xf numFmtId="0" fontId="0" fillId="0" borderId="0"/>
    <xf numFmtId="9" fontId="4" fillId="0" borderId="0" applyFont="0" applyFill="0" applyBorder="0" applyAlignment="0" applyProtection="0"/>
    <xf numFmtId="0" fontId="4" fillId="0" borderId="0"/>
  </cellStyleXfs>
  <cellXfs count="269">
    <xf numFmtId="0" fontId="0" fillId="0" borderId="0" xfId="0"/>
    <xf numFmtId="0" fontId="2" fillId="0" borderId="0" xfId="0" applyFont="1" applyAlignment="1">
      <alignment vertical="top"/>
    </xf>
    <xf numFmtId="0" fontId="6" fillId="0" borderId="0" xfId="0" applyFont="1" applyAlignment="1">
      <alignment horizontal="center" vertical="center"/>
    </xf>
    <xf numFmtId="0" fontId="5" fillId="3" borderId="9" xfId="0" applyFont="1" applyFill="1" applyBorder="1" applyAlignment="1"/>
    <xf numFmtId="0" fontId="5" fillId="3" borderId="10" xfId="0" applyFont="1" applyFill="1" applyBorder="1" applyAlignment="1"/>
    <xf numFmtId="0" fontId="6" fillId="5" borderId="4" xfId="2" applyFont="1" applyFill="1" applyBorder="1" applyAlignment="1">
      <alignment horizontal="left" vertical="center"/>
    </xf>
    <xf numFmtId="0" fontId="7" fillId="5" borderId="3" xfId="2" applyFont="1" applyFill="1" applyBorder="1" applyAlignment="1">
      <alignment horizontal="left" vertical="center"/>
    </xf>
    <xf numFmtId="0" fontId="0" fillId="0" borderId="0" xfId="0" applyFont="1" applyAlignment="1">
      <alignment vertical="top"/>
    </xf>
    <xf numFmtId="0" fontId="0" fillId="0" borderId="0" xfId="0" applyFont="1" applyAlignment="1">
      <alignment horizontal="center" vertical="center"/>
    </xf>
    <xf numFmtId="0" fontId="7" fillId="5" borderId="4" xfId="2" applyFont="1" applyFill="1" applyBorder="1" applyAlignment="1">
      <alignment horizontal="left" vertical="center"/>
    </xf>
    <xf numFmtId="0" fontId="7" fillId="5" borderId="4" xfId="2" applyFont="1" applyFill="1" applyBorder="1" applyAlignment="1">
      <alignment horizontal="center" vertical="center"/>
    </xf>
    <xf numFmtId="0" fontId="0" fillId="0" borderId="0" xfId="0" applyBorder="1"/>
    <xf numFmtId="9" fontId="7" fillId="0" borderId="0" xfId="1" applyFont="1" applyBorder="1" applyAlignment="1">
      <alignment horizontal="center"/>
    </xf>
    <xf numFmtId="9" fontId="7" fillId="5" borderId="4" xfId="2" applyNumberFormat="1" applyFont="1" applyFill="1" applyBorder="1" applyAlignment="1">
      <alignment horizontal="center" vertical="center"/>
    </xf>
    <xf numFmtId="0" fontId="0" fillId="0" borderId="0" xfId="0" applyFont="1" applyAlignment="1">
      <alignment vertical="top" wrapText="1"/>
    </xf>
    <xf numFmtId="0" fontId="1" fillId="5" borderId="9" xfId="0" applyFont="1" applyFill="1" applyBorder="1" applyAlignment="1">
      <alignment horizontal="left" vertical="top"/>
    </xf>
    <xf numFmtId="0" fontId="0" fillId="5" borderId="10" xfId="0" applyFont="1" applyFill="1" applyBorder="1" applyAlignment="1">
      <alignment horizontal="left" vertical="top" wrapText="1"/>
    </xf>
    <xf numFmtId="0" fontId="0" fillId="5" borderId="29" xfId="0" applyFont="1" applyFill="1" applyBorder="1" applyAlignment="1">
      <alignment horizontal="left" vertical="top" wrapText="1"/>
    </xf>
    <xf numFmtId="0" fontId="0" fillId="0" borderId="11" xfId="0" applyFont="1" applyBorder="1" applyAlignment="1">
      <alignment horizontal="left" vertical="top" wrapText="1"/>
    </xf>
    <xf numFmtId="0" fontId="0" fillId="0" borderId="0" xfId="0" applyFont="1" applyBorder="1" applyAlignment="1">
      <alignment horizontal="left" vertical="top"/>
    </xf>
    <xf numFmtId="0" fontId="0" fillId="0" borderId="6" xfId="0" applyFont="1" applyBorder="1" applyAlignment="1">
      <alignment horizontal="left" vertical="top" wrapText="1"/>
    </xf>
    <xf numFmtId="0" fontId="0" fillId="0" borderId="13" xfId="0" applyFont="1" applyBorder="1" applyAlignment="1">
      <alignment horizontal="left" vertical="top"/>
    </xf>
    <xf numFmtId="0" fontId="1" fillId="5" borderId="6" xfId="0" applyFont="1" applyFill="1" applyBorder="1" applyAlignment="1">
      <alignment horizontal="left" vertical="top"/>
    </xf>
    <xf numFmtId="0" fontId="0" fillId="5" borderId="13" xfId="0" applyFont="1" applyFill="1" applyBorder="1" applyAlignment="1">
      <alignment horizontal="left" vertical="top" wrapText="1"/>
    </xf>
    <xf numFmtId="0" fontId="22" fillId="3" borderId="10" xfId="0" applyFont="1" applyFill="1" applyBorder="1" applyAlignment="1">
      <alignment horizontal="left" vertical="center" wrapText="1"/>
    </xf>
    <xf numFmtId="0" fontId="22" fillId="3" borderId="13"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22" fillId="3" borderId="10" xfId="0" applyFont="1" applyFill="1" applyBorder="1" applyAlignment="1">
      <alignment vertical="center" wrapText="1"/>
    </xf>
    <xf numFmtId="0" fontId="16" fillId="3" borderId="13" xfId="0" applyFont="1" applyFill="1" applyBorder="1" applyAlignment="1">
      <alignment vertical="center" wrapText="1"/>
    </xf>
    <xf numFmtId="0" fontId="23" fillId="5" borderId="17" xfId="2" applyFont="1" applyFill="1" applyBorder="1" applyAlignment="1">
      <alignment horizontal="left" vertical="top"/>
    </xf>
    <xf numFmtId="0" fontId="3" fillId="5" borderId="19" xfId="0" applyFont="1" applyFill="1" applyBorder="1" applyAlignment="1">
      <alignment horizontal="center" vertical="top"/>
    </xf>
    <xf numFmtId="0" fontId="23" fillId="5" borderId="19" xfId="2" applyFont="1" applyFill="1" applyBorder="1" applyAlignment="1">
      <alignment horizontal="left" vertical="top"/>
    </xf>
    <xf numFmtId="9" fontId="7" fillId="5" borderId="19" xfId="2" applyNumberFormat="1" applyFont="1" applyFill="1" applyBorder="1" applyAlignment="1">
      <alignment horizontal="left" vertical="top"/>
    </xf>
    <xf numFmtId="0" fontId="7" fillId="5" borderId="18" xfId="2" applyFont="1" applyFill="1" applyBorder="1" applyAlignment="1">
      <alignment horizontal="left" vertical="top"/>
    </xf>
    <xf numFmtId="0" fontId="7" fillId="5" borderId="17" xfId="2" applyFont="1" applyFill="1" applyBorder="1" applyAlignment="1">
      <alignment horizontal="left" vertical="top"/>
    </xf>
    <xf numFmtId="9" fontId="7" fillId="5" borderId="18" xfId="2" applyNumberFormat="1" applyFont="1" applyFill="1" applyBorder="1" applyAlignment="1">
      <alignment horizontal="center" vertical="top"/>
    </xf>
    <xf numFmtId="0" fontId="0" fillId="0" borderId="20" xfId="0" applyFont="1" applyBorder="1" applyAlignment="1">
      <alignment horizontal="center" vertical="top"/>
    </xf>
    <xf numFmtId="0" fontId="10" fillId="12" borderId="21" xfId="0" applyFont="1" applyFill="1" applyBorder="1" applyAlignment="1">
      <alignment horizontal="left" vertical="top" wrapText="1"/>
    </xf>
    <xf numFmtId="9" fontId="9" fillId="2" borderId="22" xfId="0" applyNumberFormat="1" applyFont="1" applyFill="1" applyBorder="1" applyAlignment="1">
      <alignment horizontal="center" vertical="top"/>
    </xf>
    <xf numFmtId="0" fontId="0" fillId="0" borderId="23" xfId="0" applyFont="1" applyBorder="1" applyAlignment="1">
      <alignment horizontal="center" vertical="top"/>
    </xf>
    <xf numFmtId="0" fontId="10" fillId="12" borderId="24" xfId="0" applyFont="1" applyFill="1" applyBorder="1" applyAlignment="1">
      <alignment horizontal="left" vertical="top" wrapText="1"/>
    </xf>
    <xf numFmtId="9" fontId="9" fillId="2" borderId="25" xfId="0" applyNumberFormat="1" applyFont="1" applyFill="1" applyBorder="1" applyAlignment="1">
      <alignment horizontal="center" vertical="top"/>
    </xf>
    <xf numFmtId="0" fontId="0" fillId="0" borderId="26" xfId="0" applyFont="1" applyBorder="1" applyAlignment="1">
      <alignment horizontal="center" vertical="top"/>
    </xf>
    <xf numFmtId="0" fontId="10" fillId="12" borderId="27" xfId="0" applyFont="1" applyFill="1" applyBorder="1" applyAlignment="1">
      <alignment horizontal="left" vertical="top" wrapText="1"/>
    </xf>
    <xf numFmtId="9" fontId="9" fillId="2" borderId="28" xfId="0" applyNumberFormat="1" applyFont="1" applyFill="1" applyBorder="1" applyAlignment="1">
      <alignment horizontal="center" vertical="top"/>
    </xf>
    <xf numFmtId="0" fontId="9" fillId="2" borderId="20" xfId="0" applyFont="1" applyFill="1" applyBorder="1" applyAlignment="1">
      <alignment horizontal="left" vertical="top" wrapText="1"/>
    </xf>
    <xf numFmtId="0" fontId="9" fillId="2" borderId="23" xfId="0" applyFont="1" applyFill="1" applyBorder="1" applyAlignment="1">
      <alignment horizontal="left" vertical="top" wrapText="1"/>
    </xf>
    <xf numFmtId="0" fontId="9" fillId="2" borderId="26" xfId="0" applyFont="1" applyFill="1" applyBorder="1" applyAlignment="1">
      <alignment horizontal="left" vertical="top" wrapText="1"/>
    </xf>
    <xf numFmtId="0" fontId="9" fillId="11" borderId="1" xfId="0" applyFont="1" applyFill="1" applyBorder="1" applyAlignment="1" applyProtection="1">
      <alignment horizontal="left" vertical="top" wrapText="1"/>
      <protection locked="0"/>
    </xf>
    <xf numFmtId="0" fontId="24" fillId="11" borderId="1" xfId="0" applyFont="1" applyFill="1" applyBorder="1" applyAlignment="1" applyProtection="1">
      <alignment vertical="top"/>
      <protection locked="0"/>
    </xf>
    <xf numFmtId="0" fontId="14" fillId="6" borderId="1" xfId="0" applyFont="1" applyFill="1" applyBorder="1" applyAlignment="1" applyProtection="1">
      <alignment horizontal="left" vertical="top" wrapText="1"/>
      <protection locked="0"/>
    </xf>
    <xf numFmtId="0" fontId="16" fillId="0" borderId="8" xfId="0" applyFont="1" applyFill="1" applyBorder="1" applyAlignment="1" applyProtection="1">
      <alignment horizontal="right" vertical="top" wrapText="1"/>
      <protection locked="0"/>
    </xf>
    <xf numFmtId="0" fontId="6" fillId="5" borderId="4" xfId="2" applyFont="1" applyFill="1" applyBorder="1" applyAlignment="1">
      <alignment horizontal="right" vertical="center"/>
    </xf>
    <xf numFmtId="0" fontId="0" fillId="5" borderId="13" xfId="0" applyFont="1" applyFill="1" applyBorder="1" applyAlignment="1">
      <alignment horizontal="center" vertical="top" wrapText="1"/>
    </xf>
    <xf numFmtId="0" fontId="0" fillId="5" borderId="14" xfId="0" applyFont="1" applyFill="1" applyBorder="1" applyAlignment="1">
      <alignment horizontal="center" vertical="top" wrapText="1"/>
    </xf>
    <xf numFmtId="0" fontId="1" fillId="5" borderId="29" xfId="0" applyFont="1" applyFill="1" applyBorder="1" applyAlignment="1">
      <alignment horizontal="left" vertical="top"/>
    </xf>
    <xf numFmtId="0" fontId="1" fillId="5" borderId="14" xfId="0" applyFont="1" applyFill="1" applyBorder="1" applyAlignment="1">
      <alignment horizontal="left" vertical="top"/>
    </xf>
    <xf numFmtId="9" fontId="0" fillId="0" borderId="0" xfId="0" applyNumberFormat="1" applyFont="1" applyBorder="1" applyAlignment="1">
      <alignment horizontal="center" vertical="top"/>
    </xf>
    <xf numFmtId="9" fontId="0" fillId="0" borderId="13" xfId="0" applyNumberFormat="1" applyFont="1" applyBorder="1" applyAlignment="1">
      <alignment horizontal="center" vertical="top"/>
    </xf>
    <xf numFmtId="0" fontId="0" fillId="0" borderId="11" xfId="0" applyBorder="1"/>
    <xf numFmtId="164" fontId="0" fillId="0" borderId="12" xfId="0" applyNumberFormat="1" applyBorder="1" applyAlignment="1">
      <alignment horizontal="left"/>
    </xf>
    <xf numFmtId="0" fontId="0" fillId="0" borderId="6" xfId="0" applyBorder="1"/>
    <xf numFmtId="164" fontId="0" fillId="0" borderId="14" xfId="0" applyNumberFormat="1" applyBorder="1" applyAlignment="1">
      <alignment horizontal="left"/>
    </xf>
    <xf numFmtId="0" fontId="1" fillId="0" borderId="6" xfId="0" applyFont="1" applyBorder="1"/>
    <xf numFmtId="0" fontId="1" fillId="0" borderId="13" xfId="0" applyFont="1" applyBorder="1" applyAlignment="1">
      <alignment vertical="top"/>
    </xf>
    <xf numFmtId="164" fontId="1" fillId="0" borderId="14" xfId="0" applyNumberFormat="1" applyFont="1" applyBorder="1" applyAlignment="1">
      <alignment horizontal="left"/>
    </xf>
    <xf numFmtId="0" fontId="0" fillId="5" borderId="10" xfId="0" applyFont="1" applyFill="1" applyBorder="1" applyAlignment="1">
      <alignment horizontal="center" vertical="top" wrapText="1"/>
    </xf>
    <xf numFmtId="0" fontId="1" fillId="0" borderId="13" xfId="0" applyFont="1" applyBorder="1" applyAlignment="1">
      <alignment horizontal="center"/>
    </xf>
    <xf numFmtId="0" fontId="0" fillId="0" borderId="0" xfId="0" applyFont="1" applyAlignment="1">
      <alignment horizontal="left" vertical="top" wrapText="1"/>
    </xf>
    <xf numFmtId="0" fontId="22" fillId="3" borderId="10" xfId="0" applyFont="1" applyFill="1" applyBorder="1" applyAlignment="1">
      <alignment horizontal="center" vertical="center" wrapText="1"/>
    </xf>
    <xf numFmtId="0" fontId="0" fillId="0" borderId="0" xfId="0" applyAlignment="1">
      <alignment horizontal="center"/>
    </xf>
    <xf numFmtId="0" fontId="0" fillId="0" borderId="8" xfId="0" applyBorder="1" applyAlignment="1">
      <alignment horizontal="center"/>
    </xf>
    <xf numFmtId="0" fontId="0" fillId="0" borderId="12" xfId="0" applyFont="1" applyBorder="1" applyAlignment="1">
      <alignment horizontal="left" vertical="top" wrapText="1"/>
    </xf>
    <xf numFmtId="0" fontId="0" fillId="13" borderId="11" xfId="0" applyFont="1" applyFill="1" applyBorder="1" applyAlignment="1">
      <alignment horizontal="center" vertical="center"/>
    </xf>
    <xf numFmtId="0" fontId="0" fillId="0" borderId="0" xfId="0" applyFont="1" applyBorder="1" applyAlignment="1">
      <alignment horizontal="left" vertical="top" wrapText="1"/>
    </xf>
    <xf numFmtId="0" fontId="0" fillId="0" borderId="0" xfId="0" applyFont="1" applyBorder="1" applyAlignment="1">
      <alignment vertical="top"/>
    </xf>
    <xf numFmtId="0" fontId="0" fillId="0" borderId="2" xfId="0" applyBorder="1" applyAlignment="1">
      <alignment horizontal="center"/>
    </xf>
    <xf numFmtId="0" fontId="0" fillId="13" borderId="8" xfId="0" applyFill="1" applyBorder="1" applyAlignment="1">
      <alignment horizontal="center" vertical="center"/>
    </xf>
    <xf numFmtId="9" fontId="29" fillId="2" borderId="12" xfId="0" applyNumberFormat="1" applyFont="1" applyFill="1" applyBorder="1" applyAlignment="1">
      <alignment horizontal="center" vertical="top" wrapText="1"/>
    </xf>
    <xf numFmtId="9" fontId="29" fillId="2" borderId="14" xfId="0" applyNumberFormat="1" applyFont="1" applyFill="1" applyBorder="1" applyAlignment="1">
      <alignment horizontal="center" vertical="top" wrapText="1"/>
    </xf>
    <xf numFmtId="0" fontId="32" fillId="2" borderId="0" xfId="0" applyFont="1" applyFill="1" applyBorder="1" applyAlignment="1">
      <alignment horizontal="center"/>
    </xf>
    <xf numFmtId="0" fontId="32" fillId="2" borderId="13" xfId="0" applyFont="1" applyFill="1" applyBorder="1" applyAlignment="1">
      <alignment horizontal="center"/>
    </xf>
    <xf numFmtId="0" fontId="0" fillId="13" borderId="6" xfId="0" applyFont="1" applyFill="1" applyBorder="1" applyAlignment="1">
      <alignment horizontal="center" vertical="center"/>
    </xf>
    <xf numFmtId="0" fontId="0" fillId="0" borderId="12" xfId="0" applyFill="1" applyBorder="1" applyAlignment="1">
      <alignment horizontal="center"/>
    </xf>
    <xf numFmtId="0" fontId="0" fillId="0" borderId="12" xfId="0" applyBorder="1" applyAlignment="1">
      <alignment horizontal="center"/>
    </xf>
    <xf numFmtId="0" fontId="0" fillId="13" borderId="12" xfId="0" applyFill="1" applyBorder="1" applyAlignment="1">
      <alignment horizontal="center"/>
    </xf>
    <xf numFmtId="0" fontId="0" fillId="13" borderId="12" xfId="0" applyFill="1" applyBorder="1" applyAlignment="1">
      <alignment horizontal="right"/>
    </xf>
    <xf numFmtId="0" fontId="6" fillId="0" borderId="30" xfId="0" applyFont="1" applyBorder="1" applyAlignment="1">
      <alignment vertical="top"/>
    </xf>
    <xf numFmtId="0" fontId="20" fillId="11" borderId="30" xfId="0" applyFont="1" applyFill="1" applyBorder="1" applyAlignment="1" applyProtection="1">
      <alignment vertical="top"/>
      <protection locked="0"/>
    </xf>
    <xf numFmtId="0" fontId="20" fillId="11" borderId="30" xfId="0" applyFont="1" applyFill="1" applyBorder="1" applyAlignment="1" applyProtection="1">
      <alignment vertical="top" wrapText="1"/>
      <protection locked="0"/>
    </xf>
    <xf numFmtId="9" fontId="21" fillId="12" borderId="30" xfId="0" applyNumberFormat="1" applyFont="1" applyFill="1" applyBorder="1" applyAlignment="1">
      <alignment horizontal="center" vertical="center" wrapText="1"/>
    </xf>
    <xf numFmtId="0" fontId="20" fillId="11" borderId="30" xfId="0" applyFont="1" applyFill="1" applyBorder="1" applyAlignment="1" applyProtection="1">
      <alignment horizontal="center" vertical="top" wrapText="1"/>
      <protection locked="0"/>
    </xf>
    <xf numFmtId="9" fontId="19" fillId="2" borderId="30" xfId="0" applyNumberFormat="1" applyFont="1" applyFill="1" applyBorder="1" applyAlignment="1">
      <alignment horizontal="center" vertical="center"/>
    </xf>
    <xf numFmtId="0" fontId="6" fillId="0" borderId="31" xfId="0" applyFont="1" applyBorder="1" applyAlignment="1">
      <alignment vertical="top" wrapText="1"/>
    </xf>
    <xf numFmtId="0" fontId="20" fillId="11" borderId="31" xfId="0" applyFont="1" applyFill="1" applyBorder="1" applyAlignment="1" applyProtection="1">
      <alignment vertical="top"/>
      <protection locked="0"/>
    </xf>
    <xf numFmtId="0" fontId="20" fillId="11" borderId="31" xfId="0" applyFont="1" applyFill="1" applyBorder="1" applyAlignment="1" applyProtection="1">
      <alignment vertical="top" wrapText="1"/>
      <protection locked="0"/>
    </xf>
    <xf numFmtId="9" fontId="21" fillId="12" borderId="31" xfId="0" applyNumberFormat="1" applyFont="1" applyFill="1" applyBorder="1" applyAlignment="1">
      <alignment horizontal="center" vertical="center" wrapText="1"/>
    </xf>
    <xf numFmtId="0" fontId="20" fillId="11" borderId="31" xfId="0" applyFont="1" applyFill="1" applyBorder="1" applyAlignment="1" applyProtection="1">
      <alignment horizontal="center" vertical="top" wrapText="1"/>
      <protection locked="0"/>
    </xf>
    <xf numFmtId="9" fontId="19" fillId="2" borderId="31" xfId="0" applyNumberFormat="1" applyFont="1" applyFill="1" applyBorder="1" applyAlignment="1">
      <alignment horizontal="center" vertical="center"/>
    </xf>
    <xf numFmtId="0" fontId="6" fillId="0" borderId="32" xfId="0" applyFont="1" applyBorder="1" applyAlignment="1">
      <alignment vertical="top" wrapText="1"/>
    </xf>
    <xf numFmtId="0" fontId="20" fillId="11" borderId="33" xfId="0" applyFont="1" applyFill="1" applyBorder="1" applyAlignment="1" applyProtection="1">
      <alignment vertical="top"/>
      <protection locked="0"/>
    </xf>
    <xf numFmtId="0" fontId="20" fillId="11" borderId="33" xfId="0" applyFont="1" applyFill="1" applyBorder="1" applyAlignment="1" applyProtection="1">
      <alignment vertical="top" wrapText="1"/>
      <protection locked="0"/>
    </xf>
    <xf numFmtId="9" fontId="21" fillId="12" borderId="33" xfId="0" applyNumberFormat="1" applyFont="1" applyFill="1" applyBorder="1" applyAlignment="1">
      <alignment horizontal="center" vertical="center" wrapText="1"/>
    </xf>
    <xf numFmtId="0" fontId="20" fillId="11" borderId="33" xfId="0" applyFont="1" applyFill="1" applyBorder="1" applyAlignment="1" applyProtection="1">
      <alignment horizontal="center" vertical="top" wrapText="1"/>
      <protection locked="0"/>
    </xf>
    <xf numFmtId="9" fontId="19" fillId="2" borderId="33" xfId="0" applyNumberFormat="1" applyFont="1" applyFill="1" applyBorder="1" applyAlignment="1">
      <alignment horizontal="center" vertical="center"/>
    </xf>
    <xf numFmtId="0" fontId="6" fillId="0" borderId="30" xfId="0" applyFont="1" applyBorder="1" applyAlignment="1">
      <alignment vertical="top" wrapText="1"/>
    </xf>
    <xf numFmtId="0" fontId="6" fillId="0" borderId="33" xfId="0" applyFont="1" applyBorder="1" applyAlignment="1">
      <alignment vertical="top" wrapText="1"/>
    </xf>
    <xf numFmtId="0" fontId="6" fillId="0" borderId="31" xfId="0" applyFont="1" applyBorder="1" applyAlignment="1">
      <alignment vertical="top"/>
    </xf>
    <xf numFmtId="0" fontId="6" fillId="0" borderId="33" xfId="0" applyFont="1" applyBorder="1" applyAlignment="1">
      <alignment vertical="top"/>
    </xf>
    <xf numFmtId="0" fontId="22" fillId="3" borderId="29" xfId="0" applyFont="1" applyFill="1" applyBorder="1" applyAlignment="1">
      <alignment horizontal="center" vertical="center" wrapText="1"/>
    </xf>
    <xf numFmtId="0" fontId="16" fillId="3" borderId="14" xfId="0" applyFont="1" applyFill="1" applyBorder="1" applyAlignment="1">
      <alignment horizontal="center" vertical="center" wrapText="1"/>
    </xf>
    <xf numFmtId="9" fontId="7" fillId="5" borderId="5" xfId="2" applyNumberFormat="1" applyFont="1" applyFill="1" applyBorder="1" applyAlignment="1">
      <alignment horizontal="center" vertical="center"/>
    </xf>
    <xf numFmtId="0" fontId="27" fillId="3" borderId="9" xfId="0" applyFont="1" applyFill="1" applyBorder="1" applyAlignment="1" applyProtection="1">
      <alignment vertical="top"/>
    </xf>
    <xf numFmtId="0" fontId="27" fillId="3" borderId="10" xfId="0" applyFont="1" applyFill="1" applyBorder="1" applyAlignment="1" applyProtection="1">
      <alignment vertical="top"/>
    </xf>
    <xf numFmtId="0" fontId="0" fillId="13" borderId="12" xfId="0" applyFill="1" applyBorder="1" applyAlignment="1">
      <alignment horizontal="center" vertical="center"/>
    </xf>
    <xf numFmtId="0" fontId="0" fillId="0" borderId="12" xfId="0" applyFill="1" applyBorder="1" applyAlignment="1">
      <alignment horizontal="center" vertical="center"/>
    </xf>
    <xf numFmtId="0" fontId="0" fillId="0" borderId="12" xfId="0" applyBorder="1" applyAlignment="1">
      <alignment horizontal="center" vertical="center"/>
    </xf>
    <xf numFmtId="0" fontId="0" fillId="0" borderId="12" xfId="0" applyBorder="1"/>
    <xf numFmtId="0" fontId="0" fillId="0" borderId="11" xfId="0" applyFont="1" applyBorder="1" applyAlignment="1"/>
    <xf numFmtId="0" fontId="0" fillId="0" borderId="14" xfId="0" applyFont="1" applyBorder="1" applyAlignment="1">
      <alignment horizontal="left" vertical="top" wrapText="1"/>
    </xf>
    <xf numFmtId="0" fontId="6" fillId="3" borderId="0" xfId="0" applyFont="1" applyFill="1" applyBorder="1" applyAlignment="1"/>
    <xf numFmtId="0" fontId="0" fillId="3" borderId="0" xfId="0" applyFont="1" applyFill="1" applyBorder="1" applyAlignment="1">
      <alignment vertical="top"/>
    </xf>
    <xf numFmtId="9" fontId="7" fillId="5" borderId="3" xfId="2" applyNumberFormat="1" applyFont="1" applyFill="1" applyBorder="1" applyAlignment="1">
      <alignment horizontal="right" vertical="center"/>
    </xf>
    <xf numFmtId="0" fontId="7" fillId="5" borderId="5" xfId="2" applyFont="1" applyFill="1" applyBorder="1" applyAlignment="1">
      <alignment horizontal="left" vertical="center"/>
    </xf>
    <xf numFmtId="0" fontId="0" fillId="0" borderId="11" xfId="0" applyFont="1" applyBorder="1" applyAlignment="1">
      <alignment horizontal="right" vertical="center"/>
    </xf>
    <xf numFmtId="0" fontId="0" fillId="0" borderId="6" xfId="0" applyFont="1" applyBorder="1" applyAlignment="1">
      <alignment horizontal="right" vertical="center"/>
    </xf>
    <xf numFmtId="0" fontId="9" fillId="3" borderId="4" xfId="0" applyFont="1" applyFill="1" applyBorder="1" applyAlignment="1">
      <alignment horizontal="center" vertical="top"/>
    </xf>
    <xf numFmtId="0" fontId="10" fillId="3" borderId="4" xfId="0" applyFont="1" applyFill="1" applyBorder="1" applyAlignment="1">
      <alignment horizontal="left" vertical="top" wrapText="1"/>
    </xf>
    <xf numFmtId="9" fontId="9" fillId="3" borderId="4" xfId="1" applyFont="1" applyFill="1" applyBorder="1" applyAlignment="1">
      <alignment horizontal="left" vertical="top" wrapText="1"/>
    </xf>
    <xf numFmtId="0" fontId="9" fillId="3" borderId="4" xfId="0" applyFont="1" applyFill="1" applyBorder="1" applyAlignment="1">
      <alignment horizontal="left" vertical="top" wrapText="1"/>
    </xf>
    <xf numFmtId="0" fontId="5" fillId="3" borderId="3" xfId="0" applyFont="1" applyFill="1" applyBorder="1" applyAlignment="1">
      <alignment vertical="center"/>
    </xf>
    <xf numFmtId="0" fontId="0" fillId="13" borderId="1" xfId="0" applyFont="1" applyFill="1" applyBorder="1" applyAlignment="1">
      <alignment horizontal="center" vertical="center"/>
    </xf>
    <xf numFmtId="0" fontId="0" fillId="13" borderId="12" xfId="0" applyFont="1" applyFill="1" applyBorder="1" applyAlignment="1">
      <alignment horizontal="center" vertical="top" wrapText="1"/>
    </xf>
    <xf numFmtId="0" fontId="0" fillId="0" borderId="0" xfId="0" applyBorder="1" applyAlignment="1">
      <alignment horizontal="right"/>
    </xf>
    <xf numFmtId="0" fontId="0" fillId="3" borderId="9" xfId="0" applyFont="1" applyFill="1" applyBorder="1" applyAlignment="1"/>
    <xf numFmtId="0" fontId="0" fillId="3" borderId="10" xfId="0" applyFont="1" applyFill="1" applyBorder="1" applyAlignment="1">
      <alignment horizontal="center"/>
    </xf>
    <xf numFmtId="9" fontId="7" fillId="3" borderId="10" xfId="1" applyFont="1" applyFill="1" applyBorder="1" applyAlignment="1">
      <alignment horizontal="center"/>
    </xf>
    <xf numFmtId="0" fontId="6" fillId="3" borderId="10" xfId="0" applyFont="1" applyFill="1" applyBorder="1"/>
    <xf numFmtId="0" fontId="0" fillId="3" borderId="10" xfId="0" applyFill="1" applyBorder="1"/>
    <xf numFmtId="0" fontId="0" fillId="0" borderId="29" xfId="0" applyBorder="1"/>
    <xf numFmtId="0" fontId="6" fillId="0" borderId="0" xfId="0" applyFont="1" applyAlignment="1" applyProtection="1">
      <alignment vertical="top"/>
    </xf>
    <xf numFmtId="0" fontId="8" fillId="0" borderId="0" xfId="0" applyFont="1" applyAlignment="1" applyProtection="1">
      <alignment vertical="top"/>
    </xf>
    <xf numFmtId="0" fontId="6" fillId="0" borderId="0" xfId="0" applyFont="1" applyAlignment="1" applyProtection="1">
      <alignment horizontal="center" vertical="top"/>
    </xf>
    <xf numFmtId="0" fontId="12" fillId="0" borderId="0" xfId="0" applyFont="1" applyAlignment="1" applyProtection="1">
      <alignment vertical="top"/>
    </xf>
    <xf numFmtId="0" fontId="11" fillId="3" borderId="1" xfId="2" applyFont="1" applyFill="1" applyBorder="1" applyAlignment="1" applyProtection="1">
      <alignment horizontal="left" vertical="top"/>
    </xf>
    <xf numFmtId="0" fontId="16" fillId="3" borderId="6" xfId="2" applyFont="1" applyFill="1" applyBorder="1" applyAlignment="1" applyProtection="1">
      <alignment horizontal="center" vertical="top" wrapText="1"/>
    </xf>
    <xf numFmtId="0" fontId="11" fillId="0" borderId="8" xfId="2" applyFont="1" applyFill="1" applyBorder="1" applyAlignment="1" applyProtection="1">
      <alignment horizontal="left" vertical="top"/>
    </xf>
    <xf numFmtId="0" fontId="11" fillId="3" borderId="3" xfId="2" applyFont="1" applyFill="1" applyBorder="1" applyAlignment="1" applyProtection="1">
      <alignment vertical="top" wrapText="1"/>
    </xf>
    <xf numFmtId="0" fontId="11" fillId="3" borderId="4" xfId="2" applyFont="1" applyFill="1" applyBorder="1" applyAlignment="1" applyProtection="1">
      <alignment vertical="top" wrapText="1"/>
    </xf>
    <xf numFmtId="9" fontId="11" fillId="3" borderId="5" xfId="2" applyNumberFormat="1" applyFont="1" applyFill="1" applyBorder="1" applyAlignment="1" applyProtection="1">
      <alignment horizontal="center" vertical="top"/>
    </xf>
    <xf numFmtId="0" fontId="18" fillId="0" borderId="0" xfId="0" applyFont="1" applyAlignment="1" applyProtection="1">
      <alignment vertical="top"/>
    </xf>
    <xf numFmtId="0" fontId="17" fillId="4" borderId="1" xfId="2" applyFont="1" applyFill="1" applyBorder="1" applyAlignment="1" applyProtection="1">
      <alignment horizontal="left" vertical="top"/>
    </xf>
    <xf numFmtId="0" fontId="17" fillId="4" borderId="1" xfId="2" applyFont="1" applyFill="1" applyBorder="1" applyAlignment="1" applyProtection="1">
      <alignment horizontal="left" vertical="top" wrapText="1"/>
    </xf>
    <xf numFmtId="9" fontId="17" fillId="4" borderId="3" xfId="2" applyNumberFormat="1" applyFont="1" applyFill="1" applyBorder="1" applyAlignment="1" applyProtection="1">
      <alignment horizontal="center" vertical="top" wrapText="1"/>
    </xf>
    <xf numFmtId="0" fontId="17" fillId="0" borderId="8" xfId="2" applyFont="1" applyFill="1" applyBorder="1" applyAlignment="1" applyProtection="1">
      <alignment horizontal="left" vertical="top" wrapText="1"/>
    </xf>
    <xf numFmtId="0" fontId="17" fillId="7" borderId="1" xfId="2" applyFont="1" applyFill="1" applyBorder="1" applyAlignment="1" applyProtection="1">
      <alignment horizontal="center" vertical="center" wrapText="1"/>
    </xf>
    <xf numFmtId="0" fontId="16" fillId="4" borderId="1" xfId="2" applyFont="1" applyFill="1" applyBorder="1" applyAlignment="1" applyProtection="1">
      <alignment horizontal="left" vertical="top" wrapText="1"/>
    </xf>
    <xf numFmtId="0" fontId="17" fillId="4" borderId="1" xfId="2" applyFont="1" applyFill="1" applyBorder="1" applyAlignment="1" applyProtection="1">
      <alignment horizontal="center" vertical="top" wrapText="1"/>
    </xf>
    <xf numFmtId="0" fontId="17" fillId="8" borderId="1" xfId="2" applyFont="1" applyFill="1" applyBorder="1" applyAlignment="1" applyProtection="1">
      <alignment horizontal="center" vertical="top" wrapText="1"/>
    </xf>
    <xf numFmtId="0" fontId="17" fillId="9" borderId="1" xfId="2" applyFont="1" applyFill="1" applyBorder="1" applyAlignment="1" applyProtection="1">
      <alignment horizontal="center" vertical="top" wrapText="1"/>
    </xf>
    <xf numFmtId="0" fontId="17" fillId="10" borderId="1" xfId="2" applyFont="1" applyFill="1" applyBorder="1" applyAlignment="1" applyProtection="1">
      <alignment horizontal="center" vertical="top" wrapText="1"/>
    </xf>
    <xf numFmtId="0" fontId="18" fillId="5" borderId="1" xfId="2" applyFont="1" applyFill="1" applyBorder="1" applyAlignment="1" applyProtection="1">
      <alignment horizontal="left" vertical="top"/>
    </xf>
    <xf numFmtId="0" fontId="18" fillId="5" borderId="1" xfId="2" applyFont="1" applyFill="1" applyBorder="1" applyAlignment="1" applyProtection="1">
      <alignment horizontal="left" vertical="top" wrapText="1"/>
    </xf>
    <xf numFmtId="0" fontId="6" fillId="5" borderId="3" xfId="2" applyFont="1" applyFill="1" applyBorder="1" applyAlignment="1" applyProtection="1">
      <alignment horizontal="center" vertical="top" wrapText="1"/>
    </xf>
    <xf numFmtId="0" fontId="16" fillId="0" borderId="8" xfId="2" applyFont="1" applyFill="1" applyBorder="1" applyAlignment="1" applyProtection="1">
      <alignment horizontal="left" vertical="top" wrapText="1"/>
    </xf>
    <xf numFmtId="0" fontId="9" fillId="2" borderId="7" xfId="0" applyFont="1" applyFill="1" applyBorder="1" applyAlignment="1" applyProtection="1">
      <alignment vertical="top"/>
    </xf>
    <xf numFmtId="9" fontId="10" fillId="5" borderId="7" xfId="0" applyNumberFormat="1" applyFont="1" applyFill="1" applyBorder="1" applyAlignment="1" applyProtection="1">
      <alignment vertical="top"/>
    </xf>
    <xf numFmtId="0" fontId="6" fillId="0" borderId="1" xfId="0" applyFont="1" applyBorder="1" applyAlignment="1" applyProtection="1">
      <alignment horizontal="center" vertical="top"/>
    </xf>
    <xf numFmtId="0" fontId="6" fillId="0" borderId="1" xfId="0" applyFont="1" applyBorder="1" applyAlignment="1" applyProtection="1">
      <alignment horizontal="left" vertical="top" wrapText="1"/>
    </xf>
    <xf numFmtId="9" fontId="9" fillId="2" borderId="3" xfId="0" applyNumberFormat="1" applyFont="1" applyFill="1" applyBorder="1" applyAlignment="1" applyProtection="1">
      <alignment horizontal="center" vertical="top" wrapText="1"/>
    </xf>
    <xf numFmtId="0" fontId="16" fillId="0" borderId="8" xfId="0" applyFont="1" applyFill="1" applyBorder="1" applyAlignment="1" applyProtection="1">
      <alignment horizontal="left" vertical="top" wrapText="1"/>
    </xf>
    <xf numFmtId="0" fontId="9" fillId="2" borderId="1" xfId="0" applyFont="1" applyFill="1" applyBorder="1" applyAlignment="1" applyProtection="1">
      <alignment horizontal="left" vertical="top"/>
    </xf>
    <xf numFmtId="9" fontId="9" fillId="2" borderId="1" xfId="0" applyNumberFormat="1" applyFont="1" applyFill="1" applyBorder="1" applyAlignment="1" applyProtection="1">
      <alignment horizontal="center" vertical="top"/>
    </xf>
    <xf numFmtId="0" fontId="13" fillId="0" borderId="8" xfId="2" applyFont="1" applyFill="1" applyBorder="1" applyAlignment="1" applyProtection="1">
      <alignment horizontal="left" vertical="top" wrapText="1"/>
    </xf>
    <xf numFmtId="0" fontId="13" fillId="4" borderId="1" xfId="2" applyFont="1" applyFill="1" applyBorder="1" applyAlignment="1" applyProtection="1">
      <alignment horizontal="left" vertical="top" wrapText="1"/>
    </xf>
    <xf numFmtId="0" fontId="11" fillId="4" borderId="1" xfId="2" applyFont="1" applyFill="1" applyBorder="1" applyAlignment="1" applyProtection="1">
      <alignment horizontal="left" vertical="top" wrapText="1"/>
    </xf>
    <xf numFmtId="0" fontId="13" fillId="4" borderId="1" xfId="2" applyFont="1" applyFill="1" applyBorder="1" applyAlignment="1" applyProtection="1">
      <alignment horizontal="center" vertical="top" wrapText="1"/>
    </xf>
    <xf numFmtId="0" fontId="6" fillId="5" borderId="1" xfId="2" applyFont="1" applyFill="1" applyBorder="1" applyAlignment="1" applyProtection="1">
      <alignment horizontal="left" vertical="top" wrapText="1"/>
    </xf>
    <xf numFmtId="9" fontId="6" fillId="5" borderId="1" xfId="1" applyFont="1" applyFill="1" applyBorder="1" applyAlignment="1" applyProtection="1">
      <alignment horizontal="center" vertical="top" wrapText="1"/>
    </xf>
    <xf numFmtId="0" fontId="16" fillId="0" borderId="0" xfId="0" applyFont="1" applyAlignment="1" applyProtection="1">
      <alignment vertical="top"/>
    </xf>
    <xf numFmtId="0" fontId="6" fillId="0" borderId="1" xfId="0" applyFont="1" applyBorder="1" applyAlignment="1" applyProtection="1">
      <alignment vertical="top" wrapText="1"/>
    </xf>
    <xf numFmtId="9" fontId="6" fillId="6" borderId="3" xfId="0" applyNumberFormat="1" applyFont="1" applyFill="1" applyBorder="1" applyAlignment="1" applyProtection="1">
      <alignment horizontal="center" vertical="top" wrapText="1"/>
    </xf>
    <xf numFmtId="0" fontId="6" fillId="0" borderId="0" xfId="0" applyFont="1" applyAlignment="1" applyProtection="1">
      <alignment vertical="top" wrapText="1"/>
    </xf>
    <xf numFmtId="0" fontId="6" fillId="0" borderId="0" xfId="0" applyFont="1" applyAlignment="1" applyProtection="1">
      <alignment horizontal="center" vertical="top" wrapText="1"/>
    </xf>
    <xf numFmtId="0" fontId="9" fillId="11" borderId="21" xfId="0" applyFont="1" applyFill="1" applyBorder="1" applyAlignment="1" applyProtection="1">
      <alignment horizontal="center" vertical="top"/>
      <protection locked="0"/>
    </xf>
    <xf numFmtId="0" fontId="9" fillId="11" borderId="24" xfId="0" applyFont="1" applyFill="1" applyBorder="1" applyAlignment="1" applyProtection="1">
      <alignment horizontal="center" vertical="top"/>
      <protection locked="0"/>
    </xf>
    <xf numFmtId="0" fontId="9" fillId="11" borderId="27" xfId="0" applyFont="1" applyFill="1" applyBorder="1" applyAlignment="1" applyProtection="1">
      <alignment horizontal="center" vertical="top"/>
      <protection locked="0"/>
    </xf>
    <xf numFmtId="9" fontId="9" fillId="11" borderId="21" xfId="1" applyFont="1" applyFill="1" applyBorder="1" applyAlignment="1" applyProtection="1">
      <alignment horizontal="left" vertical="top" wrapText="1"/>
      <protection locked="0"/>
    </xf>
    <xf numFmtId="0" fontId="9" fillId="11" borderId="22" xfId="0" applyFont="1" applyFill="1" applyBorder="1" applyAlignment="1" applyProtection="1">
      <alignment horizontal="left" vertical="top" wrapText="1"/>
      <protection locked="0"/>
    </xf>
    <xf numFmtId="9" fontId="9" fillId="11" borderId="24" xfId="1" applyFont="1" applyFill="1" applyBorder="1" applyAlignment="1" applyProtection="1">
      <alignment horizontal="left" vertical="top" wrapText="1"/>
      <protection locked="0"/>
    </xf>
    <xf numFmtId="0" fontId="9" fillId="11" borderId="25" xfId="0" applyFont="1" applyFill="1" applyBorder="1" applyAlignment="1" applyProtection="1">
      <alignment horizontal="left" vertical="top" wrapText="1"/>
      <protection locked="0"/>
    </xf>
    <xf numFmtId="9" fontId="9" fillId="11" borderId="27" xfId="1" applyFont="1" applyFill="1" applyBorder="1" applyAlignment="1" applyProtection="1">
      <alignment horizontal="left" vertical="top" wrapText="1"/>
      <protection locked="0"/>
    </xf>
    <xf numFmtId="0" fontId="9" fillId="11" borderId="28" xfId="0" applyFont="1" applyFill="1" applyBorder="1" applyAlignment="1" applyProtection="1">
      <alignment horizontal="left" vertical="top" wrapText="1"/>
      <protection locked="0"/>
    </xf>
    <xf numFmtId="0" fontId="0" fillId="0" borderId="0" xfId="0" applyBorder="1" applyAlignment="1">
      <alignment horizontal="center"/>
    </xf>
    <xf numFmtId="0" fontId="0" fillId="0" borderId="12" xfId="0" applyBorder="1" applyAlignment="1">
      <alignment vertical="center"/>
    </xf>
    <xf numFmtId="0" fontId="0" fillId="0" borderId="14" xfId="0" applyBorder="1" applyAlignment="1">
      <alignment vertical="center"/>
    </xf>
    <xf numFmtId="9" fontId="22" fillId="3" borderId="5" xfId="0" applyNumberFormat="1" applyFont="1" applyFill="1" applyBorder="1" applyAlignment="1">
      <alignment horizontal="center" vertical="top" wrapText="1"/>
    </xf>
    <xf numFmtId="0" fontId="26" fillId="11" borderId="0" xfId="0" applyFont="1" applyFill="1" applyBorder="1" applyAlignment="1" applyProtection="1">
      <alignment horizontal="center" vertical="center"/>
      <protection locked="0"/>
    </xf>
    <xf numFmtId="0" fontId="7" fillId="0" borderId="11" xfId="0" applyFont="1" applyBorder="1" applyAlignment="1">
      <alignment vertical="center"/>
    </xf>
    <xf numFmtId="0" fontId="0" fillId="0" borderId="0" xfId="0" applyBorder="1" applyAlignment="1">
      <alignment vertical="center"/>
    </xf>
    <xf numFmtId="9" fontId="6" fillId="12" borderId="2" xfId="1" applyFont="1" applyFill="1" applyBorder="1" applyAlignment="1">
      <alignment horizontal="center" vertical="center"/>
    </xf>
    <xf numFmtId="0" fontId="0" fillId="0" borderId="0" xfId="0" applyAlignment="1">
      <alignment vertical="center"/>
    </xf>
    <xf numFmtId="1" fontId="25" fillId="2" borderId="0" xfId="1" applyNumberFormat="1" applyFont="1" applyFill="1" applyBorder="1" applyAlignment="1">
      <alignment horizontal="center" vertical="center"/>
    </xf>
    <xf numFmtId="1" fontId="25" fillId="2" borderId="12" xfId="1" applyNumberFormat="1" applyFont="1" applyFill="1" applyBorder="1" applyAlignment="1">
      <alignment horizontal="center" vertical="center"/>
    </xf>
    <xf numFmtId="0" fontId="7" fillId="0" borderId="16" xfId="0" applyFont="1" applyBorder="1" applyAlignment="1">
      <alignment vertical="center"/>
    </xf>
    <xf numFmtId="0" fontId="0" fillId="0" borderId="15" xfId="0" applyBorder="1" applyAlignment="1">
      <alignment vertical="center"/>
    </xf>
    <xf numFmtId="164" fontId="7" fillId="0" borderId="15" xfId="1" applyNumberFormat="1" applyFont="1" applyBorder="1" applyAlignment="1">
      <alignment horizontal="center" vertical="center"/>
    </xf>
    <xf numFmtId="164" fontId="7" fillId="0" borderId="34" xfId="1" applyNumberFormat="1" applyFont="1" applyBorder="1" applyAlignment="1">
      <alignment horizontal="center" vertical="center"/>
    </xf>
    <xf numFmtId="0" fontId="7" fillId="0" borderId="6" xfId="0" applyFont="1" applyBorder="1" applyAlignment="1">
      <alignment vertical="center"/>
    </xf>
    <xf numFmtId="0" fontId="0" fillId="0" borderId="13" xfId="0" applyBorder="1" applyAlignment="1">
      <alignment vertical="center"/>
    </xf>
    <xf numFmtId="9" fontId="6" fillId="12" borderId="7" xfId="1" applyFont="1" applyFill="1" applyBorder="1" applyAlignment="1">
      <alignment horizontal="center" vertical="center"/>
    </xf>
    <xf numFmtId="9" fontId="6" fillId="12" borderId="8" xfId="1" applyFont="1" applyFill="1" applyBorder="1" applyAlignment="1">
      <alignment horizontal="center" vertical="center"/>
    </xf>
    <xf numFmtId="0" fontId="22" fillId="3" borderId="11" xfId="0" applyFont="1" applyFill="1" applyBorder="1" applyAlignment="1">
      <alignment horizontal="left" vertical="top"/>
    </xf>
    <xf numFmtId="0" fontId="22" fillId="3" borderId="0" xfId="0" applyFont="1" applyFill="1" applyBorder="1" applyAlignment="1">
      <alignment horizontal="left" vertical="top"/>
    </xf>
    <xf numFmtId="0" fontId="22" fillId="3" borderId="6" xfId="0" applyFont="1" applyFill="1" applyBorder="1" applyAlignment="1">
      <alignment horizontal="left" vertical="top"/>
    </xf>
    <xf numFmtId="0" fontId="26" fillId="3" borderId="13" xfId="0" applyFont="1" applyFill="1" applyBorder="1" applyAlignment="1">
      <alignment horizontal="center"/>
    </xf>
    <xf numFmtId="0" fontId="6" fillId="3" borderId="13" xfId="0" applyFont="1" applyFill="1" applyBorder="1" applyAlignment="1"/>
    <xf numFmtId="0" fontId="0" fillId="3" borderId="13" xfId="0" applyFont="1" applyFill="1" applyBorder="1" applyAlignment="1">
      <alignment vertical="top"/>
    </xf>
    <xf numFmtId="0" fontId="22" fillId="3" borderId="13" xfId="0" applyFont="1" applyFill="1" applyBorder="1" applyAlignment="1">
      <alignment horizontal="left" vertical="top"/>
    </xf>
    <xf numFmtId="0" fontId="6" fillId="0" borderId="0" xfId="0" applyFont="1" applyBorder="1" applyAlignment="1"/>
    <xf numFmtId="0" fontId="0" fillId="3" borderId="6" xfId="0" applyFont="1" applyFill="1" applyBorder="1" applyAlignment="1"/>
    <xf numFmtId="0" fontId="0" fillId="3" borderId="13" xfId="0" applyFont="1" applyFill="1" applyBorder="1" applyAlignment="1">
      <alignment horizontal="center"/>
    </xf>
    <xf numFmtId="9" fontId="7" fillId="3" borderId="13" xfId="1" applyFont="1" applyFill="1" applyBorder="1" applyAlignment="1">
      <alignment horizontal="center"/>
    </xf>
    <xf numFmtId="0" fontId="6" fillId="3" borderId="13" xfId="0" applyFont="1" applyFill="1" applyBorder="1"/>
    <xf numFmtId="0" fontId="0" fillId="3" borderId="13" xfId="0" applyFill="1" applyBorder="1"/>
    <xf numFmtId="0" fontId="5" fillId="3" borderId="3" xfId="0" applyFont="1" applyFill="1" applyBorder="1" applyAlignment="1"/>
    <xf numFmtId="0" fontId="5" fillId="3" borderId="4" xfId="0" applyFont="1" applyFill="1" applyBorder="1" applyAlignment="1"/>
    <xf numFmtId="0" fontId="33" fillId="3" borderId="29" xfId="0" applyFont="1" applyFill="1" applyBorder="1" applyAlignment="1">
      <alignment horizontal="right" vertical="top"/>
    </xf>
    <xf numFmtId="0" fontId="34" fillId="0" borderId="13" xfId="0" applyFont="1" applyFill="1" applyBorder="1" applyAlignment="1">
      <alignment horizontal="right" vertical="top"/>
    </xf>
    <xf numFmtId="0" fontId="34" fillId="0" borderId="0" xfId="0" applyFont="1" applyFill="1" applyBorder="1" applyAlignment="1">
      <alignment horizontal="right" vertical="top"/>
    </xf>
    <xf numFmtId="0" fontId="5" fillId="3" borderId="0" xfId="0" applyFont="1" applyFill="1" applyBorder="1" applyAlignment="1"/>
    <xf numFmtId="0" fontId="11" fillId="3" borderId="0" xfId="0" applyFont="1" applyFill="1" applyBorder="1" applyAlignment="1"/>
    <xf numFmtId="0" fontId="33" fillId="3" borderId="0" xfId="0" applyFont="1" applyFill="1" applyBorder="1" applyAlignment="1">
      <alignment horizontal="right" vertical="top"/>
    </xf>
    <xf numFmtId="0" fontId="20" fillId="11" borderId="37" xfId="0" applyFont="1" applyFill="1" applyBorder="1" applyAlignment="1" applyProtection="1">
      <alignment vertical="top" wrapText="1"/>
      <protection locked="0"/>
    </xf>
    <xf numFmtId="9" fontId="21" fillId="12" borderId="37" xfId="0" applyNumberFormat="1" applyFont="1" applyFill="1" applyBorder="1" applyAlignment="1">
      <alignment horizontal="center" vertical="center" wrapText="1"/>
    </xf>
    <xf numFmtId="0" fontId="20" fillId="11" borderId="37" xfId="0" applyFont="1" applyFill="1" applyBorder="1" applyAlignment="1" applyProtection="1">
      <alignment horizontal="center" vertical="top" wrapText="1"/>
      <protection locked="0"/>
    </xf>
    <xf numFmtId="9" fontId="19" fillId="2" borderId="37" xfId="0" applyNumberFormat="1" applyFont="1" applyFill="1" applyBorder="1" applyAlignment="1">
      <alignment horizontal="center" vertical="center"/>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22" fillId="3" borderId="9"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10" xfId="0" applyFont="1" applyFill="1" applyBorder="1" applyAlignment="1">
      <alignment horizontal="center" vertical="center" wrapText="1"/>
    </xf>
    <xf numFmtId="0" fontId="0" fillId="0" borderId="0" xfId="0" applyFont="1" applyBorder="1" applyAlignment="1">
      <alignment horizontal="left" vertical="top" wrapText="1"/>
    </xf>
    <xf numFmtId="0" fontId="0" fillId="0" borderId="12" xfId="0" applyFont="1" applyBorder="1" applyAlignment="1">
      <alignment horizontal="left" vertical="top" wrapText="1"/>
    </xf>
    <xf numFmtId="0" fontId="30" fillId="2" borderId="0" xfId="0" applyFont="1" applyFill="1" applyBorder="1" applyAlignment="1">
      <alignment horizontal="left" vertical="top" wrapText="1"/>
    </xf>
    <xf numFmtId="0" fontId="30" fillId="2" borderId="12" xfId="0" applyFont="1" applyFill="1" applyBorder="1" applyAlignment="1">
      <alignment horizontal="left" vertical="top" wrapText="1"/>
    </xf>
    <xf numFmtId="0" fontId="0" fillId="13" borderId="11" xfId="0" applyFont="1" applyFill="1" applyBorder="1" applyAlignment="1">
      <alignment horizontal="center" vertical="center"/>
    </xf>
    <xf numFmtId="0" fontId="28" fillId="11" borderId="0" xfId="0" applyFont="1" applyFill="1" applyBorder="1" applyAlignment="1">
      <alignment horizontal="left" vertical="top" wrapText="1"/>
    </xf>
    <xf numFmtId="0" fontId="28" fillId="11" borderId="12" xfId="0" applyFont="1" applyFill="1" applyBorder="1" applyAlignment="1">
      <alignment horizontal="left" vertical="top" wrapText="1"/>
    </xf>
    <xf numFmtId="0" fontId="27" fillId="3" borderId="9" xfId="0" applyFont="1" applyFill="1" applyBorder="1" applyAlignment="1" applyProtection="1">
      <alignment horizontal="left" vertical="top"/>
    </xf>
    <xf numFmtId="0" fontId="27" fillId="3" borderId="10" xfId="0" applyFont="1" applyFill="1" applyBorder="1" applyAlignment="1" applyProtection="1">
      <alignment horizontal="left" vertical="top"/>
    </xf>
    <xf numFmtId="0" fontId="27" fillId="3" borderId="29" xfId="0" applyFont="1" applyFill="1" applyBorder="1" applyAlignment="1" applyProtection="1">
      <alignment horizontal="left" vertical="top"/>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10" xfId="0" applyFont="1" applyBorder="1" applyAlignment="1">
      <alignment horizontal="left" vertical="top" wrapText="1"/>
    </xf>
    <xf numFmtId="0" fontId="0" fillId="0" borderId="29" xfId="0" applyFont="1" applyBorder="1" applyAlignment="1">
      <alignment horizontal="left" vertical="top" wrapText="1"/>
    </xf>
    <xf numFmtId="0" fontId="30" fillId="2" borderId="13" xfId="0" applyFont="1" applyFill="1" applyBorder="1" applyAlignment="1">
      <alignment horizontal="left" vertical="top" wrapText="1"/>
    </xf>
    <xf numFmtId="0" fontId="30" fillId="2" borderId="14" xfId="0" applyFont="1" applyFill="1" applyBorder="1" applyAlignment="1">
      <alignment horizontal="left" vertical="top" wrapText="1"/>
    </xf>
    <xf numFmtId="0" fontId="0" fillId="0" borderId="4" xfId="0" applyFont="1" applyBorder="1" applyAlignment="1">
      <alignment vertical="center" wrapText="1"/>
    </xf>
    <xf numFmtId="0" fontId="0" fillId="0" borderId="5" xfId="0" applyFont="1" applyBorder="1" applyAlignment="1">
      <alignment vertical="center" wrapText="1"/>
    </xf>
    <xf numFmtId="164" fontId="7" fillId="0" borderId="35" xfId="1" applyNumberFormat="1" applyFont="1" applyBorder="1" applyAlignment="1">
      <alignment horizontal="center" vertical="center"/>
    </xf>
    <xf numFmtId="164" fontId="7" fillId="0" borderId="36" xfId="1" applyNumberFormat="1" applyFont="1" applyBorder="1" applyAlignment="1">
      <alignment horizontal="center" vertical="center"/>
    </xf>
    <xf numFmtId="0" fontId="1" fillId="0" borderId="0" xfId="0" applyFont="1" applyBorder="1" applyAlignment="1">
      <alignment horizontal="center" vertical="center"/>
    </xf>
    <xf numFmtId="0" fontId="0" fillId="13" borderId="7" xfId="0" applyFont="1" applyFill="1" applyBorder="1" applyAlignment="1">
      <alignment horizontal="center" vertical="center"/>
    </xf>
    <xf numFmtId="0" fontId="0" fillId="13" borderId="8" xfId="0" applyFont="1" applyFill="1" applyBorder="1" applyAlignment="1">
      <alignment horizontal="center" vertical="center"/>
    </xf>
    <xf numFmtId="0" fontId="0" fillId="13" borderId="2" xfId="0" applyFont="1" applyFill="1" applyBorder="1" applyAlignment="1">
      <alignment horizontal="center" vertical="center"/>
    </xf>
    <xf numFmtId="0" fontId="22" fillId="3" borderId="29" xfId="0" applyFont="1" applyFill="1" applyBorder="1" applyAlignment="1">
      <alignment horizontal="center" vertical="top" wrapText="1"/>
    </xf>
    <xf numFmtId="0" fontId="22" fillId="3" borderId="12" xfId="0" applyFont="1" applyFill="1" applyBorder="1" applyAlignment="1">
      <alignment horizontal="center" vertical="top" wrapText="1"/>
    </xf>
    <xf numFmtId="0" fontId="22" fillId="3" borderId="14" xfId="0" applyFont="1" applyFill="1" applyBorder="1" applyAlignment="1">
      <alignment horizontal="center" vertical="top" wrapText="1"/>
    </xf>
  </cellXfs>
  <cellStyles count="3">
    <cellStyle name="Normal 2" xfId="2"/>
    <cellStyle name="Procent" xfId="1" builtinId="5"/>
    <cellStyle name="Standaard" xfId="0" builtinId="0"/>
  </cellStyles>
  <dxfs count="118">
    <dxf>
      <font>
        <color theme="0"/>
      </font>
    </dxf>
    <dxf>
      <fill>
        <patternFill>
          <bgColor rgb="FFFFB3B3"/>
        </patternFill>
      </fill>
    </dxf>
    <dxf>
      <font>
        <color theme="0"/>
      </font>
      <fill>
        <patternFill>
          <bgColor rgb="FFFF0000"/>
        </patternFill>
      </fill>
    </dxf>
    <dxf>
      <font>
        <color theme="0"/>
      </font>
      <fill>
        <patternFill>
          <bgColor rgb="FF0000FF"/>
        </patternFill>
      </fill>
    </dxf>
    <dxf>
      <font>
        <color theme="0"/>
      </font>
      <fill>
        <patternFill>
          <bgColor rgb="FF00B050"/>
        </patternFill>
      </fill>
    </dxf>
    <dxf>
      <font>
        <color theme="0"/>
      </font>
      <fill>
        <patternFill>
          <bgColor rgb="FFFF00FF"/>
        </patternFill>
      </fill>
    </dxf>
    <dxf>
      <fill>
        <patternFill>
          <bgColor rgb="FFFFC000"/>
        </patternFill>
      </fill>
    </dxf>
    <dxf>
      <font>
        <color theme="0"/>
      </font>
      <fill>
        <patternFill>
          <bgColor rgb="FF663300"/>
        </patternFill>
      </fill>
    </dxf>
    <dxf>
      <font>
        <color theme="0"/>
      </font>
      <fill>
        <patternFill>
          <bgColor rgb="FFFF0000"/>
        </patternFill>
      </fill>
    </dxf>
    <dxf>
      <font>
        <color theme="0"/>
      </font>
      <fill>
        <patternFill>
          <bgColor rgb="FF0000FF"/>
        </patternFill>
      </fill>
    </dxf>
    <dxf>
      <font>
        <color theme="0"/>
      </font>
      <fill>
        <patternFill>
          <bgColor rgb="FF00B050"/>
        </patternFill>
      </fill>
    </dxf>
    <dxf>
      <font>
        <color theme="0"/>
      </font>
      <fill>
        <patternFill>
          <bgColor rgb="FFFF00FF"/>
        </patternFill>
      </fill>
    </dxf>
    <dxf>
      <font>
        <color theme="0"/>
      </font>
      <fill>
        <patternFill>
          <bgColor rgb="FFFFC000"/>
        </patternFill>
      </fill>
    </dxf>
    <dxf>
      <font>
        <color theme="0"/>
      </font>
      <fill>
        <patternFill>
          <bgColor rgb="FF663300"/>
        </patternFill>
      </fill>
    </dxf>
    <dxf>
      <font>
        <color theme="0"/>
      </font>
      <fill>
        <patternFill>
          <bgColor rgb="FFFF0000"/>
        </patternFill>
      </fill>
    </dxf>
    <dxf>
      <font>
        <color theme="0"/>
      </font>
      <fill>
        <patternFill>
          <bgColor rgb="FF0000FF"/>
        </patternFill>
      </fill>
    </dxf>
    <dxf>
      <font>
        <color theme="0"/>
      </font>
      <fill>
        <patternFill>
          <bgColor rgb="FF00B050"/>
        </patternFill>
      </fill>
    </dxf>
    <dxf>
      <font>
        <color theme="0"/>
      </font>
      <fill>
        <patternFill>
          <bgColor rgb="FFFF00FF"/>
        </patternFill>
      </fill>
    </dxf>
    <dxf>
      <font>
        <color theme="0"/>
      </font>
      <fill>
        <patternFill>
          <bgColor rgb="FFFFC000"/>
        </patternFill>
      </fill>
    </dxf>
    <dxf>
      <font>
        <color theme="0"/>
      </font>
      <fill>
        <patternFill>
          <bgColor rgb="FF663300"/>
        </patternFill>
      </fill>
    </dxf>
    <dxf>
      <font>
        <color theme="0"/>
      </font>
      <fill>
        <patternFill>
          <bgColor rgb="FFFF0000"/>
        </patternFill>
      </fill>
    </dxf>
    <dxf>
      <font>
        <color theme="0"/>
      </font>
      <fill>
        <patternFill>
          <bgColor rgb="FF0000FF"/>
        </patternFill>
      </fill>
    </dxf>
    <dxf>
      <font>
        <color theme="0"/>
      </font>
      <fill>
        <patternFill>
          <bgColor rgb="FF00B050"/>
        </patternFill>
      </fill>
    </dxf>
    <dxf>
      <font>
        <color theme="0"/>
      </font>
      <fill>
        <patternFill>
          <bgColor rgb="FFFF00FF"/>
        </patternFill>
      </fill>
    </dxf>
    <dxf>
      <font>
        <color theme="0"/>
      </font>
      <fill>
        <patternFill>
          <bgColor rgb="FFFFC000"/>
        </patternFill>
      </fill>
    </dxf>
    <dxf>
      <font>
        <color theme="0"/>
      </font>
      <fill>
        <patternFill>
          <bgColor rgb="FF663300"/>
        </patternFill>
      </fill>
    </dxf>
    <dxf>
      <font>
        <color theme="0"/>
      </font>
      <fill>
        <patternFill>
          <bgColor rgb="FFFF0000"/>
        </patternFill>
      </fill>
    </dxf>
    <dxf>
      <font>
        <color theme="0"/>
      </font>
      <fill>
        <patternFill>
          <bgColor rgb="FF0000FF"/>
        </patternFill>
      </fill>
    </dxf>
    <dxf>
      <font>
        <color theme="0"/>
      </font>
      <fill>
        <patternFill>
          <bgColor rgb="FF00B050"/>
        </patternFill>
      </fill>
    </dxf>
    <dxf>
      <font>
        <color theme="0"/>
      </font>
      <fill>
        <patternFill>
          <bgColor rgb="FFFF00FF"/>
        </patternFill>
      </fill>
    </dxf>
    <dxf>
      <font>
        <color theme="0"/>
      </font>
      <fill>
        <patternFill>
          <bgColor rgb="FFFFC000"/>
        </patternFill>
      </fill>
    </dxf>
    <dxf>
      <font>
        <color theme="0"/>
      </font>
      <fill>
        <patternFill>
          <bgColor rgb="FF663300"/>
        </patternFill>
      </fill>
    </dxf>
    <dxf>
      <font>
        <color theme="0"/>
      </font>
      <fill>
        <patternFill>
          <bgColor rgb="FFFF0000"/>
        </patternFill>
      </fill>
    </dxf>
    <dxf>
      <font>
        <color theme="0"/>
      </font>
      <fill>
        <patternFill>
          <bgColor rgb="FF0000FF"/>
        </patternFill>
      </fill>
    </dxf>
    <dxf>
      <font>
        <color theme="0"/>
      </font>
      <fill>
        <patternFill>
          <bgColor rgb="FF00B050"/>
        </patternFill>
      </fill>
    </dxf>
    <dxf>
      <font>
        <color theme="0"/>
      </font>
      <fill>
        <patternFill>
          <bgColor rgb="FFFF00FF"/>
        </patternFill>
      </fill>
    </dxf>
    <dxf>
      <font>
        <color theme="0"/>
      </font>
      <fill>
        <patternFill>
          <bgColor rgb="FFFFC000"/>
        </patternFill>
      </fill>
    </dxf>
    <dxf>
      <font>
        <color theme="0"/>
      </font>
      <fill>
        <patternFill>
          <bgColor rgb="FF663300"/>
        </patternFill>
      </fill>
    </dxf>
    <dxf>
      <font>
        <color theme="0"/>
      </font>
      <fill>
        <patternFill>
          <bgColor rgb="FFFF0000"/>
        </patternFill>
      </fill>
    </dxf>
    <dxf>
      <font>
        <color theme="0"/>
      </font>
      <fill>
        <patternFill>
          <bgColor rgb="FF0000FF"/>
        </patternFill>
      </fill>
    </dxf>
    <dxf>
      <font>
        <color theme="0"/>
      </font>
      <fill>
        <patternFill>
          <bgColor rgb="FF00B050"/>
        </patternFill>
      </fill>
    </dxf>
    <dxf>
      <font>
        <color theme="0"/>
      </font>
      <fill>
        <patternFill>
          <bgColor rgb="FFFF00FF"/>
        </patternFill>
      </fill>
    </dxf>
    <dxf>
      <font>
        <color theme="0"/>
      </font>
      <fill>
        <patternFill>
          <bgColor rgb="FFFFC000"/>
        </patternFill>
      </fill>
    </dxf>
    <dxf>
      <font>
        <color theme="0"/>
      </font>
      <fill>
        <patternFill>
          <bgColor rgb="FF663300"/>
        </patternFill>
      </fill>
    </dxf>
    <dxf>
      <font>
        <color theme="0"/>
      </font>
      <fill>
        <patternFill>
          <bgColor rgb="FFFF0000"/>
        </patternFill>
      </fill>
    </dxf>
    <dxf>
      <font>
        <color theme="0"/>
      </font>
      <fill>
        <patternFill>
          <bgColor rgb="FF0000FF"/>
        </patternFill>
      </fill>
    </dxf>
    <dxf>
      <font>
        <color theme="0"/>
      </font>
      <fill>
        <patternFill>
          <bgColor rgb="FF00B050"/>
        </patternFill>
      </fill>
    </dxf>
    <dxf>
      <font>
        <color theme="0"/>
      </font>
      <fill>
        <patternFill>
          <bgColor rgb="FFFF00FF"/>
        </patternFill>
      </fill>
    </dxf>
    <dxf>
      <font>
        <color theme="0"/>
      </font>
      <fill>
        <patternFill>
          <bgColor rgb="FFFFC000"/>
        </patternFill>
      </fill>
    </dxf>
    <dxf>
      <font>
        <color theme="0"/>
      </font>
      <fill>
        <patternFill>
          <bgColor rgb="FF663300"/>
        </patternFill>
      </fill>
    </dxf>
    <dxf>
      <font>
        <color theme="0"/>
      </font>
      <fill>
        <patternFill>
          <bgColor rgb="FFFF0000"/>
        </patternFill>
      </fill>
    </dxf>
    <dxf>
      <font>
        <color theme="0"/>
      </font>
      <fill>
        <patternFill>
          <bgColor rgb="FF0000FF"/>
        </patternFill>
      </fill>
    </dxf>
    <dxf>
      <font>
        <color theme="0"/>
      </font>
      <fill>
        <patternFill>
          <bgColor rgb="FF00B050"/>
        </patternFill>
      </fill>
    </dxf>
    <dxf>
      <font>
        <color theme="0"/>
      </font>
      <fill>
        <patternFill>
          <bgColor rgb="FFFF00FF"/>
        </patternFill>
      </fill>
    </dxf>
    <dxf>
      <font>
        <color theme="0"/>
      </font>
      <fill>
        <patternFill>
          <bgColor rgb="FFFFC000"/>
        </patternFill>
      </fill>
    </dxf>
    <dxf>
      <font>
        <color theme="0"/>
      </font>
      <fill>
        <patternFill>
          <bgColor rgb="FF663300"/>
        </patternFill>
      </fill>
    </dxf>
    <dxf>
      <font>
        <color theme="0" tint="-0.24994659260841701"/>
      </font>
      <fill>
        <patternFill>
          <bgColor theme="0" tint="-0.24994659260841701"/>
        </patternFill>
      </fill>
    </dxf>
    <dxf>
      <fill>
        <patternFill>
          <bgColor rgb="FFFFA7A7"/>
        </patternFill>
      </fill>
    </dxf>
    <dxf>
      <font>
        <color theme="0" tint="-0.24994659260841701"/>
      </font>
      <fill>
        <patternFill>
          <bgColor theme="0" tint="-0.24994659260841701"/>
        </patternFill>
      </fill>
    </dxf>
    <dxf>
      <fill>
        <patternFill>
          <bgColor rgb="FFFFA7A7"/>
        </patternFill>
      </fill>
    </dxf>
    <dxf>
      <fill>
        <patternFill>
          <bgColor rgb="FFFFA7A7"/>
        </patternFill>
      </fill>
    </dxf>
    <dxf>
      <font>
        <color theme="0" tint="-0.24994659260841701"/>
      </font>
      <fill>
        <patternFill>
          <bgColor theme="0" tint="-0.24994659260841701"/>
        </patternFill>
      </fill>
    </dxf>
    <dxf>
      <fill>
        <patternFill>
          <bgColor rgb="FFFFA7A7"/>
        </patternFill>
      </fill>
    </dxf>
    <dxf>
      <font>
        <color theme="0" tint="-0.24994659260841701"/>
      </font>
      <fill>
        <patternFill>
          <bgColor theme="0" tint="-0.24994659260841701"/>
        </patternFill>
      </fill>
    </dxf>
    <dxf>
      <fill>
        <patternFill>
          <bgColor rgb="FFFFA7A7"/>
        </patternFill>
      </fill>
    </dxf>
    <dxf>
      <fill>
        <patternFill>
          <bgColor rgb="FFFFA7A7"/>
        </patternFill>
      </fill>
    </dxf>
    <dxf>
      <font>
        <color theme="0" tint="-0.24994659260841701"/>
      </font>
      <fill>
        <patternFill>
          <bgColor theme="0" tint="-0.24994659260841701"/>
        </patternFill>
      </fill>
    </dxf>
    <dxf>
      <fill>
        <patternFill>
          <bgColor rgb="FFFFA7A7"/>
        </patternFill>
      </fill>
    </dxf>
    <dxf>
      <font>
        <color theme="0" tint="-0.24994659260841701"/>
      </font>
      <fill>
        <patternFill>
          <bgColor theme="0" tint="-0.24994659260841701"/>
        </patternFill>
      </fill>
    </dxf>
    <dxf>
      <fill>
        <patternFill>
          <bgColor rgb="FFFFA7A7"/>
        </patternFill>
      </fill>
    </dxf>
    <dxf>
      <fill>
        <patternFill>
          <bgColor rgb="FFFFA7A7"/>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A7A7"/>
        </patternFill>
      </fill>
    </dxf>
    <dxf>
      <font>
        <color rgb="FF0000FF"/>
      </font>
      <fill>
        <patternFill>
          <bgColor rgb="FFFFFF99"/>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0000FF"/>
      </font>
      <fill>
        <patternFill>
          <bgColor rgb="FFFFFF99"/>
        </patternFill>
      </fill>
    </dxf>
    <dxf>
      <font>
        <color theme="0" tint="-0.24994659260841701"/>
      </font>
      <fill>
        <patternFill>
          <bgColor theme="0" tint="-0.24994659260841701"/>
        </patternFill>
      </fill>
    </dxf>
    <dxf>
      <fill>
        <patternFill>
          <bgColor rgb="FFFFA7A7"/>
        </patternFill>
      </fill>
    </dxf>
    <dxf>
      <fill>
        <patternFill>
          <bgColor rgb="FFFFA7A7"/>
        </patternFill>
      </fill>
    </dxf>
    <dxf>
      <font>
        <color theme="0" tint="-0.24994659260841701"/>
      </font>
      <fill>
        <patternFill>
          <bgColor theme="0" tint="-0.24994659260841701"/>
        </patternFill>
      </fill>
    </dxf>
    <dxf>
      <font>
        <color rgb="FF0000FF"/>
      </font>
      <fill>
        <patternFill>
          <bgColor rgb="FFFFFF99"/>
        </patternFill>
      </fill>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s>
  <tableStyles count="0" defaultTableStyle="TableStyleMedium2" defaultPivotStyle="PivotStyleLight16"/>
  <colors>
    <mruColors>
      <color rgb="FFFFFF99"/>
      <color rgb="FF0000FF"/>
      <color rgb="FFFFB3B3"/>
      <color rgb="FFFFFFFF"/>
      <color rgb="FF663300"/>
      <color rgb="FFFF00FF"/>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E$14" lockText="1" noThreeD="1"/>
</file>

<file path=xl/ctrlProps/ctrlProp10.xml><?xml version="1.0" encoding="utf-8"?>
<formControlPr xmlns="http://schemas.microsoft.com/office/spreadsheetml/2009/9/main" objectType="CheckBox" fmlaLink="$I$19" lockText="1" noThreeD="1"/>
</file>

<file path=xl/ctrlProps/ctrlProp11.xml><?xml version="1.0" encoding="utf-8"?>
<formControlPr xmlns="http://schemas.microsoft.com/office/spreadsheetml/2009/9/main" objectType="CheckBox" checked="Checked" fmlaLink="$M$14" lockText="1" noThreeD="1"/>
</file>

<file path=xl/ctrlProps/ctrlProp12.xml><?xml version="1.0" encoding="utf-8"?>
<formControlPr xmlns="http://schemas.microsoft.com/office/spreadsheetml/2009/9/main" objectType="CheckBox" fmlaLink="$M$15" lockText="1" noThreeD="1"/>
</file>

<file path=xl/ctrlProps/ctrlProp13.xml><?xml version="1.0" encoding="utf-8"?>
<formControlPr xmlns="http://schemas.microsoft.com/office/spreadsheetml/2009/9/main" objectType="CheckBox" fmlaLink="$M$16" lockText="1" noThreeD="1"/>
</file>

<file path=xl/ctrlProps/ctrlProp14.xml><?xml version="1.0" encoding="utf-8"?>
<formControlPr xmlns="http://schemas.microsoft.com/office/spreadsheetml/2009/9/main" objectType="CheckBox" fmlaLink="$M$18" lockText="1" noThreeD="1"/>
</file>

<file path=xl/ctrlProps/ctrlProp15.xml><?xml version="1.0" encoding="utf-8"?>
<formControlPr xmlns="http://schemas.microsoft.com/office/spreadsheetml/2009/9/main" objectType="CheckBox" fmlaLink="$M$19" lockText="1" noThreeD="1"/>
</file>

<file path=xl/ctrlProps/ctrlProp16.xml><?xml version="1.0" encoding="utf-8"?>
<formControlPr xmlns="http://schemas.microsoft.com/office/spreadsheetml/2009/9/main" objectType="CheckBox" checked="Checked" fmlaLink="$Q$14" lockText="1" noThreeD="1"/>
</file>

<file path=xl/ctrlProps/ctrlProp17.xml><?xml version="1.0" encoding="utf-8"?>
<formControlPr xmlns="http://schemas.microsoft.com/office/spreadsheetml/2009/9/main" objectType="CheckBox" fmlaLink="$Q$15" lockText="1" noThreeD="1"/>
</file>

<file path=xl/ctrlProps/ctrlProp18.xml><?xml version="1.0" encoding="utf-8"?>
<formControlPr xmlns="http://schemas.microsoft.com/office/spreadsheetml/2009/9/main" objectType="CheckBox" fmlaLink="$Q$16" lockText="1" noThreeD="1"/>
</file>

<file path=xl/ctrlProps/ctrlProp19.xml><?xml version="1.0" encoding="utf-8"?>
<formControlPr xmlns="http://schemas.microsoft.com/office/spreadsheetml/2009/9/main" objectType="CheckBox" fmlaLink="$Q$18" lockText="1" noThreeD="1"/>
</file>

<file path=xl/ctrlProps/ctrlProp2.xml><?xml version="1.0" encoding="utf-8"?>
<formControlPr xmlns="http://schemas.microsoft.com/office/spreadsheetml/2009/9/main" objectType="CheckBox" fmlaLink="$E$15" lockText="1" noThreeD="1"/>
</file>

<file path=xl/ctrlProps/ctrlProp20.xml><?xml version="1.0" encoding="utf-8"?>
<formControlPr xmlns="http://schemas.microsoft.com/office/spreadsheetml/2009/9/main" objectType="CheckBox" fmlaLink="$Q$19" lockText="1" noThreeD="1"/>
</file>

<file path=xl/ctrlProps/ctrlProp21.xml><?xml version="1.0" encoding="utf-8"?>
<formControlPr xmlns="http://schemas.microsoft.com/office/spreadsheetml/2009/9/main" objectType="CheckBox" fmlaLink="$E$17" lockText="1" noThreeD="1"/>
</file>

<file path=xl/ctrlProps/ctrlProp22.xml><?xml version="1.0" encoding="utf-8"?>
<formControlPr xmlns="http://schemas.microsoft.com/office/spreadsheetml/2009/9/main" objectType="CheckBox" fmlaLink="$M$17" lockText="1" noThreeD="1"/>
</file>

<file path=xl/ctrlProps/ctrlProp23.xml><?xml version="1.0" encoding="utf-8"?>
<formControlPr xmlns="http://schemas.microsoft.com/office/spreadsheetml/2009/9/main" objectType="CheckBox" fmlaLink="$I$17" lockText="1" noThreeD="1"/>
</file>

<file path=xl/ctrlProps/ctrlProp24.xml><?xml version="1.0" encoding="utf-8"?>
<formControlPr xmlns="http://schemas.microsoft.com/office/spreadsheetml/2009/9/main" objectType="CheckBox" fmlaLink="$Q$17" lockText="1" noThreeD="1"/>
</file>

<file path=xl/ctrlProps/ctrlProp3.xml><?xml version="1.0" encoding="utf-8"?>
<formControlPr xmlns="http://schemas.microsoft.com/office/spreadsheetml/2009/9/main" objectType="CheckBox" fmlaLink="$E$16" lockText="1" noThreeD="1"/>
</file>

<file path=xl/ctrlProps/ctrlProp4.xml><?xml version="1.0" encoding="utf-8"?>
<formControlPr xmlns="http://schemas.microsoft.com/office/spreadsheetml/2009/9/main" objectType="CheckBox" fmlaLink="$E$18" lockText="1" noThreeD="1"/>
</file>

<file path=xl/ctrlProps/ctrlProp5.xml><?xml version="1.0" encoding="utf-8"?>
<formControlPr xmlns="http://schemas.microsoft.com/office/spreadsheetml/2009/9/main" objectType="CheckBox" fmlaLink="$E$19" lockText="1" noThreeD="1"/>
</file>

<file path=xl/ctrlProps/ctrlProp6.xml><?xml version="1.0" encoding="utf-8"?>
<formControlPr xmlns="http://schemas.microsoft.com/office/spreadsheetml/2009/9/main" objectType="CheckBox" checked="Checked" fmlaLink="$I$14" lockText="1" noThreeD="1"/>
</file>

<file path=xl/ctrlProps/ctrlProp7.xml><?xml version="1.0" encoding="utf-8"?>
<formControlPr xmlns="http://schemas.microsoft.com/office/spreadsheetml/2009/9/main" objectType="CheckBox" fmlaLink="$I$15" lockText="1" noThreeD="1"/>
</file>

<file path=xl/ctrlProps/ctrlProp8.xml><?xml version="1.0" encoding="utf-8"?>
<formControlPr xmlns="http://schemas.microsoft.com/office/spreadsheetml/2009/9/main" objectType="CheckBox" fmlaLink="$I$16" lockText="1" noThreeD="1"/>
</file>

<file path=xl/ctrlProps/ctrlProp9.xml><?xml version="1.0" encoding="utf-8"?>
<formControlPr xmlns="http://schemas.microsoft.com/office/spreadsheetml/2009/9/main" objectType="CheckBox" fmlaLink="$I$18"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2942422</xdr:colOff>
          <xdr:row>5</xdr:row>
          <xdr:rowOff>70144</xdr:rowOff>
        </xdr:from>
        <xdr:to>
          <xdr:col>5</xdr:col>
          <xdr:colOff>5991975</xdr:colOff>
          <xdr:row>5</xdr:row>
          <xdr:rowOff>262526</xdr:rowOff>
        </xdr:to>
        <xdr:grpSp>
          <xdr:nvGrpSpPr>
            <xdr:cNvPr id="14" name="Group 13">
              <a:extLst>
                <a:ext uri="{FF2B5EF4-FFF2-40B4-BE49-F238E27FC236}">
                  <a16:creationId xmlns:a16="http://schemas.microsoft.com/office/drawing/2014/main" xmlns="" id="{00000000-0008-0000-0100-00000E000000}"/>
                </a:ext>
              </a:extLst>
            </xdr:cNvPr>
            <xdr:cNvGrpSpPr/>
          </xdr:nvGrpSpPr>
          <xdr:grpSpPr>
            <a:xfrm>
              <a:off x="9440205" y="1711908"/>
              <a:ext cx="3049553" cy="192382"/>
              <a:chOff x="9696509" y="2771780"/>
              <a:chExt cx="3049560" cy="192382"/>
            </a:xfrm>
          </xdr:grpSpPr>
          <xdr:sp macro="" textlink="">
            <xdr:nvSpPr>
              <xdr:cNvPr id="2055" name="Check Box 7" hidden="1">
                <a:extLst>
                  <a:ext uri="{63B3BB69-23CF-44E3-9099-C40C66FF867C}">
                    <a14:compatExt spid="_x0000_s2055"/>
                  </a:ext>
                </a:extLst>
              </xdr:cNvPr>
              <xdr:cNvSpPr/>
            </xdr:nvSpPr>
            <xdr:spPr>
              <a:xfrm>
                <a:off x="9696509" y="2776280"/>
                <a:ext cx="495830" cy="184334"/>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MBES</a:t>
                </a:r>
              </a:p>
            </xdr:txBody>
          </xdr:sp>
          <xdr:sp macro="" textlink="">
            <xdr:nvSpPr>
              <xdr:cNvPr id="2056" name="Check Box 8" hidden="1">
                <a:extLst>
                  <a:ext uri="{63B3BB69-23CF-44E3-9099-C40C66FF867C}">
                    <a14:compatExt spid="_x0000_s2056"/>
                  </a:ext>
                </a:extLst>
              </xdr:cNvPr>
              <xdr:cNvSpPr/>
            </xdr:nvSpPr>
            <xdr:spPr>
              <a:xfrm>
                <a:off x="10210933" y="2771780"/>
                <a:ext cx="495487" cy="192382"/>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SSS</a:t>
                </a:r>
              </a:p>
            </xdr:txBody>
          </xdr:sp>
          <xdr:sp macro="" textlink="">
            <xdr:nvSpPr>
              <xdr:cNvPr id="2057" name="Check Box 9" hidden="1">
                <a:extLst>
                  <a:ext uri="{63B3BB69-23CF-44E3-9099-C40C66FF867C}">
                    <a14:compatExt spid="_x0000_s2057"/>
                  </a:ext>
                </a:extLst>
              </xdr:cNvPr>
              <xdr:cNvSpPr/>
            </xdr:nvSpPr>
            <xdr:spPr>
              <a:xfrm>
                <a:off x="10734531" y="2771780"/>
                <a:ext cx="485954" cy="192382"/>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MAG</a:t>
                </a:r>
              </a:p>
            </xdr:txBody>
          </xdr:sp>
          <xdr:sp macro="" textlink="">
            <xdr:nvSpPr>
              <xdr:cNvPr id="2058" name="Check Box 10" hidden="1">
                <a:extLst>
                  <a:ext uri="{63B3BB69-23CF-44E3-9099-C40C66FF867C}">
                    <a14:compatExt spid="_x0000_s2058"/>
                  </a:ext>
                </a:extLst>
              </xdr:cNvPr>
              <xdr:cNvSpPr/>
            </xdr:nvSpPr>
            <xdr:spPr>
              <a:xfrm>
                <a:off x="11734616" y="2778630"/>
                <a:ext cx="496437" cy="180586"/>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SCS</a:t>
                </a:r>
              </a:p>
            </xdr:txBody>
          </xdr:sp>
          <xdr:sp macro="" textlink="">
            <xdr:nvSpPr>
              <xdr:cNvPr id="2059" name="Check Box 11" hidden="1">
                <a:extLst>
                  <a:ext uri="{63B3BB69-23CF-44E3-9099-C40C66FF867C}">
                    <a14:compatExt spid="_x0000_s2059"/>
                  </a:ext>
                </a:extLst>
              </xdr:cNvPr>
              <xdr:cNvSpPr/>
            </xdr:nvSpPr>
            <xdr:spPr>
              <a:xfrm>
                <a:off x="12250582" y="2778543"/>
                <a:ext cx="495487" cy="178854"/>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MCS</a:t>
                </a:r>
              </a:p>
            </xdr:txBody>
          </xdr:sp>
          <xdr:sp macro="" textlink="">
            <xdr:nvSpPr>
              <xdr:cNvPr id="2133" name="Check Box 85" hidden="1">
                <a:extLst>
                  <a:ext uri="{63B3BB69-23CF-44E3-9099-C40C66FF867C}">
                    <a14:compatExt spid="_x0000_s2133"/>
                  </a:ext>
                </a:extLst>
              </xdr:cNvPr>
              <xdr:cNvSpPr/>
            </xdr:nvSpPr>
            <xdr:spPr>
              <a:xfrm>
                <a:off x="11241059" y="2777699"/>
                <a:ext cx="490539" cy="180543"/>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SBP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2866122</xdr:colOff>
          <xdr:row>5</xdr:row>
          <xdr:rowOff>70145</xdr:rowOff>
        </xdr:from>
        <xdr:to>
          <xdr:col>13</xdr:col>
          <xdr:colOff>5914723</xdr:colOff>
          <xdr:row>5</xdr:row>
          <xdr:rowOff>262526</xdr:rowOff>
        </xdr:to>
        <xdr:grpSp>
          <xdr:nvGrpSpPr>
            <xdr:cNvPr id="12" name="Group 11">
              <a:extLst>
                <a:ext uri="{FF2B5EF4-FFF2-40B4-BE49-F238E27FC236}">
                  <a16:creationId xmlns:a16="http://schemas.microsoft.com/office/drawing/2014/main" xmlns="" id="{00000000-0008-0000-0100-00000C000000}"/>
                </a:ext>
              </a:extLst>
            </xdr:cNvPr>
            <xdr:cNvGrpSpPr/>
          </xdr:nvGrpSpPr>
          <xdr:grpSpPr>
            <a:xfrm>
              <a:off x="22033886" y="1711909"/>
              <a:ext cx="3048601" cy="192381"/>
              <a:chOff x="22271146" y="2771781"/>
              <a:chExt cx="3048601" cy="192381"/>
            </a:xfrm>
          </xdr:grpSpPr>
          <xdr:sp macro="" textlink="">
            <xdr:nvSpPr>
              <xdr:cNvPr id="2112" name="Check Box 64" hidden="1">
                <a:extLst>
                  <a:ext uri="{63B3BB69-23CF-44E3-9099-C40C66FF867C}">
                    <a14:compatExt spid="_x0000_s2112"/>
                  </a:ext>
                </a:extLst>
              </xdr:cNvPr>
              <xdr:cNvSpPr/>
            </xdr:nvSpPr>
            <xdr:spPr>
              <a:xfrm>
                <a:off x="22271146" y="2776281"/>
                <a:ext cx="498079" cy="184332"/>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MBES</a:t>
                </a:r>
              </a:p>
            </xdr:txBody>
          </xdr:sp>
          <xdr:sp macro="" textlink="">
            <xdr:nvSpPr>
              <xdr:cNvPr id="2113" name="Check Box 65" hidden="1">
                <a:extLst>
                  <a:ext uri="{63B3BB69-23CF-44E3-9099-C40C66FF867C}">
                    <a14:compatExt spid="_x0000_s2113"/>
                  </a:ext>
                </a:extLst>
              </xdr:cNvPr>
              <xdr:cNvSpPr/>
            </xdr:nvSpPr>
            <xdr:spPr>
              <a:xfrm>
                <a:off x="22785956" y="2771781"/>
                <a:ext cx="494889" cy="192381"/>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SSS</a:t>
                </a:r>
              </a:p>
            </xdr:txBody>
          </xdr:sp>
          <xdr:sp macro="" textlink="">
            <xdr:nvSpPr>
              <xdr:cNvPr id="2114" name="Check Box 66" hidden="1">
                <a:extLst>
                  <a:ext uri="{63B3BB69-23CF-44E3-9099-C40C66FF867C}">
                    <a14:compatExt spid="_x0000_s2114"/>
                  </a:ext>
                </a:extLst>
              </xdr:cNvPr>
              <xdr:cNvSpPr/>
            </xdr:nvSpPr>
            <xdr:spPr>
              <a:xfrm>
                <a:off x="23300428" y="2771781"/>
                <a:ext cx="494857" cy="192381"/>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MAG</a:t>
                </a:r>
              </a:p>
            </xdr:txBody>
          </xdr:sp>
          <xdr:sp macro="" textlink="">
            <xdr:nvSpPr>
              <xdr:cNvPr id="2115" name="Check Box 67" hidden="1">
                <a:extLst>
                  <a:ext uri="{63B3BB69-23CF-44E3-9099-C40C66FF867C}">
                    <a14:compatExt spid="_x0000_s2115"/>
                  </a:ext>
                </a:extLst>
              </xdr:cNvPr>
              <xdr:cNvSpPr/>
            </xdr:nvSpPr>
            <xdr:spPr>
              <a:xfrm>
                <a:off x="24311345" y="2778630"/>
                <a:ext cx="493928" cy="178680"/>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SCS</a:t>
                </a:r>
              </a:p>
            </xdr:txBody>
          </xdr:sp>
          <xdr:sp macro="" textlink="">
            <xdr:nvSpPr>
              <xdr:cNvPr id="2116" name="Check Box 68" hidden="1">
                <a:extLst>
                  <a:ext uri="{63B3BB69-23CF-44E3-9099-C40C66FF867C}">
                    <a14:compatExt spid="_x0000_s2116"/>
                  </a:ext>
                </a:extLst>
              </xdr:cNvPr>
              <xdr:cNvSpPr/>
            </xdr:nvSpPr>
            <xdr:spPr>
              <a:xfrm>
                <a:off x="24822950" y="2778544"/>
                <a:ext cx="496797" cy="178853"/>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MCS</a:t>
                </a:r>
              </a:p>
            </xdr:txBody>
          </xdr:sp>
          <xdr:sp macro="" textlink="">
            <xdr:nvSpPr>
              <xdr:cNvPr id="2134" name="Check Box 86" hidden="1">
                <a:extLst>
                  <a:ext uri="{63B3BB69-23CF-44E3-9099-C40C66FF867C}">
                    <a14:compatExt spid="_x0000_s2134"/>
                  </a:ext>
                </a:extLst>
              </xdr:cNvPr>
              <xdr:cNvSpPr/>
            </xdr:nvSpPr>
            <xdr:spPr>
              <a:xfrm>
                <a:off x="23851814" y="2777483"/>
                <a:ext cx="486727" cy="180974"/>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SBP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2863125</xdr:colOff>
          <xdr:row>5</xdr:row>
          <xdr:rowOff>70620</xdr:rowOff>
        </xdr:from>
        <xdr:to>
          <xdr:col>9</xdr:col>
          <xdr:colOff>5896482</xdr:colOff>
          <xdr:row>5</xdr:row>
          <xdr:rowOff>262050</xdr:rowOff>
        </xdr:to>
        <xdr:grpSp>
          <xdr:nvGrpSpPr>
            <xdr:cNvPr id="13" name="Group 12">
              <a:extLst>
                <a:ext uri="{FF2B5EF4-FFF2-40B4-BE49-F238E27FC236}">
                  <a16:creationId xmlns:a16="http://schemas.microsoft.com/office/drawing/2014/main" xmlns="" id="{00000000-0008-0000-0100-00000D000000}"/>
                </a:ext>
              </a:extLst>
            </xdr:cNvPr>
            <xdr:cNvGrpSpPr/>
          </xdr:nvGrpSpPr>
          <xdr:grpSpPr>
            <a:xfrm>
              <a:off x="15699358" y="1712384"/>
              <a:ext cx="3033358" cy="191430"/>
              <a:chOff x="15947017" y="2772256"/>
              <a:chExt cx="3033362" cy="191430"/>
            </a:xfrm>
          </xdr:grpSpPr>
          <xdr:sp macro="" textlink="">
            <xdr:nvSpPr>
              <xdr:cNvPr id="2107" name="Check Box 59" hidden="1">
                <a:extLst>
                  <a:ext uri="{63B3BB69-23CF-44E3-9099-C40C66FF867C}">
                    <a14:compatExt spid="_x0000_s2107"/>
                  </a:ext>
                </a:extLst>
              </xdr:cNvPr>
              <xdr:cNvSpPr/>
            </xdr:nvSpPr>
            <xdr:spPr>
              <a:xfrm>
                <a:off x="15947017" y="2773938"/>
                <a:ext cx="479820" cy="188066"/>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MBES</a:t>
                </a:r>
              </a:p>
            </xdr:txBody>
          </xdr:sp>
          <xdr:sp macro="" textlink="">
            <xdr:nvSpPr>
              <xdr:cNvPr id="2108" name="Check Box 60" hidden="1">
                <a:extLst>
                  <a:ext uri="{63B3BB69-23CF-44E3-9099-C40C66FF867C}">
                    <a14:compatExt spid="_x0000_s2108"/>
                  </a:ext>
                </a:extLst>
              </xdr:cNvPr>
              <xdr:cNvSpPr/>
            </xdr:nvSpPr>
            <xdr:spPr>
              <a:xfrm>
                <a:off x="16445427" y="2772256"/>
                <a:ext cx="495676" cy="191430"/>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SSS</a:t>
                </a:r>
              </a:p>
            </xdr:txBody>
          </xdr:sp>
          <xdr:sp macro="" textlink="">
            <xdr:nvSpPr>
              <xdr:cNvPr id="2109" name="Check Box 61" hidden="1">
                <a:extLst>
                  <a:ext uri="{63B3BB69-23CF-44E3-9099-C40C66FF867C}">
                    <a14:compatExt spid="_x0000_s2109"/>
                  </a:ext>
                </a:extLst>
              </xdr:cNvPr>
              <xdr:cNvSpPr/>
            </xdr:nvSpPr>
            <xdr:spPr>
              <a:xfrm>
                <a:off x="16958740" y="2773685"/>
                <a:ext cx="500431" cy="188572"/>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MAG</a:t>
                </a:r>
              </a:p>
            </xdr:txBody>
          </xdr:sp>
          <xdr:sp macro="" textlink="">
            <xdr:nvSpPr>
              <xdr:cNvPr id="2110" name="Check Box 62" hidden="1">
                <a:extLst>
                  <a:ext uri="{63B3BB69-23CF-44E3-9099-C40C66FF867C}">
                    <a14:compatExt spid="_x0000_s2110"/>
                  </a:ext>
                </a:extLst>
              </xdr:cNvPr>
              <xdr:cNvSpPr/>
            </xdr:nvSpPr>
            <xdr:spPr>
              <a:xfrm>
                <a:off x="17970446" y="2773912"/>
                <a:ext cx="496624" cy="188118"/>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SCS</a:t>
                </a:r>
              </a:p>
            </xdr:txBody>
          </xdr:sp>
          <xdr:sp macro="" textlink="">
            <xdr:nvSpPr>
              <xdr:cNvPr id="2111" name="Check Box 63" hidden="1">
                <a:extLst>
                  <a:ext uri="{63B3BB69-23CF-44E3-9099-C40C66FF867C}">
                    <a14:compatExt spid="_x0000_s2111"/>
                  </a:ext>
                </a:extLst>
              </xdr:cNvPr>
              <xdr:cNvSpPr/>
            </xdr:nvSpPr>
            <xdr:spPr>
              <a:xfrm>
                <a:off x="18484703" y="2776695"/>
                <a:ext cx="495676" cy="183503"/>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MCS</a:t>
                </a:r>
              </a:p>
            </xdr:txBody>
          </xdr:sp>
          <xdr:sp macro="" textlink="">
            <xdr:nvSpPr>
              <xdr:cNvPr id="2135" name="Check Box 87" hidden="1">
                <a:extLst>
                  <a:ext uri="{63B3BB69-23CF-44E3-9099-C40C66FF867C}">
                    <a14:compatExt spid="_x0000_s2135"/>
                  </a:ext>
                </a:extLst>
              </xdr:cNvPr>
              <xdr:cNvSpPr/>
            </xdr:nvSpPr>
            <xdr:spPr>
              <a:xfrm>
                <a:off x="17459933" y="2777698"/>
                <a:ext cx="491489" cy="180544"/>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SBP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2827463</xdr:colOff>
          <xdr:row>5</xdr:row>
          <xdr:rowOff>65875</xdr:rowOff>
        </xdr:from>
        <xdr:to>
          <xdr:col>17</xdr:col>
          <xdr:colOff>5875110</xdr:colOff>
          <xdr:row>5</xdr:row>
          <xdr:rowOff>271555</xdr:rowOff>
        </xdr:to>
        <xdr:grpSp>
          <xdr:nvGrpSpPr>
            <xdr:cNvPr id="11" name="Group 10">
              <a:extLst>
                <a:ext uri="{FF2B5EF4-FFF2-40B4-BE49-F238E27FC236}">
                  <a16:creationId xmlns:a16="http://schemas.microsoft.com/office/drawing/2014/main" xmlns="" id="{00000000-0008-0000-0100-00000B000000}"/>
                </a:ext>
              </a:extLst>
            </xdr:cNvPr>
            <xdr:cNvGrpSpPr/>
          </xdr:nvGrpSpPr>
          <xdr:grpSpPr>
            <a:xfrm>
              <a:off x="28333681" y="1707638"/>
              <a:ext cx="3047647" cy="205681"/>
              <a:chOff x="28562281" y="2767525"/>
              <a:chExt cx="3047647" cy="205666"/>
            </a:xfrm>
          </xdr:grpSpPr>
          <xdr:sp macro="" textlink="">
            <xdr:nvSpPr>
              <xdr:cNvPr id="2117" name="Check Box 69" hidden="1">
                <a:extLst>
                  <a:ext uri="{63B3BB69-23CF-44E3-9099-C40C66FF867C}">
                    <a14:compatExt spid="_x0000_s2117"/>
                  </a:ext>
                </a:extLst>
              </xdr:cNvPr>
              <xdr:cNvSpPr/>
            </xdr:nvSpPr>
            <xdr:spPr>
              <a:xfrm>
                <a:off x="28562281" y="2767525"/>
                <a:ext cx="511841" cy="200919"/>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MBES</a:t>
                </a:r>
              </a:p>
            </xdr:txBody>
          </xdr:sp>
          <xdr:sp macro="" textlink="">
            <xdr:nvSpPr>
              <xdr:cNvPr id="2118" name="Check Box 70" hidden="1">
                <a:extLst>
                  <a:ext uri="{63B3BB69-23CF-44E3-9099-C40C66FF867C}">
                    <a14:compatExt spid="_x0000_s2118"/>
                  </a:ext>
                </a:extLst>
              </xdr:cNvPr>
              <xdr:cNvSpPr/>
            </xdr:nvSpPr>
            <xdr:spPr>
              <a:xfrm>
                <a:off x="29077448" y="2768465"/>
                <a:ext cx="504826" cy="204726"/>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SSS</a:t>
                </a:r>
              </a:p>
            </xdr:txBody>
          </xdr:sp>
          <xdr:sp macro="" textlink="">
            <xdr:nvSpPr>
              <xdr:cNvPr id="2119" name="Check Box 71" hidden="1">
                <a:extLst>
                  <a:ext uri="{63B3BB69-23CF-44E3-9099-C40C66FF867C}">
                    <a14:compatExt spid="_x0000_s2119"/>
                  </a:ext>
                </a:extLst>
              </xdr:cNvPr>
              <xdr:cNvSpPr/>
            </xdr:nvSpPr>
            <xdr:spPr>
              <a:xfrm>
                <a:off x="29594180" y="2768465"/>
                <a:ext cx="476251" cy="204726"/>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MAG</a:t>
                </a:r>
              </a:p>
            </xdr:txBody>
          </xdr:sp>
          <xdr:sp macro="" textlink="">
            <xdr:nvSpPr>
              <xdr:cNvPr id="2120" name="Check Box 72" hidden="1">
                <a:extLst>
                  <a:ext uri="{63B3BB69-23CF-44E3-9099-C40C66FF867C}">
                    <a14:compatExt spid="_x0000_s2120"/>
                  </a:ext>
                </a:extLst>
              </xdr:cNvPr>
              <xdr:cNvSpPr/>
            </xdr:nvSpPr>
            <xdr:spPr>
              <a:xfrm>
                <a:off x="30600749" y="2771320"/>
                <a:ext cx="495299" cy="195207"/>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SCS</a:t>
                </a:r>
              </a:p>
            </xdr:txBody>
          </xdr:sp>
          <xdr:sp macro="" textlink="">
            <xdr:nvSpPr>
              <xdr:cNvPr id="2121" name="Check Box 73" hidden="1">
                <a:extLst>
                  <a:ext uri="{63B3BB69-23CF-44E3-9099-C40C66FF867C}">
                    <a14:compatExt spid="_x0000_s2121"/>
                  </a:ext>
                </a:extLst>
              </xdr:cNvPr>
              <xdr:cNvSpPr/>
            </xdr:nvSpPr>
            <xdr:spPr>
              <a:xfrm>
                <a:off x="31114627" y="2772749"/>
                <a:ext cx="495301" cy="190444"/>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MCS</a:t>
                </a:r>
              </a:p>
            </xdr:txBody>
          </xdr:sp>
          <xdr:sp macro="" textlink="">
            <xdr:nvSpPr>
              <xdr:cNvPr id="2136" name="Check Box 88" hidden="1">
                <a:extLst>
                  <a:ext uri="{63B3BB69-23CF-44E3-9099-C40C66FF867C}">
                    <a14:compatExt spid="_x0000_s2136"/>
                  </a:ext>
                </a:extLst>
              </xdr:cNvPr>
              <xdr:cNvSpPr/>
            </xdr:nvSpPr>
            <xdr:spPr>
              <a:xfrm>
                <a:off x="30125670" y="2777483"/>
                <a:ext cx="494348" cy="180975"/>
              </a:xfrm>
              <a:prstGeom prst="rect">
                <a:avLst/>
              </a:prstGeom>
            </xdr:spPr>
            <xdr:txBody>
              <a:bodyPr vertOverflow="clip" wrap="square" lIns="27432" tIns="27432" rIns="0" bIns="27432" anchor="ctr" upright="1"/>
              <a:lstStyle/>
              <a:p>
                <a:pPr algn="l" rtl="0">
                  <a:defRPr sz="1000"/>
                </a:pPr>
                <a:r>
                  <a:rPr lang="nl-NL" sz="800" b="0" i="0" u="none" strike="noStrike" baseline="0">
                    <a:solidFill>
                      <a:srgbClr val="000000"/>
                    </a:solidFill>
                    <a:latin typeface="Segoe UI"/>
                    <a:ea typeface="Segoe UI"/>
                    <a:cs typeface="Segoe UI"/>
                  </a:rPr>
                  <a:t>SBP</a:t>
                </a:r>
              </a:p>
            </xdr:txBody>
          </xdr:sp>
        </xdr:grp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2.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tabSelected="1" zoomScale="70" zoomScaleNormal="70" zoomScaleSheetLayoutView="70" zoomScalePageLayoutView="55" workbookViewId="0">
      <selection activeCell="C15" sqref="C15"/>
    </sheetView>
  </sheetViews>
  <sheetFormatPr defaultColWidth="0" defaultRowHeight="14.4" zeroHeight="1" outlineLevelRow="1" outlineLevelCol="1" x14ac:dyDescent="0.3"/>
  <cols>
    <col min="1" max="1" width="4.21875" style="7" customWidth="1"/>
    <col min="2" max="2" width="6.33203125" style="7" customWidth="1"/>
    <col min="3" max="3" width="33.33203125" style="7" customWidth="1"/>
    <col min="4" max="4" width="18.109375" style="7" customWidth="1"/>
    <col min="5" max="5" width="9.77734375" style="7" customWidth="1" outlineLevel="1"/>
    <col min="6" max="6" width="9.88671875" style="7" customWidth="1"/>
    <col min="7" max="7" width="40.44140625" style="7" customWidth="1"/>
    <col min="8" max="8" width="9.77734375" style="7" customWidth="1" outlineLevel="1"/>
    <col min="9" max="9" width="9.88671875" style="7" customWidth="1"/>
    <col min="10" max="10" width="40.44140625" style="7" customWidth="1"/>
    <col min="11" max="11" width="9.77734375" style="7" customWidth="1" outlineLevel="1"/>
    <col min="12" max="12" width="9.88671875" style="7" customWidth="1"/>
    <col min="13" max="13" width="40.44140625" style="7" customWidth="1"/>
    <col min="14" max="14" width="8.44140625" style="7" customWidth="1" outlineLevel="1"/>
    <col min="15" max="15" width="6" style="70" customWidth="1"/>
    <col min="16" max="16" width="4.6640625" style="7" customWidth="1"/>
    <col min="17" max="16384" width="9.109375" style="7" hidden="1"/>
  </cols>
  <sheetData>
    <row r="1" spans="2:16" ht="15.9" customHeight="1" x14ac:dyDescent="0.55000000000000004"/>
    <row r="2" spans="2:16" ht="17.7" customHeight="1" x14ac:dyDescent="0.55000000000000004">
      <c r="B2" s="3" t="s">
        <v>63</v>
      </c>
      <c r="C2" s="4"/>
      <c r="D2" s="4"/>
      <c r="E2" s="4"/>
      <c r="F2" s="4"/>
      <c r="G2" s="4"/>
      <c r="H2" s="4"/>
      <c r="I2" s="4"/>
      <c r="J2" s="4"/>
      <c r="K2" s="4"/>
      <c r="L2" s="4"/>
      <c r="M2" s="4"/>
      <c r="N2" s="4"/>
      <c r="O2" s="227" t="s">
        <v>204</v>
      </c>
    </row>
    <row r="3" spans="2:16" ht="17.7" customHeight="1" x14ac:dyDescent="0.55000000000000004">
      <c r="B3" s="59"/>
      <c r="C3" s="11"/>
      <c r="D3" s="11"/>
      <c r="E3" s="11"/>
      <c r="F3" s="11"/>
      <c r="G3" s="11"/>
      <c r="H3" s="11"/>
      <c r="I3" s="11"/>
      <c r="J3" s="11"/>
      <c r="K3" s="11"/>
      <c r="L3" s="11"/>
      <c r="M3" s="11"/>
      <c r="N3" s="11"/>
      <c r="O3" s="86" t="s">
        <v>112</v>
      </c>
    </row>
    <row r="4" spans="2:16" outlineLevel="1" x14ac:dyDescent="0.55000000000000004">
      <c r="B4" s="15" t="s">
        <v>62</v>
      </c>
      <c r="C4" s="16"/>
      <c r="D4" s="17"/>
      <c r="E4" s="75"/>
      <c r="F4" s="75"/>
      <c r="G4" s="15" t="s">
        <v>88</v>
      </c>
      <c r="H4" s="66" t="s">
        <v>90</v>
      </c>
      <c r="I4" s="66" t="s">
        <v>91</v>
      </c>
      <c r="J4" s="55"/>
      <c r="K4" s="11"/>
      <c r="L4" s="11"/>
      <c r="M4" s="11"/>
      <c r="N4" s="11"/>
      <c r="O4" s="85">
        <f>B60</f>
        <v>1</v>
      </c>
    </row>
    <row r="5" spans="2:16" outlineLevel="1" x14ac:dyDescent="0.55000000000000004">
      <c r="B5" s="22"/>
      <c r="C5" s="23"/>
      <c r="D5" s="54" t="s">
        <v>86</v>
      </c>
      <c r="E5" s="75"/>
      <c r="F5" s="11"/>
      <c r="G5" s="22"/>
      <c r="H5" s="53" t="s">
        <v>38</v>
      </c>
      <c r="I5" s="53" t="s">
        <v>92</v>
      </c>
      <c r="J5" s="56" t="s">
        <v>87</v>
      </c>
      <c r="K5" s="11"/>
      <c r="L5" s="11"/>
      <c r="M5" s="11"/>
      <c r="N5" s="11"/>
      <c r="O5" s="83"/>
    </row>
    <row r="6" spans="2:16" outlineLevel="1" x14ac:dyDescent="0.3">
      <c r="B6" s="18" t="s">
        <v>114</v>
      </c>
      <c r="C6" s="19" t="s">
        <v>228</v>
      </c>
      <c r="D6" s="78">
        <v>0</v>
      </c>
      <c r="E6" s="246">
        <f>B63</f>
        <v>2</v>
      </c>
      <c r="F6" s="75"/>
      <c r="G6" s="59" t="s">
        <v>85</v>
      </c>
      <c r="H6" s="57">
        <f>$D6*H14+$D7*H25+$D8*H36+$D9*H47</f>
        <v>0</v>
      </c>
      <c r="I6" s="80">
        <v>5</v>
      </c>
      <c r="J6" s="60">
        <f>H6*I6</f>
        <v>0</v>
      </c>
      <c r="K6" s="246">
        <f>B64</f>
        <v>3</v>
      </c>
      <c r="L6" s="11"/>
      <c r="M6" s="11"/>
      <c r="N6" s="75"/>
      <c r="O6" s="84"/>
    </row>
    <row r="7" spans="2:16" outlineLevel="1" x14ac:dyDescent="0.3">
      <c r="B7" s="18" t="s">
        <v>113</v>
      </c>
      <c r="C7" s="19" t="s">
        <v>177</v>
      </c>
      <c r="D7" s="78">
        <v>0</v>
      </c>
      <c r="E7" s="246"/>
      <c r="F7" s="11"/>
      <c r="G7" s="59" t="s">
        <v>100</v>
      </c>
      <c r="H7" s="57">
        <f>$D6*K14+$D7*K25+$D8*K36+$D9*K47</f>
        <v>0</v>
      </c>
      <c r="I7" s="80">
        <v>5</v>
      </c>
      <c r="J7" s="60">
        <f t="shared" ref="J7:J8" si="0">H7*I7</f>
        <v>0</v>
      </c>
      <c r="K7" s="246"/>
      <c r="L7" s="11"/>
      <c r="M7" s="11"/>
      <c r="N7" s="11"/>
      <c r="O7" s="84"/>
    </row>
    <row r="8" spans="2:16" outlineLevel="1" x14ac:dyDescent="0.3">
      <c r="B8" s="18" t="s">
        <v>115</v>
      </c>
      <c r="C8" s="19" t="s">
        <v>178</v>
      </c>
      <c r="D8" s="78">
        <v>0</v>
      </c>
      <c r="E8" s="246"/>
      <c r="F8" s="11"/>
      <c r="G8" s="61" t="s">
        <v>89</v>
      </c>
      <c r="H8" s="58">
        <f>$D6*N14+$D7*N25+$D8*N36+$D9*N47</f>
        <v>0</v>
      </c>
      <c r="I8" s="81">
        <v>5</v>
      </c>
      <c r="J8" s="62">
        <f t="shared" si="0"/>
        <v>0</v>
      </c>
      <c r="K8" s="246"/>
      <c r="L8" s="11"/>
      <c r="M8" s="11"/>
      <c r="N8" s="11"/>
      <c r="O8" s="84"/>
    </row>
    <row r="9" spans="2:16" outlineLevel="1" x14ac:dyDescent="0.3">
      <c r="B9" s="20" t="s">
        <v>116</v>
      </c>
      <c r="C9" s="21" t="s">
        <v>207</v>
      </c>
      <c r="D9" s="79">
        <v>0</v>
      </c>
      <c r="E9" s="246"/>
      <c r="F9" s="11"/>
      <c r="G9" s="63" t="s">
        <v>37</v>
      </c>
      <c r="H9" s="64"/>
      <c r="I9" s="67">
        <f>SUM(I6:I8)</f>
        <v>15</v>
      </c>
      <c r="J9" s="65">
        <f>SUM(J6:J8)</f>
        <v>0</v>
      </c>
      <c r="K9" s="11"/>
      <c r="L9" s="11"/>
      <c r="M9" s="11"/>
      <c r="N9" s="11"/>
      <c r="O9" s="84"/>
    </row>
    <row r="10" spans="2:16" outlineLevel="1" x14ac:dyDescent="0.55000000000000004">
      <c r="B10" s="18"/>
      <c r="C10" s="74"/>
      <c r="D10" s="74"/>
      <c r="E10" s="74"/>
      <c r="F10" s="74"/>
      <c r="G10" s="74"/>
      <c r="H10" s="74"/>
      <c r="I10" s="74"/>
      <c r="J10" s="74"/>
      <c r="K10" s="74"/>
      <c r="L10" s="74"/>
      <c r="M10" s="74"/>
      <c r="N10" s="74"/>
      <c r="O10" s="84"/>
    </row>
    <row r="11" spans="2:16" ht="15.6" customHeight="1" x14ac:dyDescent="0.55000000000000004">
      <c r="B11" s="18"/>
      <c r="C11" s="74"/>
      <c r="D11" s="74"/>
      <c r="E11" s="74"/>
      <c r="F11" s="74"/>
      <c r="G11" s="74"/>
      <c r="H11" s="74"/>
      <c r="I11" s="74"/>
      <c r="J11" s="74"/>
      <c r="K11" s="74"/>
      <c r="L11" s="74"/>
      <c r="M11" s="74"/>
      <c r="N11" s="75"/>
      <c r="O11" s="84"/>
    </row>
    <row r="12" spans="2:16" s="2" customFormat="1" ht="34.799999999999997" customHeight="1" x14ac:dyDescent="0.3">
      <c r="B12" s="239"/>
      <c r="C12" s="24" t="s">
        <v>0</v>
      </c>
      <c r="D12" s="27"/>
      <c r="E12" s="69" t="s">
        <v>37</v>
      </c>
      <c r="F12" s="241" t="s">
        <v>101</v>
      </c>
      <c r="G12" s="241"/>
      <c r="H12" s="69" t="s">
        <v>52</v>
      </c>
      <c r="I12" s="241" t="s">
        <v>9</v>
      </c>
      <c r="J12" s="241"/>
      <c r="K12" s="69" t="s">
        <v>51</v>
      </c>
      <c r="L12" s="241" t="s">
        <v>8</v>
      </c>
      <c r="M12" s="241"/>
      <c r="N12" s="109" t="s">
        <v>50</v>
      </c>
      <c r="O12" s="77">
        <f>B65</f>
        <v>4</v>
      </c>
    </row>
    <row r="13" spans="2:16" s="2" customFormat="1" ht="27.6" x14ac:dyDescent="0.3">
      <c r="B13" s="240"/>
      <c r="C13" s="25"/>
      <c r="D13" s="28" t="s">
        <v>64</v>
      </c>
      <c r="E13" s="26" t="s">
        <v>38</v>
      </c>
      <c r="F13" s="26" t="s">
        <v>2</v>
      </c>
      <c r="G13" s="26" t="s">
        <v>3</v>
      </c>
      <c r="H13" s="26"/>
      <c r="I13" s="26" t="s">
        <v>35</v>
      </c>
      <c r="J13" s="26" t="s">
        <v>10</v>
      </c>
      <c r="K13" s="26" t="s">
        <v>26</v>
      </c>
      <c r="L13" s="26" t="s">
        <v>36</v>
      </c>
      <c r="M13" s="26" t="s">
        <v>1</v>
      </c>
      <c r="N13" s="110" t="s">
        <v>26</v>
      </c>
      <c r="O13" s="71"/>
    </row>
    <row r="14" spans="2:16" s="8" customFormat="1" ht="14.4" customHeight="1" x14ac:dyDescent="0.55000000000000004">
      <c r="B14" s="6" t="str">
        <f>B6</f>
        <v>I.</v>
      </c>
      <c r="C14" s="9" t="str">
        <f>C6</f>
        <v>Management &amp; technical staff onshore</v>
      </c>
      <c r="D14" s="5"/>
      <c r="E14" s="13"/>
      <c r="F14" s="5"/>
      <c r="G14" s="52"/>
      <c r="H14" s="13">
        <f>IFERROR(AVERAGE(H15:H24),0)</f>
        <v>0</v>
      </c>
      <c r="I14" s="52"/>
      <c r="J14" s="52"/>
      <c r="K14" s="13">
        <f>IFERROR(AVERAGE(K15:K24),0)</f>
        <v>0</v>
      </c>
      <c r="L14" s="52"/>
      <c r="M14" s="52"/>
      <c r="N14" s="111">
        <f>IFERROR(AVERAGE(N15:N24),0)</f>
        <v>0</v>
      </c>
      <c r="O14" s="77">
        <f>$B$66</f>
        <v>5</v>
      </c>
      <c r="P14"/>
    </row>
    <row r="15" spans="2:16" s="1" customFormat="1" outlineLevel="1" x14ac:dyDescent="0.55000000000000004">
      <c r="B15" s="87" t="s">
        <v>117</v>
      </c>
      <c r="C15" s="88" t="s">
        <v>172</v>
      </c>
      <c r="D15" s="89" t="s">
        <v>49</v>
      </c>
      <c r="E15" s="90">
        <f>($I$6/$I$9)*H15+($I$7/$I$9)*K15+($I$8/$I$9)*N15</f>
        <v>0</v>
      </c>
      <c r="F15" s="91">
        <v>4</v>
      </c>
      <c r="G15" s="89" t="s">
        <v>93</v>
      </c>
      <c r="H15" s="92"/>
      <c r="I15" s="91">
        <v>2</v>
      </c>
      <c r="J15" s="89" t="s">
        <v>5</v>
      </c>
      <c r="K15" s="92"/>
      <c r="L15" s="91">
        <v>10</v>
      </c>
      <c r="M15" s="89" t="s">
        <v>4</v>
      </c>
      <c r="N15" s="92"/>
      <c r="O15" s="71"/>
    </row>
    <row r="16" spans="2:16" s="1" customFormat="1" outlineLevel="1" x14ac:dyDescent="0.3">
      <c r="B16" s="93" t="s">
        <v>118</v>
      </c>
      <c r="C16" s="94" t="s">
        <v>173</v>
      </c>
      <c r="D16" s="95" t="s">
        <v>22</v>
      </c>
      <c r="E16" s="96">
        <f t="shared" ref="E16:E24" si="1">($I$6/$I$9)*H16+($I$7/$I$9)*K16+($I$8/$I$9)*N16</f>
        <v>0</v>
      </c>
      <c r="F16" s="97"/>
      <c r="G16" s="95"/>
      <c r="H16" s="98"/>
      <c r="I16" s="97"/>
      <c r="J16" s="95"/>
      <c r="K16" s="98"/>
      <c r="L16" s="97"/>
      <c r="M16" s="95"/>
      <c r="N16" s="98"/>
      <c r="O16" s="71"/>
    </row>
    <row r="17" spans="2:16" s="1" customFormat="1" outlineLevel="1" x14ac:dyDescent="0.3">
      <c r="B17" s="99" t="s">
        <v>119</v>
      </c>
      <c r="C17" s="94" t="s">
        <v>174</v>
      </c>
      <c r="D17" s="95" t="s">
        <v>22</v>
      </c>
      <c r="E17" s="96">
        <f t="shared" si="1"/>
        <v>0</v>
      </c>
      <c r="F17" s="97"/>
      <c r="G17" s="95"/>
      <c r="H17" s="98"/>
      <c r="I17" s="97"/>
      <c r="J17" s="95"/>
      <c r="K17" s="98"/>
      <c r="L17" s="97"/>
      <c r="M17" s="95"/>
      <c r="N17" s="98"/>
      <c r="O17" s="71"/>
    </row>
    <row r="18" spans="2:16" s="1" customFormat="1" outlineLevel="1" x14ac:dyDescent="0.3">
      <c r="B18" s="99" t="s">
        <v>120</v>
      </c>
      <c r="C18" s="94" t="s">
        <v>175</v>
      </c>
      <c r="D18" s="95" t="s">
        <v>22</v>
      </c>
      <c r="E18" s="96">
        <f t="shared" si="1"/>
        <v>0</v>
      </c>
      <c r="F18" s="97"/>
      <c r="G18" s="95"/>
      <c r="H18" s="98"/>
      <c r="I18" s="97"/>
      <c r="J18" s="95"/>
      <c r="K18" s="98"/>
      <c r="L18" s="97"/>
      <c r="M18" s="95"/>
      <c r="N18" s="98"/>
      <c r="O18" s="71"/>
    </row>
    <row r="19" spans="2:16" s="1" customFormat="1" outlineLevel="1" x14ac:dyDescent="0.3">
      <c r="B19" s="99" t="s">
        <v>121</v>
      </c>
      <c r="C19" s="94" t="s">
        <v>176</v>
      </c>
      <c r="D19" s="95" t="s">
        <v>22</v>
      </c>
      <c r="E19" s="96">
        <f t="shared" si="1"/>
        <v>0</v>
      </c>
      <c r="F19" s="97"/>
      <c r="G19" s="95"/>
      <c r="H19" s="98"/>
      <c r="I19" s="97"/>
      <c r="J19" s="95"/>
      <c r="K19" s="98"/>
      <c r="L19" s="97"/>
      <c r="M19" s="95"/>
      <c r="N19" s="98"/>
      <c r="O19" s="71"/>
    </row>
    <row r="20" spans="2:16" s="1" customFormat="1" outlineLevel="1" x14ac:dyDescent="0.3">
      <c r="B20" s="99" t="s">
        <v>208</v>
      </c>
      <c r="C20" s="94" t="s">
        <v>223</v>
      </c>
      <c r="D20" s="95" t="s">
        <v>22</v>
      </c>
      <c r="E20" s="96">
        <f t="shared" si="1"/>
        <v>0</v>
      </c>
      <c r="F20" s="97"/>
      <c r="G20" s="95"/>
      <c r="H20" s="98"/>
      <c r="I20" s="97"/>
      <c r="J20" s="95"/>
      <c r="K20" s="98"/>
      <c r="L20" s="97"/>
      <c r="M20" s="95"/>
      <c r="N20" s="98"/>
      <c r="O20" s="71"/>
    </row>
    <row r="21" spans="2:16" s="1" customFormat="1" outlineLevel="1" x14ac:dyDescent="0.3">
      <c r="B21" s="99" t="s">
        <v>209</v>
      </c>
      <c r="C21" s="94" t="s">
        <v>224</v>
      </c>
      <c r="D21" s="95" t="s">
        <v>22</v>
      </c>
      <c r="E21" s="96">
        <f t="shared" si="1"/>
        <v>0</v>
      </c>
      <c r="F21" s="97"/>
      <c r="G21" s="95"/>
      <c r="H21" s="98"/>
      <c r="I21" s="97"/>
      <c r="J21" s="95"/>
      <c r="K21" s="98"/>
      <c r="L21" s="97"/>
      <c r="M21" s="95"/>
      <c r="N21" s="98"/>
      <c r="O21" s="71"/>
    </row>
    <row r="22" spans="2:16" s="1" customFormat="1" outlineLevel="1" x14ac:dyDescent="0.3">
      <c r="B22" s="99" t="s">
        <v>210</v>
      </c>
      <c r="C22" s="94" t="s">
        <v>225</v>
      </c>
      <c r="D22" s="95" t="s">
        <v>22</v>
      </c>
      <c r="E22" s="96">
        <f t="shared" si="1"/>
        <v>0</v>
      </c>
      <c r="F22" s="97"/>
      <c r="G22" s="95"/>
      <c r="H22" s="98"/>
      <c r="I22" s="97"/>
      <c r="J22" s="95"/>
      <c r="K22" s="98"/>
      <c r="L22" s="97"/>
      <c r="M22" s="95"/>
      <c r="N22" s="98"/>
      <c r="O22" s="71"/>
    </row>
    <row r="23" spans="2:16" s="1" customFormat="1" outlineLevel="1" x14ac:dyDescent="0.3">
      <c r="B23" s="99" t="s">
        <v>211</v>
      </c>
      <c r="C23" s="94" t="s">
        <v>226</v>
      </c>
      <c r="D23" s="95" t="s">
        <v>22</v>
      </c>
      <c r="E23" s="96">
        <f t="shared" si="1"/>
        <v>0</v>
      </c>
      <c r="F23" s="97"/>
      <c r="G23" s="95"/>
      <c r="H23" s="98"/>
      <c r="I23" s="97"/>
      <c r="J23" s="95"/>
      <c r="K23" s="98"/>
      <c r="L23" s="97"/>
      <c r="M23" s="95"/>
      <c r="N23" s="98"/>
      <c r="O23" s="71"/>
    </row>
    <row r="24" spans="2:16" s="1" customFormat="1" outlineLevel="1" x14ac:dyDescent="0.3">
      <c r="B24" s="99" t="s">
        <v>212</v>
      </c>
      <c r="C24" s="94" t="s">
        <v>227</v>
      </c>
      <c r="D24" s="95" t="s">
        <v>22</v>
      </c>
      <c r="E24" s="96">
        <f t="shared" si="1"/>
        <v>0</v>
      </c>
      <c r="F24" s="97"/>
      <c r="G24" s="95"/>
      <c r="H24" s="98"/>
      <c r="I24" s="97"/>
      <c r="J24" s="95"/>
      <c r="K24" s="98"/>
      <c r="L24" s="97"/>
      <c r="M24" s="95"/>
      <c r="N24" s="98"/>
      <c r="O24" s="71"/>
    </row>
    <row r="25" spans="2:16" s="8" customFormat="1" x14ac:dyDescent="0.55000000000000004">
      <c r="B25" s="6" t="str">
        <f>B7</f>
        <v>II.</v>
      </c>
      <c r="C25" s="9" t="str">
        <f>C7</f>
        <v>Geophysicists</v>
      </c>
      <c r="D25" s="5"/>
      <c r="E25" s="13"/>
      <c r="F25" s="5"/>
      <c r="G25" s="52"/>
      <c r="H25" s="13">
        <f>IFERROR(AVERAGE(H26:H35),0)</f>
        <v>0</v>
      </c>
      <c r="I25" s="52"/>
      <c r="J25" s="52"/>
      <c r="K25" s="13">
        <f>IFERROR(AVERAGE(K26:K35),0)</f>
        <v>0</v>
      </c>
      <c r="L25" s="52"/>
      <c r="M25" s="52"/>
      <c r="N25" s="111">
        <f>IFERROR(AVERAGE(N26:N35),0)</f>
        <v>0</v>
      </c>
      <c r="O25" s="77">
        <f>$B$66</f>
        <v>5</v>
      </c>
      <c r="P25"/>
    </row>
    <row r="26" spans="2:16" s="1" customFormat="1" outlineLevel="1" x14ac:dyDescent="0.55000000000000004">
      <c r="B26" s="105" t="s">
        <v>122</v>
      </c>
      <c r="C26" s="88" t="s">
        <v>123</v>
      </c>
      <c r="D26" s="89" t="s">
        <v>11</v>
      </c>
      <c r="E26" s="90">
        <f t="shared" ref="E26:E35" si="2">($I$6/$I$9)*H26+($I$7/$I$9)*K26+($I$8/$I$9)*N26</f>
        <v>0</v>
      </c>
      <c r="F26" s="91">
        <v>3</v>
      </c>
      <c r="G26" s="89" t="s">
        <v>15</v>
      </c>
      <c r="H26" s="92"/>
      <c r="I26" s="91">
        <v>3</v>
      </c>
      <c r="J26" s="89" t="s">
        <v>6</v>
      </c>
      <c r="K26" s="92"/>
      <c r="L26" s="91">
        <v>5</v>
      </c>
      <c r="M26" s="89" t="s">
        <v>7</v>
      </c>
      <c r="N26" s="92"/>
      <c r="O26" s="71"/>
    </row>
    <row r="27" spans="2:16" outlineLevel="1" x14ac:dyDescent="0.55000000000000004">
      <c r="B27" s="93" t="s">
        <v>124</v>
      </c>
      <c r="C27" s="94" t="s">
        <v>125</v>
      </c>
      <c r="D27" s="95" t="s">
        <v>12</v>
      </c>
      <c r="E27" s="96">
        <f t="shared" si="2"/>
        <v>0</v>
      </c>
      <c r="F27" s="97"/>
      <c r="G27" s="95"/>
      <c r="H27" s="98"/>
      <c r="I27" s="97"/>
      <c r="J27" s="95"/>
      <c r="K27" s="98"/>
      <c r="L27" s="97"/>
      <c r="M27" s="95"/>
      <c r="N27" s="98"/>
      <c r="O27" s="71"/>
    </row>
    <row r="28" spans="2:16" outlineLevel="1" x14ac:dyDescent="0.55000000000000004">
      <c r="B28" s="93" t="s">
        <v>126</v>
      </c>
      <c r="C28" s="94" t="s">
        <v>127</v>
      </c>
      <c r="D28" s="95" t="s">
        <v>13</v>
      </c>
      <c r="E28" s="96">
        <f t="shared" si="2"/>
        <v>0</v>
      </c>
      <c r="F28" s="97"/>
      <c r="G28" s="95"/>
      <c r="H28" s="98"/>
      <c r="I28" s="97"/>
      <c r="J28" s="95"/>
      <c r="K28" s="98"/>
      <c r="L28" s="97"/>
      <c r="M28" s="95"/>
      <c r="N28" s="98"/>
      <c r="O28" s="71"/>
    </row>
    <row r="29" spans="2:16" outlineLevel="1" x14ac:dyDescent="0.55000000000000004">
      <c r="B29" s="93" t="s">
        <v>128</v>
      </c>
      <c r="C29" s="94" t="s">
        <v>129</v>
      </c>
      <c r="D29" s="95" t="s">
        <v>14</v>
      </c>
      <c r="E29" s="96">
        <f t="shared" si="2"/>
        <v>0</v>
      </c>
      <c r="F29" s="97"/>
      <c r="G29" s="95"/>
      <c r="H29" s="98"/>
      <c r="I29" s="97"/>
      <c r="J29" s="95"/>
      <c r="K29" s="98"/>
      <c r="L29" s="97"/>
      <c r="M29" s="95"/>
      <c r="N29" s="98"/>
      <c r="O29" s="71"/>
    </row>
    <row r="30" spans="2:16" outlineLevel="1" x14ac:dyDescent="0.3">
      <c r="B30" s="93" t="s">
        <v>130</v>
      </c>
      <c r="C30" s="94" t="s">
        <v>131</v>
      </c>
      <c r="D30" s="95" t="s">
        <v>20</v>
      </c>
      <c r="E30" s="96">
        <f t="shared" si="2"/>
        <v>0</v>
      </c>
      <c r="F30" s="97"/>
      <c r="G30" s="95"/>
      <c r="H30" s="98"/>
      <c r="I30" s="97"/>
      <c r="J30" s="95"/>
      <c r="K30" s="98"/>
      <c r="L30" s="97"/>
      <c r="M30" s="95"/>
      <c r="N30" s="98"/>
      <c r="O30" s="71"/>
    </row>
    <row r="31" spans="2:16" outlineLevel="1" x14ac:dyDescent="0.3">
      <c r="B31" s="93" t="s">
        <v>132</v>
      </c>
      <c r="C31" s="94" t="s">
        <v>133</v>
      </c>
      <c r="D31" s="95" t="s">
        <v>20</v>
      </c>
      <c r="E31" s="96">
        <f t="shared" si="2"/>
        <v>0</v>
      </c>
      <c r="F31" s="97"/>
      <c r="G31" s="95"/>
      <c r="H31" s="98"/>
      <c r="I31" s="97"/>
      <c r="J31" s="95"/>
      <c r="K31" s="98"/>
      <c r="L31" s="97"/>
      <c r="M31" s="95"/>
      <c r="N31" s="98"/>
      <c r="O31" s="71"/>
    </row>
    <row r="32" spans="2:16" outlineLevel="1" x14ac:dyDescent="0.3">
      <c r="B32" s="93" t="s">
        <v>134</v>
      </c>
      <c r="C32" s="94" t="s">
        <v>135</v>
      </c>
      <c r="D32" s="95" t="s">
        <v>20</v>
      </c>
      <c r="E32" s="96">
        <f t="shared" si="2"/>
        <v>0</v>
      </c>
      <c r="F32" s="97"/>
      <c r="G32" s="95"/>
      <c r="H32" s="98"/>
      <c r="I32" s="97"/>
      <c r="J32" s="95"/>
      <c r="K32" s="98"/>
      <c r="L32" s="97"/>
      <c r="M32" s="95"/>
      <c r="N32" s="98"/>
      <c r="O32" s="71"/>
    </row>
    <row r="33" spans="2:16" outlineLevel="1" x14ac:dyDescent="0.3">
      <c r="B33" s="93" t="s">
        <v>136</v>
      </c>
      <c r="C33" s="94" t="s">
        <v>137</v>
      </c>
      <c r="D33" s="95" t="s">
        <v>20</v>
      </c>
      <c r="E33" s="96">
        <f t="shared" si="2"/>
        <v>0</v>
      </c>
      <c r="F33" s="97"/>
      <c r="G33" s="95"/>
      <c r="H33" s="98"/>
      <c r="I33" s="97"/>
      <c r="J33" s="95"/>
      <c r="K33" s="98"/>
      <c r="L33" s="97"/>
      <c r="M33" s="95"/>
      <c r="N33" s="98"/>
      <c r="O33" s="71"/>
    </row>
    <row r="34" spans="2:16" outlineLevel="1" x14ac:dyDescent="0.3">
      <c r="B34" s="93" t="s">
        <v>138</v>
      </c>
      <c r="C34" s="94" t="s">
        <v>139</v>
      </c>
      <c r="D34" s="95" t="s">
        <v>20</v>
      </c>
      <c r="E34" s="96">
        <f t="shared" si="2"/>
        <v>0</v>
      </c>
      <c r="F34" s="97"/>
      <c r="G34" s="95"/>
      <c r="H34" s="98"/>
      <c r="I34" s="97"/>
      <c r="J34" s="95"/>
      <c r="K34" s="98"/>
      <c r="L34" s="97"/>
      <c r="M34" s="95"/>
      <c r="N34" s="98"/>
      <c r="O34" s="71"/>
    </row>
    <row r="35" spans="2:16" outlineLevel="1" x14ac:dyDescent="0.3">
      <c r="B35" s="106" t="s">
        <v>140</v>
      </c>
      <c r="C35" s="100" t="s">
        <v>141</v>
      </c>
      <c r="D35" s="101" t="s">
        <v>20</v>
      </c>
      <c r="E35" s="102">
        <f t="shared" si="2"/>
        <v>0</v>
      </c>
      <c r="F35" s="103"/>
      <c r="G35" s="101"/>
      <c r="H35" s="104"/>
      <c r="I35" s="103"/>
      <c r="J35" s="101"/>
      <c r="K35" s="104"/>
      <c r="L35" s="103"/>
      <c r="M35" s="101"/>
      <c r="N35" s="104"/>
      <c r="O35" s="71"/>
    </row>
    <row r="36" spans="2:16" s="8" customFormat="1" x14ac:dyDescent="0.3">
      <c r="B36" s="6" t="str">
        <f>B8</f>
        <v>III.</v>
      </c>
      <c r="C36" s="9" t="str">
        <f>C8</f>
        <v>Surveyors</v>
      </c>
      <c r="D36" s="5"/>
      <c r="E36" s="13"/>
      <c r="F36" s="5"/>
      <c r="G36" s="52"/>
      <c r="H36" s="13">
        <f>IFERROR(AVERAGE(H37:H46),0)</f>
        <v>0</v>
      </c>
      <c r="I36" s="52"/>
      <c r="J36" s="52"/>
      <c r="K36" s="13">
        <f>IFERROR(AVERAGE(K37:K46),0)</f>
        <v>0</v>
      </c>
      <c r="L36" s="52"/>
      <c r="M36" s="52"/>
      <c r="N36" s="111">
        <f>IFERROR(AVERAGE(N37:N46),0)</f>
        <v>0</v>
      </c>
      <c r="O36" s="77">
        <f>$B$66</f>
        <v>5</v>
      </c>
      <c r="P36"/>
    </row>
    <row r="37" spans="2:16" outlineLevel="1" x14ac:dyDescent="0.3">
      <c r="B37" s="87" t="s">
        <v>142</v>
      </c>
      <c r="C37" s="88" t="s">
        <v>143</v>
      </c>
      <c r="D37" s="89" t="s">
        <v>16</v>
      </c>
      <c r="E37" s="90">
        <f t="shared" ref="E37:E46" si="3">($I$6/$I$9)*H37+($I$7/$I$9)*K37+($I$8/$I$9)*N37</f>
        <v>0</v>
      </c>
      <c r="F37" s="91"/>
      <c r="G37" s="89"/>
      <c r="H37" s="92"/>
      <c r="I37" s="91"/>
      <c r="J37" s="89"/>
      <c r="K37" s="92"/>
      <c r="L37" s="91"/>
      <c r="M37" s="89"/>
      <c r="N37" s="92"/>
      <c r="O37" s="71"/>
    </row>
    <row r="38" spans="2:16" outlineLevel="1" x14ac:dyDescent="0.3">
      <c r="B38" s="107" t="s">
        <v>144</v>
      </c>
      <c r="C38" s="94" t="s">
        <v>145</v>
      </c>
      <c r="D38" s="95" t="s">
        <v>17</v>
      </c>
      <c r="E38" s="96">
        <f t="shared" si="3"/>
        <v>0</v>
      </c>
      <c r="F38" s="97"/>
      <c r="G38" s="95"/>
      <c r="H38" s="98"/>
      <c r="I38" s="97"/>
      <c r="J38" s="95"/>
      <c r="K38" s="98"/>
      <c r="L38" s="97"/>
      <c r="M38" s="95"/>
      <c r="N38" s="98"/>
      <c r="O38" s="71"/>
    </row>
    <row r="39" spans="2:16" outlineLevel="1" x14ac:dyDescent="0.3">
      <c r="B39" s="107" t="s">
        <v>146</v>
      </c>
      <c r="C39" s="94" t="s">
        <v>147</v>
      </c>
      <c r="D39" s="95" t="s">
        <v>19</v>
      </c>
      <c r="E39" s="96">
        <f t="shared" si="3"/>
        <v>0</v>
      </c>
      <c r="F39" s="97"/>
      <c r="G39" s="95"/>
      <c r="H39" s="98"/>
      <c r="I39" s="97"/>
      <c r="J39" s="95"/>
      <c r="K39" s="98"/>
      <c r="L39" s="97"/>
      <c r="M39" s="95"/>
      <c r="N39" s="98"/>
      <c r="O39" s="71"/>
    </row>
    <row r="40" spans="2:16" outlineLevel="1" x14ac:dyDescent="0.3">
      <c r="B40" s="107" t="s">
        <v>148</v>
      </c>
      <c r="C40" s="94" t="s">
        <v>149</v>
      </c>
      <c r="D40" s="95" t="s">
        <v>23</v>
      </c>
      <c r="E40" s="96">
        <f t="shared" si="3"/>
        <v>0</v>
      </c>
      <c r="F40" s="97"/>
      <c r="G40" s="95"/>
      <c r="H40" s="98"/>
      <c r="I40" s="97"/>
      <c r="J40" s="95"/>
      <c r="K40" s="98"/>
      <c r="L40" s="97"/>
      <c r="M40" s="95"/>
      <c r="N40" s="98"/>
      <c r="O40" s="71"/>
    </row>
    <row r="41" spans="2:16" outlineLevel="1" x14ac:dyDescent="0.3">
      <c r="B41" s="107" t="s">
        <v>150</v>
      </c>
      <c r="C41" s="94" t="s">
        <v>151</v>
      </c>
      <c r="D41" s="95" t="s">
        <v>97</v>
      </c>
      <c r="E41" s="96">
        <f t="shared" si="3"/>
        <v>0</v>
      </c>
      <c r="F41" s="97"/>
      <c r="G41" s="95"/>
      <c r="H41" s="98"/>
      <c r="I41" s="97"/>
      <c r="J41" s="95"/>
      <c r="K41" s="98"/>
      <c r="L41" s="97"/>
      <c r="M41" s="95"/>
      <c r="N41" s="98"/>
      <c r="O41" s="71"/>
    </row>
    <row r="42" spans="2:16" outlineLevel="1" x14ac:dyDescent="0.3">
      <c r="B42" s="107" t="s">
        <v>152</v>
      </c>
      <c r="C42" s="94" t="s">
        <v>153</v>
      </c>
      <c r="D42" s="95" t="s">
        <v>22</v>
      </c>
      <c r="E42" s="96">
        <f t="shared" si="3"/>
        <v>0</v>
      </c>
      <c r="F42" s="97"/>
      <c r="G42" s="95"/>
      <c r="H42" s="98"/>
      <c r="I42" s="97"/>
      <c r="J42" s="95"/>
      <c r="K42" s="98"/>
      <c r="L42" s="97"/>
      <c r="M42" s="95"/>
      <c r="N42" s="98"/>
      <c r="O42" s="71"/>
    </row>
    <row r="43" spans="2:16" outlineLevel="1" x14ac:dyDescent="0.3">
      <c r="B43" s="107" t="s">
        <v>154</v>
      </c>
      <c r="C43" s="94" t="s">
        <v>155</v>
      </c>
      <c r="D43" s="95" t="s">
        <v>22</v>
      </c>
      <c r="E43" s="96">
        <f t="shared" si="3"/>
        <v>0</v>
      </c>
      <c r="F43" s="97"/>
      <c r="G43" s="95"/>
      <c r="H43" s="98"/>
      <c r="I43" s="97"/>
      <c r="J43" s="95"/>
      <c r="K43" s="98"/>
      <c r="L43" s="97"/>
      <c r="M43" s="95"/>
      <c r="N43" s="98"/>
      <c r="O43" s="71"/>
    </row>
    <row r="44" spans="2:16" outlineLevel="1" x14ac:dyDescent="0.3">
      <c r="B44" s="107" t="s">
        <v>156</v>
      </c>
      <c r="C44" s="94" t="s">
        <v>157</v>
      </c>
      <c r="D44" s="95" t="s">
        <v>22</v>
      </c>
      <c r="E44" s="96">
        <f t="shared" si="3"/>
        <v>0</v>
      </c>
      <c r="F44" s="97"/>
      <c r="G44" s="95"/>
      <c r="H44" s="98"/>
      <c r="I44" s="97"/>
      <c r="J44" s="95"/>
      <c r="K44" s="98"/>
      <c r="L44" s="97"/>
      <c r="M44" s="95"/>
      <c r="N44" s="98"/>
      <c r="O44" s="71"/>
    </row>
    <row r="45" spans="2:16" outlineLevel="1" x14ac:dyDescent="0.3">
      <c r="B45" s="107" t="s">
        <v>158</v>
      </c>
      <c r="C45" s="94" t="s">
        <v>159</v>
      </c>
      <c r="D45" s="95" t="s">
        <v>22</v>
      </c>
      <c r="E45" s="96">
        <f t="shared" si="3"/>
        <v>0</v>
      </c>
      <c r="F45" s="97"/>
      <c r="G45" s="95"/>
      <c r="H45" s="98"/>
      <c r="I45" s="97"/>
      <c r="J45" s="95"/>
      <c r="K45" s="98"/>
      <c r="L45" s="97"/>
      <c r="M45" s="95"/>
      <c r="N45" s="98"/>
      <c r="O45" s="71"/>
    </row>
    <row r="46" spans="2:16" outlineLevel="1" x14ac:dyDescent="0.3">
      <c r="B46" s="108" t="s">
        <v>160</v>
      </c>
      <c r="C46" s="100" t="s">
        <v>161</v>
      </c>
      <c r="D46" s="101" t="s">
        <v>22</v>
      </c>
      <c r="E46" s="102">
        <f t="shared" si="3"/>
        <v>0</v>
      </c>
      <c r="F46" s="103"/>
      <c r="G46" s="101"/>
      <c r="H46" s="104"/>
      <c r="I46" s="103"/>
      <c r="J46" s="101"/>
      <c r="K46" s="104"/>
      <c r="L46" s="103"/>
      <c r="M46" s="101"/>
      <c r="N46" s="104"/>
      <c r="O46" s="71"/>
    </row>
    <row r="47" spans="2:16" s="8" customFormat="1" x14ac:dyDescent="0.3">
      <c r="B47" s="6" t="str">
        <f>B9</f>
        <v>IV.</v>
      </c>
      <c r="C47" s="9" t="str">
        <f>C9</f>
        <v>Management &amp; key personnel offshore</v>
      </c>
      <c r="D47" s="5"/>
      <c r="E47" s="13"/>
      <c r="F47" s="5"/>
      <c r="G47" s="52"/>
      <c r="H47" s="13">
        <f>IFERROR(AVERAGE(H48:H57),0)</f>
        <v>0</v>
      </c>
      <c r="I47" s="52"/>
      <c r="J47" s="52"/>
      <c r="K47" s="13">
        <f>IFERROR(AVERAGE(K48:K57),0)</f>
        <v>0</v>
      </c>
      <c r="L47" s="52"/>
      <c r="M47" s="52"/>
      <c r="N47" s="111">
        <f>IFERROR(AVERAGE(N48:N57),0)</f>
        <v>0</v>
      </c>
      <c r="O47" s="77">
        <f>$B$66</f>
        <v>5</v>
      </c>
      <c r="P47"/>
    </row>
    <row r="48" spans="2:16" ht="24" outlineLevel="1" x14ac:dyDescent="0.3">
      <c r="B48" s="87" t="s">
        <v>162</v>
      </c>
      <c r="C48" s="88" t="s">
        <v>163</v>
      </c>
      <c r="D48" s="89" t="s">
        <v>18</v>
      </c>
      <c r="E48" s="90">
        <f t="shared" ref="E48:E57" si="4">($I$6/$I$9)*H48+($I$7/$I$9)*K48+($I$8/$I$9)*N48</f>
        <v>0</v>
      </c>
      <c r="F48" s="91"/>
      <c r="G48" s="89"/>
      <c r="H48" s="92"/>
      <c r="I48" s="91"/>
      <c r="J48" s="89"/>
      <c r="K48" s="92"/>
      <c r="L48" s="91"/>
      <c r="M48" s="89"/>
      <c r="N48" s="92"/>
      <c r="O48" s="71"/>
    </row>
    <row r="49" spans="2:15" outlineLevel="1" x14ac:dyDescent="0.3">
      <c r="B49" s="107" t="s">
        <v>164</v>
      </c>
      <c r="C49" s="94" t="s">
        <v>165</v>
      </c>
      <c r="D49" s="95" t="s">
        <v>21</v>
      </c>
      <c r="E49" s="96">
        <f t="shared" si="4"/>
        <v>0</v>
      </c>
      <c r="F49" s="97"/>
      <c r="G49" s="95"/>
      <c r="H49" s="98"/>
      <c r="I49" s="97"/>
      <c r="J49" s="95"/>
      <c r="K49" s="98"/>
      <c r="L49" s="97"/>
      <c r="M49" s="95"/>
      <c r="N49" s="98"/>
      <c r="O49" s="71"/>
    </row>
    <row r="50" spans="2:15" outlineLevel="1" x14ac:dyDescent="0.3">
      <c r="B50" s="107" t="s">
        <v>166</v>
      </c>
      <c r="C50" s="94" t="s">
        <v>167</v>
      </c>
      <c r="D50" s="95" t="s">
        <v>22</v>
      </c>
      <c r="E50" s="96">
        <f t="shared" si="4"/>
        <v>0</v>
      </c>
      <c r="F50" s="97"/>
      <c r="G50" s="95"/>
      <c r="H50" s="98"/>
      <c r="I50" s="97"/>
      <c r="J50" s="95"/>
      <c r="K50" s="98"/>
      <c r="L50" s="97"/>
      <c r="M50" s="95"/>
      <c r="N50" s="98"/>
      <c r="O50" s="71"/>
    </row>
    <row r="51" spans="2:15" outlineLevel="1" x14ac:dyDescent="0.3">
      <c r="B51" s="107" t="s">
        <v>168</v>
      </c>
      <c r="C51" s="94" t="s">
        <v>169</v>
      </c>
      <c r="D51" s="95" t="s">
        <v>22</v>
      </c>
      <c r="E51" s="96">
        <f t="shared" si="4"/>
        <v>0</v>
      </c>
      <c r="F51" s="97"/>
      <c r="G51" s="95"/>
      <c r="H51" s="98"/>
      <c r="I51" s="97"/>
      <c r="J51" s="95"/>
      <c r="K51" s="98"/>
      <c r="L51" s="97"/>
      <c r="M51" s="95"/>
      <c r="N51" s="98"/>
      <c r="O51" s="71"/>
    </row>
    <row r="52" spans="2:15" outlineLevel="1" x14ac:dyDescent="0.3">
      <c r="B52" s="107" t="s">
        <v>170</v>
      </c>
      <c r="C52" s="94" t="s">
        <v>171</v>
      </c>
      <c r="D52" s="233" t="s">
        <v>22</v>
      </c>
      <c r="E52" s="234">
        <f t="shared" si="4"/>
        <v>0</v>
      </c>
      <c r="F52" s="235"/>
      <c r="G52" s="233"/>
      <c r="H52" s="236"/>
      <c r="I52" s="235"/>
      <c r="J52" s="233"/>
      <c r="K52" s="236"/>
      <c r="L52" s="235"/>
      <c r="M52" s="233"/>
      <c r="N52" s="236"/>
      <c r="O52" s="71"/>
    </row>
    <row r="53" spans="2:15" outlineLevel="1" x14ac:dyDescent="0.3">
      <c r="B53" s="107" t="s">
        <v>213</v>
      </c>
      <c r="C53" s="94" t="s">
        <v>218</v>
      </c>
      <c r="D53" s="233" t="s">
        <v>22</v>
      </c>
      <c r="E53" s="234">
        <f t="shared" si="4"/>
        <v>0</v>
      </c>
      <c r="F53" s="235"/>
      <c r="G53" s="233"/>
      <c r="H53" s="236"/>
      <c r="I53" s="235"/>
      <c r="J53" s="233"/>
      <c r="K53" s="236"/>
      <c r="L53" s="235"/>
      <c r="M53" s="233"/>
      <c r="N53" s="236"/>
      <c r="O53" s="71"/>
    </row>
    <row r="54" spans="2:15" outlineLevel="1" x14ac:dyDescent="0.3">
      <c r="B54" s="107" t="s">
        <v>214</v>
      </c>
      <c r="C54" s="94" t="s">
        <v>219</v>
      </c>
      <c r="D54" s="233" t="s">
        <v>22</v>
      </c>
      <c r="E54" s="234">
        <f t="shared" si="4"/>
        <v>0</v>
      </c>
      <c r="F54" s="235"/>
      <c r="G54" s="233"/>
      <c r="H54" s="236"/>
      <c r="I54" s="235"/>
      <c r="J54" s="233"/>
      <c r="K54" s="236"/>
      <c r="L54" s="235"/>
      <c r="M54" s="233"/>
      <c r="N54" s="236"/>
      <c r="O54" s="71"/>
    </row>
    <row r="55" spans="2:15" outlineLevel="1" x14ac:dyDescent="0.3">
      <c r="B55" s="107" t="s">
        <v>215</v>
      </c>
      <c r="C55" s="94" t="s">
        <v>220</v>
      </c>
      <c r="D55" s="233" t="s">
        <v>22</v>
      </c>
      <c r="E55" s="234">
        <f t="shared" si="4"/>
        <v>0</v>
      </c>
      <c r="F55" s="235"/>
      <c r="G55" s="233"/>
      <c r="H55" s="236"/>
      <c r="I55" s="235"/>
      <c r="J55" s="233"/>
      <c r="K55" s="236"/>
      <c r="L55" s="235"/>
      <c r="M55" s="233"/>
      <c r="N55" s="236"/>
      <c r="O55" s="71"/>
    </row>
    <row r="56" spans="2:15" outlineLevel="1" x14ac:dyDescent="0.3">
      <c r="B56" s="107" t="s">
        <v>216</v>
      </c>
      <c r="C56" s="94" t="s">
        <v>221</v>
      </c>
      <c r="D56" s="233" t="s">
        <v>22</v>
      </c>
      <c r="E56" s="234">
        <f t="shared" si="4"/>
        <v>0</v>
      </c>
      <c r="F56" s="235"/>
      <c r="G56" s="233"/>
      <c r="H56" s="236"/>
      <c r="I56" s="235"/>
      <c r="J56" s="233"/>
      <c r="K56" s="236"/>
      <c r="L56" s="235"/>
      <c r="M56" s="233"/>
      <c r="N56" s="236"/>
      <c r="O56" s="71"/>
    </row>
    <row r="57" spans="2:15" outlineLevel="1" x14ac:dyDescent="0.3">
      <c r="B57" s="108" t="s">
        <v>217</v>
      </c>
      <c r="C57" s="100" t="s">
        <v>222</v>
      </c>
      <c r="D57" s="101" t="s">
        <v>22</v>
      </c>
      <c r="E57" s="102">
        <f t="shared" si="4"/>
        <v>0</v>
      </c>
      <c r="F57" s="103"/>
      <c r="G57" s="101"/>
      <c r="H57" s="104"/>
      <c r="I57" s="103"/>
      <c r="J57" s="101"/>
      <c r="K57" s="104"/>
      <c r="L57" s="103"/>
      <c r="M57" s="101"/>
      <c r="N57" s="104"/>
      <c r="O57" s="76"/>
    </row>
    <row r="58" spans="2:15" x14ac:dyDescent="0.3">
      <c r="O58" s="193"/>
    </row>
    <row r="59" spans="2:15" x14ac:dyDescent="0.3">
      <c r="B59" s="249" t="s">
        <v>94</v>
      </c>
      <c r="C59" s="250"/>
      <c r="D59" s="250"/>
      <c r="E59" s="250"/>
      <c r="F59" s="250"/>
      <c r="G59" s="250"/>
      <c r="H59" s="250"/>
      <c r="I59" s="250"/>
      <c r="J59" s="250"/>
      <c r="K59" s="250"/>
      <c r="L59" s="250"/>
      <c r="M59" s="250"/>
      <c r="N59" s="250"/>
      <c r="O59" s="251"/>
    </row>
    <row r="60" spans="2:15" ht="20.7" customHeight="1" x14ac:dyDescent="0.3">
      <c r="B60" s="246">
        <v>1</v>
      </c>
      <c r="C60" s="242" t="s">
        <v>95</v>
      </c>
      <c r="D60" s="242"/>
      <c r="E60" s="242"/>
      <c r="F60" s="242"/>
      <c r="G60" s="242"/>
      <c r="H60" s="242"/>
      <c r="I60" s="242"/>
      <c r="J60" s="242"/>
      <c r="K60" s="242"/>
      <c r="L60" s="242"/>
      <c r="M60" s="242"/>
      <c r="N60" s="242"/>
      <c r="O60" s="243"/>
    </row>
    <row r="61" spans="2:15" ht="20.7" customHeight="1" x14ac:dyDescent="0.3">
      <c r="B61" s="246"/>
      <c r="C61" s="247" t="s">
        <v>96</v>
      </c>
      <c r="D61" s="247"/>
      <c r="E61" s="247"/>
      <c r="F61" s="247"/>
      <c r="G61" s="247"/>
      <c r="H61" s="247"/>
      <c r="I61" s="247"/>
      <c r="J61" s="247"/>
      <c r="K61" s="247"/>
      <c r="L61" s="247"/>
      <c r="M61" s="247"/>
      <c r="N61" s="247"/>
      <c r="O61" s="248"/>
    </row>
    <row r="62" spans="2:15" ht="27.6" customHeight="1" x14ac:dyDescent="0.3">
      <c r="B62" s="246"/>
      <c r="C62" s="244" t="s">
        <v>98</v>
      </c>
      <c r="D62" s="244"/>
      <c r="E62" s="244"/>
      <c r="F62" s="244"/>
      <c r="G62" s="244"/>
      <c r="H62" s="244"/>
      <c r="I62" s="244"/>
      <c r="J62" s="244"/>
      <c r="K62" s="244"/>
      <c r="L62" s="244"/>
      <c r="M62" s="244"/>
      <c r="N62" s="244"/>
      <c r="O62" s="245"/>
    </row>
    <row r="63" spans="2:15" ht="24.3" customHeight="1" x14ac:dyDescent="0.3">
      <c r="B63" s="73">
        <v>2</v>
      </c>
      <c r="C63" s="242" t="s">
        <v>102</v>
      </c>
      <c r="D63" s="242"/>
      <c r="E63" s="242"/>
      <c r="F63" s="242"/>
      <c r="G63" s="242"/>
      <c r="H63" s="242"/>
      <c r="I63" s="242"/>
      <c r="J63" s="242"/>
      <c r="K63" s="242"/>
      <c r="L63" s="242"/>
      <c r="M63" s="242"/>
      <c r="N63" s="242"/>
      <c r="O63" s="243"/>
    </row>
    <row r="64" spans="2:15" ht="24.3" customHeight="1" x14ac:dyDescent="0.3">
      <c r="B64" s="73">
        <v>3</v>
      </c>
      <c r="C64" s="242" t="s">
        <v>99</v>
      </c>
      <c r="D64" s="242"/>
      <c r="E64" s="242"/>
      <c r="F64" s="242"/>
      <c r="G64" s="242"/>
      <c r="H64" s="242"/>
      <c r="I64" s="242"/>
      <c r="J64" s="242"/>
      <c r="K64" s="242"/>
      <c r="L64" s="242"/>
      <c r="M64" s="242"/>
      <c r="N64" s="242"/>
      <c r="O64" s="243"/>
    </row>
    <row r="65" spans="2:15" ht="141.6" customHeight="1" x14ac:dyDescent="0.3">
      <c r="B65" s="73">
        <v>4</v>
      </c>
      <c r="C65" s="242" t="s">
        <v>200</v>
      </c>
      <c r="D65" s="242"/>
      <c r="E65" s="242"/>
      <c r="F65" s="242"/>
      <c r="G65" s="242"/>
      <c r="H65" s="242"/>
      <c r="I65" s="242"/>
      <c r="J65" s="242"/>
      <c r="K65" s="242"/>
      <c r="L65" s="242"/>
      <c r="M65" s="242"/>
      <c r="N65" s="242"/>
      <c r="O65" s="243"/>
    </row>
    <row r="66" spans="2:15" ht="83.1" customHeight="1" x14ac:dyDescent="0.3">
      <c r="B66" s="82">
        <v>5</v>
      </c>
      <c r="C66" s="237" t="s">
        <v>111</v>
      </c>
      <c r="D66" s="237"/>
      <c r="E66" s="237"/>
      <c r="F66" s="237"/>
      <c r="G66" s="237"/>
      <c r="H66" s="237"/>
      <c r="I66" s="237"/>
      <c r="J66" s="237"/>
      <c r="K66" s="237"/>
      <c r="L66" s="237"/>
      <c r="M66" s="237"/>
      <c r="N66" s="237"/>
      <c r="O66" s="238"/>
    </row>
    <row r="67" spans="2:15" x14ac:dyDescent="0.3">
      <c r="C67" s="14"/>
    </row>
  </sheetData>
  <sheetProtection algorithmName="SHA-512" hashValue="S6qtvTUTQmkHhebqYSGi5fxyh3jCYBAkfadRYUO7LI3B4YIwXSkA1k/DLML3Vw2fUZdn+SueN3lv4Hu9MvNgEQ==" saltValue="lprabVEKMJ2asoKLnYUwyQ==" spinCount="100000" sheet="1" objects="1" scenarios="1" selectLockedCells="1"/>
  <mergeCells count="15">
    <mergeCell ref="E6:E9"/>
    <mergeCell ref="K6:K8"/>
    <mergeCell ref="C61:O61"/>
    <mergeCell ref="B59:O59"/>
    <mergeCell ref="C60:O60"/>
    <mergeCell ref="B60:B62"/>
    <mergeCell ref="C66:O66"/>
    <mergeCell ref="B12:B13"/>
    <mergeCell ref="F12:G12"/>
    <mergeCell ref="I12:J12"/>
    <mergeCell ref="L12:M12"/>
    <mergeCell ref="C65:O65"/>
    <mergeCell ref="C62:O62"/>
    <mergeCell ref="C63:O63"/>
    <mergeCell ref="C64:O64"/>
  </mergeCells>
  <conditionalFormatting sqref="H15">
    <cfRule type="cellIs" dxfId="117" priority="31" operator="lessThan">
      <formula>0.6</formula>
    </cfRule>
    <cfRule type="cellIs" dxfId="116" priority="32" operator="greaterThanOrEqual">
      <formula>0.6</formula>
    </cfRule>
  </conditionalFormatting>
  <conditionalFormatting sqref="H16:H24">
    <cfRule type="cellIs" dxfId="115" priority="29" operator="lessThan">
      <formula>0.6</formula>
    </cfRule>
    <cfRule type="cellIs" dxfId="114" priority="30" operator="greaterThanOrEqual">
      <formula>0.6</formula>
    </cfRule>
  </conditionalFormatting>
  <conditionalFormatting sqref="K15">
    <cfRule type="cellIs" dxfId="113" priority="27" operator="lessThan">
      <formula>0.6</formula>
    </cfRule>
    <cfRule type="cellIs" dxfId="112" priority="28" operator="greaterThanOrEqual">
      <formula>0.6</formula>
    </cfRule>
  </conditionalFormatting>
  <conditionalFormatting sqref="K16:K24">
    <cfRule type="cellIs" dxfId="111" priority="25" operator="lessThan">
      <formula>0.6</formula>
    </cfRule>
    <cfRule type="cellIs" dxfId="110" priority="26" operator="greaterThanOrEqual">
      <formula>0.6</formula>
    </cfRule>
  </conditionalFormatting>
  <conditionalFormatting sqref="N15">
    <cfRule type="cellIs" dxfId="109" priority="23" operator="lessThan">
      <formula>0.6</formula>
    </cfRule>
    <cfRule type="cellIs" dxfId="108" priority="24" operator="greaterThanOrEqual">
      <formula>0.6</formula>
    </cfRule>
  </conditionalFormatting>
  <conditionalFormatting sqref="N16:N24">
    <cfRule type="cellIs" dxfId="107" priority="21" operator="lessThan">
      <formula>0.6</formula>
    </cfRule>
    <cfRule type="cellIs" dxfId="106" priority="22" operator="greaterThanOrEqual">
      <formula>0.6</formula>
    </cfRule>
  </conditionalFormatting>
  <conditionalFormatting sqref="H26:H35">
    <cfRule type="cellIs" dxfId="105" priority="19" operator="lessThan">
      <formula>0.6</formula>
    </cfRule>
    <cfRule type="cellIs" dxfId="104" priority="20" operator="greaterThanOrEqual">
      <formula>0.6</formula>
    </cfRule>
  </conditionalFormatting>
  <conditionalFormatting sqref="K26:K35">
    <cfRule type="cellIs" dxfId="103" priority="17" operator="lessThan">
      <formula>0.6</formula>
    </cfRule>
    <cfRule type="cellIs" dxfId="102" priority="18" operator="greaterThanOrEqual">
      <formula>0.6</formula>
    </cfRule>
  </conditionalFormatting>
  <conditionalFormatting sqref="N26:N35">
    <cfRule type="cellIs" dxfId="101" priority="15" operator="lessThan">
      <formula>0.6</formula>
    </cfRule>
    <cfRule type="cellIs" dxfId="100" priority="16" operator="greaterThanOrEqual">
      <formula>0.6</formula>
    </cfRule>
  </conditionalFormatting>
  <conditionalFormatting sqref="N37:N46 K37:K46 H37:H46">
    <cfRule type="cellIs" dxfId="99" priority="7" operator="lessThan">
      <formula>0.6</formula>
    </cfRule>
    <cfRule type="cellIs" dxfId="98" priority="8" operator="greaterThanOrEqual">
      <formula>0.6</formula>
    </cfRule>
  </conditionalFormatting>
  <conditionalFormatting sqref="N48:N57 K48:K57 H48:H57">
    <cfRule type="cellIs" dxfId="97" priority="3" operator="lessThan">
      <formula>0.6</formula>
    </cfRule>
    <cfRule type="cellIs" dxfId="96" priority="4" operator="greaterThanOrEqual">
      <formula>0.6</formula>
    </cfRule>
  </conditionalFormatting>
  <dataValidations count="1">
    <dataValidation type="list" allowBlank="1" showInputMessage="1" showErrorMessage="1" sqref="K15:K24 N15:N24 N48:N57 K26:K35 N26:N35 K37:K46 N37:N46 H26:H35 H37:H46 K48:K57 H48:H57 H15:H24">
      <formula1>"10%,20%,30%,40%,50%,60%,70%,80%,90%,100%"</formula1>
    </dataValidation>
  </dataValidations>
  <pageMargins left="0.78740157480314965" right="0.59055118110236227" top="1.1811023622047245" bottom="0.59055118110236227" header="0.39370078740157483" footer="0.39370078740157483"/>
  <pageSetup paperSize="9" scale="50" fitToHeight="2" orientation="landscape" r:id="rId1"/>
  <headerFooter>
    <oddHeader>&amp;L&amp;"-,Bold"&amp;18Annex 7a Qualifications of the key project members that are proposed to execute the work.&amp;R&amp;G</oddHeader>
  </headerFooter>
  <rowBreaks count="1" manualBreakCount="1">
    <brk id="58" min="1" max="14" man="1"/>
  </rowBreaks>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2"/>
  <sheetViews>
    <sheetView zoomScale="55" zoomScaleNormal="55" zoomScalePageLayoutView="70" workbookViewId="0">
      <selection activeCell="F16" sqref="F16"/>
    </sheetView>
  </sheetViews>
  <sheetFormatPr defaultColWidth="8.88671875" defaultRowHeight="13.8" outlineLevelCol="1" x14ac:dyDescent="0.3"/>
  <cols>
    <col min="1" max="1" width="2.6640625" style="140" customWidth="1"/>
    <col min="2" max="2" width="4.6640625" style="140" customWidth="1"/>
    <col min="3" max="3" width="78.6640625" style="140" customWidth="1"/>
    <col min="4" max="4" width="8.5546875" style="142" hidden="1" customWidth="1" outlineLevel="1"/>
    <col min="5" max="5" width="3.6640625" style="140" customWidth="1" collapsed="1"/>
    <col min="6" max="6" width="83.77734375" style="140" customWidth="1"/>
    <col min="7" max="7" width="72.6640625" style="140" hidden="1" customWidth="1" outlineLevel="1"/>
    <col min="8" max="8" width="6.33203125" style="142" hidden="1" customWidth="1" outlineLevel="1"/>
    <col min="9" max="9" width="3.6640625" style="140" customWidth="1" collapsed="1"/>
    <col min="10" max="10" width="83.6640625" style="140" customWidth="1"/>
    <col min="11" max="11" width="72.6640625" style="140" hidden="1" customWidth="1" outlineLevel="1"/>
    <col min="12" max="12" width="6.33203125" style="142" hidden="1" customWidth="1" outlineLevel="1"/>
    <col min="13" max="13" width="3.6640625" style="140" customWidth="1" collapsed="1"/>
    <col min="14" max="14" width="83.77734375" style="140" customWidth="1"/>
    <col min="15" max="15" width="72.6640625" style="140" hidden="1" customWidth="1" outlineLevel="1"/>
    <col min="16" max="16" width="6.33203125" style="142" hidden="1" customWidth="1" outlineLevel="1"/>
    <col min="17" max="17" width="3.6640625" style="140" customWidth="1" collapsed="1"/>
    <col min="18" max="18" width="83.77734375" style="140" customWidth="1"/>
    <col min="19" max="19" width="72.6640625" style="140" hidden="1" customWidth="1" outlineLevel="1"/>
    <col min="20" max="20" width="6.33203125" style="142" hidden="1" customWidth="1" outlineLevel="1"/>
    <col min="21" max="21" width="8.88671875" style="140" collapsed="1"/>
    <col min="22" max="16384" width="8.88671875" style="140"/>
  </cols>
  <sheetData>
    <row r="1" spans="1:20" ht="12.9" x14ac:dyDescent="0.55000000000000004">
      <c r="C1" s="229"/>
    </row>
    <row r="2" spans="1:20" ht="18.3" x14ac:dyDescent="0.7">
      <c r="B2" s="231" t="s">
        <v>206</v>
      </c>
      <c r="C2" s="230"/>
      <c r="D2" s="230"/>
      <c r="E2" s="230"/>
      <c r="F2" s="230"/>
      <c r="G2" s="230"/>
      <c r="H2" s="230"/>
      <c r="I2" s="230"/>
      <c r="J2" s="232" t="s">
        <v>204</v>
      </c>
      <c r="K2" s="230"/>
      <c r="L2" s="230"/>
      <c r="M2" s="230"/>
      <c r="N2" s="230"/>
      <c r="O2" s="230"/>
      <c r="P2" s="230"/>
      <c r="Q2" s="230"/>
      <c r="R2" s="232" t="s">
        <v>204</v>
      </c>
    </row>
    <row r="3" spans="1:20" ht="12.9" x14ac:dyDescent="0.55000000000000004">
      <c r="C3" s="228"/>
    </row>
    <row r="4" spans="1:20" s="143" customFormat="1" ht="53.1" customHeight="1" x14ac:dyDescent="0.55000000000000004">
      <c r="B4" s="144" t="s">
        <v>205</v>
      </c>
      <c r="C4" s="144"/>
      <c r="D4" s="145"/>
      <c r="E4" s="146"/>
      <c r="F4" s="147" t="s">
        <v>185</v>
      </c>
      <c r="G4" s="148" t="s">
        <v>27</v>
      </c>
      <c r="H4" s="149"/>
      <c r="I4" s="146"/>
      <c r="J4" s="147" t="s">
        <v>184</v>
      </c>
      <c r="K4" s="148" t="s">
        <v>27</v>
      </c>
      <c r="L4" s="149"/>
      <c r="M4" s="146"/>
      <c r="N4" s="147" t="s">
        <v>184</v>
      </c>
      <c r="O4" s="148" t="s">
        <v>27</v>
      </c>
      <c r="P4" s="149"/>
      <c r="Q4" s="146"/>
      <c r="R4" s="147" t="s">
        <v>184</v>
      </c>
      <c r="S4" s="148" t="s">
        <v>27</v>
      </c>
      <c r="T4" s="149"/>
    </row>
    <row r="5" spans="1:20" s="150" customFormat="1" ht="31.8" customHeight="1" x14ac:dyDescent="0.55000000000000004">
      <c r="B5" s="151" t="s">
        <v>25</v>
      </c>
      <c r="C5" s="152"/>
      <c r="D5" s="153"/>
      <c r="E5" s="154"/>
      <c r="F5" s="155" t="s">
        <v>30</v>
      </c>
      <c r="G5" s="156" t="s">
        <v>188</v>
      </c>
      <c r="H5" s="157" t="s">
        <v>26</v>
      </c>
      <c r="I5" s="154"/>
      <c r="J5" s="158" t="s">
        <v>31</v>
      </c>
      <c r="K5" s="156" t="s">
        <v>188</v>
      </c>
      <c r="L5" s="157" t="s">
        <v>26</v>
      </c>
      <c r="M5" s="154"/>
      <c r="N5" s="159" t="s">
        <v>32</v>
      </c>
      <c r="O5" s="156" t="s">
        <v>188</v>
      </c>
      <c r="P5" s="157" t="s">
        <v>26</v>
      </c>
      <c r="Q5" s="154"/>
      <c r="R5" s="160" t="s">
        <v>33</v>
      </c>
      <c r="S5" s="156" t="s">
        <v>188</v>
      </c>
      <c r="T5" s="157" t="s">
        <v>26</v>
      </c>
    </row>
    <row r="6" spans="1:20" ht="30.3" customHeight="1" x14ac:dyDescent="0.55000000000000004">
      <c r="B6" s="161" t="s">
        <v>108</v>
      </c>
      <c r="C6" s="162"/>
      <c r="D6" s="163" t="s">
        <v>29</v>
      </c>
      <c r="E6" s="164"/>
      <c r="F6" s="49" t="s">
        <v>71</v>
      </c>
      <c r="G6" s="165" t="s">
        <v>28</v>
      </c>
      <c r="H6" s="166">
        <f>SUMPRODUCT($D$7:$D$11,H7:H11)</f>
        <v>0</v>
      </c>
      <c r="I6" s="164"/>
      <c r="J6" s="49" t="s">
        <v>72</v>
      </c>
      <c r="K6" s="165" t="s">
        <v>28</v>
      </c>
      <c r="L6" s="166">
        <f>SUMPRODUCT($D$7:$D$11,L7:L11)</f>
        <v>0</v>
      </c>
      <c r="M6" s="164"/>
      <c r="N6" s="49" t="s">
        <v>73</v>
      </c>
      <c r="O6" s="165" t="s">
        <v>28</v>
      </c>
      <c r="P6" s="166">
        <f>SUMPRODUCT($D$7:$D$11,P7:P11)</f>
        <v>0</v>
      </c>
      <c r="Q6" s="164"/>
      <c r="R6" s="49" t="s">
        <v>74</v>
      </c>
      <c r="S6" s="165" t="s">
        <v>28</v>
      </c>
      <c r="T6" s="166">
        <f>SUMPRODUCT($D$7:$D$11,T7:T11)</f>
        <v>0</v>
      </c>
    </row>
    <row r="7" spans="1:20" ht="69" x14ac:dyDescent="0.3">
      <c r="B7" s="167" t="s">
        <v>103</v>
      </c>
      <c r="C7" s="168" t="s">
        <v>68</v>
      </c>
      <c r="D7" s="169"/>
      <c r="E7" s="170"/>
      <c r="F7" s="48" t="s">
        <v>186</v>
      </c>
      <c r="G7" s="171" t="s">
        <v>28</v>
      </c>
      <c r="H7" s="172"/>
      <c r="I7" s="170"/>
      <c r="J7" s="48" t="s">
        <v>186</v>
      </c>
      <c r="K7" s="171" t="s">
        <v>28</v>
      </c>
      <c r="L7" s="172"/>
      <c r="M7" s="170"/>
      <c r="N7" s="48" t="s">
        <v>186</v>
      </c>
      <c r="O7" s="171" t="s">
        <v>28</v>
      </c>
      <c r="P7" s="172"/>
      <c r="Q7" s="170"/>
      <c r="R7" s="48" t="s">
        <v>186</v>
      </c>
      <c r="S7" s="171" t="s">
        <v>28</v>
      </c>
      <c r="T7" s="172"/>
    </row>
    <row r="8" spans="1:20" ht="64.5" x14ac:dyDescent="0.55000000000000004">
      <c r="B8" s="167" t="s">
        <v>104</v>
      </c>
      <c r="C8" s="168" t="s">
        <v>69</v>
      </c>
      <c r="D8" s="169"/>
      <c r="E8" s="170"/>
      <c r="F8" s="48" t="s">
        <v>186</v>
      </c>
      <c r="G8" s="171" t="s">
        <v>28</v>
      </c>
      <c r="H8" s="172"/>
      <c r="I8" s="170"/>
      <c r="J8" s="48" t="s">
        <v>186</v>
      </c>
      <c r="K8" s="171" t="s">
        <v>28</v>
      </c>
      <c r="L8" s="172"/>
      <c r="M8" s="170"/>
      <c r="N8" s="48" t="s">
        <v>186</v>
      </c>
      <c r="O8" s="171" t="s">
        <v>28</v>
      </c>
      <c r="P8" s="172"/>
      <c r="Q8" s="170"/>
      <c r="R8" s="48" t="s">
        <v>186</v>
      </c>
      <c r="S8" s="171" t="s">
        <v>28</v>
      </c>
      <c r="T8" s="172"/>
    </row>
    <row r="9" spans="1:20" ht="69" x14ac:dyDescent="0.3">
      <c r="B9" s="167" t="s">
        <v>105</v>
      </c>
      <c r="C9" s="168" t="s">
        <v>70</v>
      </c>
      <c r="D9" s="169"/>
      <c r="E9" s="170"/>
      <c r="F9" s="48" t="s">
        <v>186</v>
      </c>
      <c r="G9" s="171" t="s">
        <v>28</v>
      </c>
      <c r="H9" s="172"/>
      <c r="I9" s="170"/>
      <c r="J9" s="48" t="s">
        <v>186</v>
      </c>
      <c r="K9" s="171" t="s">
        <v>28</v>
      </c>
      <c r="L9" s="172"/>
      <c r="M9" s="170"/>
      <c r="N9" s="48" t="s">
        <v>186</v>
      </c>
      <c r="O9" s="171" t="s">
        <v>28</v>
      </c>
      <c r="P9" s="172"/>
      <c r="Q9" s="170"/>
      <c r="R9" s="48" t="s">
        <v>186</v>
      </c>
      <c r="S9" s="171" t="s">
        <v>28</v>
      </c>
      <c r="T9" s="172"/>
    </row>
    <row r="10" spans="1:20" ht="64.5" x14ac:dyDescent="0.55000000000000004">
      <c r="B10" s="167" t="s">
        <v>106</v>
      </c>
      <c r="C10" s="168" t="s">
        <v>66</v>
      </c>
      <c r="D10" s="169"/>
      <c r="E10" s="170"/>
      <c r="F10" s="48" t="s">
        <v>186</v>
      </c>
      <c r="G10" s="171" t="s">
        <v>28</v>
      </c>
      <c r="H10" s="172"/>
      <c r="I10" s="170"/>
      <c r="J10" s="48" t="s">
        <v>186</v>
      </c>
      <c r="K10" s="171" t="s">
        <v>28</v>
      </c>
      <c r="L10" s="172"/>
      <c r="M10" s="170"/>
      <c r="N10" s="48" t="s">
        <v>186</v>
      </c>
      <c r="O10" s="171" t="s">
        <v>28</v>
      </c>
      <c r="P10" s="172"/>
      <c r="Q10" s="170"/>
      <c r="R10" s="48" t="s">
        <v>186</v>
      </c>
      <c r="S10" s="171" t="s">
        <v>28</v>
      </c>
      <c r="T10" s="172"/>
    </row>
    <row r="11" spans="1:20" ht="64.5" x14ac:dyDescent="0.55000000000000004">
      <c r="B11" s="167" t="s">
        <v>107</v>
      </c>
      <c r="C11" s="168" t="s">
        <v>67</v>
      </c>
      <c r="D11" s="169"/>
      <c r="E11" s="170"/>
      <c r="F11" s="48" t="s">
        <v>186</v>
      </c>
      <c r="G11" s="171" t="s">
        <v>28</v>
      </c>
      <c r="H11" s="172"/>
      <c r="I11" s="170"/>
      <c r="J11" s="48" t="s">
        <v>186</v>
      </c>
      <c r="K11" s="171" t="s">
        <v>28</v>
      </c>
      <c r="L11" s="172"/>
      <c r="M11" s="170"/>
      <c r="N11" s="48" t="s">
        <v>186</v>
      </c>
      <c r="O11" s="171" t="s">
        <v>28</v>
      </c>
      <c r="P11" s="172"/>
      <c r="Q11" s="170"/>
      <c r="R11" s="48" t="s">
        <v>186</v>
      </c>
      <c r="S11" s="171" t="s">
        <v>28</v>
      </c>
      <c r="T11" s="172"/>
    </row>
    <row r="12" spans="1:20" s="141" customFormat="1" ht="44.4" customHeight="1" x14ac:dyDescent="0.55000000000000004">
      <c r="B12" s="151" t="s">
        <v>24</v>
      </c>
      <c r="C12" s="152"/>
      <c r="D12" s="153"/>
      <c r="E12" s="173"/>
      <c r="F12" s="174" t="s">
        <v>190</v>
      </c>
      <c r="G12" s="175" t="s">
        <v>27</v>
      </c>
      <c r="H12" s="176" t="s">
        <v>26</v>
      </c>
      <c r="I12" s="173"/>
      <c r="J12" s="174" t="s">
        <v>190</v>
      </c>
      <c r="K12" s="175" t="s">
        <v>27</v>
      </c>
      <c r="L12" s="176" t="s">
        <v>26</v>
      </c>
      <c r="M12" s="173"/>
      <c r="N12" s="174" t="s">
        <v>190</v>
      </c>
      <c r="O12" s="175" t="s">
        <v>27</v>
      </c>
      <c r="P12" s="176" t="s">
        <v>26</v>
      </c>
      <c r="Q12" s="173"/>
      <c r="R12" s="174" t="s">
        <v>190</v>
      </c>
      <c r="S12" s="175" t="s">
        <v>27</v>
      </c>
      <c r="T12" s="176" t="s">
        <v>26</v>
      </c>
    </row>
    <row r="13" spans="1:20" s="141" customFormat="1" ht="34.799999999999997" customHeight="1" x14ac:dyDescent="0.55000000000000004">
      <c r="A13" s="141" t="s">
        <v>81</v>
      </c>
      <c r="B13" s="161" t="s">
        <v>109</v>
      </c>
      <c r="C13" s="177"/>
      <c r="D13" s="163"/>
      <c r="E13" s="164"/>
      <c r="F13" s="177" t="s">
        <v>192</v>
      </c>
      <c r="G13" s="177" t="s">
        <v>191</v>
      </c>
      <c r="H13" s="178">
        <f>IFERROR(SUMIF(E14:E19,TRUE,H14:H19)/COUNTIF(E14:E19,TRUE),"N/A")</f>
        <v>0</v>
      </c>
      <c r="I13" s="164"/>
      <c r="J13" s="177" t="s">
        <v>192</v>
      </c>
      <c r="K13" s="177" t="s">
        <v>191</v>
      </c>
      <c r="L13" s="178">
        <f>IFERROR(SUMIF(I14:I19,TRUE,L14:L19)/COUNTIF(I14:I19,TRUE),"N/A")</f>
        <v>0</v>
      </c>
      <c r="M13" s="164"/>
      <c r="N13" s="177" t="s">
        <v>192</v>
      </c>
      <c r="O13" s="177" t="s">
        <v>191</v>
      </c>
      <c r="P13" s="178">
        <f>IFERROR(SUMIF(M14:M19,TRUE,P14:P19)/COUNTIF(M14:M19,TRUE),"N/A")</f>
        <v>0</v>
      </c>
      <c r="Q13" s="164"/>
      <c r="R13" s="177" t="s">
        <v>192</v>
      </c>
      <c r="S13" s="177" t="s">
        <v>191</v>
      </c>
      <c r="T13" s="178">
        <f>IFERROR(SUMIF(Q14:Q19,TRUE,T14:T19)/COUNTIF(Q14:Q19,TRUE),"N/A")</f>
        <v>0</v>
      </c>
    </row>
    <row r="14" spans="1:20" ht="51.6" x14ac:dyDescent="0.55000000000000004">
      <c r="A14" s="179" t="s">
        <v>75</v>
      </c>
      <c r="B14" s="167" t="s">
        <v>103</v>
      </c>
      <c r="C14" s="180" t="s">
        <v>198</v>
      </c>
      <c r="D14" s="181"/>
      <c r="E14" s="51" t="b">
        <v>1</v>
      </c>
      <c r="F14" s="50" t="s">
        <v>187</v>
      </c>
      <c r="G14" s="171" t="s">
        <v>28</v>
      </c>
      <c r="H14" s="172"/>
      <c r="I14" s="51" t="b">
        <v>1</v>
      </c>
      <c r="J14" s="50" t="s">
        <v>187</v>
      </c>
      <c r="K14" s="171" t="s">
        <v>28</v>
      </c>
      <c r="L14" s="172"/>
      <c r="M14" s="51" t="b">
        <v>1</v>
      </c>
      <c r="N14" s="50" t="s">
        <v>187</v>
      </c>
      <c r="O14" s="171" t="s">
        <v>28</v>
      </c>
      <c r="P14" s="172"/>
      <c r="Q14" s="51" t="b">
        <v>1</v>
      </c>
      <c r="R14" s="50" t="s">
        <v>187</v>
      </c>
      <c r="S14" s="171" t="s">
        <v>28</v>
      </c>
      <c r="T14" s="172"/>
    </row>
    <row r="15" spans="1:20" ht="51.6" x14ac:dyDescent="0.55000000000000004">
      <c r="A15" s="179" t="s">
        <v>76</v>
      </c>
      <c r="B15" s="167" t="s">
        <v>104</v>
      </c>
      <c r="C15" s="180" t="s">
        <v>197</v>
      </c>
      <c r="D15" s="181"/>
      <c r="E15" s="51" t="b">
        <v>0</v>
      </c>
      <c r="F15" s="50" t="s">
        <v>187</v>
      </c>
      <c r="G15" s="171" t="s">
        <v>28</v>
      </c>
      <c r="H15" s="172"/>
      <c r="I15" s="51" t="b">
        <v>0</v>
      </c>
      <c r="J15" s="50" t="s">
        <v>187</v>
      </c>
      <c r="K15" s="171" t="s">
        <v>28</v>
      </c>
      <c r="L15" s="172"/>
      <c r="M15" s="51" t="b">
        <v>0</v>
      </c>
      <c r="N15" s="50" t="s">
        <v>187</v>
      </c>
      <c r="O15" s="171" t="s">
        <v>28</v>
      </c>
      <c r="P15" s="172"/>
      <c r="Q15" s="51" t="b">
        <v>0</v>
      </c>
      <c r="R15" s="50" t="s">
        <v>187</v>
      </c>
      <c r="S15" s="171" t="s">
        <v>28</v>
      </c>
      <c r="T15" s="172"/>
    </row>
    <row r="16" spans="1:20" ht="69" x14ac:dyDescent="0.3">
      <c r="A16" s="179" t="s">
        <v>77</v>
      </c>
      <c r="B16" s="167" t="s">
        <v>105</v>
      </c>
      <c r="C16" s="180" t="s">
        <v>196</v>
      </c>
      <c r="D16" s="181"/>
      <c r="E16" s="51" t="b">
        <v>0</v>
      </c>
      <c r="F16" s="50" t="s">
        <v>187</v>
      </c>
      <c r="G16" s="171" t="s">
        <v>28</v>
      </c>
      <c r="H16" s="172"/>
      <c r="I16" s="51" t="b">
        <v>0</v>
      </c>
      <c r="J16" s="50" t="s">
        <v>187</v>
      </c>
      <c r="K16" s="171" t="s">
        <v>28</v>
      </c>
      <c r="L16" s="172"/>
      <c r="M16" s="51" t="b">
        <v>0</v>
      </c>
      <c r="N16" s="50" t="s">
        <v>187</v>
      </c>
      <c r="O16" s="171" t="s">
        <v>28</v>
      </c>
      <c r="P16" s="172"/>
      <c r="Q16" s="51" t="b">
        <v>0</v>
      </c>
      <c r="R16" s="50" t="s">
        <v>187</v>
      </c>
      <c r="S16" s="171" t="s">
        <v>28</v>
      </c>
      <c r="T16" s="172"/>
    </row>
    <row r="17" spans="1:20" ht="69" x14ac:dyDescent="0.3">
      <c r="A17" s="179" t="s">
        <v>78</v>
      </c>
      <c r="B17" s="167" t="s">
        <v>106</v>
      </c>
      <c r="C17" s="180" t="s">
        <v>195</v>
      </c>
      <c r="D17" s="181"/>
      <c r="E17" s="51" t="b">
        <v>0</v>
      </c>
      <c r="F17" s="50" t="s">
        <v>187</v>
      </c>
      <c r="G17" s="171" t="s">
        <v>28</v>
      </c>
      <c r="H17" s="172"/>
      <c r="I17" s="51" t="b">
        <v>0</v>
      </c>
      <c r="J17" s="50" t="s">
        <v>187</v>
      </c>
      <c r="K17" s="171" t="s">
        <v>28</v>
      </c>
      <c r="L17" s="172"/>
      <c r="M17" s="51" t="b">
        <v>0</v>
      </c>
      <c r="N17" s="50" t="s">
        <v>187</v>
      </c>
      <c r="O17" s="171" t="s">
        <v>28</v>
      </c>
      <c r="P17" s="172"/>
      <c r="Q17" s="51" t="b">
        <v>0</v>
      </c>
      <c r="R17" s="50" t="s">
        <v>187</v>
      </c>
      <c r="S17" s="171" t="s">
        <v>28</v>
      </c>
      <c r="T17" s="172"/>
    </row>
    <row r="18" spans="1:20" ht="69" x14ac:dyDescent="0.3">
      <c r="A18" s="179" t="s">
        <v>79</v>
      </c>
      <c r="B18" s="167" t="s">
        <v>107</v>
      </c>
      <c r="C18" s="180" t="s">
        <v>194</v>
      </c>
      <c r="D18" s="181"/>
      <c r="E18" s="51" t="b">
        <v>0</v>
      </c>
      <c r="F18" s="50" t="s">
        <v>187</v>
      </c>
      <c r="G18" s="171" t="s">
        <v>28</v>
      </c>
      <c r="H18" s="172"/>
      <c r="I18" s="51" t="b">
        <v>0</v>
      </c>
      <c r="J18" s="50" t="s">
        <v>187</v>
      </c>
      <c r="K18" s="171" t="s">
        <v>28</v>
      </c>
      <c r="L18" s="172"/>
      <c r="M18" s="51" t="b">
        <v>0</v>
      </c>
      <c r="N18" s="50" t="s">
        <v>187</v>
      </c>
      <c r="O18" s="171" t="s">
        <v>28</v>
      </c>
      <c r="P18" s="172"/>
      <c r="Q18" s="51" t="b">
        <v>0</v>
      </c>
      <c r="R18" s="50" t="s">
        <v>187</v>
      </c>
      <c r="S18" s="171" t="s">
        <v>28</v>
      </c>
      <c r="T18" s="172"/>
    </row>
    <row r="19" spans="1:20" ht="69" x14ac:dyDescent="0.3">
      <c r="A19" s="179" t="s">
        <v>80</v>
      </c>
      <c r="B19" s="167" t="s">
        <v>110</v>
      </c>
      <c r="C19" s="180" t="s">
        <v>193</v>
      </c>
      <c r="D19" s="181"/>
      <c r="E19" s="51" t="b">
        <v>0</v>
      </c>
      <c r="F19" s="50" t="s">
        <v>187</v>
      </c>
      <c r="G19" s="171" t="s">
        <v>28</v>
      </c>
      <c r="H19" s="172"/>
      <c r="I19" s="51" t="b">
        <v>0</v>
      </c>
      <c r="J19" s="50" t="s">
        <v>187</v>
      </c>
      <c r="K19" s="171" t="s">
        <v>28</v>
      </c>
      <c r="L19" s="172"/>
      <c r="M19" s="51" t="b">
        <v>0</v>
      </c>
      <c r="N19" s="50" t="s">
        <v>187</v>
      </c>
      <c r="O19" s="171" t="s">
        <v>28</v>
      </c>
      <c r="P19" s="172"/>
      <c r="Q19" s="51" t="b">
        <v>0</v>
      </c>
      <c r="R19" s="50" t="s">
        <v>187</v>
      </c>
      <c r="S19" s="171" t="s">
        <v>28</v>
      </c>
      <c r="T19" s="172"/>
    </row>
    <row r="20" spans="1:20" ht="31.8" customHeight="1" x14ac:dyDescent="0.3">
      <c r="C20" s="182"/>
      <c r="D20" s="183"/>
      <c r="E20" s="182"/>
      <c r="G20" s="182" t="s">
        <v>189</v>
      </c>
      <c r="I20" s="182"/>
      <c r="K20" s="182" t="s">
        <v>189</v>
      </c>
      <c r="M20" s="182"/>
      <c r="O20" s="182" t="s">
        <v>189</v>
      </c>
      <c r="Q20" s="182"/>
      <c r="S20" s="182" t="s">
        <v>189</v>
      </c>
    </row>
    <row r="22" spans="1:20" x14ac:dyDescent="0.3">
      <c r="C22" s="182"/>
    </row>
  </sheetData>
  <sheetProtection algorithmName="SHA-512" hashValue="5SxqssrQm749CSHELZu70aiyfw6CrgLGI5yxHIO/5SyVwmla5zvUl1xgy0wLFffddVYFeyrjHLelYB2TNGqMqg==" saltValue="rXeeFEEruwSoJXSs05s4rw==" spinCount="100000" sheet="1" objects="1" scenarios="1" selectLockedCells="1"/>
  <conditionalFormatting sqref="F14">
    <cfRule type="expression" dxfId="95" priority="195">
      <formula>E14=TRUE</formula>
    </cfRule>
  </conditionalFormatting>
  <conditionalFormatting sqref="G14:G16 G18:G19">
    <cfRule type="expression" dxfId="94" priority="190">
      <formula>E14=FALSE</formula>
    </cfRule>
  </conditionalFormatting>
  <conditionalFormatting sqref="H14">
    <cfRule type="expression" dxfId="93" priority="117">
      <formula>AND(E14=FALSE,H14&lt;&gt;"")</formula>
    </cfRule>
  </conditionalFormatting>
  <conditionalFormatting sqref="H14:H16 H18:H19">
    <cfRule type="expression" dxfId="92" priority="115" stopIfTrue="1">
      <formula>AND(E14=FALSE,H14&lt;&gt;"")</formula>
    </cfRule>
  </conditionalFormatting>
  <conditionalFormatting sqref="H14:H16 H18:H19">
    <cfRule type="expression" dxfId="91" priority="116">
      <formula>E14=FALSE</formula>
    </cfRule>
  </conditionalFormatting>
  <conditionalFormatting sqref="F15:F16 F18:F19">
    <cfRule type="expression" dxfId="90" priority="102">
      <formula>E15=TRUE</formula>
    </cfRule>
  </conditionalFormatting>
  <conditionalFormatting sqref="O14:O16 O18:O19">
    <cfRule type="expression" dxfId="89" priority="85">
      <formula>M14=FALSE</formula>
    </cfRule>
  </conditionalFormatting>
  <conditionalFormatting sqref="S14:S16 S18:S19">
    <cfRule type="expression" dxfId="88" priority="81">
      <formula>Q14=FALSE</formula>
    </cfRule>
  </conditionalFormatting>
  <conditionalFormatting sqref="K14:K16 K18:K19">
    <cfRule type="expression" dxfId="87" priority="65">
      <formula>I14=FALSE</formula>
    </cfRule>
  </conditionalFormatting>
  <conditionalFormatting sqref="G17">
    <cfRule type="expression" dxfId="86" priority="63">
      <formula>E17=FALSE</formula>
    </cfRule>
  </conditionalFormatting>
  <conditionalFormatting sqref="F17">
    <cfRule type="expression" dxfId="85" priority="56">
      <formula>E17=TRUE</formula>
    </cfRule>
  </conditionalFormatting>
  <conditionalFormatting sqref="H17">
    <cfRule type="expression" dxfId="84" priority="57" stopIfTrue="1">
      <formula>AND(E17=FALSE,H17&lt;&gt;"")</formula>
    </cfRule>
  </conditionalFormatting>
  <conditionalFormatting sqref="H17">
    <cfRule type="expression" dxfId="83" priority="58">
      <formula>E17=FALSE</formula>
    </cfRule>
  </conditionalFormatting>
  <conditionalFormatting sqref="O17">
    <cfRule type="expression" dxfId="82" priority="55">
      <formula>M17=FALSE</formula>
    </cfRule>
  </conditionalFormatting>
  <conditionalFormatting sqref="S17">
    <cfRule type="expression" dxfId="81" priority="52">
      <formula>Q17=FALSE</formula>
    </cfRule>
  </conditionalFormatting>
  <conditionalFormatting sqref="K17">
    <cfRule type="expression" dxfId="80" priority="41">
      <formula>I17=FALSE</formula>
    </cfRule>
  </conditionalFormatting>
  <conditionalFormatting sqref="J14">
    <cfRule type="expression" dxfId="79" priority="40">
      <formula>I14=TRUE</formula>
    </cfRule>
  </conditionalFormatting>
  <conditionalFormatting sqref="J15:J16 J18:J19">
    <cfRule type="expression" dxfId="78" priority="39">
      <formula>I15=TRUE</formula>
    </cfRule>
  </conditionalFormatting>
  <conditionalFormatting sqref="J17">
    <cfRule type="expression" dxfId="77" priority="38">
      <formula>I17=TRUE</formula>
    </cfRule>
  </conditionalFormatting>
  <conditionalFormatting sqref="N14">
    <cfRule type="expression" dxfId="76" priority="37">
      <formula>M14=TRUE</formula>
    </cfRule>
  </conditionalFormatting>
  <conditionalFormatting sqref="N15:N16 N18:N19">
    <cfRule type="expression" dxfId="75" priority="36">
      <formula>M15=TRUE</formula>
    </cfRule>
  </conditionalFormatting>
  <conditionalFormatting sqref="N17">
    <cfRule type="expression" dxfId="74" priority="35">
      <formula>M17=TRUE</formula>
    </cfRule>
  </conditionalFormatting>
  <conditionalFormatting sqref="R14">
    <cfRule type="expression" dxfId="73" priority="34">
      <formula>Q14=TRUE</formula>
    </cfRule>
  </conditionalFormatting>
  <conditionalFormatting sqref="R15:R16 R18:R19">
    <cfRule type="expression" dxfId="72" priority="33">
      <formula>Q15=TRUE</formula>
    </cfRule>
  </conditionalFormatting>
  <conditionalFormatting sqref="R17">
    <cfRule type="expression" dxfId="71" priority="32">
      <formula>Q17=TRUE</formula>
    </cfRule>
  </conditionalFormatting>
  <conditionalFormatting sqref="L14">
    <cfRule type="expression" dxfId="70" priority="25">
      <formula>AND(I14=FALSE,L14&lt;&gt;"")</formula>
    </cfRule>
  </conditionalFormatting>
  <conditionalFormatting sqref="L14:L16 L18:L19">
    <cfRule type="expression" dxfId="69" priority="23" stopIfTrue="1">
      <formula>AND(I14=FALSE,L14&lt;&gt;"")</formula>
    </cfRule>
  </conditionalFormatting>
  <conditionalFormatting sqref="L14:L16 L18:L19">
    <cfRule type="expression" dxfId="68" priority="24">
      <formula>I14=FALSE</formula>
    </cfRule>
  </conditionalFormatting>
  <conditionalFormatting sqref="L17">
    <cfRule type="expression" dxfId="67" priority="21" stopIfTrue="1">
      <formula>AND(I17=FALSE,L17&lt;&gt;"")</formula>
    </cfRule>
  </conditionalFormatting>
  <conditionalFormatting sqref="L17">
    <cfRule type="expression" dxfId="66" priority="22">
      <formula>I17=FALSE</formula>
    </cfRule>
  </conditionalFormatting>
  <conditionalFormatting sqref="P14">
    <cfRule type="expression" dxfId="65" priority="20">
      <formula>AND(M14=FALSE,P14&lt;&gt;"")</formula>
    </cfRule>
  </conditionalFormatting>
  <conditionalFormatting sqref="P14:P16 P18:P19">
    <cfRule type="expression" dxfId="64" priority="18" stopIfTrue="1">
      <formula>AND(M14=FALSE,P14&lt;&gt;"")</formula>
    </cfRule>
  </conditionalFormatting>
  <conditionalFormatting sqref="P14:P16 P18:P19">
    <cfRule type="expression" dxfId="63" priority="19">
      <formula>M14=FALSE</formula>
    </cfRule>
  </conditionalFormatting>
  <conditionalFormatting sqref="P17">
    <cfRule type="expression" dxfId="62" priority="16" stopIfTrue="1">
      <formula>AND(M17=FALSE,P17&lt;&gt;"")</formula>
    </cfRule>
  </conditionalFormatting>
  <conditionalFormatting sqref="P17">
    <cfRule type="expression" dxfId="61" priority="17">
      <formula>M17=FALSE</formula>
    </cfRule>
  </conditionalFormatting>
  <conditionalFormatting sqref="T14">
    <cfRule type="expression" dxfId="60" priority="15">
      <formula>AND(Q14=FALSE,T14&lt;&gt;"")</formula>
    </cfRule>
  </conditionalFormatting>
  <conditionalFormatting sqref="T14:T16 T18:T19">
    <cfRule type="expression" dxfId="59" priority="13" stopIfTrue="1">
      <formula>AND(Q14=FALSE,T14&lt;&gt;"")</formula>
    </cfRule>
  </conditionalFormatting>
  <conditionalFormatting sqref="T14:T16 T18:T19">
    <cfRule type="expression" dxfId="58" priority="14">
      <formula>Q14=FALSE</formula>
    </cfRule>
  </conditionalFormatting>
  <conditionalFormatting sqref="T17">
    <cfRule type="expression" dxfId="57" priority="11" stopIfTrue="1">
      <formula>AND(Q17=FALSE,T17&lt;&gt;"")</formula>
    </cfRule>
  </conditionalFormatting>
  <conditionalFormatting sqref="T17">
    <cfRule type="expression" dxfId="56" priority="12">
      <formula>Q17=FALSE</formula>
    </cfRule>
  </conditionalFormatting>
  <dataValidations disablePrompts="1" count="1">
    <dataValidation type="list" allowBlank="1" showInputMessage="1" showErrorMessage="1" sqref="H7:H11 L7:L11 P7:P11 T7:T11 H14:H19 T14:T19 L14:L19 P14:P19">
      <formula1>"10%,20%,30%,40%,50%,60%,70%,80%,90%,100%"</formula1>
    </dataValidation>
  </dataValidations>
  <printOptions horizontalCentered="1" verticalCentered="1"/>
  <pageMargins left="0.59055118110236227" right="0.59055118110236227" top="0.98425196850393704" bottom="0.59055118110236227" header="0.39370078740157483" footer="0.19685039370078741"/>
  <pageSetup paperSize="9" scale="48" fitToWidth="0" orientation="landscape" r:id="rId1"/>
  <headerFooter>
    <oddHeader>&amp;L&amp;"-,Bold"&amp;18Annex 7b Survey vessel and equipment that is proposed to execute the work.&amp;R&amp;G</oddHeader>
  </headerFooter>
  <colBreaks count="1" manualBreakCount="1">
    <brk id="12" max="17"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5" r:id="rId5" name="Check Box 7">
              <controlPr defaultSize="0" autoFill="0" autoLine="0" autoPict="0">
                <anchor moveWithCells="1">
                  <from>
                    <xdr:col>5</xdr:col>
                    <xdr:colOff>2941320</xdr:colOff>
                    <xdr:row>5</xdr:row>
                    <xdr:rowOff>76200</xdr:rowOff>
                  </from>
                  <to>
                    <xdr:col>5</xdr:col>
                    <xdr:colOff>3436620</xdr:colOff>
                    <xdr:row>5</xdr:row>
                    <xdr:rowOff>259080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5</xdr:col>
                    <xdr:colOff>3459480</xdr:colOff>
                    <xdr:row>5</xdr:row>
                    <xdr:rowOff>68580</xdr:rowOff>
                  </from>
                  <to>
                    <xdr:col>5</xdr:col>
                    <xdr:colOff>3954780</xdr:colOff>
                    <xdr:row>5</xdr:row>
                    <xdr:rowOff>266700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5</xdr:col>
                    <xdr:colOff>3985260</xdr:colOff>
                    <xdr:row>5</xdr:row>
                    <xdr:rowOff>68580</xdr:rowOff>
                  </from>
                  <to>
                    <xdr:col>5</xdr:col>
                    <xdr:colOff>4465320</xdr:colOff>
                    <xdr:row>5</xdr:row>
                    <xdr:rowOff>266700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5</xdr:col>
                    <xdr:colOff>4983480</xdr:colOff>
                    <xdr:row>5</xdr:row>
                    <xdr:rowOff>76200</xdr:rowOff>
                  </from>
                  <to>
                    <xdr:col>5</xdr:col>
                    <xdr:colOff>5478780</xdr:colOff>
                    <xdr:row>5</xdr:row>
                    <xdr:rowOff>259080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5</xdr:col>
                    <xdr:colOff>5501640</xdr:colOff>
                    <xdr:row>5</xdr:row>
                    <xdr:rowOff>76200</xdr:rowOff>
                  </from>
                  <to>
                    <xdr:col>5</xdr:col>
                    <xdr:colOff>5996940</xdr:colOff>
                    <xdr:row>5</xdr:row>
                    <xdr:rowOff>259080</xdr:rowOff>
                  </to>
                </anchor>
              </controlPr>
            </control>
          </mc:Choice>
        </mc:AlternateContent>
        <mc:AlternateContent xmlns:mc="http://schemas.openxmlformats.org/markup-compatibility/2006">
          <mc:Choice Requires="x14">
            <control shapeId="2107" r:id="rId10" name="Check Box 59">
              <controlPr defaultSize="0" autoFill="0" autoLine="0" autoPict="0">
                <anchor moveWithCells="1">
                  <from>
                    <xdr:col>9</xdr:col>
                    <xdr:colOff>2865120</xdr:colOff>
                    <xdr:row>5</xdr:row>
                    <xdr:rowOff>76200</xdr:rowOff>
                  </from>
                  <to>
                    <xdr:col>9</xdr:col>
                    <xdr:colOff>3345180</xdr:colOff>
                    <xdr:row>5</xdr:row>
                    <xdr:rowOff>259080</xdr:rowOff>
                  </to>
                </anchor>
              </controlPr>
            </control>
          </mc:Choice>
        </mc:AlternateContent>
        <mc:AlternateContent xmlns:mc="http://schemas.openxmlformats.org/markup-compatibility/2006">
          <mc:Choice Requires="x14">
            <control shapeId="2108" r:id="rId11" name="Check Box 60">
              <controlPr defaultSize="0" autoFill="0" autoLine="0" autoPict="0">
                <anchor moveWithCells="1">
                  <from>
                    <xdr:col>9</xdr:col>
                    <xdr:colOff>3360420</xdr:colOff>
                    <xdr:row>5</xdr:row>
                    <xdr:rowOff>76200</xdr:rowOff>
                  </from>
                  <to>
                    <xdr:col>9</xdr:col>
                    <xdr:colOff>3855720</xdr:colOff>
                    <xdr:row>5</xdr:row>
                    <xdr:rowOff>266700</xdr:rowOff>
                  </to>
                </anchor>
              </controlPr>
            </control>
          </mc:Choice>
        </mc:AlternateContent>
        <mc:AlternateContent xmlns:mc="http://schemas.openxmlformats.org/markup-compatibility/2006">
          <mc:Choice Requires="x14">
            <control shapeId="2109" r:id="rId12" name="Check Box 61">
              <controlPr defaultSize="0" autoFill="0" autoLine="0" autoPict="0">
                <anchor moveWithCells="1">
                  <from>
                    <xdr:col>9</xdr:col>
                    <xdr:colOff>3878580</xdr:colOff>
                    <xdr:row>5</xdr:row>
                    <xdr:rowOff>76200</xdr:rowOff>
                  </from>
                  <to>
                    <xdr:col>9</xdr:col>
                    <xdr:colOff>4373880</xdr:colOff>
                    <xdr:row>5</xdr:row>
                    <xdr:rowOff>259080</xdr:rowOff>
                  </to>
                </anchor>
              </controlPr>
            </control>
          </mc:Choice>
        </mc:AlternateContent>
        <mc:AlternateContent xmlns:mc="http://schemas.openxmlformats.org/markup-compatibility/2006">
          <mc:Choice Requires="x14">
            <control shapeId="2110" r:id="rId13" name="Check Box 62">
              <controlPr defaultSize="0" autoFill="0" autoLine="0" autoPict="0">
                <anchor moveWithCells="1">
                  <from>
                    <xdr:col>9</xdr:col>
                    <xdr:colOff>4892040</xdr:colOff>
                    <xdr:row>5</xdr:row>
                    <xdr:rowOff>76200</xdr:rowOff>
                  </from>
                  <to>
                    <xdr:col>9</xdr:col>
                    <xdr:colOff>5387340</xdr:colOff>
                    <xdr:row>5</xdr:row>
                    <xdr:rowOff>259080</xdr:rowOff>
                  </to>
                </anchor>
              </controlPr>
            </control>
          </mc:Choice>
        </mc:AlternateContent>
        <mc:AlternateContent xmlns:mc="http://schemas.openxmlformats.org/markup-compatibility/2006">
          <mc:Choice Requires="x14">
            <control shapeId="2111" r:id="rId14" name="Check Box 63">
              <controlPr defaultSize="0" autoFill="0" autoLine="0" autoPict="0">
                <anchor moveWithCells="1">
                  <from>
                    <xdr:col>9</xdr:col>
                    <xdr:colOff>5402580</xdr:colOff>
                    <xdr:row>5</xdr:row>
                    <xdr:rowOff>76200</xdr:rowOff>
                  </from>
                  <to>
                    <xdr:col>9</xdr:col>
                    <xdr:colOff>5897880</xdr:colOff>
                    <xdr:row>5</xdr:row>
                    <xdr:rowOff>259080</xdr:rowOff>
                  </to>
                </anchor>
              </controlPr>
            </control>
          </mc:Choice>
        </mc:AlternateContent>
        <mc:AlternateContent xmlns:mc="http://schemas.openxmlformats.org/markup-compatibility/2006">
          <mc:Choice Requires="x14">
            <control shapeId="2112" r:id="rId15" name="Check Box 64">
              <controlPr defaultSize="0" autoFill="0" autoLine="0" autoPict="0">
                <anchor moveWithCells="1">
                  <from>
                    <xdr:col>13</xdr:col>
                    <xdr:colOff>2865120</xdr:colOff>
                    <xdr:row>5</xdr:row>
                    <xdr:rowOff>76200</xdr:rowOff>
                  </from>
                  <to>
                    <xdr:col>13</xdr:col>
                    <xdr:colOff>3368040</xdr:colOff>
                    <xdr:row>5</xdr:row>
                    <xdr:rowOff>259080</xdr:rowOff>
                  </to>
                </anchor>
              </controlPr>
            </control>
          </mc:Choice>
        </mc:AlternateContent>
        <mc:AlternateContent xmlns:mc="http://schemas.openxmlformats.org/markup-compatibility/2006">
          <mc:Choice Requires="x14">
            <control shapeId="2113" r:id="rId16" name="Check Box 65">
              <controlPr defaultSize="0" autoFill="0" autoLine="0" autoPict="0">
                <anchor moveWithCells="1">
                  <from>
                    <xdr:col>13</xdr:col>
                    <xdr:colOff>3383280</xdr:colOff>
                    <xdr:row>5</xdr:row>
                    <xdr:rowOff>68580</xdr:rowOff>
                  </from>
                  <to>
                    <xdr:col>13</xdr:col>
                    <xdr:colOff>3878580</xdr:colOff>
                    <xdr:row>5</xdr:row>
                    <xdr:rowOff>266700</xdr:rowOff>
                  </to>
                </anchor>
              </controlPr>
            </control>
          </mc:Choice>
        </mc:AlternateContent>
        <mc:AlternateContent xmlns:mc="http://schemas.openxmlformats.org/markup-compatibility/2006">
          <mc:Choice Requires="x14">
            <control shapeId="2114" r:id="rId17" name="Check Box 66">
              <controlPr defaultSize="0" autoFill="0" autoLine="0" autoPict="0">
                <anchor moveWithCells="1">
                  <from>
                    <xdr:col>13</xdr:col>
                    <xdr:colOff>3893820</xdr:colOff>
                    <xdr:row>5</xdr:row>
                    <xdr:rowOff>68580</xdr:rowOff>
                  </from>
                  <to>
                    <xdr:col>13</xdr:col>
                    <xdr:colOff>4389120</xdr:colOff>
                    <xdr:row>5</xdr:row>
                    <xdr:rowOff>266700</xdr:rowOff>
                  </to>
                </anchor>
              </controlPr>
            </control>
          </mc:Choice>
        </mc:AlternateContent>
        <mc:AlternateContent xmlns:mc="http://schemas.openxmlformats.org/markup-compatibility/2006">
          <mc:Choice Requires="x14">
            <control shapeId="2115" r:id="rId18" name="Check Box 67">
              <controlPr defaultSize="0" autoFill="0" autoLine="0" autoPict="0">
                <anchor moveWithCells="1">
                  <from>
                    <xdr:col>13</xdr:col>
                    <xdr:colOff>4907280</xdr:colOff>
                    <xdr:row>5</xdr:row>
                    <xdr:rowOff>76200</xdr:rowOff>
                  </from>
                  <to>
                    <xdr:col>13</xdr:col>
                    <xdr:colOff>5402580</xdr:colOff>
                    <xdr:row>5</xdr:row>
                    <xdr:rowOff>259080</xdr:rowOff>
                  </to>
                </anchor>
              </controlPr>
            </control>
          </mc:Choice>
        </mc:AlternateContent>
        <mc:AlternateContent xmlns:mc="http://schemas.openxmlformats.org/markup-compatibility/2006">
          <mc:Choice Requires="x14">
            <control shapeId="2116" r:id="rId19" name="Check Box 68">
              <controlPr defaultSize="0" autoFill="0" autoLine="0" autoPict="0">
                <anchor moveWithCells="1">
                  <from>
                    <xdr:col>13</xdr:col>
                    <xdr:colOff>5417820</xdr:colOff>
                    <xdr:row>5</xdr:row>
                    <xdr:rowOff>76200</xdr:rowOff>
                  </from>
                  <to>
                    <xdr:col>13</xdr:col>
                    <xdr:colOff>5913120</xdr:colOff>
                    <xdr:row>5</xdr:row>
                    <xdr:rowOff>259080</xdr:rowOff>
                  </to>
                </anchor>
              </controlPr>
            </control>
          </mc:Choice>
        </mc:AlternateContent>
        <mc:AlternateContent xmlns:mc="http://schemas.openxmlformats.org/markup-compatibility/2006">
          <mc:Choice Requires="x14">
            <control shapeId="2117" r:id="rId20" name="Check Box 69">
              <controlPr defaultSize="0" autoFill="0" autoLine="0" autoPict="0">
                <anchor moveWithCells="1">
                  <from>
                    <xdr:col>17</xdr:col>
                    <xdr:colOff>2827020</xdr:colOff>
                    <xdr:row>5</xdr:row>
                    <xdr:rowOff>68580</xdr:rowOff>
                  </from>
                  <to>
                    <xdr:col>17</xdr:col>
                    <xdr:colOff>3337560</xdr:colOff>
                    <xdr:row>5</xdr:row>
                    <xdr:rowOff>266700</xdr:rowOff>
                  </to>
                </anchor>
              </controlPr>
            </control>
          </mc:Choice>
        </mc:AlternateContent>
        <mc:AlternateContent xmlns:mc="http://schemas.openxmlformats.org/markup-compatibility/2006">
          <mc:Choice Requires="x14">
            <control shapeId="2118" r:id="rId21" name="Check Box 70">
              <controlPr defaultSize="0" autoFill="0" autoLine="0" autoPict="0">
                <anchor moveWithCells="1">
                  <from>
                    <xdr:col>17</xdr:col>
                    <xdr:colOff>3345180</xdr:colOff>
                    <xdr:row>5</xdr:row>
                    <xdr:rowOff>68580</xdr:rowOff>
                  </from>
                  <to>
                    <xdr:col>17</xdr:col>
                    <xdr:colOff>3848100</xdr:colOff>
                    <xdr:row>5</xdr:row>
                    <xdr:rowOff>274320</xdr:rowOff>
                  </to>
                </anchor>
              </controlPr>
            </control>
          </mc:Choice>
        </mc:AlternateContent>
        <mc:AlternateContent xmlns:mc="http://schemas.openxmlformats.org/markup-compatibility/2006">
          <mc:Choice Requires="x14">
            <control shapeId="2119" r:id="rId22" name="Check Box 71">
              <controlPr defaultSize="0" autoFill="0" autoLine="0" autoPict="0">
                <anchor moveWithCells="1">
                  <from>
                    <xdr:col>17</xdr:col>
                    <xdr:colOff>3863340</xdr:colOff>
                    <xdr:row>5</xdr:row>
                    <xdr:rowOff>68580</xdr:rowOff>
                  </from>
                  <to>
                    <xdr:col>17</xdr:col>
                    <xdr:colOff>4335780</xdr:colOff>
                    <xdr:row>5</xdr:row>
                    <xdr:rowOff>274320</xdr:rowOff>
                  </to>
                </anchor>
              </controlPr>
            </control>
          </mc:Choice>
        </mc:AlternateContent>
        <mc:AlternateContent xmlns:mc="http://schemas.openxmlformats.org/markup-compatibility/2006">
          <mc:Choice Requires="x14">
            <control shapeId="2120" r:id="rId23" name="Check Box 72">
              <controlPr defaultSize="0" autoFill="0" autoLine="0" autoPict="0">
                <anchor moveWithCells="1">
                  <from>
                    <xdr:col>17</xdr:col>
                    <xdr:colOff>4869180</xdr:colOff>
                    <xdr:row>5</xdr:row>
                    <xdr:rowOff>68580</xdr:rowOff>
                  </from>
                  <to>
                    <xdr:col>17</xdr:col>
                    <xdr:colOff>5364480</xdr:colOff>
                    <xdr:row>5</xdr:row>
                    <xdr:rowOff>266700</xdr:rowOff>
                  </to>
                </anchor>
              </controlPr>
            </control>
          </mc:Choice>
        </mc:AlternateContent>
        <mc:AlternateContent xmlns:mc="http://schemas.openxmlformats.org/markup-compatibility/2006">
          <mc:Choice Requires="x14">
            <control shapeId="2121" r:id="rId24" name="Check Box 73">
              <controlPr defaultSize="0" autoFill="0" autoLine="0" autoPict="0">
                <anchor moveWithCells="1">
                  <from>
                    <xdr:col>17</xdr:col>
                    <xdr:colOff>5379720</xdr:colOff>
                    <xdr:row>5</xdr:row>
                    <xdr:rowOff>76200</xdr:rowOff>
                  </from>
                  <to>
                    <xdr:col>17</xdr:col>
                    <xdr:colOff>5875020</xdr:colOff>
                    <xdr:row>5</xdr:row>
                    <xdr:rowOff>266700</xdr:rowOff>
                  </to>
                </anchor>
              </controlPr>
            </control>
          </mc:Choice>
        </mc:AlternateContent>
        <mc:AlternateContent xmlns:mc="http://schemas.openxmlformats.org/markup-compatibility/2006">
          <mc:Choice Requires="x14">
            <control shapeId="2133" r:id="rId25" name="Check Box 85">
              <controlPr defaultSize="0" autoFill="0" autoLine="0" autoPict="0">
                <anchor moveWithCells="1">
                  <from>
                    <xdr:col>5</xdr:col>
                    <xdr:colOff>4488180</xdr:colOff>
                    <xdr:row>5</xdr:row>
                    <xdr:rowOff>76200</xdr:rowOff>
                  </from>
                  <to>
                    <xdr:col>5</xdr:col>
                    <xdr:colOff>4975860</xdr:colOff>
                    <xdr:row>5</xdr:row>
                    <xdr:rowOff>259080</xdr:rowOff>
                  </to>
                </anchor>
              </controlPr>
            </control>
          </mc:Choice>
        </mc:AlternateContent>
        <mc:AlternateContent xmlns:mc="http://schemas.openxmlformats.org/markup-compatibility/2006">
          <mc:Choice Requires="x14">
            <control shapeId="2134" r:id="rId26" name="Check Box 86">
              <controlPr defaultSize="0" autoFill="0" autoLine="0" autoPict="0">
                <anchor moveWithCells="1">
                  <from>
                    <xdr:col>13</xdr:col>
                    <xdr:colOff>4450080</xdr:colOff>
                    <xdr:row>5</xdr:row>
                    <xdr:rowOff>76200</xdr:rowOff>
                  </from>
                  <to>
                    <xdr:col>13</xdr:col>
                    <xdr:colOff>4937760</xdr:colOff>
                    <xdr:row>5</xdr:row>
                    <xdr:rowOff>259080</xdr:rowOff>
                  </to>
                </anchor>
              </controlPr>
            </control>
          </mc:Choice>
        </mc:AlternateContent>
        <mc:AlternateContent xmlns:mc="http://schemas.openxmlformats.org/markup-compatibility/2006">
          <mc:Choice Requires="x14">
            <control shapeId="2135" r:id="rId27" name="Check Box 87">
              <controlPr defaultSize="0" autoFill="0" autoLine="0" autoPict="0">
                <anchor moveWithCells="1">
                  <from>
                    <xdr:col>9</xdr:col>
                    <xdr:colOff>4381500</xdr:colOff>
                    <xdr:row>5</xdr:row>
                    <xdr:rowOff>76200</xdr:rowOff>
                  </from>
                  <to>
                    <xdr:col>9</xdr:col>
                    <xdr:colOff>4869180</xdr:colOff>
                    <xdr:row>5</xdr:row>
                    <xdr:rowOff>259080</xdr:rowOff>
                  </to>
                </anchor>
              </controlPr>
            </control>
          </mc:Choice>
        </mc:AlternateContent>
        <mc:AlternateContent xmlns:mc="http://schemas.openxmlformats.org/markup-compatibility/2006">
          <mc:Choice Requires="x14">
            <control shapeId="2136" r:id="rId28" name="Check Box 88">
              <controlPr defaultSize="0" autoFill="0" autoLine="0" autoPict="0">
                <anchor moveWithCells="1">
                  <from>
                    <xdr:col>17</xdr:col>
                    <xdr:colOff>4389120</xdr:colOff>
                    <xdr:row>5</xdr:row>
                    <xdr:rowOff>76200</xdr:rowOff>
                  </from>
                  <to>
                    <xdr:col>17</xdr:col>
                    <xdr:colOff>4884420</xdr:colOff>
                    <xdr:row>5</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62"/>
  <sheetViews>
    <sheetView zoomScale="80" zoomScaleNormal="80" zoomScaleSheetLayoutView="70" workbookViewId="0">
      <selection activeCell="F22" sqref="F22"/>
    </sheetView>
  </sheetViews>
  <sheetFormatPr defaultRowHeight="14.4" outlineLevelRow="1" outlineLevelCol="2" x14ac:dyDescent="0.3"/>
  <cols>
    <col min="1" max="1" width="3.21875" customWidth="1"/>
    <col min="2" max="2" width="9.33203125" customWidth="1"/>
    <col min="3" max="3" width="5.109375" customWidth="1"/>
    <col min="4" max="6" width="20.6640625" customWidth="1"/>
    <col min="7" max="7" width="57.88671875" customWidth="1"/>
    <col min="8" max="8" width="57.88671875" customWidth="1" outlineLevel="1"/>
    <col min="9" max="9" width="8.88671875" customWidth="1" outlineLevel="2"/>
    <col min="10" max="10" width="7.88671875" customWidth="1"/>
  </cols>
  <sheetData>
    <row r="2" spans="2:11" x14ac:dyDescent="0.55000000000000004">
      <c r="B2" s="225" t="s">
        <v>42</v>
      </c>
      <c r="C2" s="226"/>
      <c r="D2" s="226"/>
      <c r="E2" s="226"/>
      <c r="F2" s="226"/>
      <c r="G2" s="226"/>
      <c r="H2" s="226"/>
      <c r="I2" s="226"/>
      <c r="J2" s="227" t="s">
        <v>204</v>
      </c>
    </row>
    <row r="3" spans="2:11" x14ac:dyDescent="0.55000000000000004">
      <c r="B3" s="59"/>
      <c r="C3" s="11"/>
      <c r="D3" s="11"/>
      <c r="E3" s="11"/>
      <c r="G3" s="11"/>
      <c r="H3" s="11"/>
      <c r="I3" s="11"/>
      <c r="J3" s="114" t="s">
        <v>112</v>
      </c>
    </row>
    <row r="4" spans="2:11" outlineLevel="1" x14ac:dyDescent="0.55000000000000004">
      <c r="B4" s="6" t="s">
        <v>65</v>
      </c>
      <c r="C4" s="9"/>
      <c r="D4" s="10" t="s">
        <v>46</v>
      </c>
      <c r="E4" s="10" t="s">
        <v>58</v>
      </c>
      <c r="F4" s="111" t="s">
        <v>47</v>
      </c>
      <c r="G4" s="114">
        <f>$B$58</f>
        <v>1</v>
      </c>
      <c r="H4" s="122" t="s">
        <v>83</v>
      </c>
      <c r="I4" s="123" t="s">
        <v>40</v>
      </c>
      <c r="J4" s="77">
        <f>B59</f>
        <v>2</v>
      </c>
    </row>
    <row r="5" spans="2:11" s="201" customFormat="1" outlineLevel="1" x14ac:dyDescent="0.55000000000000004">
      <c r="B5" s="198" t="s">
        <v>43</v>
      </c>
      <c r="C5" s="199"/>
      <c r="D5" s="210">
        <f>INDEX(Vessel_Name_Score,MATCH(C14,Vessel_Code,0)+2)</f>
        <v>0</v>
      </c>
      <c r="E5" s="210">
        <f>INDEX(Equipment_Score,MATCH(C14,Vessel_Code,0)+2)</f>
        <v>0</v>
      </c>
      <c r="F5" s="210">
        <f>I16</f>
        <v>0</v>
      </c>
      <c r="H5" s="124" t="s">
        <v>75</v>
      </c>
      <c r="I5" s="194" t="str">
        <f t="shared" ref="I5:I10" ca="1" si="0">IF(INDEX(INDIRECT("Vessel_"&amp;$C$14&amp;"_Equipm"),MATCH(H5,Equipment,0)),"["&amp;$C$14&amp;"]","")&amp;IF(INDEX(INDIRECT("Vessel_"&amp;$C$28&amp;"_Equipm"),MATCH(H5,Equipment,0)),"["&amp;$C$28&amp;"]","")</f>
        <v>[A][B]</v>
      </c>
      <c r="J5" s="115"/>
    </row>
    <row r="6" spans="2:11" s="201" customFormat="1" outlineLevel="1" x14ac:dyDescent="0.55000000000000004">
      <c r="B6" s="198" t="s">
        <v>44</v>
      </c>
      <c r="C6" s="199"/>
      <c r="D6" s="211">
        <f>INDEX(Vessel_Name_Score,MATCH(C28,Vessel_Code,0)+2)</f>
        <v>0</v>
      </c>
      <c r="E6" s="211">
        <f>INDEX(Equipment_Score,MATCH(C28,Vessel_Code,0)+2)</f>
        <v>0</v>
      </c>
      <c r="F6" s="211">
        <f>I30</f>
        <v>0</v>
      </c>
      <c r="H6" s="124" t="s">
        <v>76</v>
      </c>
      <c r="I6" s="194" t="str">
        <f t="shared" ca="1" si="0"/>
        <v/>
      </c>
      <c r="J6" s="116"/>
    </row>
    <row r="7" spans="2:11" s="201" customFormat="1" outlineLevel="1" x14ac:dyDescent="0.55000000000000004">
      <c r="B7" s="208" t="s">
        <v>41</v>
      </c>
      <c r="C7" s="209"/>
      <c r="D7" s="200" t="s">
        <v>183</v>
      </c>
      <c r="E7" s="200" t="s">
        <v>183</v>
      </c>
      <c r="F7" s="200">
        <f>I42</f>
        <v>0</v>
      </c>
      <c r="H7" s="124" t="s">
        <v>77</v>
      </c>
      <c r="I7" s="194" t="str">
        <f t="shared" ca="1" si="0"/>
        <v/>
      </c>
      <c r="J7" s="116"/>
    </row>
    <row r="8" spans="2:11" s="201" customFormat="1" outlineLevel="1" x14ac:dyDescent="0.55000000000000004">
      <c r="B8" s="198" t="s">
        <v>61</v>
      </c>
      <c r="C8" s="199"/>
      <c r="D8" s="200">
        <f>AVERAGE(D5:D6)</f>
        <v>0</v>
      </c>
      <c r="E8" s="200">
        <f>AVERAGE(E5:E6)</f>
        <v>0</v>
      </c>
      <c r="F8" s="200">
        <f>AVERAGE(F5:F7)</f>
        <v>0</v>
      </c>
      <c r="H8" s="124" t="s">
        <v>78</v>
      </c>
      <c r="I8" s="194" t="str">
        <f t="shared" ca="1" si="0"/>
        <v/>
      </c>
      <c r="J8" s="116"/>
    </row>
    <row r="9" spans="2:11" s="201" customFormat="1" outlineLevel="1" x14ac:dyDescent="0.55000000000000004">
      <c r="B9" s="198" t="s">
        <v>60</v>
      </c>
      <c r="C9" s="199"/>
      <c r="D9" s="202">
        <v>15</v>
      </c>
      <c r="E9" s="202">
        <v>15</v>
      </c>
      <c r="F9" s="203">
        <v>5</v>
      </c>
      <c r="H9" s="124" t="s">
        <v>79</v>
      </c>
      <c r="I9" s="194" t="str">
        <f t="shared" ca="1" si="0"/>
        <v/>
      </c>
      <c r="J9" s="116"/>
    </row>
    <row r="10" spans="2:11" s="201" customFormat="1" ht="14.7" outlineLevel="1" thickBot="1" x14ac:dyDescent="0.6">
      <c r="B10" s="204" t="s">
        <v>59</v>
      </c>
      <c r="C10" s="205"/>
      <c r="D10" s="206">
        <f>D8*D9</f>
        <v>0</v>
      </c>
      <c r="E10" s="206">
        <f>E8*E9</f>
        <v>0</v>
      </c>
      <c r="F10" s="207">
        <f>F8*F9</f>
        <v>0</v>
      </c>
      <c r="H10" s="125" t="s">
        <v>80</v>
      </c>
      <c r="I10" s="195" t="str">
        <f t="shared" ca="1" si="0"/>
        <v/>
      </c>
      <c r="J10" s="116"/>
    </row>
    <row r="11" spans="2:11" s="201" customFormat="1" ht="14.7" outlineLevel="1" thickTop="1" x14ac:dyDescent="0.55000000000000004">
      <c r="B11" s="208" t="s">
        <v>82</v>
      </c>
      <c r="C11" s="209"/>
      <c r="D11" s="260">
        <f>SUM(D10:F10)</f>
        <v>0</v>
      </c>
      <c r="E11" s="260"/>
      <c r="F11" s="261"/>
      <c r="G11" s="199"/>
      <c r="H11" s="262" t="s">
        <v>84</v>
      </c>
      <c r="I11" s="262"/>
      <c r="J11" s="194"/>
    </row>
    <row r="12" spans="2:11" x14ac:dyDescent="0.55000000000000004">
      <c r="B12" s="118"/>
      <c r="C12" s="133"/>
      <c r="D12" s="12"/>
      <c r="E12" s="12"/>
      <c r="F12" s="11"/>
      <c r="G12" s="11"/>
      <c r="H12" s="11"/>
      <c r="I12" s="11"/>
      <c r="J12" s="117"/>
    </row>
    <row r="13" spans="2:11" ht="5.7" customHeight="1" x14ac:dyDescent="0.3">
      <c r="B13" s="134"/>
      <c r="C13" s="135"/>
      <c r="D13" s="136"/>
      <c r="E13" s="136"/>
      <c r="F13" s="137"/>
      <c r="G13" s="138"/>
      <c r="H13" s="138"/>
      <c r="I13" s="266" t="s">
        <v>202</v>
      </c>
      <c r="J13" s="139"/>
    </row>
    <row r="14" spans="2:11" s="7" customFormat="1" x14ac:dyDescent="0.3">
      <c r="B14" s="212" t="s">
        <v>43</v>
      </c>
      <c r="C14" s="197" t="s">
        <v>30</v>
      </c>
      <c r="D14" s="120" t="str">
        <f>INDEX(Vessel_Name_Score,MATCH(C14,Vessel_Code,0))</f>
        <v>Name of vessel A</v>
      </c>
      <c r="E14" s="121"/>
      <c r="F14" s="213"/>
      <c r="G14" s="213"/>
      <c r="H14" s="213"/>
      <c r="I14" s="267"/>
      <c r="J14" s="132">
        <f>$B$60</f>
        <v>3</v>
      </c>
      <c r="K14" s="68"/>
    </row>
    <row r="15" spans="2:11" s="7" customFormat="1" ht="5.7" customHeight="1" x14ac:dyDescent="0.3">
      <c r="B15" s="214"/>
      <c r="C15" s="215"/>
      <c r="D15" s="216"/>
      <c r="E15" s="217"/>
      <c r="F15" s="218"/>
      <c r="G15" s="218"/>
      <c r="H15" s="218"/>
      <c r="I15" s="268"/>
      <c r="J15" s="72"/>
      <c r="K15" s="68"/>
    </row>
    <row r="16" spans="2:11" s="7" customFormat="1" x14ac:dyDescent="0.55000000000000004">
      <c r="B16" s="29" t="s">
        <v>39</v>
      </c>
      <c r="C16" s="31"/>
      <c r="D16" s="31" t="s">
        <v>0</v>
      </c>
      <c r="E16" s="31" t="s">
        <v>64</v>
      </c>
      <c r="F16" s="32" t="s">
        <v>34</v>
      </c>
      <c r="G16" s="33" t="s">
        <v>48</v>
      </c>
      <c r="H16" s="34" t="s">
        <v>27</v>
      </c>
      <c r="I16" s="35">
        <f>IFERROR(AVERAGE(I17:I26),0)</f>
        <v>0</v>
      </c>
      <c r="J16" s="132">
        <f>$B$61</f>
        <v>4</v>
      </c>
      <c r="K16" s="68"/>
    </row>
    <row r="17" spans="2:11" s="7" customFormat="1" ht="25.8" outlineLevel="1" x14ac:dyDescent="0.55000000000000004">
      <c r="B17" s="36">
        <v>1</v>
      </c>
      <c r="C17" s="184" t="s">
        <v>162</v>
      </c>
      <c r="D17" s="37" t="str">
        <f t="shared" ref="D17:D26" si="1">IFERROR(INDEX(Personnel_Names,MATCH($C17,Personnel_Codes,0)),"-")</f>
        <v>Name person IV.1</v>
      </c>
      <c r="E17" s="37" t="str">
        <f t="shared" ref="E17:E26" si="2">IFERROR(INDEX(Personnel_Functions,MATCH($C17,Personnel_Codes,0)),"-")</f>
        <v>Project manager offshore / Party chief;</v>
      </c>
      <c r="F17" s="187" t="s">
        <v>54</v>
      </c>
      <c r="G17" s="188" t="s">
        <v>53</v>
      </c>
      <c r="H17" s="45" t="s">
        <v>28</v>
      </c>
      <c r="I17" s="38"/>
      <c r="J17" s="132">
        <f>$B$62</f>
        <v>5</v>
      </c>
      <c r="K17" s="68"/>
    </row>
    <row r="18" spans="2:11" s="7" customFormat="1" outlineLevel="1" x14ac:dyDescent="0.55000000000000004">
      <c r="B18" s="39">
        <v>2</v>
      </c>
      <c r="C18" s="185" t="s">
        <v>142</v>
      </c>
      <c r="D18" s="40" t="str">
        <f t="shared" si="1"/>
        <v>Name person III.1</v>
      </c>
      <c r="E18" s="40" t="str">
        <f t="shared" si="2"/>
        <v>Surveyor (1)</v>
      </c>
      <c r="F18" s="189" t="s">
        <v>55</v>
      </c>
      <c r="G18" s="190" t="s">
        <v>53</v>
      </c>
      <c r="H18" s="46" t="s">
        <v>28</v>
      </c>
      <c r="I18" s="41"/>
      <c r="J18" s="72"/>
      <c r="K18" s="68"/>
    </row>
    <row r="19" spans="2:11" s="7" customFormat="1" outlineLevel="1" x14ac:dyDescent="0.3">
      <c r="B19" s="39">
        <v>3</v>
      </c>
      <c r="C19" s="185" t="s">
        <v>124</v>
      </c>
      <c r="D19" s="40" t="str">
        <f t="shared" si="1"/>
        <v>Name person II.2</v>
      </c>
      <c r="E19" s="40" t="str">
        <f t="shared" si="2"/>
        <v>Geophysicist (2)</v>
      </c>
      <c r="F19" s="189" t="s">
        <v>56</v>
      </c>
      <c r="G19" s="190" t="s">
        <v>53</v>
      </c>
      <c r="H19" s="46" t="s">
        <v>22</v>
      </c>
      <c r="I19" s="41"/>
      <c r="J19" s="72"/>
      <c r="K19" s="68"/>
    </row>
    <row r="20" spans="2:11" s="7" customFormat="1" outlineLevel="1" x14ac:dyDescent="0.55000000000000004">
      <c r="B20" s="39">
        <v>4</v>
      </c>
      <c r="C20" s="185"/>
      <c r="D20" s="40" t="str">
        <f t="shared" si="1"/>
        <v>-</v>
      </c>
      <c r="E20" s="40" t="str">
        <f t="shared" si="2"/>
        <v>-</v>
      </c>
      <c r="F20" s="189"/>
      <c r="G20" s="190"/>
      <c r="H20" s="46"/>
      <c r="I20" s="41"/>
      <c r="J20" s="72"/>
      <c r="K20" s="68"/>
    </row>
    <row r="21" spans="2:11" s="7" customFormat="1" outlineLevel="1" x14ac:dyDescent="0.55000000000000004">
      <c r="B21" s="39">
        <v>5</v>
      </c>
      <c r="C21" s="185"/>
      <c r="D21" s="40" t="str">
        <f t="shared" si="1"/>
        <v>-</v>
      </c>
      <c r="E21" s="40" t="str">
        <f t="shared" si="2"/>
        <v>-</v>
      </c>
      <c r="F21" s="189"/>
      <c r="G21" s="190"/>
      <c r="H21" s="46"/>
      <c r="I21" s="41"/>
      <c r="J21" s="72"/>
      <c r="K21" s="68"/>
    </row>
    <row r="22" spans="2:11" s="7" customFormat="1" outlineLevel="1" x14ac:dyDescent="0.55000000000000004">
      <c r="B22" s="39">
        <v>6</v>
      </c>
      <c r="C22" s="185"/>
      <c r="D22" s="40" t="str">
        <f t="shared" si="1"/>
        <v>-</v>
      </c>
      <c r="E22" s="40" t="str">
        <f t="shared" si="2"/>
        <v>-</v>
      </c>
      <c r="F22" s="189"/>
      <c r="G22" s="190"/>
      <c r="H22" s="46"/>
      <c r="I22" s="41"/>
      <c r="J22" s="72"/>
      <c r="K22" s="68"/>
    </row>
    <row r="23" spans="2:11" s="7" customFormat="1" outlineLevel="1" x14ac:dyDescent="0.55000000000000004">
      <c r="B23" s="39">
        <v>7</v>
      </c>
      <c r="C23" s="185"/>
      <c r="D23" s="40" t="str">
        <f t="shared" si="1"/>
        <v>-</v>
      </c>
      <c r="E23" s="40" t="str">
        <f t="shared" si="2"/>
        <v>-</v>
      </c>
      <c r="F23" s="189"/>
      <c r="G23" s="190"/>
      <c r="H23" s="46"/>
      <c r="I23" s="41"/>
      <c r="J23" s="72"/>
      <c r="K23" s="68"/>
    </row>
    <row r="24" spans="2:11" s="7" customFormat="1" outlineLevel="1" x14ac:dyDescent="0.55000000000000004">
      <c r="B24" s="39">
        <v>8</v>
      </c>
      <c r="C24" s="185"/>
      <c r="D24" s="40" t="str">
        <f t="shared" si="1"/>
        <v>-</v>
      </c>
      <c r="E24" s="40" t="str">
        <f t="shared" si="2"/>
        <v>-</v>
      </c>
      <c r="F24" s="189"/>
      <c r="G24" s="190"/>
      <c r="H24" s="46"/>
      <c r="I24" s="41"/>
      <c r="J24" s="72"/>
      <c r="K24" s="68"/>
    </row>
    <row r="25" spans="2:11" s="7" customFormat="1" outlineLevel="1" x14ac:dyDescent="0.55000000000000004">
      <c r="B25" s="39">
        <v>9</v>
      </c>
      <c r="C25" s="185"/>
      <c r="D25" s="40" t="str">
        <f t="shared" si="1"/>
        <v>-</v>
      </c>
      <c r="E25" s="40" t="str">
        <f t="shared" si="2"/>
        <v>-</v>
      </c>
      <c r="F25" s="189"/>
      <c r="G25" s="190"/>
      <c r="H25" s="46"/>
      <c r="I25" s="41"/>
      <c r="J25" s="72"/>
      <c r="K25" s="68"/>
    </row>
    <row r="26" spans="2:11" s="7" customFormat="1" outlineLevel="1" x14ac:dyDescent="0.55000000000000004">
      <c r="B26" s="42">
        <v>10</v>
      </c>
      <c r="C26" s="186"/>
      <c r="D26" s="43" t="str">
        <f t="shared" si="1"/>
        <v>-</v>
      </c>
      <c r="E26" s="43" t="str">
        <f t="shared" si="2"/>
        <v>-</v>
      </c>
      <c r="F26" s="191"/>
      <c r="G26" s="192"/>
      <c r="H26" s="47"/>
      <c r="I26" s="44"/>
      <c r="J26" s="72"/>
      <c r="K26" s="68"/>
    </row>
    <row r="27" spans="2:11" ht="5.7" customHeight="1" x14ac:dyDescent="0.3">
      <c r="B27" s="134"/>
      <c r="C27" s="135"/>
      <c r="D27" s="136"/>
      <c r="E27" s="136"/>
      <c r="F27" s="137"/>
      <c r="G27" s="138"/>
      <c r="H27" s="138"/>
      <c r="I27" s="266" t="s">
        <v>202</v>
      </c>
      <c r="J27" s="117"/>
    </row>
    <row r="28" spans="2:11" s="7" customFormat="1" x14ac:dyDescent="0.3">
      <c r="B28" s="212" t="s">
        <v>44</v>
      </c>
      <c r="C28" s="197" t="s">
        <v>31</v>
      </c>
      <c r="D28" s="219" t="str">
        <f>INDEX(Vessel_Name_Score,MATCH(C28,Vessel_Code,0))</f>
        <v>Name of vessel B</v>
      </c>
      <c r="E28" s="121"/>
      <c r="F28" s="213"/>
      <c r="G28" s="213"/>
      <c r="H28" s="213"/>
      <c r="I28" s="267"/>
      <c r="J28" s="132">
        <f>$B$60</f>
        <v>3</v>
      </c>
      <c r="K28" s="68"/>
    </row>
    <row r="29" spans="2:11" ht="5.7" customHeight="1" x14ac:dyDescent="0.3">
      <c r="B29" s="220"/>
      <c r="C29" s="221"/>
      <c r="D29" s="222"/>
      <c r="E29" s="222"/>
      <c r="F29" s="223"/>
      <c r="G29" s="224"/>
      <c r="H29" s="224"/>
      <c r="I29" s="268"/>
      <c r="J29" s="117"/>
    </row>
    <row r="30" spans="2:11" s="7" customFormat="1" x14ac:dyDescent="0.55000000000000004">
      <c r="B30" s="29" t="s">
        <v>39</v>
      </c>
      <c r="C30" s="31"/>
      <c r="D30" s="31" t="s">
        <v>0</v>
      </c>
      <c r="E30" s="31"/>
      <c r="F30" s="32" t="s">
        <v>34</v>
      </c>
      <c r="G30" s="33" t="s">
        <v>48</v>
      </c>
      <c r="H30" s="34" t="s">
        <v>27</v>
      </c>
      <c r="I30" s="35">
        <f>IFERROR(AVERAGE(I31:I40),0)</f>
        <v>0</v>
      </c>
      <c r="J30" s="132">
        <f>$B$61</f>
        <v>4</v>
      </c>
      <c r="K30" s="68"/>
    </row>
    <row r="31" spans="2:11" s="7" customFormat="1" outlineLevel="1" x14ac:dyDescent="0.3">
      <c r="B31" s="36">
        <v>1</v>
      </c>
      <c r="C31" s="184" t="s">
        <v>164</v>
      </c>
      <c r="D31" s="37" t="str">
        <f t="shared" ref="D31:D40" si="3">IFERROR(INDEX(Personnel_Names,MATCH($C31,Personnel_Codes,0)),"-")</f>
        <v>Name person IV.2</v>
      </c>
      <c r="E31" s="37" t="str">
        <f t="shared" ref="E31:E40" si="4">IFERROR(INDEX(Personnel_Functions,MATCH($C31,Personnel_Codes,0)),"-")</f>
        <v>….</v>
      </c>
      <c r="F31" s="187" t="s">
        <v>54</v>
      </c>
      <c r="G31" s="188" t="s">
        <v>53</v>
      </c>
      <c r="H31" s="45" t="s">
        <v>28</v>
      </c>
      <c r="I31" s="38"/>
      <c r="J31" s="132">
        <f>$B$62</f>
        <v>5</v>
      </c>
      <c r="K31" s="68"/>
    </row>
    <row r="32" spans="2:11" s="7" customFormat="1" outlineLevel="1" x14ac:dyDescent="0.3">
      <c r="B32" s="39">
        <v>2</v>
      </c>
      <c r="C32" s="185" t="s">
        <v>126</v>
      </c>
      <c r="D32" s="40" t="str">
        <f t="shared" si="3"/>
        <v>Name person II.3</v>
      </c>
      <c r="E32" s="40" t="str">
        <f t="shared" si="4"/>
        <v>Geophysicist (3)</v>
      </c>
      <c r="F32" s="189" t="s">
        <v>55</v>
      </c>
      <c r="G32" s="190" t="s">
        <v>53</v>
      </c>
      <c r="H32" s="46" t="s">
        <v>28</v>
      </c>
      <c r="I32" s="41"/>
      <c r="J32" s="72"/>
      <c r="K32" s="68"/>
    </row>
    <row r="33" spans="2:11" outlineLevel="1" x14ac:dyDescent="0.3">
      <c r="B33" s="39">
        <v>3</v>
      </c>
      <c r="C33" s="185" t="s">
        <v>148</v>
      </c>
      <c r="D33" s="40" t="str">
        <f t="shared" si="3"/>
        <v>Name person III.4</v>
      </c>
      <c r="E33" s="40" t="str">
        <f t="shared" si="4"/>
        <v>Surveyor (4)</v>
      </c>
      <c r="F33" s="189" t="s">
        <v>56</v>
      </c>
      <c r="G33" s="190" t="s">
        <v>53</v>
      </c>
      <c r="H33" s="46" t="s">
        <v>22</v>
      </c>
      <c r="I33" s="41"/>
      <c r="J33" s="117"/>
    </row>
    <row r="34" spans="2:11" outlineLevel="1" x14ac:dyDescent="0.3">
      <c r="B34" s="39">
        <v>4</v>
      </c>
      <c r="C34" s="185"/>
      <c r="D34" s="40" t="str">
        <f t="shared" si="3"/>
        <v>-</v>
      </c>
      <c r="E34" s="40" t="str">
        <f t="shared" si="4"/>
        <v>-</v>
      </c>
      <c r="F34" s="189"/>
      <c r="G34" s="190"/>
      <c r="H34" s="46"/>
      <c r="I34" s="41"/>
      <c r="J34" s="117"/>
    </row>
    <row r="35" spans="2:11" outlineLevel="1" x14ac:dyDescent="0.3">
      <c r="B35" s="39">
        <v>5</v>
      </c>
      <c r="C35" s="185"/>
      <c r="D35" s="40" t="str">
        <f t="shared" si="3"/>
        <v>-</v>
      </c>
      <c r="E35" s="40" t="str">
        <f t="shared" si="4"/>
        <v>-</v>
      </c>
      <c r="F35" s="189"/>
      <c r="G35" s="190"/>
      <c r="H35" s="46"/>
      <c r="I35" s="41"/>
      <c r="J35" s="117"/>
    </row>
    <row r="36" spans="2:11" outlineLevel="1" x14ac:dyDescent="0.3">
      <c r="B36" s="39">
        <v>6</v>
      </c>
      <c r="C36" s="185"/>
      <c r="D36" s="40" t="str">
        <f t="shared" si="3"/>
        <v>-</v>
      </c>
      <c r="E36" s="40" t="str">
        <f t="shared" si="4"/>
        <v>-</v>
      </c>
      <c r="F36" s="189"/>
      <c r="G36" s="190"/>
      <c r="H36" s="46"/>
      <c r="I36" s="41"/>
      <c r="J36" s="117"/>
    </row>
    <row r="37" spans="2:11" outlineLevel="1" x14ac:dyDescent="0.3">
      <c r="B37" s="39">
        <v>7</v>
      </c>
      <c r="C37" s="185"/>
      <c r="D37" s="40" t="str">
        <f t="shared" si="3"/>
        <v>-</v>
      </c>
      <c r="E37" s="40" t="str">
        <f t="shared" si="4"/>
        <v>-</v>
      </c>
      <c r="F37" s="189"/>
      <c r="G37" s="190"/>
      <c r="H37" s="46"/>
      <c r="I37" s="41"/>
      <c r="J37" s="117"/>
    </row>
    <row r="38" spans="2:11" outlineLevel="1" x14ac:dyDescent="0.3">
      <c r="B38" s="39">
        <v>8</v>
      </c>
      <c r="C38" s="185"/>
      <c r="D38" s="40" t="str">
        <f t="shared" si="3"/>
        <v>-</v>
      </c>
      <c r="E38" s="40" t="str">
        <f t="shared" si="4"/>
        <v>-</v>
      </c>
      <c r="F38" s="189"/>
      <c r="G38" s="190"/>
      <c r="H38" s="46"/>
      <c r="I38" s="41"/>
      <c r="J38" s="117"/>
    </row>
    <row r="39" spans="2:11" outlineLevel="1" x14ac:dyDescent="0.3">
      <c r="B39" s="39">
        <v>9</v>
      </c>
      <c r="C39" s="185"/>
      <c r="D39" s="40" t="str">
        <f t="shared" si="3"/>
        <v>-</v>
      </c>
      <c r="E39" s="40" t="str">
        <f t="shared" si="4"/>
        <v>-</v>
      </c>
      <c r="F39" s="189"/>
      <c r="G39" s="190"/>
      <c r="H39" s="46"/>
      <c r="I39" s="41"/>
      <c r="J39" s="117"/>
    </row>
    <row r="40" spans="2:11" outlineLevel="1" x14ac:dyDescent="0.3">
      <c r="B40" s="42">
        <v>10</v>
      </c>
      <c r="C40" s="186"/>
      <c r="D40" s="43" t="str">
        <f t="shared" si="3"/>
        <v>-</v>
      </c>
      <c r="E40" s="43" t="str">
        <f t="shared" si="4"/>
        <v>-</v>
      </c>
      <c r="F40" s="191"/>
      <c r="G40" s="192"/>
      <c r="H40" s="47"/>
      <c r="I40" s="44"/>
      <c r="J40" s="117"/>
    </row>
    <row r="41" spans="2:11" ht="23.7" customHeight="1" outlineLevel="1" x14ac:dyDescent="0.3">
      <c r="B41" s="130" t="s">
        <v>180</v>
      </c>
      <c r="C41" s="126"/>
      <c r="D41" s="127"/>
      <c r="E41" s="127"/>
      <c r="F41" s="128"/>
      <c r="G41" s="129"/>
      <c r="H41" s="129"/>
      <c r="I41" s="196" t="s">
        <v>202</v>
      </c>
      <c r="J41" s="117"/>
    </row>
    <row r="42" spans="2:11" s="7" customFormat="1" x14ac:dyDescent="0.3">
      <c r="B42" s="29" t="s">
        <v>39</v>
      </c>
      <c r="C42" s="30"/>
      <c r="D42" s="31" t="s">
        <v>0</v>
      </c>
      <c r="E42" s="31"/>
      <c r="F42" s="32" t="s">
        <v>34</v>
      </c>
      <c r="G42" s="33" t="s">
        <v>48</v>
      </c>
      <c r="H42" s="34" t="s">
        <v>27</v>
      </c>
      <c r="I42" s="35">
        <f>IFERROR(AVERAGE(I43:I52),0)</f>
        <v>0</v>
      </c>
      <c r="J42" s="132">
        <f>$B$61</f>
        <v>4</v>
      </c>
      <c r="K42" s="68"/>
    </row>
    <row r="43" spans="2:11" s="7" customFormat="1" outlineLevel="1" x14ac:dyDescent="0.3">
      <c r="B43" s="36">
        <v>1</v>
      </c>
      <c r="C43" s="184" t="s">
        <v>117</v>
      </c>
      <c r="D43" s="37" t="str">
        <f t="shared" ref="D43:D52" si="5">IFERROR(INDEX(Personnel_Names,MATCH($C43,Personnel_Codes,0)),"-")</f>
        <v>Name person I.1</v>
      </c>
      <c r="E43" s="37" t="str">
        <f t="shared" ref="E43:E52" si="6">IFERROR(INDEX(Personnel_Functions,MATCH($C43,Personnel_Codes,0)),"-")</f>
        <v>e.g. Project manager</v>
      </c>
      <c r="F43" s="187" t="s">
        <v>45</v>
      </c>
      <c r="G43" s="188" t="s">
        <v>53</v>
      </c>
      <c r="H43" s="45" t="s">
        <v>28</v>
      </c>
      <c r="I43" s="38"/>
      <c r="J43" s="132">
        <f>$B$62</f>
        <v>5</v>
      </c>
      <c r="K43" s="68"/>
    </row>
    <row r="44" spans="2:11" s="7" customFormat="1" outlineLevel="1" x14ac:dyDescent="0.3">
      <c r="B44" s="39">
        <v>2</v>
      </c>
      <c r="C44" s="185" t="s">
        <v>124</v>
      </c>
      <c r="D44" s="40" t="str">
        <f t="shared" si="5"/>
        <v>Name person II.2</v>
      </c>
      <c r="E44" s="40" t="str">
        <f t="shared" si="6"/>
        <v>Geophysicist (2)</v>
      </c>
      <c r="F44" s="189" t="s">
        <v>57</v>
      </c>
      <c r="G44" s="190" t="s">
        <v>53</v>
      </c>
      <c r="H44" s="46" t="s">
        <v>28</v>
      </c>
      <c r="I44" s="41"/>
      <c r="J44" s="72"/>
      <c r="K44" s="68"/>
    </row>
    <row r="45" spans="2:11" s="7" customFormat="1" outlineLevel="1" x14ac:dyDescent="0.3">
      <c r="B45" s="39">
        <v>3</v>
      </c>
      <c r="C45" s="185" t="s">
        <v>144</v>
      </c>
      <c r="D45" s="40" t="str">
        <f t="shared" si="5"/>
        <v>Name person III.2</v>
      </c>
      <c r="E45" s="40" t="str">
        <f t="shared" si="6"/>
        <v>Surveyor (2)</v>
      </c>
      <c r="F45" s="189"/>
      <c r="G45" s="190"/>
      <c r="H45" s="46" t="s">
        <v>22</v>
      </c>
      <c r="I45" s="41"/>
      <c r="J45" s="72"/>
      <c r="K45" s="68"/>
    </row>
    <row r="46" spans="2:11" s="7" customFormat="1" outlineLevel="1" x14ac:dyDescent="0.3">
      <c r="B46" s="39">
        <v>4</v>
      </c>
      <c r="C46" s="185"/>
      <c r="D46" s="40" t="str">
        <f t="shared" si="5"/>
        <v>-</v>
      </c>
      <c r="E46" s="40" t="str">
        <f t="shared" si="6"/>
        <v>-</v>
      </c>
      <c r="F46" s="189"/>
      <c r="G46" s="190"/>
      <c r="H46" s="46"/>
      <c r="I46" s="41"/>
      <c r="J46" s="72"/>
      <c r="K46" s="68"/>
    </row>
    <row r="47" spans="2:11" s="7" customFormat="1" outlineLevel="1" x14ac:dyDescent="0.3">
      <c r="B47" s="39">
        <v>5</v>
      </c>
      <c r="C47" s="185"/>
      <c r="D47" s="40" t="str">
        <f t="shared" si="5"/>
        <v>-</v>
      </c>
      <c r="E47" s="40" t="str">
        <f t="shared" si="6"/>
        <v>-</v>
      </c>
      <c r="F47" s="189"/>
      <c r="G47" s="190"/>
      <c r="H47" s="46"/>
      <c r="I47" s="41"/>
      <c r="J47" s="72"/>
      <c r="K47" s="68"/>
    </row>
    <row r="48" spans="2:11" s="7" customFormat="1" outlineLevel="1" x14ac:dyDescent="0.3">
      <c r="B48" s="39">
        <v>6</v>
      </c>
      <c r="C48" s="185"/>
      <c r="D48" s="40" t="str">
        <f t="shared" si="5"/>
        <v>-</v>
      </c>
      <c r="E48" s="40" t="str">
        <f t="shared" si="6"/>
        <v>-</v>
      </c>
      <c r="F48" s="189"/>
      <c r="G48" s="190"/>
      <c r="H48" s="46"/>
      <c r="I48" s="41"/>
      <c r="J48" s="72"/>
      <c r="K48" s="68"/>
    </row>
    <row r="49" spans="2:11" s="7" customFormat="1" outlineLevel="1" x14ac:dyDescent="0.3">
      <c r="B49" s="39">
        <v>7</v>
      </c>
      <c r="C49" s="185"/>
      <c r="D49" s="40" t="str">
        <f t="shared" si="5"/>
        <v>-</v>
      </c>
      <c r="E49" s="40" t="str">
        <f t="shared" si="6"/>
        <v>-</v>
      </c>
      <c r="F49" s="189"/>
      <c r="G49" s="190"/>
      <c r="H49" s="46"/>
      <c r="I49" s="41"/>
      <c r="J49" s="72"/>
      <c r="K49" s="68"/>
    </row>
    <row r="50" spans="2:11" s="7" customFormat="1" outlineLevel="1" x14ac:dyDescent="0.3">
      <c r="B50" s="39">
        <v>8</v>
      </c>
      <c r="C50" s="185"/>
      <c r="D50" s="40" t="str">
        <f t="shared" si="5"/>
        <v>-</v>
      </c>
      <c r="E50" s="40" t="str">
        <f t="shared" si="6"/>
        <v>-</v>
      </c>
      <c r="F50" s="189"/>
      <c r="G50" s="190"/>
      <c r="H50" s="46"/>
      <c r="I50" s="41"/>
      <c r="J50" s="72"/>
      <c r="K50" s="68"/>
    </row>
    <row r="51" spans="2:11" s="7" customFormat="1" outlineLevel="1" x14ac:dyDescent="0.3">
      <c r="B51" s="39">
        <v>9</v>
      </c>
      <c r="C51" s="185"/>
      <c r="D51" s="40" t="str">
        <f t="shared" si="5"/>
        <v>-</v>
      </c>
      <c r="E51" s="40" t="str">
        <f t="shared" si="6"/>
        <v>-</v>
      </c>
      <c r="F51" s="189"/>
      <c r="G51" s="190"/>
      <c r="H51" s="46"/>
      <c r="I51" s="41"/>
      <c r="J51" s="72"/>
      <c r="K51" s="68"/>
    </row>
    <row r="52" spans="2:11" s="7" customFormat="1" outlineLevel="1" x14ac:dyDescent="0.3">
      <c r="B52" s="42">
        <v>10</v>
      </c>
      <c r="C52" s="186"/>
      <c r="D52" s="43" t="str">
        <f t="shared" si="5"/>
        <v>-</v>
      </c>
      <c r="E52" s="43" t="str">
        <f t="shared" si="6"/>
        <v>-</v>
      </c>
      <c r="F52" s="191"/>
      <c r="G52" s="192"/>
      <c r="H52" s="47"/>
      <c r="I52" s="44"/>
      <c r="J52" s="119"/>
      <c r="K52" s="68"/>
    </row>
    <row r="54" spans="2:11" x14ac:dyDescent="0.3">
      <c r="B54" s="112" t="s">
        <v>94</v>
      </c>
      <c r="C54" s="113"/>
      <c r="D54" s="113"/>
      <c r="E54" s="113"/>
      <c r="F54" s="113"/>
      <c r="G54" s="113"/>
      <c r="H54" s="113"/>
      <c r="I54" s="113"/>
      <c r="J54" s="113"/>
    </row>
    <row r="55" spans="2:11" ht="14.4" customHeight="1" x14ac:dyDescent="0.3">
      <c r="B55" s="263">
        <v>0</v>
      </c>
      <c r="C55" s="254" t="s">
        <v>179</v>
      </c>
      <c r="D55" s="254"/>
      <c r="E55" s="254"/>
      <c r="F55" s="254"/>
      <c r="G55" s="254"/>
      <c r="H55" s="254"/>
      <c r="I55" s="254"/>
      <c r="J55" s="255"/>
    </row>
    <row r="56" spans="2:11" ht="14.4" customHeight="1" x14ac:dyDescent="0.3">
      <c r="B56" s="264"/>
      <c r="C56" s="247" t="s">
        <v>96</v>
      </c>
      <c r="D56" s="247"/>
      <c r="E56" s="247"/>
      <c r="F56" s="247"/>
      <c r="G56" s="247"/>
      <c r="H56" s="247"/>
      <c r="I56" s="247"/>
      <c r="J56" s="248"/>
    </row>
    <row r="57" spans="2:11" ht="14.4" customHeight="1" x14ac:dyDescent="0.3">
      <c r="B57" s="265"/>
      <c r="C57" s="256" t="s">
        <v>98</v>
      </c>
      <c r="D57" s="256"/>
      <c r="E57" s="256"/>
      <c r="F57" s="256"/>
      <c r="G57" s="256"/>
      <c r="H57" s="256"/>
      <c r="I57" s="256"/>
      <c r="J57" s="257"/>
    </row>
    <row r="58" spans="2:11" ht="30" customHeight="1" x14ac:dyDescent="0.3">
      <c r="B58" s="131">
        <v>1</v>
      </c>
      <c r="C58" s="258" t="s">
        <v>181</v>
      </c>
      <c r="D58" s="258"/>
      <c r="E58" s="258"/>
      <c r="F58" s="258"/>
      <c r="G58" s="258"/>
      <c r="H58" s="258"/>
      <c r="I58" s="258"/>
      <c r="J58" s="259"/>
    </row>
    <row r="59" spans="2:11" ht="36.299999999999997" customHeight="1" x14ac:dyDescent="0.3">
      <c r="B59" s="131">
        <v>2</v>
      </c>
      <c r="C59" s="252" t="s">
        <v>182</v>
      </c>
      <c r="D59" s="252"/>
      <c r="E59" s="252"/>
      <c r="F59" s="252"/>
      <c r="G59" s="252"/>
      <c r="H59" s="252"/>
      <c r="I59" s="252"/>
      <c r="J59" s="253"/>
    </row>
    <row r="60" spans="2:11" ht="61.2" customHeight="1" x14ac:dyDescent="0.3">
      <c r="B60" s="131">
        <v>3</v>
      </c>
      <c r="C60" s="252" t="s">
        <v>199</v>
      </c>
      <c r="D60" s="252"/>
      <c r="E60" s="252"/>
      <c r="F60" s="252"/>
      <c r="G60" s="252"/>
      <c r="H60" s="252"/>
      <c r="I60" s="252"/>
      <c r="J60" s="253"/>
    </row>
    <row r="61" spans="2:11" ht="126.9" customHeight="1" x14ac:dyDescent="0.3">
      <c r="B61" s="131">
        <v>4</v>
      </c>
      <c r="C61" s="252" t="s">
        <v>201</v>
      </c>
      <c r="D61" s="252"/>
      <c r="E61" s="252"/>
      <c r="F61" s="252"/>
      <c r="G61" s="252"/>
      <c r="H61" s="252"/>
      <c r="I61" s="252"/>
      <c r="J61" s="253"/>
    </row>
    <row r="62" spans="2:11" ht="111.3" customHeight="1" x14ac:dyDescent="0.3">
      <c r="B62" s="131">
        <v>5</v>
      </c>
      <c r="C62" s="252" t="s">
        <v>203</v>
      </c>
      <c r="D62" s="252"/>
      <c r="E62" s="252"/>
      <c r="F62" s="252"/>
      <c r="G62" s="252"/>
      <c r="H62" s="252"/>
      <c r="I62" s="252"/>
      <c r="J62" s="253"/>
    </row>
  </sheetData>
  <sheetProtection algorithmName="SHA-512" hashValue="eB8UFWamcfOdDV6fDztDwrWrXsUTemtoyOpNW4jjekhO3tNbdEbwUAR2QV+9P/lfs44s5oyEmEIxRwkh7VuZpg==" saltValue="Av57qdgj/Xml376j+Se4Aw==" spinCount="100000" sheet="1" objects="1" scenarios="1" selectLockedCells="1"/>
  <mergeCells count="13">
    <mergeCell ref="D11:F11"/>
    <mergeCell ref="H11:I11"/>
    <mergeCell ref="B55:B57"/>
    <mergeCell ref="I13:I15"/>
    <mergeCell ref="I27:I29"/>
    <mergeCell ref="C62:J62"/>
    <mergeCell ref="C55:J55"/>
    <mergeCell ref="C56:J56"/>
    <mergeCell ref="C57:J57"/>
    <mergeCell ref="C58:J58"/>
    <mergeCell ref="C59:J59"/>
    <mergeCell ref="C60:J60"/>
    <mergeCell ref="C61:J61"/>
  </mergeCells>
  <conditionalFormatting sqref="E6:F7">
    <cfRule type="cellIs" dxfId="55" priority="99" operator="equal">
      <formula>"F"</formula>
    </cfRule>
    <cfRule type="cellIs" dxfId="54" priority="100" operator="equal">
      <formula>"E"</formula>
    </cfRule>
    <cfRule type="cellIs" dxfId="53" priority="101" operator="equal">
      <formula>"D"</formula>
    </cfRule>
    <cfRule type="cellIs" dxfId="52" priority="102" operator="equal">
      <formula>"C"</formula>
    </cfRule>
    <cfRule type="cellIs" dxfId="51" priority="103" operator="equal">
      <formula>"B"</formula>
    </cfRule>
    <cfRule type="cellIs" dxfId="50" priority="104" operator="equal">
      <formula>"A"</formula>
    </cfRule>
  </conditionalFormatting>
  <conditionalFormatting sqref="F5">
    <cfRule type="cellIs" dxfId="49" priority="87" operator="equal">
      <formula>"F"</formula>
    </cfRule>
    <cfRule type="cellIs" dxfId="48" priority="88" operator="equal">
      <formula>"E"</formula>
    </cfRule>
    <cfRule type="cellIs" dxfId="47" priority="89" operator="equal">
      <formula>"D"</formula>
    </cfRule>
    <cfRule type="cellIs" dxfId="46" priority="90" operator="equal">
      <formula>"C"</formula>
    </cfRule>
    <cfRule type="cellIs" dxfId="45" priority="91" operator="equal">
      <formula>"B"</formula>
    </cfRule>
    <cfRule type="cellIs" dxfId="44" priority="92" operator="equal">
      <formula>"A"</formula>
    </cfRule>
  </conditionalFormatting>
  <conditionalFormatting sqref="C42">
    <cfRule type="cellIs" dxfId="43" priority="69" operator="equal">
      <formula>"F"</formula>
    </cfRule>
    <cfRule type="cellIs" dxfId="42" priority="70" operator="equal">
      <formula>"E"</formula>
    </cfRule>
    <cfRule type="cellIs" dxfId="41" priority="71" operator="equal">
      <formula>"D"</formula>
    </cfRule>
    <cfRule type="cellIs" dxfId="40" priority="72" operator="equal">
      <formula>"C"</formula>
    </cfRule>
    <cfRule type="cellIs" dxfId="39" priority="73" operator="equal">
      <formula>"B"</formula>
    </cfRule>
    <cfRule type="cellIs" dxfId="38" priority="74" operator="equal">
      <formula>"A"</formula>
    </cfRule>
  </conditionalFormatting>
  <conditionalFormatting sqref="E5">
    <cfRule type="cellIs" dxfId="37" priority="63" operator="equal">
      <formula>"F"</formula>
    </cfRule>
    <cfRule type="cellIs" dxfId="36" priority="64" operator="equal">
      <formula>"E"</formula>
    </cfRule>
    <cfRule type="cellIs" dxfId="35" priority="65" operator="equal">
      <formula>"D"</formula>
    </cfRule>
    <cfRule type="cellIs" dxfId="34" priority="66" operator="equal">
      <formula>"C"</formula>
    </cfRule>
    <cfRule type="cellIs" dxfId="33" priority="67" operator="equal">
      <formula>"B"</formula>
    </cfRule>
    <cfRule type="cellIs" dxfId="32" priority="68" operator="equal">
      <formula>"A"</formula>
    </cfRule>
  </conditionalFormatting>
  <conditionalFormatting sqref="E8">
    <cfRule type="cellIs" dxfId="31" priority="51" operator="equal">
      <formula>"F"</formula>
    </cfRule>
    <cfRule type="cellIs" dxfId="30" priority="52" operator="equal">
      <formula>"E"</formula>
    </cfRule>
    <cfRule type="cellIs" dxfId="29" priority="53" operator="equal">
      <formula>"D"</formula>
    </cfRule>
    <cfRule type="cellIs" dxfId="28" priority="54" operator="equal">
      <formula>"C"</formula>
    </cfRule>
    <cfRule type="cellIs" dxfId="27" priority="55" operator="equal">
      <formula>"B"</formula>
    </cfRule>
    <cfRule type="cellIs" dxfId="26" priority="56" operator="equal">
      <formula>"A"</formula>
    </cfRule>
  </conditionalFormatting>
  <conditionalFormatting sqref="E9:E10">
    <cfRule type="cellIs" dxfId="25" priority="45" operator="equal">
      <formula>"F"</formula>
    </cfRule>
    <cfRule type="cellIs" dxfId="24" priority="46" operator="equal">
      <formula>"E"</formula>
    </cfRule>
    <cfRule type="cellIs" dxfId="23" priority="47" operator="equal">
      <formula>"D"</formula>
    </cfRule>
    <cfRule type="cellIs" dxfId="22" priority="48" operator="equal">
      <formula>"C"</formula>
    </cfRule>
    <cfRule type="cellIs" dxfId="21" priority="49" operator="equal">
      <formula>"B"</formula>
    </cfRule>
    <cfRule type="cellIs" dxfId="20" priority="50" operator="equal">
      <formula>"A"</formula>
    </cfRule>
  </conditionalFormatting>
  <conditionalFormatting sqref="F9:F10">
    <cfRule type="cellIs" dxfId="19" priority="39" operator="equal">
      <formula>"F"</formula>
    </cfRule>
    <cfRule type="cellIs" dxfId="18" priority="40" operator="equal">
      <formula>"E"</formula>
    </cfRule>
    <cfRule type="cellIs" dxfId="17" priority="41" operator="equal">
      <formula>"D"</formula>
    </cfRule>
    <cfRule type="cellIs" dxfId="16" priority="42" operator="equal">
      <formula>"C"</formula>
    </cfRule>
    <cfRule type="cellIs" dxfId="15" priority="43" operator="equal">
      <formula>"B"</formula>
    </cfRule>
    <cfRule type="cellIs" dxfId="14" priority="44" operator="equal">
      <formula>"A"</formula>
    </cfRule>
  </conditionalFormatting>
  <conditionalFormatting sqref="F8">
    <cfRule type="cellIs" dxfId="13" priority="33" operator="equal">
      <formula>"F"</formula>
    </cfRule>
    <cfRule type="cellIs" dxfId="12" priority="34" operator="equal">
      <formula>"E"</formula>
    </cfRule>
    <cfRule type="cellIs" dxfId="11" priority="35" operator="equal">
      <formula>"D"</formula>
    </cfRule>
    <cfRule type="cellIs" dxfId="10" priority="36" operator="equal">
      <formula>"C"</formula>
    </cfRule>
    <cfRule type="cellIs" dxfId="9" priority="37" operator="equal">
      <formula>"B"</formula>
    </cfRule>
    <cfRule type="cellIs" dxfId="8" priority="38" operator="equal">
      <formula>"A"</formula>
    </cfRule>
  </conditionalFormatting>
  <conditionalFormatting sqref="D14:D15 D28">
    <cfRule type="expression" dxfId="7" priority="9">
      <formula>$C14="F"</formula>
    </cfRule>
    <cfRule type="expression" dxfId="6" priority="10">
      <formula>$C14="E"</formula>
    </cfRule>
    <cfRule type="expression" dxfId="5" priority="11">
      <formula>$C14="D"</formula>
    </cfRule>
    <cfRule type="expression" dxfId="4" priority="12">
      <formula>$C14="C"</formula>
    </cfRule>
    <cfRule type="expression" dxfId="3" priority="13">
      <formula>$C14="B"</formula>
    </cfRule>
    <cfRule type="expression" dxfId="2" priority="14">
      <formula>$C14="A"</formula>
    </cfRule>
  </conditionalFormatting>
  <conditionalFormatting sqref="H5:I10">
    <cfRule type="expression" dxfId="1" priority="204">
      <formula>COUNTBLANK($I$5:$I$10)&gt;0</formula>
    </cfRule>
  </conditionalFormatting>
  <conditionalFormatting sqref="H11:I11">
    <cfRule type="expression" dxfId="0" priority="206">
      <formula>COUNTBLANK($I$5:$I$10)=0</formula>
    </cfRule>
  </conditionalFormatting>
  <dataValidations count="4">
    <dataValidation type="list" allowBlank="1" showInputMessage="1" showErrorMessage="1" sqref="C31:C52 C17:C26">
      <formula1>Personnel_Codes</formula1>
    </dataValidation>
    <dataValidation type="list" allowBlank="1" showInputMessage="1" showErrorMessage="1" sqref="I43:I52 I17:I26 I31:I40">
      <formula1>"10%,20%,30%,40%,50%,60%,70%,80%,90%,100%"</formula1>
    </dataValidation>
    <dataValidation type="list" allowBlank="1" showInputMessage="1" showErrorMessage="1" sqref="C28 C14">
      <formula1>"A,B,C,D"</formula1>
    </dataValidation>
    <dataValidation allowBlank="1" showInputMessage="1" showErrorMessage="1" sqref="C29 C15"/>
  </dataValidations>
  <printOptions horizontalCentered="1"/>
  <pageMargins left="0.59055118110236227" right="0.59055118110236227" top="1.1811023622047245" bottom="0.59055118110236227" header="0.39370078740157483" footer="0.39370078740157483"/>
  <pageSetup paperSize="9" scale="63" fitToHeight="0" orientation="landscape" r:id="rId1"/>
  <headerFooter>
    <oddHeader>&amp;L&amp;"-,Bold"&amp;18Annex 7c Vessel choice and team composition for the execution of the works&amp;R&amp;G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17</vt:i4>
      </vt:variant>
    </vt:vector>
  </HeadingPairs>
  <TitlesOfParts>
    <vt:vector size="20" baseType="lpstr">
      <vt:lpstr>Annex 7a - Personnel</vt:lpstr>
      <vt:lpstr>Annex 7b - Vessel &amp; Equipment</vt:lpstr>
      <vt:lpstr>Annex 7c Team composition</vt:lpstr>
      <vt:lpstr>'Annex 7a - Personnel'!Afdrukbereik</vt:lpstr>
      <vt:lpstr>'Annex 7b - Vessel &amp; Equipment'!Afdrukbereik</vt:lpstr>
      <vt:lpstr>'Annex 7a - Personnel'!Afdruktitels</vt:lpstr>
      <vt:lpstr>'Annex 7b - Vessel &amp; Equipment'!Afdruktitels</vt:lpstr>
      <vt:lpstr>'Annex 7c Team composition'!Afdruktitels</vt:lpstr>
      <vt:lpstr>Equipment</vt:lpstr>
      <vt:lpstr>Equipment_Score</vt:lpstr>
      <vt:lpstr>Personnel_Codes</vt:lpstr>
      <vt:lpstr>Personnel_Functions</vt:lpstr>
      <vt:lpstr>Personnel_Names</vt:lpstr>
      <vt:lpstr>Personnel_Scores</vt:lpstr>
      <vt:lpstr>Vessel_A_Equipm</vt:lpstr>
      <vt:lpstr>Vessel_B_Equipm</vt:lpstr>
      <vt:lpstr>Vessel_C_Equipm</vt:lpstr>
      <vt:lpstr>Vessel_Code</vt:lpstr>
      <vt:lpstr>Vessel_D_Equipm</vt:lpstr>
      <vt:lpstr>Vessel_Name_Score</vt:lpstr>
    </vt:vector>
  </TitlesOfParts>
  <Company>Ministerie van EZ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Ruud de Bruijne</dc:creator>
  <cp:lastModifiedBy>Mentink, C. (Constance)</cp:lastModifiedBy>
  <cp:lastPrinted>2018-07-10T09:30:08Z</cp:lastPrinted>
  <dcterms:created xsi:type="dcterms:W3CDTF">2015-06-12T15:12:42Z</dcterms:created>
  <dcterms:modified xsi:type="dcterms:W3CDTF">2018-07-16T08:51:46Z</dcterms:modified>
</cp:coreProperties>
</file>