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OIG\OZHW\Schoonmaak\Aanbestedingsdocumenten\5. NvI\"/>
    </mc:Choice>
  </mc:AlternateContent>
  <xr:revisionPtr revIDLastSave="0" documentId="12_ncr:500000_{DB5C22E2-031C-41F3-A5D8-AF6356D5B197}" xr6:coauthVersionLast="31" xr6:coauthVersionMax="31" xr10:uidLastSave="{00000000-0000-0000-0000-000000000000}"/>
  <workbookProtection workbookAlgorithmName="SHA-512" workbookHashValue="PzkIqrfYR4yejTt9pQPxqAnHRCtSbtBoAPcb5tyQAhaGOllMLFTRS0BO3l81lDC2/EFqgN9dj8Z+g8eNAyLGIw==" workbookSaltValue="IanvM/inmScjCB32cuaKrQ==" workbookSpinCount="100000" lockStructure="1"/>
  <bookViews>
    <workbookView xWindow="0" yWindow="0" windowWidth="28800" windowHeight="12210" activeTab="6" xr2:uid="{00000000-000D-0000-FFFF-FFFF00000000}"/>
  </bookViews>
  <sheets>
    <sheet name="Algemeen" sheetId="1" r:id="rId1"/>
    <sheet name="invulblad normen" sheetId="2" r:id="rId2"/>
    <sheet name="ruimtestaat" sheetId="3" r:id="rId3"/>
    <sheet name="glasoppervlakte" sheetId="6" r:id="rId4"/>
    <sheet name="gebouwgegevens" sheetId="7" r:id="rId5"/>
    <sheet name="werkprogramma" sheetId="4" r:id="rId6"/>
    <sheet name="calculatieresultaten" sheetId="5" r:id="rId7"/>
  </sheets>
  <definedNames>
    <definedName name="_xlnm._FilterDatabase" localSheetId="2" hidden="1">ruimtestaat!$A$6:$L$868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5" l="1"/>
  <c r="B11" i="5" l="1"/>
  <c r="G869" i="3" l="1"/>
  <c r="B13" i="5" l="1"/>
  <c r="B14" i="5" l="1"/>
  <c r="B10" i="5"/>
  <c r="B9" i="5"/>
  <c r="E9" i="6" l="1"/>
  <c r="E10" i="6"/>
  <c r="E11" i="6"/>
  <c r="E12" i="6"/>
  <c r="E13" i="6"/>
  <c r="E14" i="6"/>
  <c r="E8" i="6"/>
  <c r="E15" i="6" l="1"/>
  <c r="B8" i="5" s="1"/>
  <c r="H7" i="7"/>
  <c r="H6" i="7"/>
  <c r="H5" i="7"/>
  <c r="H4" i="7"/>
  <c r="H3" i="7"/>
  <c r="D15" i="6"/>
  <c r="C15" i="6"/>
  <c r="J424" i="3" l="1"/>
  <c r="K424" i="3" s="1"/>
  <c r="L424" i="3" s="1"/>
  <c r="J426" i="3"/>
  <c r="K426" i="3" s="1"/>
  <c r="L426" i="3" s="1"/>
  <c r="J428" i="3"/>
  <c r="K428" i="3" s="1"/>
  <c r="L428" i="3" s="1"/>
  <c r="J430" i="3"/>
  <c r="K430" i="3" s="1"/>
  <c r="L430" i="3" s="1"/>
  <c r="J435" i="3"/>
  <c r="K435" i="3" s="1"/>
  <c r="L435" i="3" s="1"/>
  <c r="J436" i="3"/>
  <c r="K436" i="3" s="1"/>
  <c r="L436" i="3" s="1"/>
  <c r="J437" i="3"/>
  <c r="K437" i="3" s="1"/>
  <c r="L437" i="3" s="1"/>
  <c r="J438" i="3"/>
  <c r="K438" i="3" s="1"/>
  <c r="L438" i="3" s="1"/>
  <c r="J439" i="3"/>
  <c r="K439" i="3" s="1"/>
  <c r="L439" i="3" s="1"/>
  <c r="J442" i="3"/>
  <c r="K442" i="3" s="1"/>
  <c r="L442" i="3" s="1"/>
  <c r="J447" i="3"/>
  <c r="K447" i="3" s="1"/>
  <c r="L447" i="3" s="1"/>
  <c r="J448" i="3"/>
  <c r="K448" i="3" s="1"/>
  <c r="L448" i="3" s="1"/>
  <c r="J449" i="3"/>
  <c r="K449" i="3" s="1"/>
  <c r="L449" i="3" s="1"/>
  <c r="J450" i="3"/>
  <c r="K450" i="3" s="1"/>
  <c r="L450" i="3" s="1"/>
  <c r="J256" i="3"/>
  <c r="K256" i="3" s="1"/>
  <c r="L256" i="3" s="1"/>
  <c r="J257" i="3"/>
  <c r="K257" i="3" s="1"/>
  <c r="L257" i="3" s="1"/>
  <c r="J258" i="3"/>
  <c r="K258" i="3" s="1"/>
  <c r="L258" i="3" s="1"/>
  <c r="J259" i="3"/>
  <c r="K259" i="3" s="1"/>
  <c r="L259" i="3" s="1"/>
  <c r="J260" i="3"/>
  <c r="K260" i="3" s="1"/>
  <c r="L260" i="3" s="1"/>
  <c r="J261" i="3"/>
  <c r="K261" i="3" s="1"/>
  <c r="L261" i="3" s="1"/>
  <c r="J262" i="3"/>
  <c r="K262" i="3" s="1"/>
  <c r="L262" i="3" s="1"/>
  <c r="J264" i="3"/>
  <c r="K264" i="3" s="1"/>
  <c r="L264" i="3" s="1"/>
  <c r="J265" i="3"/>
  <c r="K265" i="3" s="1"/>
  <c r="L265" i="3" s="1"/>
  <c r="J266" i="3"/>
  <c r="K266" i="3" s="1"/>
  <c r="L266" i="3" s="1"/>
  <c r="J267" i="3"/>
  <c r="K267" i="3" s="1"/>
  <c r="L267" i="3" s="1"/>
  <c r="J268" i="3"/>
  <c r="K268" i="3" s="1"/>
  <c r="L268" i="3" s="1"/>
  <c r="J269" i="3"/>
  <c r="K269" i="3" s="1"/>
  <c r="L269" i="3" s="1"/>
  <c r="J270" i="3"/>
  <c r="K270" i="3" s="1"/>
  <c r="L270" i="3" s="1"/>
  <c r="J271" i="3"/>
  <c r="K271" i="3" s="1"/>
  <c r="L271" i="3" s="1"/>
  <c r="J272" i="3"/>
  <c r="K272" i="3" s="1"/>
  <c r="L272" i="3" s="1"/>
  <c r="J273" i="3"/>
  <c r="K273" i="3" s="1"/>
  <c r="L273" i="3" s="1"/>
  <c r="J274" i="3"/>
  <c r="K274" i="3" s="1"/>
  <c r="L274" i="3" s="1"/>
  <c r="J275" i="3"/>
  <c r="K275" i="3" s="1"/>
  <c r="L275" i="3" s="1"/>
  <c r="J276" i="3"/>
  <c r="K276" i="3" s="1"/>
  <c r="L276" i="3" s="1"/>
  <c r="J277" i="3"/>
  <c r="K277" i="3" s="1"/>
  <c r="L277" i="3" s="1"/>
  <c r="J278" i="3"/>
  <c r="K278" i="3" s="1"/>
  <c r="L278" i="3" s="1"/>
  <c r="J279" i="3"/>
  <c r="K279" i="3" s="1"/>
  <c r="L279" i="3" s="1"/>
  <c r="J280" i="3"/>
  <c r="K280" i="3" s="1"/>
  <c r="L280" i="3" s="1"/>
  <c r="J281" i="3"/>
  <c r="K281" i="3" s="1"/>
  <c r="L281" i="3" s="1"/>
  <c r="J282" i="3"/>
  <c r="K282" i="3" s="1"/>
  <c r="L282" i="3" s="1"/>
  <c r="J283" i="3"/>
  <c r="K283" i="3" s="1"/>
  <c r="L283" i="3" s="1"/>
  <c r="J284" i="3"/>
  <c r="K284" i="3" s="1"/>
  <c r="L284" i="3" s="1"/>
  <c r="J285" i="3"/>
  <c r="K285" i="3" s="1"/>
  <c r="L285" i="3" s="1"/>
  <c r="J286" i="3"/>
  <c r="K286" i="3" s="1"/>
  <c r="L286" i="3" s="1"/>
  <c r="J287" i="3"/>
  <c r="K287" i="3" s="1"/>
  <c r="L287" i="3" s="1"/>
  <c r="J288" i="3"/>
  <c r="K288" i="3" s="1"/>
  <c r="L288" i="3" s="1"/>
  <c r="J289" i="3"/>
  <c r="K289" i="3" s="1"/>
  <c r="L289" i="3" s="1"/>
  <c r="J290" i="3"/>
  <c r="K290" i="3" s="1"/>
  <c r="L290" i="3" s="1"/>
  <c r="J291" i="3"/>
  <c r="K291" i="3" s="1"/>
  <c r="L291" i="3" s="1"/>
  <c r="J292" i="3"/>
  <c r="K292" i="3" s="1"/>
  <c r="L292" i="3" s="1"/>
  <c r="J293" i="3"/>
  <c r="K293" i="3" s="1"/>
  <c r="L293" i="3" s="1"/>
  <c r="J294" i="3"/>
  <c r="K294" i="3" s="1"/>
  <c r="L294" i="3" s="1"/>
  <c r="J295" i="3"/>
  <c r="K295" i="3" s="1"/>
  <c r="L295" i="3" s="1"/>
  <c r="J296" i="3"/>
  <c r="K296" i="3" s="1"/>
  <c r="L296" i="3" s="1"/>
  <c r="J297" i="3"/>
  <c r="K297" i="3" s="1"/>
  <c r="L297" i="3" s="1"/>
  <c r="J300" i="3"/>
  <c r="K300" i="3" s="1"/>
  <c r="L300" i="3" s="1"/>
  <c r="J301" i="3"/>
  <c r="K301" i="3" s="1"/>
  <c r="L301" i="3" s="1"/>
  <c r="J302" i="3"/>
  <c r="K302" i="3" s="1"/>
  <c r="L302" i="3" s="1"/>
  <c r="J303" i="3"/>
  <c r="K303" i="3" s="1"/>
  <c r="L303" i="3" s="1"/>
  <c r="J304" i="3"/>
  <c r="K304" i="3" s="1"/>
  <c r="L304" i="3" s="1"/>
  <c r="J305" i="3"/>
  <c r="K305" i="3" s="1"/>
  <c r="L305" i="3" s="1"/>
  <c r="J306" i="3"/>
  <c r="K306" i="3" s="1"/>
  <c r="L306" i="3" s="1"/>
  <c r="J307" i="3"/>
  <c r="K307" i="3" s="1"/>
  <c r="L307" i="3" s="1"/>
  <c r="J308" i="3"/>
  <c r="K308" i="3" s="1"/>
  <c r="L308" i="3" s="1"/>
  <c r="J309" i="3"/>
  <c r="K309" i="3" s="1"/>
  <c r="L309" i="3" s="1"/>
  <c r="J316" i="3"/>
  <c r="K316" i="3" s="1"/>
  <c r="L316" i="3" s="1"/>
  <c r="J317" i="3"/>
  <c r="K317" i="3" s="1"/>
  <c r="L317" i="3" s="1"/>
  <c r="J318" i="3"/>
  <c r="K318" i="3" s="1"/>
  <c r="L318" i="3" s="1"/>
  <c r="J319" i="3"/>
  <c r="K319" i="3" s="1"/>
  <c r="L319" i="3" s="1"/>
  <c r="J320" i="3"/>
  <c r="K320" i="3" s="1"/>
  <c r="L320" i="3" s="1"/>
  <c r="J321" i="3"/>
  <c r="K321" i="3" s="1"/>
  <c r="L321" i="3" s="1"/>
  <c r="J322" i="3"/>
  <c r="K322" i="3" s="1"/>
  <c r="L322" i="3" s="1"/>
  <c r="J323" i="3"/>
  <c r="K323" i="3" s="1"/>
  <c r="L323" i="3" s="1"/>
  <c r="J324" i="3"/>
  <c r="K324" i="3" s="1"/>
  <c r="L324" i="3" s="1"/>
  <c r="J325" i="3"/>
  <c r="K325" i="3" s="1"/>
  <c r="L325" i="3" s="1"/>
  <c r="J326" i="3"/>
  <c r="K326" i="3" s="1"/>
  <c r="L326" i="3" s="1"/>
  <c r="J327" i="3"/>
  <c r="K327" i="3" s="1"/>
  <c r="L327" i="3" s="1"/>
  <c r="J328" i="3"/>
  <c r="K328" i="3" s="1"/>
  <c r="L328" i="3" s="1"/>
  <c r="J329" i="3"/>
  <c r="K329" i="3" s="1"/>
  <c r="L329" i="3" s="1"/>
  <c r="J331" i="3"/>
  <c r="K331" i="3" s="1"/>
  <c r="L331" i="3" s="1"/>
  <c r="J332" i="3"/>
  <c r="K332" i="3" s="1"/>
  <c r="L332" i="3" s="1"/>
  <c r="J333" i="3"/>
  <c r="K333" i="3" s="1"/>
  <c r="L333" i="3" s="1"/>
  <c r="J334" i="3"/>
  <c r="K334" i="3" s="1"/>
  <c r="L334" i="3" s="1"/>
  <c r="J335" i="3"/>
  <c r="K335" i="3" s="1"/>
  <c r="L335" i="3" s="1"/>
  <c r="J336" i="3"/>
  <c r="K336" i="3" s="1"/>
  <c r="L336" i="3" s="1"/>
  <c r="J337" i="3"/>
  <c r="K337" i="3" s="1"/>
  <c r="L337" i="3" s="1"/>
  <c r="J338" i="3"/>
  <c r="K338" i="3" s="1"/>
  <c r="L338" i="3" s="1"/>
  <c r="J339" i="3"/>
  <c r="K339" i="3" s="1"/>
  <c r="L339" i="3" s="1"/>
  <c r="J340" i="3"/>
  <c r="K340" i="3" s="1"/>
  <c r="L340" i="3" s="1"/>
  <c r="J341" i="3"/>
  <c r="K341" i="3" s="1"/>
  <c r="L341" i="3" s="1"/>
  <c r="J342" i="3"/>
  <c r="K342" i="3" s="1"/>
  <c r="L342" i="3" s="1"/>
  <c r="J346" i="3"/>
  <c r="K346" i="3" s="1"/>
  <c r="L346" i="3" s="1"/>
  <c r="J347" i="3"/>
  <c r="K347" i="3" s="1"/>
  <c r="L347" i="3" s="1"/>
  <c r="J348" i="3"/>
  <c r="K348" i="3" s="1"/>
  <c r="L348" i="3" s="1"/>
  <c r="J349" i="3"/>
  <c r="K349" i="3" s="1"/>
  <c r="L349" i="3" s="1"/>
  <c r="J351" i="3"/>
  <c r="K351" i="3" s="1"/>
  <c r="L351" i="3" s="1"/>
  <c r="J352" i="3"/>
  <c r="K352" i="3" s="1"/>
  <c r="L352" i="3" s="1"/>
  <c r="J353" i="3"/>
  <c r="K353" i="3" s="1"/>
  <c r="L353" i="3" s="1"/>
  <c r="J354" i="3"/>
  <c r="K354" i="3" s="1"/>
  <c r="L354" i="3" s="1"/>
  <c r="J355" i="3"/>
  <c r="K355" i="3" s="1"/>
  <c r="L355" i="3" s="1"/>
  <c r="J451" i="3"/>
  <c r="K451" i="3" s="1"/>
  <c r="L451" i="3" s="1"/>
  <c r="J453" i="3"/>
  <c r="K453" i="3" s="1"/>
  <c r="L453" i="3" s="1"/>
  <c r="J452" i="3"/>
  <c r="K452" i="3" s="1"/>
  <c r="L452" i="3" s="1"/>
  <c r="J138" i="3"/>
  <c r="K138" i="3" s="1"/>
  <c r="L138" i="3" s="1"/>
  <c r="J134" i="3"/>
  <c r="K134" i="3" s="1"/>
  <c r="L134" i="3" s="1"/>
  <c r="J127" i="3"/>
  <c r="K127" i="3" s="1"/>
  <c r="L127" i="3" s="1"/>
  <c r="J123" i="3"/>
  <c r="K123" i="3" s="1"/>
  <c r="L123" i="3" s="1"/>
  <c r="J488" i="3"/>
  <c r="K488" i="3" s="1"/>
  <c r="L488" i="3" s="1"/>
  <c r="J489" i="3"/>
  <c r="K489" i="3" s="1"/>
  <c r="L489" i="3" s="1"/>
  <c r="J490" i="3"/>
  <c r="K490" i="3" s="1"/>
  <c r="L490" i="3" s="1"/>
  <c r="J491" i="3"/>
  <c r="K491" i="3" s="1"/>
  <c r="L491" i="3" s="1"/>
  <c r="J492" i="3"/>
  <c r="K492" i="3" s="1"/>
  <c r="L492" i="3" s="1"/>
  <c r="J493" i="3"/>
  <c r="K493" i="3" s="1"/>
  <c r="L493" i="3" s="1"/>
  <c r="J494" i="3"/>
  <c r="K494" i="3" s="1"/>
  <c r="L494" i="3" s="1"/>
  <c r="J495" i="3"/>
  <c r="K495" i="3" s="1"/>
  <c r="L495" i="3" s="1"/>
  <c r="J835" i="3"/>
  <c r="K835" i="3" s="1"/>
  <c r="L835" i="3" s="1"/>
  <c r="J497" i="3"/>
  <c r="K497" i="3" s="1"/>
  <c r="L497" i="3" s="1"/>
  <c r="J498" i="3"/>
  <c r="K498" i="3" s="1"/>
  <c r="L498" i="3" s="1"/>
  <c r="J499" i="3"/>
  <c r="K499" i="3" s="1"/>
  <c r="L499" i="3" s="1"/>
  <c r="J500" i="3"/>
  <c r="K500" i="3" s="1"/>
  <c r="L500" i="3" s="1"/>
  <c r="J501" i="3"/>
  <c r="K501" i="3" s="1"/>
  <c r="L501" i="3" s="1"/>
  <c r="J502" i="3"/>
  <c r="K502" i="3" s="1"/>
  <c r="L502" i="3" s="1"/>
  <c r="J358" i="3"/>
  <c r="K358" i="3" s="1"/>
  <c r="L358" i="3" s="1"/>
  <c r="J359" i="3"/>
  <c r="K359" i="3" s="1"/>
  <c r="L359" i="3" s="1"/>
  <c r="J360" i="3"/>
  <c r="K360" i="3" s="1"/>
  <c r="L360" i="3" s="1"/>
  <c r="J361" i="3"/>
  <c r="K361" i="3" s="1"/>
  <c r="L361" i="3" s="1"/>
  <c r="J362" i="3"/>
  <c r="K362" i="3" s="1"/>
  <c r="L362" i="3" s="1"/>
  <c r="J363" i="3"/>
  <c r="K363" i="3" s="1"/>
  <c r="L363" i="3" s="1"/>
  <c r="J364" i="3"/>
  <c r="K364" i="3" s="1"/>
  <c r="L364" i="3" s="1"/>
  <c r="J365" i="3"/>
  <c r="K365" i="3" s="1"/>
  <c r="L365" i="3" s="1"/>
  <c r="J366" i="3"/>
  <c r="K366" i="3" s="1"/>
  <c r="L366" i="3" s="1"/>
  <c r="J367" i="3"/>
  <c r="K367" i="3" s="1"/>
  <c r="L367" i="3" s="1"/>
  <c r="J368" i="3"/>
  <c r="K368" i="3" s="1"/>
  <c r="L368" i="3" s="1"/>
  <c r="J369" i="3"/>
  <c r="K369" i="3" s="1"/>
  <c r="L369" i="3" s="1"/>
  <c r="J370" i="3"/>
  <c r="K370" i="3" s="1"/>
  <c r="L370" i="3" s="1"/>
  <c r="J371" i="3"/>
  <c r="K371" i="3" s="1"/>
  <c r="L371" i="3" s="1"/>
  <c r="J836" i="3"/>
  <c r="K836" i="3" s="1"/>
  <c r="L836" i="3" s="1"/>
  <c r="J181" i="3"/>
  <c r="K181" i="3" s="1"/>
  <c r="L181" i="3" s="1"/>
  <c r="J374" i="3"/>
  <c r="K374" i="3" s="1"/>
  <c r="L374" i="3" s="1"/>
  <c r="J375" i="3"/>
  <c r="K375" i="3" s="1"/>
  <c r="L375" i="3" s="1"/>
  <c r="J376" i="3"/>
  <c r="K376" i="3" s="1"/>
  <c r="L376" i="3" s="1"/>
  <c r="J377" i="3"/>
  <c r="K377" i="3" s="1"/>
  <c r="L377" i="3" s="1"/>
  <c r="J378" i="3"/>
  <c r="K378" i="3" s="1"/>
  <c r="L378" i="3" s="1"/>
  <c r="J379" i="3"/>
  <c r="K379" i="3" s="1"/>
  <c r="L379" i="3" s="1"/>
  <c r="J380" i="3"/>
  <c r="K380" i="3" s="1"/>
  <c r="L380" i="3" s="1"/>
  <c r="J183" i="3"/>
  <c r="K183" i="3" s="1"/>
  <c r="L183" i="3" s="1"/>
  <c r="J186" i="3"/>
  <c r="K186" i="3" s="1"/>
  <c r="L186" i="3" s="1"/>
  <c r="J191" i="3"/>
  <c r="K191" i="3" s="1"/>
  <c r="L191" i="3" s="1"/>
  <c r="J384" i="3"/>
  <c r="K384" i="3" s="1"/>
  <c r="L384" i="3" s="1"/>
  <c r="J385" i="3"/>
  <c r="K385" i="3" s="1"/>
  <c r="L385" i="3" s="1"/>
  <c r="J386" i="3"/>
  <c r="K386" i="3" s="1"/>
  <c r="L386" i="3" s="1"/>
  <c r="J387" i="3"/>
  <c r="K387" i="3" s="1"/>
  <c r="L387" i="3" s="1"/>
  <c r="J388" i="3"/>
  <c r="K388" i="3" s="1"/>
  <c r="L388" i="3" s="1"/>
  <c r="J193" i="3"/>
  <c r="K193" i="3" s="1"/>
  <c r="L193" i="3" s="1"/>
  <c r="J194" i="3"/>
  <c r="K194" i="3" s="1"/>
  <c r="L194" i="3" s="1"/>
  <c r="J391" i="3"/>
  <c r="K391" i="3" s="1"/>
  <c r="L391" i="3" s="1"/>
  <c r="J196" i="3"/>
  <c r="K196" i="3" s="1"/>
  <c r="L196" i="3" s="1"/>
  <c r="J198" i="3"/>
  <c r="K198" i="3" s="1"/>
  <c r="L198" i="3" s="1"/>
  <c r="J394" i="3"/>
  <c r="K394" i="3" s="1"/>
  <c r="L394" i="3" s="1"/>
  <c r="J200" i="3"/>
  <c r="K200" i="3" s="1"/>
  <c r="L200" i="3" s="1"/>
  <c r="J837" i="3"/>
  <c r="K837" i="3" s="1"/>
  <c r="L837" i="3" s="1"/>
  <c r="J596" i="3"/>
  <c r="K596" i="3" s="1"/>
  <c r="L596" i="3" s="1"/>
  <c r="J597" i="3"/>
  <c r="K597" i="3" s="1"/>
  <c r="L597" i="3" s="1"/>
  <c r="J399" i="3"/>
  <c r="K399" i="3" s="1"/>
  <c r="L399" i="3" s="1"/>
  <c r="J400" i="3"/>
  <c r="K400" i="3" s="1"/>
  <c r="L400" i="3" s="1"/>
  <c r="J401" i="3"/>
  <c r="K401" i="3" s="1"/>
  <c r="L401" i="3" s="1"/>
  <c r="J587" i="3"/>
  <c r="K587" i="3" s="1"/>
  <c r="L587" i="3" s="1"/>
  <c r="J403" i="3"/>
  <c r="K403" i="3" s="1"/>
  <c r="L403" i="3" s="1"/>
  <c r="J468" i="3"/>
  <c r="K468" i="3" s="1"/>
  <c r="L468" i="3" s="1"/>
  <c r="J469" i="3"/>
  <c r="K469" i="3" s="1"/>
  <c r="L469" i="3" s="1"/>
  <c r="J470" i="3"/>
  <c r="K470" i="3" s="1"/>
  <c r="L470" i="3" s="1"/>
  <c r="J600" i="3"/>
  <c r="K600" i="3" s="1"/>
  <c r="L600" i="3" s="1"/>
  <c r="J601" i="3"/>
  <c r="K601" i="3" s="1"/>
  <c r="L601" i="3" s="1"/>
  <c r="J473" i="3"/>
  <c r="K473" i="3" s="1"/>
  <c r="L473" i="3" s="1"/>
  <c r="J838" i="3"/>
  <c r="K838" i="3" s="1"/>
  <c r="L838" i="3" s="1"/>
  <c r="J598" i="3"/>
  <c r="K598" i="3" s="1"/>
  <c r="L598" i="3" s="1"/>
  <c r="J599" i="3"/>
  <c r="K599" i="3" s="1"/>
  <c r="L599" i="3" s="1"/>
  <c r="J477" i="3"/>
  <c r="K477" i="3" s="1"/>
  <c r="L477" i="3" s="1"/>
  <c r="J478" i="3"/>
  <c r="K478" i="3" s="1"/>
  <c r="L478" i="3" s="1"/>
  <c r="J226" i="3"/>
  <c r="K226" i="3" s="1"/>
  <c r="L226" i="3" s="1"/>
  <c r="J229" i="3"/>
  <c r="K229" i="3" s="1"/>
  <c r="L229" i="3" s="1"/>
  <c r="J480" i="3"/>
  <c r="K480" i="3" s="1"/>
  <c r="L480" i="3" s="1"/>
  <c r="J481" i="3"/>
  <c r="K481" i="3" s="1"/>
  <c r="L481" i="3" s="1"/>
  <c r="J503" i="3"/>
  <c r="K503" i="3" s="1"/>
  <c r="L503" i="3" s="1"/>
  <c r="J230" i="3"/>
  <c r="K230" i="3" s="1"/>
  <c r="L230" i="3" s="1"/>
  <c r="J505" i="3"/>
  <c r="K505" i="3" s="1"/>
  <c r="L505" i="3" s="1"/>
  <c r="J506" i="3"/>
  <c r="K506" i="3" s="1"/>
  <c r="L506" i="3" s="1"/>
  <c r="J507" i="3"/>
  <c r="K507" i="3" s="1"/>
  <c r="L507" i="3" s="1"/>
  <c r="J508" i="3"/>
  <c r="K508" i="3" s="1"/>
  <c r="L508" i="3" s="1"/>
  <c r="J509" i="3"/>
  <c r="K509" i="3" s="1"/>
  <c r="L509" i="3" s="1"/>
  <c r="J510" i="3"/>
  <c r="K510" i="3" s="1"/>
  <c r="L510" i="3" s="1"/>
  <c r="J511" i="3"/>
  <c r="K511" i="3" s="1"/>
  <c r="L511" i="3" s="1"/>
  <c r="J512" i="3"/>
  <c r="K512" i="3" s="1"/>
  <c r="L512" i="3" s="1"/>
  <c r="J513" i="3"/>
  <c r="K513" i="3" s="1"/>
  <c r="L513" i="3" s="1"/>
  <c r="J514" i="3"/>
  <c r="K514" i="3" s="1"/>
  <c r="L514" i="3" s="1"/>
  <c r="J515" i="3"/>
  <c r="K515" i="3" s="1"/>
  <c r="L515" i="3" s="1"/>
  <c r="J516" i="3"/>
  <c r="K516" i="3" s="1"/>
  <c r="L516" i="3" s="1"/>
  <c r="J517" i="3"/>
  <c r="K517" i="3" s="1"/>
  <c r="L517" i="3" s="1"/>
  <c r="J518" i="3"/>
  <c r="K518" i="3" s="1"/>
  <c r="L518" i="3" s="1"/>
  <c r="J519" i="3"/>
  <c r="K519" i="3" s="1"/>
  <c r="L519" i="3" s="1"/>
  <c r="J520" i="3"/>
  <c r="K520" i="3" s="1"/>
  <c r="L520" i="3" s="1"/>
  <c r="J521" i="3"/>
  <c r="K521" i="3" s="1"/>
  <c r="L521" i="3" s="1"/>
  <c r="J522" i="3"/>
  <c r="K522" i="3" s="1"/>
  <c r="L522" i="3" s="1"/>
  <c r="J523" i="3"/>
  <c r="K523" i="3" s="1"/>
  <c r="L523" i="3" s="1"/>
  <c r="J524" i="3"/>
  <c r="K524" i="3" s="1"/>
  <c r="L524" i="3" s="1"/>
  <c r="J525" i="3"/>
  <c r="K525" i="3" s="1"/>
  <c r="L525" i="3" s="1"/>
  <c r="J526" i="3"/>
  <c r="K526" i="3" s="1"/>
  <c r="L526" i="3" s="1"/>
  <c r="J404" i="3"/>
  <c r="K404" i="3" s="1"/>
  <c r="L404" i="3" s="1"/>
  <c r="J405" i="3"/>
  <c r="K405" i="3" s="1"/>
  <c r="L405" i="3" s="1"/>
  <c r="J406" i="3"/>
  <c r="K406" i="3" s="1"/>
  <c r="L406" i="3" s="1"/>
  <c r="J407" i="3"/>
  <c r="K407" i="3" s="1"/>
  <c r="L407" i="3" s="1"/>
  <c r="J408" i="3"/>
  <c r="K408" i="3" s="1"/>
  <c r="L408" i="3" s="1"/>
  <c r="J409" i="3"/>
  <c r="K409" i="3" s="1"/>
  <c r="L409" i="3" s="1"/>
  <c r="J410" i="3"/>
  <c r="K410" i="3" s="1"/>
  <c r="L410" i="3" s="1"/>
  <c r="J411" i="3"/>
  <c r="K411" i="3" s="1"/>
  <c r="L411" i="3" s="1"/>
  <c r="J412" i="3"/>
  <c r="K412" i="3" s="1"/>
  <c r="L412" i="3" s="1"/>
  <c r="J413" i="3"/>
  <c r="K413" i="3" s="1"/>
  <c r="L413" i="3" s="1"/>
  <c r="J414" i="3"/>
  <c r="K414" i="3" s="1"/>
  <c r="L414" i="3" s="1"/>
  <c r="J415" i="3"/>
  <c r="K415" i="3" s="1"/>
  <c r="L415" i="3" s="1"/>
  <c r="J416" i="3"/>
  <c r="K416" i="3" s="1"/>
  <c r="L416" i="3" s="1"/>
  <c r="J417" i="3"/>
  <c r="K417" i="3" s="1"/>
  <c r="L417" i="3" s="1"/>
  <c r="J418" i="3"/>
  <c r="K418" i="3" s="1"/>
  <c r="L418" i="3" s="1"/>
  <c r="J232" i="3"/>
  <c r="K232" i="3" s="1"/>
  <c r="L232" i="3" s="1"/>
  <c r="J839" i="3"/>
  <c r="K839" i="3" s="1"/>
  <c r="L839" i="3" s="1"/>
  <c r="J840" i="3"/>
  <c r="K840" i="3" s="1"/>
  <c r="L840" i="3" s="1"/>
  <c r="J422" i="3"/>
  <c r="K422" i="3" s="1"/>
  <c r="L422" i="3" s="1"/>
  <c r="J423" i="3"/>
  <c r="K423" i="3" s="1"/>
  <c r="L423" i="3" s="1"/>
  <c r="J841" i="3"/>
  <c r="K841" i="3" s="1"/>
  <c r="L841" i="3" s="1"/>
  <c r="J425" i="3"/>
  <c r="K425" i="3" s="1"/>
  <c r="L425" i="3" s="1"/>
  <c r="J842" i="3"/>
  <c r="K842" i="3" s="1"/>
  <c r="L842" i="3" s="1"/>
  <c r="J427" i="3"/>
  <c r="K427" i="3" s="1"/>
  <c r="L427" i="3" s="1"/>
  <c r="J843" i="3"/>
  <c r="K843" i="3" s="1"/>
  <c r="L843" i="3" s="1"/>
  <c r="J429" i="3"/>
  <c r="K429" i="3" s="1"/>
  <c r="L429" i="3" s="1"/>
  <c r="J844" i="3"/>
  <c r="K844" i="3" s="1"/>
  <c r="L844" i="3" s="1"/>
  <c r="J431" i="3"/>
  <c r="K431" i="3" s="1"/>
  <c r="L431" i="3" s="1"/>
  <c r="J432" i="3"/>
  <c r="K432" i="3" s="1"/>
  <c r="L432" i="3" s="1"/>
  <c r="J433" i="3"/>
  <c r="K433" i="3" s="1"/>
  <c r="L433" i="3" s="1"/>
  <c r="J434" i="3"/>
  <c r="K434" i="3" s="1"/>
  <c r="L434" i="3" s="1"/>
  <c r="J845" i="3"/>
  <c r="K845" i="3" s="1"/>
  <c r="L845" i="3" s="1"/>
  <c r="J846" i="3"/>
  <c r="K846" i="3" s="1"/>
  <c r="L846" i="3" s="1"/>
  <c r="J847" i="3"/>
  <c r="K847" i="3" s="1"/>
  <c r="L847" i="3" s="1"/>
  <c r="J848" i="3"/>
  <c r="K848" i="3" s="1"/>
  <c r="L848" i="3" s="1"/>
  <c r="J849" i="3"/>
  <c r="K849" i="3" s="1"/>
  <c r="L849" i="3" s="1"/>
  <c r="J440" i="3"/>
  <c r="K440" i="3" s="1"/>
  <c r="L440" i="3" s="1"/>
  <c r="J441" i="3"/>
  <c r="K441" i="3" s="1"/>
  <c r="L441" i="3" s="1"/>
  <c r="J850" i="3"/>
  <c r="K850" i="3" s="1"/>
  <c r="L850" i="3" s="1"/>
  <c r="J443" i="3"/>
  <c r="K443" i="3" s="1"/>
  <c r="L443" i="3" s="1"/>
  <c r="J444" i="3"/>
  <c r="K444" i="3" s="1"/>
  <c r="L444" i="3" s="1"/>
  <c r="J445" i="3"/>
  <c r="K445" i="3" s="1"/>
  <c r="L445" i="3" s="1"/>
  <c r="J446" i="3"/>
  <c r="K446" i="3" s="1"/>
  <c r="L446" i="3" s="1"/>
  <c r="J851" i="3"/>
  <c r="K851" i="3" s="1"/>
  <c r="L851" i="3" s="1"/>
  <c r="J852" i="3"/>
  <c r="K852" i="3" s="1"/>
  <c r="L852" i="3" s="1"/>
  <c r="J853" i="3"/>
  <c r="K853" i="3" s="1"/>
  <c r="L853" i="3" s="1"/>
  <c r="J854" i="3"/>
  <c r="K854" i="3" s="1"/>
  <c r="L854" i="3" s="1"/>
  <c r="J855" i="3"/>
  <c r="K855" i="3" s="1"/>
  <c r="L855" i="3" s="1"/>
  <c r="J7" i="3"/>
  <c r="K7" i="3" s="1"/>
  <c r="J10" i="3"/>
  <c r="K10" i="3" s="1"/>
  <c r="L10" i="3" s="1"/>
  <c r="J44" i="3"/>
  <c r="K44" i="3" s="1"/>
  <c r="L44" i="3" s="1"/>
  <c r="J47" i="3"/>
  <c r="K47" i="3" s="1"/>
  <c r="L47" i="3" s="1"/>
  <c r="J49" i="3"/>
  <c r="K49" i="3" s="1"/>
  <c r="L49" i="3" s="1"/>
  <c r="J54" i="3"/>
  <c r="K54" i="3" s="1"/>
  <c r="L54" i="3" s="1"/>
  <c r="J56" i="3"/>
  <c r="K56" i="3" s="1"/>
  <c r="L56" i="3" s="1"/>
  <c r="J57" i="3"/>
  <c r="K57" i="3" s="1"/>
  <c r="L57" i="3" s="1"/>
  <c r="J58" i="3"/>
  <c r="K58" i="3" s="1"/>
  <c r="L58" i="3" s="1"/>
  <c r="J67" i="3"/>
  <c r="K67" i="3" s="1"/>
  <c r="L67" i="3" s="1"/>
  <c r="J70" i="3"/>
  <c r="K70" i="3" s="1"/>
  <c r="L70" i="3" s="1"/>
  <c r="J8" i="3"/>
  <c r="K8" i="3" s="1"/>
  <c r="L8" i="3" s="1"/>
  <c r="J9" i="3"/>
  <c r="K9" i="3" s="1"/>
  <c r="L9" i="3" s="1"/>
  <c r="J11" i="3"/>
  <c r="K11" i="3" s="1"/>
  <c r="L11" i="3" s="1"/>
  <c r="J12" i="3"/>
  <c r="K12" i="3" s="1"/>
  <c r="L12" i="3" s="1"/>
  <c r="J24" i="3"/>
  <c r="K24" i="3" s="1"/>
  <c r="L24" i="3" s="1"/>
  <c r="J29" i="3"/>
  <c r="K29" i="3" s="1"/>
  <c r="L29" i="3" s="1"/>
  <c r="J32" i="3"/>
  <c r="K32" i="3" s="1"/>
  <c r="L32" i="3" s="1"/>
  <c r="J35" i="3"/>
  <c r="K35" i="3" s="1"/>
  <c r="L35" i="3" s="1"/>
  <c r="J46" i="3"/>
  <c r="K46" i="3" s="1"/>
  <c r="L46" i="3" s="1"/>
  <c r="J48" i="3"/>
  <c r="K48" i="3" s="1"/>
  <c r="L48" i="3" s="1"/>
  <c r="J50" i="3"/>
  <c r="K50" i="3" s="1"/>
  <c r="L50" i="3" s="1"/>
  <c r="J588" i="3"/>
  <c r="K588" i="3" s="1"/>
  <c r="L588" i="3" s="1"/>
  <c r="J576" i="3"/>
  <c r="K576" i="3" s="1"/>
  <c r="L576" i="3" s="1"/>
  <c r="J690" i="3"/>
  <c r="K690" i="3" s="1"/>
  <c r="L690" i="3" s="1"/>
  <c r="J691" i="3"/>
  <c r="K691" i="3" s="1"/>
  <c r="L691" i="3" s="1"/>
  <c r="J581" i="3"/>
  <c r="K581" i="3" s="1"/>
  <c r="L581" i="3" s="1"/>
  <c r="J582" i="3"/>
  <c r="K582" i="3" s="1"/>
  <c r="L582" i="3" s="1"/>
  <c r="J583" i="3"/>
  <c r="K583" i="3" s="1"/>
  <c r="L583" i="3" s="1"/>
  <c r="J584" i="3"/>
  <c r="K584" i="3" s="1"/>
  <c r="L584" i="3" s="1"/>
  <c r="J585" i="3"/>
  <c r="K585" i="3" s="1"/>
  <c r="L585" i="3" s="1"/>
  <c r="J586" i="3"/>
  <c r="K586" i="3" s="1"/>
  <c r="L586" i="3" s="1"/>
  <c r="J571" i="3"/>
  <c r="K571" i="3" s="1"/>
  <c r="L571" i="3" s="1"/>
  <c r="J572" i="3"/>
  <c r="K572" i="3" s="1"/>
  <c r="L572" i="3" s="1"/>
  <c r="J573" i="3"/>
  <c r="K573" i="3" s="1"/>
  <c r="L573" i="3" s="1"/>
  <c r="J692" i="3"/>
  <c r="K692" i="3" s="1"/>
  <c r="L692" i="3" s="1"/>
  <c r="J693" i="3"/>
  <c r="K693" i="3" s="1"/>
  <c r="L693" i="3" s="1"/>
  <c r="J574" i="3"/>
  <c r="K574" i="3" s="1"/>
  <c r="L574" i="3" s="1"/>
  <c r="J575" i="3"/>
  <c r="K575" i="3" s="1"/>
  <c r="L575" i="3" s="1"/>
  <c r="J577" i="3"/>
  <c r="K577" i="3" s="1"/>
  <c r="L577" i="3" s="1"/>
  <c r="J578" i="3"/>
  <c r="K578" i="3" s="1"/>
  <c r="L578" i="3" s="1"/>
  <c r="J579" i="3"/>
  <c r="K579" i="3" s="1"/>
  <c r="L579" i="3" s="1"/>
  <c r="J694" i="3"/>
  <c r="K694" i="3" s="1"/>
  <c r="L694" i="3" s="1"/>
  <c r="J557" i="3"/>
  <c r="K557" i="3" s="1"/>
  <c r="L557" i="3" s="1"/>
  <c r="J558" i="3"/>
  <c r="K558" i="3" s="1"/>
  <c r="L558" i="3" s="1"/>
  <c r="J555" i="3"/>
  <c r="K555" i="3" s="1"/>
  <c r="L555" i="3" s="1"/>
  <c r="J556" i="3"/>
  <c r="K556" i="3" s="1"/>
  <c r="L556" i="3" s="1"/>
  <c r="J554" i="3"/>
  <c r="K554" i="3" s="1"/>
  <c r="L554" i="3" s="1"/>
  <c r="J552" i="3"/>
  <c r="K552" i="3" s="1"/>
  <c r="L552" i="3" s="1"/>
  <c r="J695" i="3"/>
  <c r="K695" i="3" s="1"/>
  <c r="L695" i="3" s="1"/>
  <c r="J559" i="3"/>
  <c r="K559" i="3" s="1"/>
  <c r="L559" i="3" s="1"/>
  <c r="J696" i="3"/>
  <c r="K696" i="3" s="1"/>
  <c r="L696" i="3" s="1"/>
  <c r="J697" i="3"/>
  <c r="K697" i="3" s="1"/>
  <c r="L697" i="3" s="1"/>
  <c r="J589" i="3"/>
  <c r="K589" i="3" s="1"/>
  <c r="L589" i="3" s="1"/>
  <c r="J595" i="3"/>
  <c r="K595" i="3" s="1"/>
  <c r="L595" i="3" s="1"/>
  <c r="J594" i="3"/>
  <c r="K594" i="3" s="1"/>
  <c r="L594" i="3" s="1"/>
  <c r="J593" i="3"/>
  <c r="K593" i="3" s="1"/>
  <c r="L593" i="3" s="1"/>
  <c r="J590" i="3"/>
  <c r="K590" i="3" s="1"/>
  <c r="L590" i="3" s="1"/>
  <c r="J602" i="3"/>
  <c r="K602" i="3" s="1"/>
  <c r="L602" i="3" s="1"/>
  <c r="J615" i="3"/>
  <c r="K615" i="3" s="1"/>
  <c r="L615" i="3" s="1"/>
  <c r="J617" i="3"/>
  <c r="K617" i="3" s="1"/>
  <c r="L617" i="3" s="1"/>
  <c r="J618" i="3"/>
  <c r="K618" i="3" s="1"/>
  <c r="L618" i="3" s="1"/>
  <c r="J619" i="3"/>
  <c r="K619" i="3" s="1"/>
  <c r="L619" i="3" s="1"/>
  <c r="J620" i="3"/>
  <c r="K620" i="3" s="1"/>
  <c r="L620" i="3" s="1"/>
  <c r="J621" i="3"/>
  <c r="K621" i="3" s="1"/>
  <c r="L621" i="3" s="1"/>
  <c r="J622" i="3"/>
  <c r="K622" i="3" s="1"/>
  <c r="L622" i="3" s="1"/>
  <c r="J623" i="3"/>
  <c r="K623" i="3" s="1"/>
  <c r="L623" i="3" s="1"/>
  <c r="J603" i="3"/>
  <c r="K603" i="3" s="1"/>
  <c r="L603" i="3" s="1"/>
  <c r="J604" i="3"/>
  <c r="K604" i="3" s="1"/>
  <c r="L604" i="3" s="1"/>
  <c r="J605" i="3"/>
  <c r="K605" i="3" s="1"/>
  <c r="L605" i="3" s="1"/>
  <c r="J607" i="3"/>
  <c r="K607" i="3" s="1"/>
  <c r="L607" i="3" s="1"/>
  <c r="J611" i="3"/>
  <c r="K611" i="3" s="1"/>
  <c r="L611" i="3" s="1"/>
  <c r="J612" i="3"/>
  <c r="K612" i="3" s="1"/>
  <c r="L612" i="3" s="1"/>
  <c r="J613" i="3"/>
  <c r="K613" i="3" s="1"/>
  <c r="L613" i="3" s="1"/>
  <c r="J614" i="3"/>
  <c r="K614" i="3" s="1"/>
  <c r="L614" i="3" s="1"/>
  <c r="J616" i="3"/>
  <c r="K616" i="3" s="1"/>
  <c r="L616" i="3" s="1"/>
  <c r="J567" i="3"/>
  <c r="K567" i="3" s="1"/>
  <c r="L567" i="3" s="1"/>
  <c r="J568" i="3"/>
  <c r="K568" i="3" s="1"/>
  <c r="L568" i="3" s="1"/>
  <c r="J569" i="3"/>
  <c r="K569" i="3" s="1"/>
  <c r="L569" i="3" s="1"/>
  <c r="J570" i="3"/>
  <c r="K570" i="3" s="1"/>
  <c r="L570" i="3" s="1"/>
  <c r="J564" i="3"/>
  <c r="K564" i="3" s="1"/>
  <c r="L564" i="3" s="1"/>
  <c r="J698" i="3"/>
  <c r="K698" i="3" s="1"/>
  <c r="L698" i="3" s="1"/>
  <c r="J699" i="3"/>
  <c r="K699" i="3" s="1"/>
  <c r="L699" i="3" s="1"/>
  <c r="J700" i="3"/>
  <c r="K700" i="3" s="1"/>
  <c r="L700" i="3" s="1"/>
  <c r="J701" i="3"/>
  <c r="K701" i="3" s="1"/>
  <c r="L701" i="3" s="1"/>
  <c r="J702" i="3"/>
  <c r="K702" i="3" s="1"/>
  <c r="L702" i="3" s="1"/>
  <c r="J703" i="3"/>
  <c r="K703" i="3" s="1"/>
  <c r="L703" i="3" s="1"/>
  <c r="J704" i="3"/>
  <c r="K704" i="3" s="1"/>
  <c r="L704" i="3" s="1"/>
  <c r="J705" i="3"/>
  <c r="K705" i="3" s="1"/>
  <c r="L705" i="3" s="1"/>
  <c r="J706" i="3"/>
  <c r="K706" i="3" s="1"/>
  <c r="L706" i="3" s="1"/>
  <c r="J707" i="3"/>
  <c r="K707" i="3" s="1"/>
  <c r="L707" i="3" s="1"/>
  <c r="J708" i="3"/>
  <c r="K708" i="3" s="1"/>
  <c r="L708" i="3" s="1"/>
  <c r="J709" i="3"/>
  <c r="K709" i="3" s="1"/>
  <c r="L709" i="3" s="1"/>
  <c r="J710" i="3"/>
  <c r="K710" i="3" s="1"/>
  <c r="L710" i="3" s="1"/>
  <c r="J711" i="3"/>
  <c r="K711" i="3" s="1"/>
  <c r="L711" i="3" s="1"/>
  <c r="J712" i="3"/>
  <c r="K712" i="3" s="1"/>
  <c r="L712" i="3" s="1"/>
  <c r="J713" i="3"/>
  <c r="K713" i="3" s="1"/>
  <c r="L713" i="3" s="1"/>
  <c r="J714" i="3"/>
  <c r="K714" i="3" s="1"/>
  <c r="L714" i="3" s="1"/>
  <c r="J715" i="3"/>
  <c r="K715" i="3" s="1"/>
  <c r="L715" i="3" s="1"/>
  <c r="J565" i="3"/>
  <c r="K565" i="3" s="1"/>
  <c r="L565" i="3" s="1"/>
  <c r="J716" i="3"/>
  <c r="K716" i="3" s="1"/>
  <c r="L716" i="3" s="1"/>
  <c r="J566" i="3"/>
  <c r="K566" i="3" s="1"/>
  <c r="L566" i="3" s="1"/>
  <c r="J717" i="3"/>
  <c r="K717" i="3" s="1"/>
  <c r="L717" i="3" s="1"/>
  <c r="J561" i="3"/>
  <c r="K561" i="3" s="1"/>
  <c r="L561" i="3" s="1"/>
  <c r="J562" i="3"/>
  <c r="K562" i="3" s="1"/>
  <c r="L562" i="3" s="1"/>
  <c r="J624" i="3"/>
  <c r="K624" i="3" s="1"/>
  <c r="L624" i="3" s="1"/>
  <c r="J628" i="3"/>
  <c r="K628" i="3" s="1"/>
  <c r="L628" i="3" s="1"/>
  <c r="J629" i="3"/>
  <c r="K629" i="3" s="1"/>
  <c r="L629" i="3" s="1"/>
  <c r="J718" i="3"/>
  <c r="K718" i="3" s="1"/>
  <c r="L718" i="3" s="1"/>
  <c r="J631" i="3"/>
  <c r="K631" i="3" s="1"/>
  <c r="L631" i="3" s="1"/>
  <c r="J632" i="3"/>
  <c r="K632" i="3" s="1"/>
  <c r="L632" i="3" s="1"/>
  <c r="J633" i="3"/>
  <c r="K633" i="3" s="1"/>
  <c r="L633" i="3" s="1"/>
  <c r="J634" i="3"/>
  <c r="K634" i="3" s="1"/>
  <c r="L634" i="3" s="1"/>
  <c r="J625" i="3"/>
  <c r="K625" i="3" s="1"/>
  <c r="L625" i="3" s="1"/>
  <c r="J719" i="3"/>
  <c r="K719" i="3" s="1"/>
  <c r="L719" i="3" s="1"/>
  <c r="J720" i="3"/>
  <c r="K720" i="3" s="1"/>
  <c r="L720" i="3" s="1"/>
  <c r="J721" i="3"/>
  <c r="K721" i="3" s="1"/>
  <c r="L721" i="3" s="1"/>
  <c r="J722" i="3"/>
  <c r="K722" i="3" s="1"/>
  <c r="L722" i="3" s="1"/>
  <c r="J626" i="3"/>
  <c r="K626" i="3" s="1"/>
  <c r="L626" i="3" s="1"/>
  <c r="J723" i="3"/>
  <c r="K723" i="3" s="1"/>
  <c r="L723" i="3" s="1"/>
  <c r="J724" i="3"/>
  <c r="K724" i="3" s="1"/>
  <c r="L724" i="3" s="1"/>
  <c r="J725" i="3"/>
  <c r="K725" i="3" s="1"/>
  <c r="L725" i="3" s="1"/>
  <c r="J726" i="3"/>
  <c r="K726" i="3" s="1"/>
  <c r="L726" i="3" s="1"/>
  <c r="J727" i="3"/>
  <c r="K727" i="3" s="1"/>
  <c r="L727" i="3" s="1"/>
  <c r="J728" i="3"/>
  <c r="K728" i="3" s="1"/>
  <c r="L728" i="3" s="1"/>
  <c r="J729" i="3"/>
  <c r="K729" i="3" s="1"/>
  <c r="L729" i="3" s="1"/>
  <c r="J730" i="3"/>
  <c r="K730" i="3" s="1"/>
  <c r="L730" i="3" s="1"/>
  <c r="J580" i="3"/>
  <c r="K580" i="3" s="1"/>
  <c r="L580" i="3" s="1"/>
  <c r="J731" i="3"/>
  <c r="K731" i="3" s="1"/>
  <c r="L731" i="3" s="1"/>
  <c r="J732" i="3"/>
  <c r="K732" i="3" s="1"/>
  <c r="L732" i="3" s="1"/>
  <c r="J733" i="3"/>
  <c r="K733" i="3" s="1"/>
  <c r="L733" i="3" s="1"/>
  <c r="J734" i="3"/>
  <c r="K734" i="3" s="1"/>
  <c r="L734" i="3" s="1"/>
  <c r="J735" i="3"/>
  <c r="K735" i="3" s="1"/>
  <c r="L735" i="3" s="1"/>
  <c r="J736" i="3"/>
  <c r="K736" i="3" s="1"/>
  <c r="L736" i="3" s="1"/>
  <c r="J553" i="3"/>
  <c r="K553" i="3" s="1"/>
  <c r="L553" i="3" s="1"/>
  <c r="J737" i="3"/>
  <c r="K737" i="3" s="1"/>
  <c r="L737" i="3" s="1"/>
  <c r="J738" i="3"/>
  <c r="K738" i="3" s="1"/>
  <c r="L738" i="3" s="1"/>
  <c r="J739" i="3"/>
  <c r="K739" i="3" s="1"/>
  <c r="L739" i="3" s="1"/>
  <c r="J740" i="3"/>
  <c r="K740" i="3" s="1"/>
  <c r="L740" i="3" s="1"/>
  <c r="J741" i="3"/>
  <c r="K741" i="3" s="1"/>
  <c r="L741" i="3" s="1"/>
  <c r="J742" i="3"/>
  <c r="K742" i="3" s="1"/>
  <c r="L742" i="3" s="1"/>
  <c r="J743" i="3"/>
  <c r="K743" i="3" s="1"/>
  <c r="L743" i="3" s="1"/>
  <c r="J744" i="3"/>
  <c r="K744" i="3" s="1"/>
  <c r="L744" i="3" s="1"/>
  <c r="J745" i="3"/>
  <c r="K745" i="3" s="1"/>
  <c r="L745" i="3" s="1"/>
  <c r="J746" i="3"/>
  <c r="K746" i="3" s="1"/>
  <c r="L746" i="3" s="1"/>
  <c r="J747" i="3"/>
  <c r="K747" i="3" s="1"/>
  <c r="L747" i="3" s="1"/>
  <c r="J748" i="3"/>
  <c r="K748" i="3" s="1"/>
  <c r="L748" i="3" s="1"/>
  <c r="J749" i="3"/>
  <c r="K749" i="3" s="1"/>
  <c r="L749" i="3" s="1"/>
  <c r="J750" i="3"/>
  <c r="K750" i="3" s="1"/>
  <c r="L750" i="3" s="1"/>
  <c r="J751" i="3"/>
  <c r="K751" i="3" s="1"/>
  <c r="L751" i="3" s="1"/>
  <c r="J752" i="3"/>
  <c r="K752" i="3" s="1"/>
  <c r="L752" i="3" s="1"/>
  <c r="J753" i="3"/>
  <c r="K753" i="3" s="1"/>
  <c r="L753" i="3" s="1"/>
  <c r="J754" i="3"/>
  <c r="K754" i="3" s="1"/>
  <c r="L754" i="3" s="1"/>
  <c r="J755" i="3"/>
  <c r="K755" i="3" s="1"/>
  <c r="L755" i="3" s="1"/>
  <c r="J756" i="3"/>
  <c r="K756" i="3" s="1"/>
  <c r="L756" i="3" s="1"/>
  <c r="J757" i="3"/>
  <c r="K757" i="3" s="1"/>
  <c r="L757" i="3" s="1"/>
  <c r="J758" i="3"/>
  <c r="K758" i="3" s="1"/>
  <c r="L758" i="3" s="1"/>
  <c r="J759" i="3"/>
  <c r="K759" i="3" s="1"/>
  <c r="L759" i="3" s="1"/>
  <c r="J592" i="3"/>
  <c r="K592" i="3" s="1"/>
  <c r="L592" i="3" s="1"/>
  <c r="J591" i="3"/>
  <c r="K591" i="3" s="1"/>
  <c r="L591" i="3" s="1"/>
  <c r="J760" i="3"/>
  <c r="K760" i="3" s="1"/>
  <c r="L760" i="3" s="1"/>
  <c r="J761" i="3"/>
  <c r="K761" i="3" s="1"/>
  <c r="L761" i="3" s="1"/>
  <c r="J762" i="3"/>
  <c r="K762" i="3" s="1"/>
  <c r="L762" i="3" s="1"/>
  <c r="J606" i="3"/>
  <c r="K606" i="3" s="1"/>
  <c r="L606" i="3" s="1"/>
  <c r="J608" i="3"/>
  <c r="K608" i="3" s="1"/>
  <c r="L608" i="3" s="1"/>
  <c r="J609" i="3"/>
  <c r="K609" i="3" s="1"/>
  <c r="L609" i="3" s="1"/>
  <c r="J610" i="3"/>
  <c r="K610" i="3" s="1"/>
  <c r="L610" i="3" s="1"/>
  <c r="J763" i="3"/>
  <c r="K763" i="3" s="1"/>
  <c r="L763" i="3" s="1"/>
  <c r="J764" i="3"/>
  <c r="K764" i="3" s="1"/>
  <c r="L764" i="3" s="1"/>
  <c r="J765" i="3"/>
  <c r="K765" i="3" s="1"/>
  <c r="L765" i="3" s="1"/>
  <c r="J766" i="3"/>
  <c r="K766" i="3" s="1"/>
  <c r="L766" i="3" s="1"/>
  <c r="J767" i="3"/>
  <c r="K767" i="3" s="1"/>
  <c r="L767" i="3" s="1"/>
  <c r="J768" i="3"/>
  <c r="K768" i="3" s="1"/>
  <c r="L768" i="3" s="1"/>
  <c r="J769" i="3"/>
  <c r="K769" i="3" s="1"/>
  <c r="L769" i="3" s="1"/>
  <c r="J770" i="3"/>
  <c r="K770" i="3" s="1"/>
  <c r="L770" i="3" s="1"/>
  <c r="J771" i="3"/>
  <c r="K771" i="3" s="1"/>
  <c r="L771" i="3" s="1"/>
  <c r="J772" i="3"/>
  <c r="K772" i="3" s="1"/>
  <c r="L772" i="3" s="1"/>
  <c r="J773" i="3"/>
  <c r="K773" i="3" s="1"/>
  <c r="L773" i="3" s="1"/>
  <c r="J560" i="3"/>
  <c r="K560" i="3" s="1"/>
  <c r="L560" i="3" s="1"/>
  <c r="J563" i="3"/>
  <c r="K563" i="3" s="1"/>
  <c r="L563" i="3" s="1"/>
  <c r="J774" i="3"/>
  <c r="K774" i="3" s="1"/>
  <c r="L774" i="3" s="1"/>
  <c r="J775" i="3"/>
  <c r="K775" i="3" s="1"/>
  <c r="L775" i="3" s="1"/>
  <c r="J627" i="3"/>
  <c r="K627" i="3" s="1"/>
  <c r="L627" i="3" s="1"/>
  <c r="J776" i="3"/>
  <c r="K776" i="3" s="1"/>
  <c r="L776" i="3" s="1"/>
  <c r="J777" i="3"/>
  <c r="K777" i="3" s="1"/>
  <c r="L777" i="3" s="1"/>
  <c r="J778" i="3"/>
  <c r="K778" i="3" s="1"/>
  <c r="L778" i="3" s="1"/>
  <c r="J630" i="3"/>
  <c r="K630" i="3" s="1"/>
  <c r="L630" i="3" s="1"/>
  <c r="J779" i="3"/>
  <c r="K779" i="3" s="1"/>
  <c r="L779" i="3" s="1"/>
  <c r="J780" i="3"/>
  <c r="K780" i="3" s="1"/>
  <c r="L780" i="3" s="1"/>
  <c r="J781" i="3"/>
  <c r="K781" i="3" s="1"/>
  <c r="L781" i="3" s="1"/>
  <c r="J782" i="3"/>
  <c r="K782" i="3" s="1"/>
  <c r="L782" i="3" s="1"/>
  <c r="J13" i="3"/>
  <c r="K13" i="3" s="1"/>
  <c r="L13" i="3" s="1"/>
  <c r="J15" i="3"/>
  <c r="K15" i="3" s="1"/>
  <c r="L15" i="3" s="1"/>
  <c r="J18" i="3"/>
  <c r="K18" i="3" s="1"/>
  <c r="L18" i="3" s="1"/>
  <c r="J21" i="3"/>
  <c r="K21" i="3" s="1"/>
  <c r="L21" i="3" s="1"/>
  <c r="J25" i="3"/>
  <c r="K25" i="3" s="1"/>
  <c r="L25" i="3" s="1"/>
  <c r="J27" i="3"/>
  <c r="K27" i="3" s="1"/>
  <c r="L27" i="3" s="1"/>
  <c r="J30" i="3"/>
  <c r="K30" i="3" s="1"/>
  <c r="L30" i="3" s="1"/>
  <c r="J33" i="3"/>
  <c r="K33" i="3" s="1"/>
  <c r="L33" i="3" s="1"/>
  <c r="J37" i="3"/>
  <c r="K37" i="3" s="1"/>
  <c r="L37" i="3" s="1"/>
  <c r="J40" i="3"/>
  <c r="K40" i="3" s="1"/>
  <c r="L40" i="3" s="1"/>
  <c r="J41" i="3"/>
  <c r="K41" i="3" s="1"/>
  <c r="L41" i="3" s="1"/>
  <c r="J43" i="3"/>
  <c r="K43" i="3" s="1"/>
  <c r="L43" i="3" s="1"/>
  <c r="J51" i="3"/>
  <c r="K51" i="3" s="1"/>
  <c r="L51" i="3" s="1"/>
  <c r="J52" i="3"/>
  <c r="K52" i="3" s="1"/>
  <c r="L52" i="3" s="1"/>
  <c r="J53" i="3"/>
  <c r="K53" i="3" s="1"/>
  <c r="L53" i="3" s="1"/>
  <c r="J55" i="3"/>
  <c r="K55" i="3" s="1"/>
  <c r="L55" i="3" s="1"/>
  <c r="J59" i="3"/>
  <c r="K59" i="3" s="1"/>
  <c r="L59" i="3" s="1"/>
  <c r="J60" i="3"/>
  <c r="K60" i="3" s="1"/>
  <c r="L60" i="3" s="1"/>
  <c r="J61" i="3"/>
  <c r="K61" i="3" s="1"/>
  <c r="L61" i="3" s="1"/>
  <c r="J62" i="3"/>
  <c r="K62" i="3" s="1"/>
  <c r="L62" i="3" s="1"/>
  <c r="J63" i="3"/>
  <c r="K63" i="3" s="1"/>
  <c r="L63" i="3" s="1"/>
  <c r="J64" i="3"/>
  <c r="K64" i="3" s="1"/>
  <c r="L64" i="3" s="1"/>
  <c r="J65" i="3"/>
  <c r="K65" i="3" s="1"/>
  <c r="L65" i="3" s="1"/>
  <c r="J66" i="3"/>
  <c r="K66" i="3" s="1"/>
  <c r="L66" i="3" s="1"/>
  <c r="J68" i="3"/>
  <c r="K68" i="3" s="1"/>
  <c r="L68" i="3" s="1"/>
  <c r="J69" i="3"/>
  <c r="K69" i="3" s="1"/>
  <c r="L69" i="3" s="1"/>
  <c r="J71" i="3"/>
  <c r="K71" i="3" s="1"/>
  <c r="L71" i="3" s="1"/>
  <c r="J72" i="3"/>
  <c r="K72" i="3" s="1"/>
  <c r="L72" i="3" s="1"/>
  <c r="J73" i="3"/>
  <c r="K73" i="3" s="1"/>
  <c r="L73" i="3" s="1"/>
  <c r="J74" i="3"/>
  <c r="K74" i="3" s="1"/>
  <c r="L74" i="3" s="1"/>
  <c r="J75" i="3"/>
  <c r="K75" i="3" s="1"/>
  <c r="L75" i="3" s="1"/>
  <c r="J76" i="3"/>
  <c r="K76" i="3" s="1"/>
  <c r="L76" i="3" s="1"/>
  <c r="J77" i="3"/>
  <c r="K77" i="3" s="1"/>
  <c r="L77" i="3" s="1"/>
  <c r="J14" i="3"/>
  <c r="K14" i="3" s="1"/>
  <c r="L14" i="3" s="1"/>
  <c r="J16" i="3"/>
  <c r="K16" i="3" s="1"/>
  <c r="L16" i="3" s="1"/>
  <c r="J19" i="3"/>
  <c r="K19" i="3" s="1"/>
  <c r="L19" i="3" s="1"/>
  <c r="J22" i="3"/>
  <c r="K22" i="3" s="1"/>
  <c r="L22" i="3" s="1"/>
  <c r="J38" i="3"/>
  <c r="K38" i="3" s="1"/>
  <c r="L38" i="3" s="1"/>
  <c r="J42" i="3"/>
  <c r="K42" i="3" s="1"/>
  <c r="L42" i="3" s="1"/>
  <c r="J45" i="3"/>
  <c r="K45" i="3" s="1"/>
  <c r="L45" i="3" s="1"/>
  <c r="J17" i="3"/>
  <c r="K17" i="3" s="1"/>
  <c r="L17" i="3" s="1"/>
  <c r="J20" i="3"/>
  <c r="K20" i="3" s="1"/>
  <c r="L20" i="3" s="1"/>
  <c r="J23" i="3"/>
  <c r="K23" i="3" s="1"/>
  <c r="L23" i="3" s="1"/>
  <c r="J39" i="3"/>
  <c r="K39" i="3" s="1"/>
  <c r="L39" i="3" s="1"/>
  <c r="J26" i="3"/>
  <c r="K26" i="3" s="1"/>
  <c r="L26" i="3" s="1"/>
  <c r="J28" i="3"/>
  <c r="K28" i="3" s="1"/>
  <c r="L28" i="3" s="1"/>
  <c r="J31" i="3"/>
  <c r="K31" i="3" s="1"/>
  <c r="L31" i="3" s="1"/>
  <c r="J34" i="3"/>
  <c r="K34" i="3" s="1"/>
  <c r="L34" i="3" s="1"/>
  <c r="J36" i="3"/>
  <c r="K36" i="3" s="1"/>
  <c r="L36" i="3" s="1"/>
  <c r="J121" i="3"/>
  <c r="K121" i="3" s="1"/>
  <c r="L121" i="3" s="1"/>
  <c r="J126" i="3"/>
  <c r="K126" i="3" s="1"/>
  <c r="L126" i="3" s="1"/>
  <c r="J136" i="3"/>
  <c r="K136" i="3" s="1"/>
  <c r="L136" i="3" s="1"/>
  <c r="J145" i="3"/>
  <c r="K145" i="3" s="1"/>
  <c r="L145" i="3" s="1"/>
  <c r="J146" i="3"/>
  <c r="K146" i="3" s="1"/>
  <c r="L146" i="3" s="1"/>
  <c r="J149" i="3"/>
  <c r="K149" i="3" s="1"/>
  <c r="L149" i="3" s="1"/>
  <c r="J152" i="3"/>
  <c r="K152" i="3" s="1"/>
  <c r="L152" i="3" s="1"/>
  <c r="J155" i="3"/>
  <c r="K155" i="3" s="1"/>
  <c r="L155" i="3" s="1"/>
  <c r="J156" i="3"/>
  <c r="K156" i="3" s="1"/>
  <c r="L156" i="3" s="1"/>
  <c r="J159" i="3"/>
  <c r="K159" i="3" s="1"/>
  <c r="L159" i="3" s="1"/>
  <c r="J139" i="3"/>
  <c r="K139" i="3" s="1"/>
  <c r="L139" i="3" s="1"/>
  <c r="J141" i="3"/>
  <c r="K141" i="3" s="1"/>
  <c r="L141" i="3" s="1"/>
  <c r="J142" i="3"/>
  <c r="K142" i="3" s="1"/>
  <c r="L142" i="3" s="1"/>
  <c r="J157" i="3"/>
  <c r="K157" i="3" s="1"/>
  <c r="L157" i="3" s="1"/>
  <c r="J161" i="3"/>
  <c r="K161" i="3" s="1"/>
  <c r="L161" i="3" s="1"/>
  <c r="J163" i="3"/>
  <c r="K163" i="3" s="1"/>
  <c r="L163" i="3" s="1"/>
  <c r="J165" i="3"/>
  <c r="K165" i="3" s="1"/>
  <c r="L165" i="3" s="1"/>
  <c r="J167" i="3"/>
  <c r="K167" i="3" s="1"/>
  <c r="L167" i="3" s="1"/>
  <c r="J168" i="3"/>
  <c r="K168" i="3" s="1"/>
  <c r="L168" i="3" s="1"/>
  <c r="J169" i="3"/>
  <c r="K169" i="3" s="1"/>
  <c r="L169" i="3" s="1"/>
  <c r="J170" i="3"/>
  <c r="K170" i="3" s="1"/>
  <c r="L170" i="3" s="1"/>
  <c r="J147" i="3"/>
  <c r="K147" i="3" s="1"/>
  <c r="L147" i="3" s="1"/>
  <c r="J148" i="3"/>
  <c r="K148" i="3" s="1"/>
  <c r="L148" i="3" s="1"/>
  <c r="J154" i="3"/>
  <c r="K154" i="3" s="1"/>
  <c r="L154" i="3" s="1"/>
  <c r="J151" i="3"/>
  <c r="K151" i="3" s="1"/>
  <c r="L151" i="3" s="1"/>
  <c r="J197" i="3"/>
  <c r="K197" i="3" s="1"/>
  <c r="L197" i="3" s="1"/>
  <c r="J209" i="3"/>
  <c r="K209" i="3" s="1"/>
  <c r="L209" i="3" s="1"/>
  <c r="J212" i="3"/>
  <c r="K212" i="3" s="1"/>
  <c r="L212" i="3" s="1"/>
  <c r="J211" i="3"/>
  <c r="K211" i="3" s="1"/>
  <c r="L211" i="3" s="1"/>
  <c r="J210" i="3"/>
  <c r="K210" i="3" s="1"/>
  <c r="L210" i="3" s="1"/>
  <c r="J235" i="3"/>
  <c r="K235" i="3" s="1"/>
  <c r="L235" i="3" s="1"/>
  <c r="J241" i="3"/>
  <c r="K241" i="3" s="1"/>
  <c r="L241" i="3" s="1"/>
  <c r="J242" i="3"/>
  <c r="K242" i="3" s="1"/>
  <c r="L242" i="3" s="1"/>
  <c r="J252" i="3"/>
  <c r="K252" i="3" s="1"/>
  <c r="L252" i="3" s="1"/>
  <c r="J254" i="3"/>
  <c r="K254" i="3" s="1"/>
  <c r="L254" i="3" s="1"/>
  <c r="J253" i="3"/>
  <c r="K253" i="3" s="1"/>
  <c r="L253" i="3" s="1"/>
  <c r="J255" i="3"/>
  <c r="K255" i="3" s="1"/>
  <c r="L255" i="3" s="1"/>
  <c r="J636" i="3"/>
  <c r="K636" i="3" s="1"/>
  <c r="L636" i="3" s="1"/>
  <c r="J144" i="3"/>
  <c r="K144" i="3" s="1"/>
  <c r="L144" i="3" s="1"/>
  <c r="J120" i="3"/>
  <c r="K120" i="3" s="1"/>
  <c r="L120" i="3" s="1"/>
  <c r="J135" i="3"/>
  <c r="K135" i="3" s="1"/>
  <c r="L135" i="3" s="1"/>
  <c r="J124" i="3"/>
  <c r="K124" i="3" s="1"/>
  <c r="L124" i="3" s="1"/>
  <c r="J125" i="3"/>
  <c r="K125" i="3" s="1"/>
  <c r="L125" i="3" s="1"/>
  <c r="J128" i="3"/>
  <c r="K128" i="3" s="1"/>
  <c r="L128" i="3" s="1"/>
  <c r="J158" i="3"/>
  <c r="K158" i="3" s="1"/>
  <c r="L158" i="3" s="1"/>
  <c r="J160" i="3"/>
  <c r="K160" i="3" s="1"/>
  <c r="L160" i="3" s="1"/>
  <c r="J205" i="3"/>
  <c r="K205" i="3" s="1"/>
  <c r="L205" i="3" s="1"/>
  <c r="J637" i="3"/>
  <c r="K637" i="3" s="1"/>
  <c r="L637" i="3" s="1"/>
  <c r="J203" i="3"/>
  <c r="K203" i="3" s="1"/>
  <c r="L203" i="3" s="1"/>
  <c r="J204" i="3"/>
  <c r="K204" i="3" s="1"/>
  <c r="L204" i="3" s="1"/>
  <c r="J638" i="3"/>
  <c r="K638" i="3" s="1"/>
  <c r="L638" i="3" s="1"/>
  <c r="J639" i="3"/>
  <c r="K639" i="3" s="1"/>
  <c r="L639" i="3" s="1"/>
  <c r="J195" i="3"/>
  <c r="K195" i="3" s="1"/>
  <c r="L195" i="3" s="1"/>
  <c r="J201" i="3"/>
  <c r="K201" i="3" s="1"/>
  <c r="L201" i="3" s="1"/>
  <c r="J640" i="3"/>
  <c r="K640" i="3" s="1"/>
  <c r="L640" i="3" s="1"/>
  <c r="J641" i="3"/>
  <c r="K641" i="3" s="1"/>
  <c r="L641" i="3" s="1"/>
  <c r="J187" i="3"/>
  <c r="K187" i="3" s="1"/>
  <c r="L187" i="3" s="1"/>
  <c r="J182" i="3"/>
  <c r="K182" i="3" s="1"/>
  <c r="L182" i="3" s="1"/>
  <c r="J208" i="3"/>
  <c r="K208" i="3" s="1"/>
  <c r="L208" i="3" s="1"/>
  <c r="J237" i="3"/>
  <c r="K237" i="3" s="1"/>
  <c r="L237" i="3" s="1"/>
  <c r="J238" i="3"/>
  <c r="K238" i="3" s="1"/>
  <c r="L238" i="3" s="1"/>
  <c r="J236" i="3"/>
  <c r="K236" i="3" s="1"/>
  <c r="L236" i="3" s="1"/>
  <c r="J642" i="3"/>
  <c r="K642" i="3" s="1"/>
  <c r="L642" i="3" s="1"/>
  <c r="J227" i="3"/>
  <c r="K227" i="3" s="1"/>
  <c r="L227" i="3" s="1"/>
  <c r="J239" i="3"/>
  <c r="K239" i="3" s="1"/>
  <c r="L239" i="3" s="1"/>
  <c r="J240" i="3"/>
  <c r="K240" i="3" s="1"/>
  <c r="L240" i="3" s="1"/>
  <c r="J243" i="3"/>
  <c r="K243" i="3" s="1"/>
  <c r="L243" i="3" s="1"/>
  <c r="J228" i="3"/>
  <c r="K228" i="3" s="1"/>
  <c r="L228" i="3" s="1"/>
  <c r="J231" i="3"/>
  <c r="K231" i="3" s="1"/>
  <c r="L231" i="3" s="1"/>
  <c r="J234" i="3"/>
  <c r="K234" i="3" s="1"/>
  <c r="L234" i="3" s="1"/>
  <c r="J233" i="3"/>
  <c r="K233" i="3" s="1"/>
  <c r="L233" i="3" s="1"/>
  <c r="J247" i="3"/>
  <c r="K247" i="3" s="1"/>
  <c r="L247" i="3" s="1"/>
  <c r="J246" i="3"/>
  <c r="K246" i="3" s="1"/>
  <c r="L246" i="3" s="1"/>
  <c r="J245" i="3"/>
  <c r="K245" i="3" s="1"/>
  <c r="L245" i="3" s="1"/>
  <c r="J244" i="3"/>
  <c r="K244" i="3" s="1"/>
  <c r="L244" i="3" s="1"/>
  <c r="J249" i="3"/>
  <c r="K249" i="3" s="1"/>
  <c r="L249" i="3" s="1"/>
  <c r="J250" i="3"/>
  <c r="K250" i="3" s="1"/>
  <c r="L250" i="3" s="1"/>
  <c r="J248" i="3"/>
  <c r="K248" i="3" s="1"/>
  <c r="L248" i="3" s="1"/>
  <c r="J251" i="3"/>
  <c r="K251" i="3" s="1"/>
  <c r="L251" i="3" s="1"/>
  <c r="J856" i="3"/>
  <c r="K856" i="3" s="1"/>
  <c r="L856" i="3" s="1"/>
  <c r="J857" i="3"/>
  <c r="K857" i="3" s="1"/>
  <c r="L857" i="3" s="1"/>
  <c r="J858" i="3"/>
  <c r="K858" i="3" s="1"/>
  <c r="L858" i="3" s="1"/>
  <c r="J859" i="3"/>
  <c r="K859" i="3" s="1"/>
  <c r="L859" i="3" s="1"/>
  <c r="J860" i="3"/>
  <c r="K860" i="3" s="1"/>
  <c r="L860" i="3" s="1"/>
  <c r="J861" i="3"/>
  <c r="K861" i="3" s="1"/>
  <c r="L861" i="3" s="1"/>
  <c r="J862" i="3"/>
  <c r="K862" i="3" s="1"/>
  <c r="L862" i="3" s="1"/>
  <c r="J863" i="3"/>
  <c r="K863" i="3" s="1"/>
  <c r="L863" i="3" s="1"/>
  <c r="J864" i="3"/>
  <c r="K864" i="3" s="1"/>
  <c r="L864" i="3" s="1"/>
  <c r="J865" i="3"/>
  <c r="K865" i="3" s="1"/>
  <c r="L865" i="3" s="1"/>
  <c r="J866" i="3"/>
  <c r="K866" i="3" s="1"/>
  <c r="L866" i="3" s="1"/>
  <c r="J867" i="3"/>
  <c r="K867" i="3" s="1"/>
  <c r="L867" i="3" s="1"/>
  <c r="J868" i="3"/>
  <c r="K868" i="3" s="1"/>
  <c r="L868" i="3" s="1"/>
  <c r="J643" i="3"/>
  <c r="K643" i="3" s="1"/>
  <c r="L643" i="3" s="1"/>
  <c r="J644" i="3"/>
  <c r="K644" i="3" s="1"/>
  <c r="L644" i="3" s="1"/>
  <c r="J645" i="3"/>
  <c r="K645" i="3" s="1"/>
  <c r="L645" i="3" s="1"/>
  <c r="J646" i="3"/>
  <c r="K646" i="3" s="1"/>
  <c r="L646" i="3" s="1"/>
  <c r="J647" i="3"/>
  <c r="K647" i="3" s="1"/>
  <c r="L647" i="3" s="1"/>
  <c r="J648" i="3"/>
  <c r="K648" i="3" s="1"/>
  <c r="L648" i="3" s="1"/>
  <c r="J527" i="3"/>
  <c r="K527" i="3" s="1"/>
  <c r="L527" i="3" s="1"/>
  <c r="J528" i="3"/>
  <c r="K528" i="3" s="1"/>
  <c r="L528" i="3" s="1"/>
  <c r="J529" i="3"/>
  <c r="K529" i="3" s="1"/>
  <c r="L529" i="3" s="1"/>
  <c r="J649" i="3"/>
  <c r="K649" i="3" s="1"/>
  <c r="L649" i="3" s="1"/>
  <c r="J551" i="3"/>
  <c r="K551" i="3" s="1"/>
  <c r="L551" i="3" s="1"/>
  <c r="J550" i="3"/>
  <c r="K550" i="3" s="1"/>
  <c r="L550" i="3" s="1"/>
  <c r="J78" i="3"/>
  <c r="K78" i="3" s="1"/>
  <c r="L78" i="3" s="1"/>
  <c r="J79" i="3"/>
  <c r="K79" i="3" s="1"/>
  <c r="L79" i="3" s="1"/>
  <c r="J80" i="3"/>
  <c r="K80" i="3" s="1"/>
  <c r="L80" i="3" s="1"/>
  <c r="J81" i="3"/>
  <c r="K81" i="3" s="1"/>
  <c r="L81" i="3" s="1"/>
  <c r="J82" i="3"/>
  <c r="K82" i="3" s="1"/>
  <c r="L82" i="3" s="1"/>
  <c r="J83" i="3"/>
  <c r="K83" i="3" s="1"/>
  <c r="L83" i="3" s="1"/>
  <c r="J85" i="3"/>
  <c r="K85" i="3" s="1"/>
  <c r="L85" i="3" s="1"/>
  <c r="J86" i="3"/>
  <c r="K86" i="3" s="1"/>
  <c r="L86" i="3" s="1"/>
  <c r="J87" i="3"/>
  <c r="K87" i="3" s="1"/>
  <c r="L87" i="3" s="1"/>
  <c r="J88" i="3"/>
  <c r="K88" i="3" s="1"/>
  <c r="L88" i="3" s="1"/>
  <c r="J89" i="3"/>
  <c r="K89" i="3" s="1"/>
  <c r="L89" i="3" s="1"/>
  <c r="J90" i="3"/>
  <c r="K90" i="3" s="1"/>
  <c r="L90" i="3" s="1"/>
  <c r="J91" i="3"/>
  <c r="K91" i="3" s="1"/>
  <c r="L91" i="3" s="1"/>
  <c r="J92" i="3"/>
  <c r="K92" i="3" s="1"/>
  <c r="L92" i="3" s="1"/>
  <c r="J93" i="3"/>
  <c r="K93" i="3" s="1"/>
  <c r="L93" i="3" s="1"/>
  <c r="J94" i="3"/>
  <c r="K94" i="3" s="1"/>
  <c r="L94" i="3" s="1"/>
  <c r="J95" i="3"/>
  <c r="K95" i="3" s="1"/>
  <c r="L95" i="3" s="1"/>
  <c r="J96" i="3"/>
  <c r="K96" i="3" s="1"/>
  <c r="L96" i="3" s="1"/>
  <c r="J97" i="3"/>
  <c r="K97" i="3" s="1"/>
  <c r="L97" i="3" s="1"/>
  <c r="J84" i="3"/>
  <c r="K84" i="3" s="1"/>
  <c r="L84" i="3" s="1"/>
  <c r="J650" i="3"/>
  <c r="K650" i="3" s="1"/>
  <c r="L650" i="3" s="1"/>
  <c r="J651" i="3"/>
  <c r="K651" i="3" s="1"/>
  <c r="L651" i="3" s="1"/>
  <c r="J652" i="3"/>
  <c r="K652" i="3" s="1"/>
  <c r="L652" i="3" s="1"/>
  <c r="J653" i="3"/>
  <c r="K653" i="3" s="1"/>
  <c r="L653" i="3" s="1"/>
  <c r="J118" i="3"/>
  <c r="K118" i="3" s="1"/>
  <c r="L118" i="3" s="1"/>
  <c r="J117" i="3"/>
  <c r="K117" i="3" s="1"/>
  <c r="L117" i="3" s="1"/>
  <c r="J116" i="3"/>
  <c r="K116" i="3" s="1"/>
  <c r="L116" i="3" s="1"/>
  <c r="J113" i="3"/>
  <c r="K113" i="3" s="1"/>
  <c r="L113" i="3" s="1"/>
  <c r="J112" i="3"/>
  <c r="K112" i="3" s="1"/>
  <c r="L112" i="3" s="1"/>
  <c r="J111" i="3"/>
  <c r="K111" i="3" s="1"/>
  <c r="L111" i="3" s="1"/>
  <c r="J114" i="3"/>
  <c r="K114" i="3" s="1"/>
  <c r="L114" i="3" s="1"/>
  <c r="J110" i="3"/>
  <c r="K110" i="3" s="1"/>
  <c r="L110" i="3" s="1"/>
  <c r="J109" i="3"/>
  <c r="K109" i="3" s="1"/>
  <c r="L109" i="3" s="1"/>
  <c r="J106" i="3"/>
  <c r="K106" i="3" s="1"/>
  <c r="L106" i="3" s="1"/>
  <c r="J104" i="3"/>
  <c r="K104" i="3" s="1"/>
  <c r="L104" i="3" s="1"/>
  <c r="J103" i="3"/>
  <c r="K103" i="3" s="1"/>
  <c r="L103" i="3" s="1"/>
  <c r="J100" i="3"/>
  <c r="K100" i="3" s="1"/>
  <c r="L100" i="3" s="1"/>
  <c r="J99" i="3"/>
  <c r="K99" i="3" s="1"/>
  <c r="L99" i="3" s="1"/>
  <c r="J98" i="3"/>
  <c r="K98" i="3" s="1"/>
  <c r="L98" i="3" s="1"/>
  <c r="J101" i="3"/>
  <c r="K101" i="3" s="1"/>
  <c r="L101" i="3" s="1"/>
  <c r="J102" i="3"/>
  <c r="K102" i="3" s="1"/>
  <c r="L102" i="3" s="1"/>
  <c r="J107" i="3"/>
  <c r="K107" i="3" s="1"/>
  <c r="L107" i="3" s="1"/>
  <c r="J108" i="3"/>
  <c r="K108" i="3" s="1"/>
  <c r="L108" i="3" s="1"/>
  <c r="J105" i="3"/>
  <c r="K105" i="3" s="1"/>
  <c r="L105" i="3" s="1"/>
  <c r="J654" i="3"/>
  <c r="K654" i="3" s="1"/>
  <c r="L654" i="3" s="1"/>
  <c r="J115" i="3"/>
  <c r="K115" i="3" s="1"/>
  <c r="L115" i="3" s="1"/>
  <c r="J655" i="3"/>
  <c r="K655" i="3" s="1"/>
  <c r="L655" i="3" s="1"/>
  <c r="J539" i="3"/>
  <c r="K539" i="3" s="1"/>
  <c r="L539" i="3" s="1"/>
  <c r="J538" i="3"/>
  <c r="K538" i="3" s="1"/>
  <c r="L538" i="3" s="1"/>
  <c r="J656" i="3"/>
  <c r="K656" i="3" s="1"/>
  <c r="L656" i="3" s="1"/>
  <c r="J657" i="3"/>
  <c r="K657" i="3" s="1"/>
  <c r="L657" i="3" s="1"/>
  <c r="J658" i="3"/>
  <c r="K658" i="3" s="1"/>
  <c r="L658" i="3" s="1"/>
  <c r="J659" i="3"/>
  <c r="K659" i="3" s="1"/>
  <c r="L659" i="3" s="1"/>
  <c r="J660" i="3"/>
  <c r="K660" i="3" s="1"/>
  <c r="L660" i="3" s="1"/>
  <c r="J661" i="3"/>
  <c r="K661" i="3" s="1"/>
  <c r="L661" i="3" s="1"/>
  <c r="J662" i="3"/>
  <c r="K662" i="3" s="1"/>
  <c r="L662" i="3" s="1"/>
  <c r="J536" i="3"/>
  <c r="K536" i="3" s="1"/>
  <c r="L536" i="3" s="1"/>
  <c r="J537" i="3"/>
  <c r="K537" i="3" s="1"/>
  <c r="L537" i="3" s="1"/>
  <c r="J534" i="3"/>
  <c r="K534" i="3" s="1"/>
  <c r="L534" i="3" s="1"/>
  <c r="J535" i="3"/>
  <c r="K535" i="3" s="1"/>
  <c r="L535" i="3" s="1"/>
  <c r="J533" i="3"/>
  <c r="K533" i="3" s="1"/>
  <c r="L533" i="3" s="1"/>
  <c r="J532" i="3"/>
  <c r="K532" i="3" s="1"/>
  <c r="L532" i="3" s="1"/>
  <c r="J531" i="3"/>
  <c r="K531" i="3" s="1"/>
  <c r="L531" i="3" s="1"/>
  <c r="J530" i="3"/>
  <c r="K530" i="3" s="1"/>
  <c r="L530" i="3" s="1"/>
  <c r="J663" i="3"/>
  <c r="K663" i="3" s="1"/>
  <c r="L663" i="3" s="1"/>
  <c r="J664" i="3"/>
  <c r="K664" i="3" s="1"/>
  <c r="L664" i="3" s="1"/>
  <c r="J665" i="3"/>
  <c r="K665" i="3" s="1"/>
  <c r="L665" i="3" s="1"/>
  <c r="J485" i="3"/>
  <c r="K485" i="3" s="1"/>
  <c r="L485" i="3" s="1"/>
  <c r="J484" i="3"/>
  <c r="K484" i="3" s="1"/>
  <c r="L484" i="3" s="1"/>
  <c r="J483" i="3"/>
  <c r="K483" i="3" s="1"/>
  <c r="L483" i="3" s="1"/>
  <c r="J482" i="3"/>
  <c r="K482" i="3" s="1"/>
  <c r="L482" i="3" s="1"/>
  <c r="J666" i="3"/>
  <c r="K666" i="3" s="1"/>
  <c r="L666" i="3" s="1"/>
  <c r="J486" i="3"/>
  <c r="K486" i="3" s="1"/>
  <c r="L486" i="3" s="1"/>
  <c r="J487" i="3"/>
  <c r="K487" i="3" s="1"/>
  <c r="L487" i="3" s="1"/>
  <c r="J667" i="3"/>
  <c r="K667" i="3" s="1"/>
  <c r="L667" i="3" s="1"/>
  <c r="J668" i="3"/>
  <c r="K668" i="3" s="1"/>
  <c r="L668" i="3" s="1"/>
  <c r="J669" i="3"/>
  <c r="K669" i="3" s="1"/>
  <c r="L669" i="3" s="1"/>
  <c r="J670" i="3"/>
  <c r="K670" i="3" s="1"/>
  <c r="L670" i="3" s="1"/>
  <c r="J671" i="3"/>
  <c r="K671" i="3" s="1"/>
  <c r="L671" i="3" s="1"/>
  <c r="J541" i="3"/>
  <c r="K541" i="3" s="1"/>
  <c r="L541" i="3" s="1"/>
  <c r="J544" i="3"/>
  <c r="K544" i="3" s="1"/>
  <c r="L544" i="3" s="1"/>
  <c r="J542" i="3"/>
  <c r="K542" i="3" s="1"/>
  <c r="L542" i="3" s="1"/>
  <c r="J543" i="3"/>
  <c r="K543" i="3" s="1"/>
  <c r="L543" i="3" s="1"/>
  <c r="J546" i="3"/>
  <c r="K546" i="3" s="1"/>
  <c r="L546" i="3" s="1"/>
  <c r="J672" i="3"/>
  <c r="K672" i="3" s="1"/>
  <c r="L672" i="3" s="1"/>
  <c r="J540" i="3"/>
  <c r="K540" i="3" s="1"/>
  <c r="L540" i="3" s="1"/>
  <c r="J673" i="3"/>
  <c r="K673" i="3" s="1"/>
  <c r="L673" i="3" s="1"/>
  <c r="J545" i="3"/>
  <c r="K545" i="3" s="1"/>
  <c r="L545" i="3" s="1"/>
  <c r="J674" i="3"/>
  <c r="K674" i="3" s="1"/>
  <c r="L674" i="3" s="1"/>
  <c r="J675" i="3"/>
  <c r="K675" i="3" s="1"/>
  <c r="L675" i="3" s="1"/>
  <c r="J676" i="3"/>
  <c r="K676" i="3" s="1"/>
  <c r="L676" i="3" s="1"/>
  <c r="J677" i="3"/>
  <c r="K677" i="3" s="1"/>
  <c r="L677" i="3" s="1"/>
  <c r="J678" i="3"/>
  <c r="K678" i="3" s="1"/>
  <c r="L678" i="3" s="1"/>
  <c r="J679" i="3"/>
  <c r="K679" i="3" s="1"/>
  <c r="L679" i="3" s="1"/>
  <c r="J680" i="3"/>
  <c r="K680" i="3" s="1"/>
  <c r="L680" i="3" s="1"/>
  <c r="J681" i="3"/>
  <c r="K681" i="3" s="1"/>
  <c r="L681" i="3" s="1"/>
  <c r="J682" i="3"/>
  <c r="K682" i="3" s="1"/>
  <c r="L682" i="3" s="1"/>
  <c r="J683" i="3"/>
  <c r="K683" i="3" s="1"/>
  <c r="L683" i="3" s="1"/>
  <c r="J684" i="3"/>
  <c r="K684" i="3" s="1"/>
  <c r="L684" i="3" s="1"/>
  <c r="J685" i="3"/>
  <c r="K685" i="3" s="1"/>
  <c r="L685" i="3" s="1"/>
  <c r="J686" i="3"/>
  <c r="K686" i="3" s="1"/>
  <c r="L686" i="3" s="1"/>
  <c r="J687" i="3"/>
  <c r="K687" i="3" s="1"/>
  <c r="L687" i="3" s="1"/>
  <c r="J688" i="3"/>
  <c r="K688" i="3" s="1"/>
  <c r="L688" i="3" s="1"/>
  <c r="J547" i="3"/>
  <c r="K547" i="3" s="1"/>
  <c r="L547" i="3" s="1"/>
  <c r="J549" i="3"/>
  <c r="K549" i="3" s="1"/>
  <c r="L549" i="3" s="1"/>
  <c r="J689" i="3"/>
  <c r="K689" i="3" s="1"/>
  <c r="L689" i="3" s="1"/>
  <c r="J548" i="3"/>
  <c r="K548" i="3" s="1"/>
  <c r="L548" i="3" s="1"/>
  <c r="J172" i="3"/>
  <c r="J173" i="3"/>
  <c r="J178" i="3"/>
  <c r="J179" i="3"/>
  <c r="J192" i="3"/>
  <c r="J214" i="3"/>
  <c r="J215" i="3"/>
  <c r="J216" i="3"/>
  <c r="J217" i="3"/>
  <c r="J221" i="3"/>
  <c r="J222" i="3"/>
  <c r="J223" i="3"/>
  <c r="J224" i="3"/>
  <c r="J225" i="3"/>
  <c r="J119" i="3"/>
  <c r="J122" i="3"/>
  <c r="J129" i="3"/>
  <c r="J130" i="3"/>
  <c r="J131" i="3"/>
  <c r="J132" i="3"/>
  <c r="J133" i="3"/>
  <c r="J137" i="3"/>
  <c r="J140" i="3"/>
  <c r="J143" i="3"/>
  <c r="J150" i="3"/>
  <c r="J153" i="3"/>
  <c r="J162" i="3"/>
  <c r="J164" i="3"/>
  <c r="J166" i="3"/>
  <c r="J174" i="3"/>
  <c r="J175" i="3"/>
  <c r="J176" i="3"/>
  <c r="J177" i="3"/>
  <c r="J180" i="3"/>
  <c r="J184" i="3"/>
  <c r="J185" i="3"/>
  <c r="J188" i="3"/>
  <c r="J189" i="3"/>
  <c r="J190" i="3"/>
  <c r="J199" i="3"/>
  <c r="J202" i="3"/>
  <c r="J206" i="3"/>
  <c r="J207" i="3"/>
  <c r="J213" i="3"/>
  <c r="J218" i="3"/>
  <c r="J219" i="3"/>
  <c r="J220" i="3"/>
  <c r="J635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263" i="3"/>
  <c r="J298" i="3"/>
  <c r="J299" i="3"/>
  <c r="J310" i="3"/>
  <c r="J311" i="3"/>
  <c r="J312" i="3"/>
  <c r="J313" i="3"/>
  <c r="J314" i="3"/>
  <c r="J315" i="3"/>
  <c r="J330" i="3"/>
  <c r="J343" i="3"/>
  <c r="J344" i="3"/>
  <c r="J345" i="3"/>
  <c r="J350" i="3"/>
  <c r="J356" i="3"/>
  <c r="J357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96" i="3"/>
  <c r="J372" i="3"/>
  <c r="J373" i="3"/>
  <c r="J381" i="3"/>
  <c r="J382" i="3"/>
  <c r="J383" i="3"/>
  <c r="J389" i="3"/>
  <c r="J390" i="3"/>
  <c r="J392" i="3"/>
  <c r="J393" i="3"/>
  <c r="J395" i="3"/>
  <c r="J396" i="3"/>
  <c r="J397" i="3"/>
  <c r="J398" i="3"/>
  <c r="J402" i="3"/>
  <c r="J471" i="3"/>
  <c r="J472" i="3"/>
  <c r="J474" i="3"/>
  <c r="J475" i="3"/>
  <c r="J476" i="3"/>
  <c r="J479" i="3"/>
  <c r="J504" i="3"/>
  <c r="J419" i="3"/>
  <c r="J420" i="3"/>
  <c r="J421" i="3"/>
  <c r="J171" i="3"/>
  <c r="L7" i="3" l="1"/>
  <c r="K171" i="3"/>
  <c r="K172" i="3"/>
  <c r="L172" i="3" s="1"/>
  <c r="K173" i="3"/>
  <c r="L173" i="3" s="1"/>
  <c r="K178" i="3"/>
  <c r="L178" i="3" s="1"/>
  <c r="K179" i="3"/>
  <c r="L179" i="3" s="1"/>
  <c r="K192" i="3"/>
  <c r="L192" i="3" s="1"/>
  <c r="K214" i="3"/>
  <c r="L214" i="3" s="1"/>
  <c r="K215" i="3"/>
  <c r="L215" i="3" s="1"/>
  <c r="K216" i="3"/>
  <c r="L216" i="3" s="1"/>
  <c r="K217" i="3"/>
  <c r="L217" i="3" s="1"/>
  <c r="K221" i="3"/>
  <c r="L221" i="3" s="1"/>
  <c r="K222" i="3"/>
  <c r="L222" i="3" s="1"/>
  <c r="K223" i="3"/>
  <c r="L223" i="3" s="1"/>
  <c r="K224" i="3"/>
  <c r="L224" i="3" s="1"/>
  <c r="K225" i="3"/>
  <c r="L225" i="3" s="1"/>
  <c r="K119" i="3"/>
  <c r="L119" i="3" s="1"/>
  <c r="K122" i="3"/>
  <c r="L122" i="3" s="1"/>
  <c r="K129" i="3"/>
  <c r="L129" i="3" s="1"/>
  <c r="K130" i="3"/>
  <c r="L130" i="3" s="1"/>
  <c r="K131" i="3"/>
  <c r="L131" i="3" s="1"/>
  <c r="K132" i="3"/>
  <c r="L132" i="3" s="1"/>
  <c r="K133" i="3"/>
  <c r="L133" i="3" s="1"/>
  <c r="K137" i="3"/>
  <c r="L137" i="3" s="1"/>
  <c r="K140" i="3"/>
  <c r="L140" i="3" s="1"/>
  <c r="K143" i="3"/>
  <c r="L143" i="3" s="1"/>
  <c r="K150" i="3"/>
  <c r="L150" i="3" s="1"/>
  <c r="K153" i="3"/>
  <c r="L153" i="3" s="1"/>
  <c r="K162" i="3"/>
  <c r="L162" i="3" s="1"/>
  <c r="K164" i="3"/>
  <c r="L164" i="3" s="1"/>
  <c r="K166" i="3"/>
  <c r="L166" i="3" s="1"/>
  <c r="K174" i="3"/>
  <c r="L174" i="3" s="1"/>
  <c r="K175" i="3"/>
  <c r="L175" i="3" s="1"/>
  <c r="K176" i="3"/>
  <c r="L176" i="3" s="1"/>
  <c r="K177" i="3"/>
  <c r="L177" i="3" s="1"/>
  <c r="K180" i="3"/>
  <c r="L180" i="3" s="1"/>
  <c r="K184" i="3"/>
  <c r="L184" i="3" s="1"/>
  <c r="K185" i="3"/>
  <c r="L185" i="3" s="1"/>
  <c r="K188" i="3"/>
  <c r="L188" i="3" s="1"/>
  <c r="K189" i="3"/>
  <c r="L189" i="3" s="1"/>
  <c r="K190" i="3"/>
  <c r="L190" i="3" s="1"/>
  <c r="K199" i="3"/>
  <c r="L199" i="3" s="1"/>
  <c r="K202" i="3"/>
  <c r="L202" i="3" s="1"/>
  <c r="K206" i="3"/>
  <c r="L206" i="3" s="1"/>
  <c r="K207" i="3"/>
  <c r="L207" i="3" s="1"/>
  <c r="K213" i="3"/>
  <c r="L213" i="3" s="1"/>
  <c r="K218" i="3"/>
  <c r="L218" i="3" s="1"/>
  <c r="K219" i="3"/>
  <c r="L219" i="3" s="1"/>
  <c r="K220" i="3"/>
  <c r="L220" i="3" s="1"/>
  <c r="K635" i="3"/>
  <c r="L635" i="3" s="1"/>
  <c r="K783" i="3"/>
  <c r="L783" i="3" s="1"/>
  <c r="K784" i="3"/>
  <c r="L784" i="3" s="1"/>
  <c r="K785" i="3"/>
  <c r="L785" i="3" s="1"/>
  <c r="K786" i="3"/>
  <c r="L786" i="3" s="1"/>
  <c r="K787" i="3"/>
  <c r="L787" i="3" s="1"/>
  <c r="K788" i="3"/>
  <c r="L788" i="3" s="1"/>
  <c r="K789" i="3"/>
  <c r="L789" i="3" s="1"/>
  <c r="K790" i="3"/>
  <c r="L790" i="3" s="1"/>
  <c r="K791" i="3"/>
  <c r="L791" i="3" s="1"/>
  <c r="K792" i="3"/>
  <c r="L792" i="3" s="1"/>
  <c r="K793" i="3"/>
  <c r="L793" i="3" s="1"/>
  <c r="K794" i="3"/>
  <c r="L794" i="3" s="1"/>
  <c r="K795" i="3"/>
  <c r="L795" i="3" s="1"/>
  <c r="K796" i="3"/>
  <c r="L796" i="3" s="1"/>
  <c r="K797" i="3"/>
  <c r="L797" i="3" s="1"/>
  <c r="K798" i="3"/>
  <c r="L798" i="3" s="1"/>
  <c r="K799" i="3"/>
  <c r="L799" i="3" s="1"/>
  <c r="K800" i="3"/>
  <c r="L800" i="3" s="1"/>
  <c r="K801" i="3"/>
  <c r="L801" i="3" s="1"/>
  <c r="K802" i="3"/>
  <c r="L802" i="3" s="1"/>
  <c r="K803" i="3"/>
  <c r="L803" i="3" s="1"/>
  <c r="K804" i="3"/>
  <c r="L804" i="3" s="1"/>
  <c r="K805" i="3"/>
  <c r="L805" i="3" s="1"/>
  <c r="K806" i="3"/>
  <c r="L806" i="3" s="1"/>
  <c r="K807" i="3"/>
  <c r="L807" i="3" s="1"/>
  <c r="K808" i="3"/>
  <c r="L808" i="3" s="1"/>
  <c r="K809" i="3"/>
  <c r="L809" i="3" s="1"/>
  <c r="K810" i="3"/>
  <c r="L810" i="3" s="1"/>
  <c r="K811" i="3"/>
  <c r="L811" i="3" s="1"/>
  <c r="K812" i="3"/>
  <c r="L812" i="3" s="1"/>
  <c r="K813" i="3"/>
  <c r="L813" i="3" s="1"/>
  <c r="K814" i="3"/>
  <c r="L814" i="3" s="1"/>
  <c r="K815" i="3"/>
  <c r="L815" i="3" s="1"/>
  <c r="K816" i="3"/>
  <c r="L816" i="3" s="1"/>
  <c r="K817" i="3"/>
  <c r="L817" i="3" s="1"/>
  <c r="K818" i="3"/>
  <c r="L818" i="3" s="1"/>
  <c r="K819" i="3"/>
  <c r="L819" i="3" s="1"/>
  <c r="K820" i="3"/>
  <c r="L820" i="3" s="1"/>
  <c r="K821" i="3"/>
  <c r="L821" i="3" s="1"/>
  <c r="K822" i="3"/>
  <c r="L822" i="3" s="1"/>
  <c r="K823" i="3"/>
  <c r="L823" i="3" s="1"/>
  <c r="K824" i="3"/>
  <c r="L824" i="3" s="1"/>
  <c r="K825" i="3"/>
  <c r="L825" i="3" s="1"/>
  <c r="K826" i="3"/>
  <c r="L826" i="3" s="1"/>
  <c r="K827" i="3"/>
  <c r="L827" i="3" s="1"/>
  <c r="K828" i="3"/>
  <c r="L828" i="3" s="1"/>
  <c r="K829" i="3"/>
  <c r="L829" i="3" s="1"/>
  <c r="K830" i="3"/>
  <c r="L830" i="3" s="1"/>
  <c r="K831" i="3"/>
  <c r="L831" i="3" s="1"/>
  <c r="K832" i="3"/>
  <c r="L832" i="3" s="1"/>
  <c r="K833" i="3"/>
  <c r="L833" i="3" s="1"/>
  <c r="K834" i="3"/>
  <c r="L834" i="3" s="1"/>
  <c r="K263" i="3"/>
  <c r="L263" i="3" s="1"/>
  <c r="K298" i="3"/>
  <c r="L298" i="3" s="1"/>
  <c r="K299" i="3"/>
  <c r="L299" i="3" s="1"/>
  <c r="K310" i="3"/>
  <c r="L310" i="3" s="1"/>
  <c r="K311" i="3"/>
  <c r="L311" i="3" s="1"/>
  <c r="K312" i="3"/>
  <c r="L312" i="3" s="1"/>
  <c r="K313" i="3"/>
  <c r="L313" i="3" s="1"/>
  <c r="K314" i="3"/>
  <c r="L314" i="3" s="1"/>
  <c r="K315" i="3"/>
  <c r="L315" i="3" s="1"/>
  <c r="K330" i="3"/>
  <c r="L330" i="3" s="1"/>
  <c r="K343" i="3"/>
  <c r="L343" i="3" s="1"/>
  <c r="K344" i="3"/>
  <c r="L344" i="3" s="1"/>
  <c r="K345" i="3"/>
  <c r="L345" i="3" s="1"/>
  <c r="K350" i="3"/>
  <c r="L350" i="3" s="1"/>
  <c r="K356" i="3"/>
  <c r="L356" i="3" s="1"/>
  <c r="K357" i="3"/>
  <c r="L357" i="3" s="1"/>
  <c r="K454" i="3"/>
  <c r="L454" i="3" s="1"/>
  <c r="K455" i="3"/>
  <c r="L455" i="3" s="1"/>
  <c r="K456" i="3"/>
  <c r="L456" i="3" s="1"/>
  <c r="K457" i="3"/>
  <c r="L457" i="3" s="1"/>
  <c r="K458" i="3"/>
  <c r="L458" i="3" s="1"/>
  <c r="K459" i="3"/>
  <c r="L459" i="3" s="1"/>
  <c r="K460" i="3"/>
  <c r="L460" i="3" s="1"/>
  <c r="K461" i="3"/>
  <c r="L461" i="3" s="1"/>
  <c r="K462" i="3"/>
  <c r="L462" i="3" s="1"/>
  <c r="K463" i="3"/>
  <c r="L463" i="3" s="1"/>
  <c r="K464" i="3"/>
  <c r="L464" i="3" s="1"/>
  <c r="K465" i="3"/>
  <c r="L465" i="3" s="1"/>
  <c r="K466" i="3"/>
  <c r="L466" i="3" s="1"/>
  <c r="K467" i="3"/>
  <c r="L467" i="3" s="1"/>
  <c r="K496" i="3"/>
  <c r="L496" i="3" s="1"/>
  <c r="K372" i="3"/>
  <c r="L372" i="3" s="1"/>
  <c r="K373" i="3"/>
  <c r="L373" i="3" s="1"/>
  <c r="K381" i="3"/>
  <c r="L381" i="3" s="1"/>
  <c r="K382" i="3"/>
  <c r="L382" i="3" s="1"/>
  <c r="K383" i="3"/>
  <c r="L383" i="3" s="1"/>
  <c r="K389" i="3"/>
  <c r="L389" i="3" s="1"/>
  <c r="K390" i="3"/>
  <c r="L390" i="3" s="1"/>
  <c r="K392" i="3"/>
  <c r="L392" i="3" s="1"/>
  <c r="K393" i="3"/>
  <c r="L393" i="3" s="1"/>
  <c r="K395" i="3"/>
  <c r="L395" i="3" s="1"/>
  <c r="K396" i="3"/>
  <c r="L396" i="3" s="1"/>
  <c r="K397" i="3"/>
  <c r="L397" i="3" s="1"/>
  <c r="K398" i="3"/>
  <c r="L398" i="3" s="1"/>
  <c r="K402" i="3"/>
  <c r="L402" i="3" s="1"/>
  <c r="K471" i="3"/>
  <c r="L471" i="3" s="1"/>
  <c r="K472" i="3"/>
  <c r="L472" i="3" s="1"/>
  <c r="K474" i="3"/>
  <c r="L474" i="3" s="1"/>
  <c r="K475" i="3"/>
  <c r="L475" i="3" s="1"/>
  <c r="K476" i="3"/>
  <c r="L476" i="3" s="1"/>
  <c r="K479" i="3"/>
  <c r="L479" i="3" s="1"/>
  <c r="K504" i="3"/>
  <c r="L504" i="3" s="1"/>
  <c r="K419" i="3"/>
  <c r="L419" i="3" s="1"/>
  <c r="K420" i="3"/>
  <c r="L420" i="3" s="1"/>
  <c r="K421" i="3"/>
  <c r="L421" i="3" s="1"/>
  <c r="B7" i="5" l="1"/>
  <c r="L171" i="3"/>
</calcChain>
</file>

<file path=xl/sharedStrings.xml><?xml version="1.0" encoding="utf-8"?>
<sst xmlns="http://schemas.openxmlformats.org/spreadsheetml/2006/main" count="5766" uniqueCount="1035">
  <si>
    <t>aanbesteding schoonmaak</t>
  </si>
  <si>
    <t>Deze sheet is bedoeld om u te helpen bij uw calculatiewerk. U dient alleen de relevante tijdnormen en het te hanteren</t>
  </si>
  <si>
    <t>uurtarief in te voeren en Excel doet voor u de rest. De resultaten die overgenomen moeten worden in uw aanbieding zijn</t>
  </si>
  <si>
    <t>OZHW</t>
  </si>
  <si>
    <t>invulblad normen en tarief</t>
  </si>
  <si>
    <t>programma</t>
  </si>
  <si>
    <t>ruimtesoort</t>
  </si>
  <si>
    <t>norm (uur/m2/jaar)</t>
  </si>
  <si>
    <t>entree</t>
  </si>
  <si>
    <t>garderobe</t>
  </si>
  <si>
    <t>locatie</t>
  </si>
  <si>
    <t>verdieping</t>
  </si>
  <si>
    <t>ruimtenr.</t>
  </si>
  <si>
    <t>omschrijving</t>
  </si>
  <si>
    <t>oppervlak</t>
  </si>
  <si>
    <t>vloersoort</t>
  </si>
  <si>
    <t>norm</t>
  </si>
  <si>
    <t>uren/jaar</t>
  </si>
  <si>
    <t>uren/dag</t>
  </si>
  <si>
    <t>activiteit</t>
  </si>
  <si>
    <t>ledigen van papierbakken en prullenbakken</t>
  </si>
  <si>
    <t>afnemen van bovenbladen van tafels en bureau`s en lage kasten</t>
  </si>
  <si>
    <t>afnemen van vingertasten van (kast-) deuren</t>
  </si>
  <si>
    <t>bijtippend stofzuigen van tapijtvloeren</t>
  </si>
  <si>
    <t>geheel stofzuigen van tapijtvloeren en inloopmatten</t>
  </si>
  <si>
    <t>stofwissen en vlekken verwijderen van harde vloeren</t>
  </si>
  <si>
    <t>stofwissen en moppen van harde vloeren</t>
  </si>
  <si>
    <t>afnemen van de bovenzijde van radiatoren</t>
  </si>
  <si>
    <t>afnemen van vensterbanken</t>
  </si>
  <si>
    <t>afnemen van randen, richels, contacten enzovoort</t>
  </si>
  <si>
    <t>nat reinigen van spoelbakken en wastafels</t>
  </si>
  <si>
    <t>afnemen van telefoontoestellen</t>
  </si>
  <si>
    <t>afnemen van zitbanken</t>
  </si>
  <si>
    <t>afnemen van liftwanden en deuren</t>
  </si>
  <si>
    <t>afnemen van kapstokken</t>
  </si>
  <si>
    <t>Opruimen afval/rommel op vloeren</t>
  </si>
  <si>
    <t>nat in- en uitwendig reinigen van papierbakken en prullenbakken</t>
  </si>
  <si>
    <t>afnemen van verticale vlakken van bureau's en kasten</t>
  </si>
  <si>
    <t>afnemen van de bovenzijde van hoge kasten</t>
  </si>
  <si>
    <t>afnemen van deuren met omlijsting en sponning</t>
  </si>
  <si>
    <t>afnemen van stoelframes</t>
  </si>
  <si>
    <t>stofzuigen van stoelbekleding</t>
  </si>
  <si>
    <t xml:space="preserve">geheel reinigen van meubels, </t>
  </si>
  <si>
    <t>geheel reinigen van meubels, inclusief kauwgom/grafitty?</t>
  </si>
  <si>
    <t>geheel reinigen van radiatoren</t>
  </si>
  <si>
    <t>geheel reinigen van afval onder radiatoren</t>
  </si>
  <si>
    <t>ragen van plafonds, buizen en verlichtingsornamenten, ventilatieroosters</t>
  </si>
  <si>
    <t>sprayend reinigen van linoleum vloeren incl. in- en uitruimen</t>
  </si>
  <si>
    <t>schrobben van harde vloeren incl. in- en uitruimen </t>
  </si>
  <si>
    <t xml:space="preserve">Sanitair </t>
  </si>
  <si>
    <t>nat reinigen van toiletpot, urinoir, doucheruimte, wastafel, bad enzovoort</t>
  </si>
  <si>
    <t>vlekken verwijderen van wanden, spiegels en planchetten</t>
  </si>
  <si>
    <t>moppen van vloeren</t>
  </si>
  <si>
    <t>ledigen en afnemen van papierbakken en prullenbakken</t>
  </si>
  <si>
    <t>aanvullen van sanitaire benodigdheden</t>
  </si>
  <si>
    <t>afnemen van papierhouders, zeephouders, handdoekautomaten enzovoort</t>
  </si>
  <si>
    <t>afnemen van separatieschotten</t>
  </si>
  <si>
    <t>opwrijven van chroom</t>
  </si>
  <si>
    <t>zemen van spiegels en planchetten</t>
  </si>
  <si>
    <t>nat reinigen van stortbakken en valbuizen</t>
  </si>
  <si>
    <t>nat reinigen van tegelwanden</t>
  </si>
  <si>
    <t>schrobben van vloeren</t>
  </si>
  <si>
    <t>nat reinigen van aanrecht, schappen, kastdeurtjes en gootsteen</t>
  </si>
  <si>
    <t>afnemen van de bovenzijde van de afzuigkap</t>
  </si>
  <si>
    <t>200 iedere schooldag</t>
  </si>
  <si>
    <t>160: vier keer per schoolweek</t>
  </si>
  <si>
    <t>40: eenmaal per schoolweek</t>
  </si>
  <si>
    <t>4: vier maal per jaar</t>
  </si>
  <si>
    <t>3: drie maal per jaar</t>
  </si>
  <si>
    <t>1: eenmaal per jaar</t>
  </si>
  <si>
    <t>school</t>
  </si>
  <si>
    <t>ruimte</t>
  </si>
  <si>
    <t>Kantoor</t>
  </si>
  <si>
    <t>Vast Tapijt</t>
  </si>
  <si>
    <t>Sanitair</t>
  </si>
  <si>
    <t>Verkeersruimte</t>
  </si>
  <si>
    <t>Steen</t>
  </si>
  <si>
    <t>PVC</t>
  </si>
  <si>
    <t>0.11</t>
  </si>
  <si>
    <t>1.10</t>
  </si>
  <si>
    <t>0.03</t>
  </si>
  <si>
    <t>0.06</t>
  </si>
  <si>
    <t>0.04</t>
  </si>
  <si>
    <t>0.05</t>
  </si>
  <si>
    <t>1.07</t>
  </si>
  <si>
    <t>1.04</t>
  </si>
  <si>
    <t>1.05</t>
  </si>
  <si>
    <t>1.11</t>
  </si>
  <si>
    <t>0.02</t>
  </si>
  <si>
    <t>1.02</t>
  </si>
  <si>
    <t>1.08</t>
  </si>
  <si>
    <t>0.09</t>
  </si>
  <si>
    <t>0.01</t>
  </si>
  <si>
    <t>1.01</t>
  </si>
  <si>
    <t>1.09</t>
  </si>
  <si>
    <t>Schoonloopmat</t>
  </si>
  <si>
    <t>Gymzaal</t>
  </si>
  <si>
    <t>Lokaal</t>
  </si>
  <si>
    <t>Computerlokaal</t>
  </si>
  <si>
    <t>Toilet</t>
  </si>
  <si>
    <t>Pantry</t>
  </si>
  <si>
    <t>Entree</t>
  </si>
  <si>
    <t>Gang</t>
  </si>
  <si>
    <t>Hal</t>
  </si>
  <si>
    <t>Hout</t>
  </si>
  <si>
    <t>1.31</t>
  </si>
  <si>
    <t>0.35</t>
  </si>
  <si>
    <t>0.41</t>
  </si>
  <si>
    <t>1.42</t>
  </si>
  <si>
    <t>1.40</t>
  </si>
  <si>
    <t>0.30</t>
  </si>
  <si>
    <t>0.32</t>
  </si>
  <si>
    <t>0.33</t>
  </si>
  <si>
    <t>0.34</t>
  </si>
  <si>
    <t>1.33</t>
  </si>
  <si>
    <t>1.32</t>
  </si>
  <si>
    <t>1.30</t>
  </si>
  <si>
    <t>1.34</t>
  </si>
  <si>
    <t>1.35</t>
  </si>
  <si>
    <t>1.36</t>
  </si>
  <si>
    <t>1.37</t>
  </si>
  <si>
    <t>1.38</t>
  </si>
  <si>
    <t>Aula</t>
  </si>
  <si>
    <t>Directiekamer</t>
  </si>
  <si>
    <t>Docentenkamer</t>
  </si>
  <si>
    <t>Garderobe</t>
  </si>
  <si>
    <t>Invalidentoilet</t>
  </si>
  <si>
    <t>Keuken</t>
  </si>
  <si>
    <t>Kleedruimte</t>
  </si>
  <si>
    <t>Lift</t>
  </si>
  <si>
    <t>Personeelsruimte</t>
  </si>
  <si>
    <t>Podium</t>
  </si>
  <si>
    <t>Sporthal</t>
  </si>
  <si>
    <t>Spreekkamer</t>
  </si>
  <si>
    <t>Toilet dames</t>
  </si>
  <si>
    <t>Toilet heren</t>
  </si>
  <si>
    <t>Trap</t>
  </si>
  <si>
    <t>Verkeersruimten</t>
  </si>
  <si>
    <t>Lesruimten</t>
  </si>
  <si>
    <t>Dalton Lyceum</t>
  </si>
  <si>
    <t>Gemini Lekkerkerk</t>
  </si>
  <si>
    <t>Gemini Ridderkerk</t>
  </si>
  <si>
    <t>LOKET Zwijndrecht</t>
  </si>
  <si>
    <t>Walburg Zwijndrecht</t>
  </si>
  <si>
    <t>Zichtwei 1 hoofdgebouw</t>
  </si>
  <si>
    <t>MFA Zichtwei 5</t>
  </si>
  <si>
    <t>Hakwei 6 MAVO</t>
  </si>
  <si>
    <t>hoofdlocatie</t>
  </si>
  <si>
    <t>nieuwbouw</t>
  </si>
  <si>
    <t>hoofdgebouw</t>
  </si>
  <si>
    <t>Paviljoen</t>
  </si>
  <si>
    <t>Tekenkamer</t>
  </si>
  <si>
    <t>Activiteitenruimte</t>
  </si>
  <si>
    <t>Practicumlokaal</t>
  </si>
  <si>
    <t>Muziek lokaal</t>
  </si>
  <si>
    <t>Drama lokaal</t>
  </si>
  <si>
    <t>Leerplein</t>
  </si>
  <si>
    <t>OLC</t>
  </si>
  <si>
    <t>Lokaal/stilte ruimte</t>
  </si>
  <si>
    <t>Praktijk lokaal</t>
  </si>
  <si>
    <t xml:space="preserve">Lokaal </t>
  </si>
  <si>
    <t>Praktijklokaal tekenen/techniek</t>
  </si>
  <si>
    <t>Praktijklokaal natuurlkunde</t>
  </si>
  <si>
    <t>Praktijklokaal biologie</t>
  </si>
  <si>
    <t>Binaslokaal</t>
  </si>
  <si>
    <t>Theorielokaal</t>
  </si>
  <si>
    <t>Muzieklokaal</t>
  </si>
  <si>
    <t>Dramalokaal</t>
  </si>
  <si>
    <t>Leer- / werkplekken</t>
  </si>
  <si>
    <t xml:space="preserve">Theorielokaal </t>
  </si>
  <si>
    <t>Verw.ruimte 50,7 m2</t>
  </si>
  <si>
    <t>Lokaal Techniek / BeVo</t>
  </si>
  <si>
    <t>Trappenhuis</t>
  </si>
  <si>
    <t>Repro/receptie</t>
  </si>
  <si>
    <t>Vergaderkamer</t>
  </si>
  <si>
    <t>Hal / Garderobe</t>
  </si>
  <si>
    <t xml:space="preserve">Verkeersruimte </t>
  </si>
  <si>
    <t>Verkeersruimte / trap</t>
  </si>
  <si>
    <t>Vergaderruimte</t>
  </si>
  <si>
    <t>Teamassistent</t>
  </si>
  <si>
    <t>Lokaal 1</t>
  </si>
  <si>
    <t>Lokaal 2</t>
  </si>
  <si>
    <t>lokaal 4</t>
  </si>
  <si>
    <t>lokaal 5</t>
  </si>
  <si>
    <t>lokaal 6</t>
  </si>
  <si>
    <t>lokaal 7</t>
  </si>
  <si>
    <t>lokaal 8</t>
  </si>
  <si>
    <t>lokaal 9</t>
  </si>
  <si>
    <t>lokaal 10</t>
  </si>
  <si>
    <t>lokaal 11</t>
  </si>
  <si>
    <t>lokaal 12  **</t>
  </si>
  <si>
    <t>lokaal 13</t>
  </si>
  <si>
    <t>lokaal 14</t>
  </si>
  <si>
    <t>lokaal 15</t>
  </si>
  <si>
    <t>lokaal 16</t>
  </si>
  <si>
    <t>lokaal 17</t>
  </si>
  <si>
    <t>lokaal 18</t>
  </si>
  <si>
    <t>lokaal 19</t>
  </si>
  <si>
    <t>lokaal 21</t>
  </si>
  <si>
    <t>lokaal 22</t>
  </si>
  <si>
    <t>lokaal 20</t>
  </si>
  <si>
    <t>Kantoor concierge</t>
  </si>
  <si>
    <t>Kantine</t>
  </si>
  <si>
    <t>toepassingsruimte</t>
  </si>
  <si>
    <t>instructieruimte</t>
  </si>
  <si>
    <t>overlegruimte</t>
  </si>
  <si>
    <t>muziek/drama</t>
  </si>
  <si>
    <t>Teamkamer</t>
  </si>
  <si>
    <t>handel/economie</t>
  </si>
  <si>
    <t>Toilet jongens</t>
  </si>
  <si>
    <t>Toilet meisjes</t>
  </si>
  <si>
    <t>Concierge</t>
  </si>
  <si>
    <t>Kantine / Podium</t>
  </si>
  <si>
    <t>Toilet M</t>
  </si>
  <si>
    <t>Toilet J</t>
  </si>
  <si>
    <t>Toilet O</t>
  </si>
  <si>
    <t>Toilet H</t>
  </si>
  <si>
    <t>MIVA</t>
  </si>
  <si>
    <t>zorg n welzijn</t>
  </si>
  <si>
    <t>Doc. Werkplek</t>
  </si>
  <si>
    <t>Teamleider</t>
  </si>
  <si>
    <t>Decaan</t>
  </si>
  <si>
    <t>Toilet D</t>
  </si>
  <si>
    <t>Lokaal administratie</t>
  </si>
  <si>
    <t>Lokaal zorg &amp; welzijn</t>
  </si>
  <si>
    <t>Keuken zorg &amp; welzijn</t>
  </si>
  <si>
    <t>Restaurant zorg &amp; welzijn</t>
  </si>
  <si>
    <t>Teamass.</t>
  </si>
  <si>
    <t>Doc.werkplek</t>
  </si>
  <si>
    <t>Metaaltechniek theorie</t>
  </si>
  <si>
    <t>Metaaltechniek praktijk</t>
  </si>
  <si>
    <t>Electrotechniek</t>
  </si>
  <si>
    <t xml:space="preserve">Bouwtechniek </t>
  </si>
  <si>
    <t xml:space="preserve">Entree </t>
  </si>
  <si>
    <t>Receptie</t>
  </si>
  <si>
    <t>Drukkerij</t>
  </si>
  <si>
    <t>Theorielokaal techniek</t>
  </si>
  <si>
    <t>Schildertechniek</t>
  </si>
  <si>
    <t>Organisatiebureau</t>
  </si>
  <si>
    <t>PR-Ruimte</t>
  </si>
  <si>
    <t>Administratie</t>
  </si>
  <si>
    <t>Toilet gehandicapten</t>
  </si>
  <si>
    <t>lift</t>
  </si>
  <si>
    <t>Pantry / keuken</t>
  </si>
  <si>
    <t>Fitnissruimte</t>
  </si>
  <si>
    <t>Beeldende vorming</t>
  </si>
  <si>
    <t>Kantoor rector</t>
  </si>
  <si>
    <t>Secretariaat</t>
  </si>
  <si>
    <t>Economie</t>
  </si>
  <si>
    <t>Maatschapijleer</t>
  </si>
  <si>
    <t>Topklas VMBO</t>
  </si>
  <si>
    <t>Biologie</t>
  </si>
  <si>
    <t>Natuurkunde</t>
  </si>
  <si>
    <t>Studieadvies begeleiding</t>
  </si>
  <si>
    <t>Drama/omgangsleer</t>
  </si>
  <si>
    <t>Drama</t>
  </si>
  <si>
    <t>OLC / practicum</t>
  </si>
  <si>
    <t>ICT kantoor</t>
  </si>
  <si>
    <t>Spreek/arts</t>
  </si>
  <si>
    <t>Toielt heren</t>
  </si>
  <si>
    <t>Toilet personeel</t>
  </si>
  <si>
    <t>Beta lokaal</t>
  </si>
  <si>
    <t>toilet heren</t>
  </si>
  <si>
    <t>Scheikunde lokaal</t>
  </si>
  <si>
    <t>Voorbereiding scheikunde</t>
  </si>
  <si>
    <t>Sterprogramma lokaal</t>
  </si>
  <si>
    <t>Kluisjesuimte</t>
  </si>
  <si>
    <t>Activiteitenbegeleiding</t>
  </si>
  <si>
    <t>Beeldende vorming lokaal</t>
  </si>
  <si>
    <t>Coupe</t>
  </si>
  <si>
    <t>Techniek lokaal</t>
  </si>
  <si>
    <t>Dames toilet</t>
  </si>
  <si>
    <t>Leerlingenadministratie</t>
  </si>
  <si>
    <t>MIVA toilet</t>
  </si>
  <si>
    <t>Kantoor EHBO</t>
  </si>
  <si>
    <t>Auditorium</t>
  </si>
  <si>
    <t>Afdelingsmanagement</t>
  </si>
  <si>
    <t>Rookruimte</t>
  </si>
  <si>
    <t>Kantoor ICT</t>
  </si>
  <si>
    <t>Kantoor Roosterkamer</t>
  </si>
  <si>
    <t>Kantoor Facilitaire dienst</t>
  </si>
  <si>
    <t>Buitenruimte</t>
  </si>
  <si>
    <t>Docentekamer</t>
  </si>
  <si>
    <t>Unitdirecteur VMBO</t>
  </si>
  <si>
    <t>podium</t>
  </si>
  <si>
    <t>muziek.drama</t>
  </si>
  <si>
    <t>voorruimte drama</t>
  </si>
  <si>
    <t>OLB Repro</t>
  </si>
  <si>
    <t>schoolwinkel</t>
  </si>
  <si>
    <t>matchwinkel</t>
  </si>
  <si>
    <t>hit&amp;run</t>
  </si>
  <si>
    <t>simulatie detail</t>
  </si>
  <si>
    <t>instructie</t>
  </si>
  <si>
    <t>educatie</t>
  </si>
  <si>
    <t>talenlab</t>
  </si>
  <si>
    <t>ltalenlab instructie</t>
  </si>
  <si>
    <t>alg onderwijs</t>
  </si>
  <si>
    <t>open simulatie</t>
  </si>
  <si>
    <t>gesloten simulatie</t>
  </si>
  <si>
    <t>installatieruimte</t>
  </si>
  <si>
    <t>werkplaats elektro</t>
  </si>
  <si>
    <t>werkplaats installaties</t>
  </si>
  <si>
    <t>werkplaats ict</t>
  </si>
  <si>
    <t>Kantoor decaan</t>
  </si>
  <si>
    <t>Kantoor afdelings management</t>
  </si>
  <si>
    <t>autogeen</t>
  </si>
  <si>
    <t>werkplaats lassen</t>
  </si>
  <si>
    <t>werkplaats metaal</t>
  </si>
  <si>
    <t>werkplaats ICT</t>
  </si>
  <si>
    <t>werkplaats bouw</t>
  </si>
  <si>
    <t>Afdelingsmanagement Havo/VWO</t>
  </si>
  <si>
    <t>werkplaats metselen</t>
  </si>
  <si>
    <t>machinale houtbouw</t>
  </si>
  <si>
    <t>werkplaats voertuigen</t>
  </si>
  <si>
    <t>werkplaats instructie</t>
  </si>
  <si>
    <t>werkplaats schilder</t>
  </si>
  <si>
    <t>recreatieruimte</t>
  </si>
  <si>
    <t>als onderwijs bio</t>
  </si>
  <si>
    <t>Kleedkamer</t>
  </si>
  <si>
    <t>Douche</t>
  </si>
  <si>
    <t>simulatie kinderopv</t>
  </si>
  <si>
    <t>Directie kamer</t>
  </si>
  <si>
    <t>administratie</t>
  </si>
  <si>
    <t>kamer mt</t>
  </si>
  <si>
    <t>toilet personeel H</t>
  </si>
  <si>
    <t>toilet personeel D</t>
  </si>
  <si>
    <t>toilet J</t>
  </si>
  <si>
    <t>toilet M</t>
  </si>
  <si>
    <t>roosterkamer</t>
  </si>
  <si>
    <t>aula 1   *</t>
  </si>
  <si>
    <t>pantry + berging</t>
  </si>
  <si>
    <t>verkeersruimte</t>
  </si>
  <si>
    <t>creatief</t>
  </si>
  <si>
    <t>basisschool buurt</t>
  </si>
  <si>
    <t>schoonheidssalon</t>
  </si>
  <si>
    <t>thuiszorg</t>
  </si>
  <si>
    <t>trappenhuis</t>
  </si>
  <si>
    <t>woonzorg</t>
  </si>
  <si>
    <t>facilitaire hoek</t>
  </si>
  <si>
    <t>zelfstudie</t>
  </si>
  <si>
    <t>conciërgeruimte 1</t>
  </si>
  <si>
    <t>conciërgeruimte 2</t>
  </si>
  <si>
    <t>aula 2</t>
  </si>
  <si>
    <t>serveerruimte</t>
  </si>
  <si>
    <t>eetcafe</t>
  </si>
  <si>
    <t>MIVA-toilet</t>
  </si>
  <si>
    <t>BBL techniek</t>
  </si>
  <si>
    <t>docentenkamer</t>
  </si>
  <si>
    <t>rookkamer</t>
  </si>
  <si>
    <t>docentenwerkkamer</t>
  </si>
  <si>
    <t>practicum natuur</t>
  </si>
  <si>
    <t>ICC techniek</t>
  </si>
  <si>
    <t>tribune</t>
  </si>
  <si>
    <t>creatoef 3d</t>
  </si>
  <si>
    <t>ICT-ruimte</t>
  </si>
  <si>
    <t>creatief 2d</t>
  </si>
  <si>
    <t>thuisbasis</t>
  </si>
  <si>
    <t>dames toilet</t>
  </si>
  <si>
    <t>herentoilet</t>
  </si>
  <si>
    <t>garderobe/locker</t>
  </si>
  <si>
    <t>kantoor</t>
  </si>
  <si>
    <t>receptie</t>
  </si>
  <si>
    <t xml:space="preserve">hal </t>
  </si>
  <si>
    <t>natuurkunde</t>
  </si>
  <si>
    <t>verzoringing</t>
  </si>
  <si>
    <t>groot keuken</t>
  </si>
  <si>
    <t>pantry</t>
  </si>
  <si>
    <t>aula</t>
  </si>
  <si>
    <t>gang</t>
  </si>
  <si>
    <t>biologie</t>
  </si>
  <si>
    <t>thuisbasis olc</t>
  </si>
  <si>
    <t>zap centrum</t>
  </si>
  <si>
    <t>bedrijfsrestaurant</t>
  </si>
  <si>
    <t>wachtruimte</t>
  </si>
  <si>
    <t>hal</t>
  </si>
  <si>
    <t>marktplaats</t>
  </si>
  <si>
    <t>hoofdtrap</t>
  </si>
  <si>
    <t>entreetrap A</t>
  </si>
  <si>
    <t>entreetrap B</t>
  </si>
  <si>
    <t>podiumtrap</t>
  </si>
  <si>
    <t>trappenhuis A</t>
  </si>
  <si>
    <t>Trappenhuis B</t>
  </si>
  <si>
    <t>portaal</t>
  </si>
  <si>
    <t>trap lesvleugel</t>
  </si>
  <si>
    <t>voorruimte meisjes</t>
  </si>
  <si>
    <t>voorruimte jongens</t>
  </si>
  <si>
    <t>voorportaal</t>
  </si>
  <si>
    <t xml:space="preserve"> tochtportaal</t>
  </si>
  <si>
    <t>informatiebalie</t>
  </si>
  <si>
    <t>secr.</t>
  </si>
  <si>
    <t>OLB beveiliging</t>
  </si>
  <si>
    <t>spreekkkamer</t>
  </si>
  <si>
    <t>manager</t>
  </si>
  <si>
    <t>decaan</t>
  </si>
  <si>
    <t>voorruimte heren/dames</t>
  </si>
  <si>
    <t>concierge</t>
  </si>
  <si>
    <t>baby verkleedhoek</t>
  </si>
  <si>
    <t>postkasten docenten</t>
  </si>
  <si>
    <t>zitje</t>
  </si>
  <si>
    <t>rokersruimte</t>
  </si>
  <si>
    <t>gebedsruimte</t>
  </si>
  <si>
    <t>kleedruimte</t>
  </si>
  <si>
    <t>vluchttrap</t>
  </si>
  <si>
    <t>commerciele keuken</t>
  </si>
  <si>
    <t>spoelkeuken</t>
  </si>
  <si>
    <t>emballage</t>
  </si>
  <si>
    <t>uitgifte bar</t>
  </si>
  <si>
    <t>entree portaal</t>
  </si>
  <si>
    <t>grand cafe</t>
  </si>
  <si>
    <t>reataurant</t>
  </si>
  <si>
    <t>entreeportaal</t>
  </si>
  <si>
    <t>oversteek\</t>
  </si>
  <si>
    <t>hooftrap</t>
  </si>
  <si>
    <t>brug</t>
  </si>
  <si>
    <t>trappenhuis a</t>
  </si>
  <si>
    <t>trappenhuis b</t>
  </si>
  <si>
    <t>vlcuhttrap</t>
  </si>
  <si>
    <t>docentenruimte</t>
  </si>
  <si>
    <t>hellingban</t>
  </si>
  <si>
    <t>centrale gang</t>
  </si>
  <si>
    <t>trapportaal</t>
  </si>
  <si>
    <t>spreekkamer</t>
  </si>
  <si>
    <t>tutorruimte</t>
  </si>
  <si>
    <t>voorruimte</t>
  </si>
  <si>
    <t>verkeerszone</t>
  </si>
  <si>
    <t>coordinatie economie</t>
  </si>
  <si>
    <t>docentenwerkplek</t>
  </si>
  <si>
    <t>Tekenlokaal</t>
  </si>
  <si>
    <t>Informaticalokaal</t>
  </si>
  <si>
    <t>trap</t>
  </si>
  <si>
    <t>fitnessruimte</t>
  </si>
  <si>
    <t>douche</t>
  </si>
  <si>
    <t>Studiehal / gangen</t>
  </si>
  <si>
    <t>portaal 1</t>
  </si>
  <si>
    <t>gymzaal 1</t>
  </si>
  <si>
    <t>portaal 2</t>
  </si>
  <si>
    <t>gymzaal 2</t>
  </si>
  <si>
    <t>portaal 3</t>
  </si>
  <si>
    <t>gymzaal 3</t>
  </si>
  <si>
    <t>meldkamer</t>
  </si>
  <si>
    <t>teammanager</t>
  </si>
  <si>
    <t>Mediatheek MTC</t>
  </si>
  <si>
    <t>Lokaal economie</t>
  </si>
  <si>
    <t>systeembeheer</t>
  </si>
  <si>
    <t>Lokaal engels</t>
  </si>
  <si>
    <t>Lokaal aardrijkskunde</t>
  </si>
  <si>
    <t>miva</t>
  </si>
  <si>
    <t>lockergang</t>
  </si>
  <si>
    <t>Lokaal wiskunde</t>
  </si>
  <si>
    <t>Lokaal duits</t>
  </si>
  <si>
    <t>keuken</t>
  </si>
  <si>
    <t>Werkruimte leerlingen</t>
  </si>
  <si>
    <t>vluchttrappen</t>
  </si>
  <si>
    <t>entree techniek</t>
  </si>
  <si>
    <t>toa</t>
  </si>
  <si>
    <t>afd. coordinatie</t>
  </si>
  <si>
    <t>Lokaal biologie</t>
  </si>
  <si>
    <t>ontmoetingshal</t>
  </si>
  <si>
    <t>Lokaal scheikunde</t>
  </si>
  <si>
    <t>EHBO</t>
  </si>
  <si>
    <t xml:space="preserve">sanitair </t>
  </si>
  <si>
    <t>toilet</t>
  </si>
  <si>
    <t>gangn</t>
  </si>
  <si>
    <t>trap 1</t>
  </si>
  <si>
    <t>trap 2</t>
  </si>
  <si>
    <t>trap 3</t>
  </si>
  <si>
    <t>smw</t>
  </si>
  <si>
    <t>team manager</t>
  </si>
  <si>
    <t>Lokaal natuurkunde</t>
  </si>
  <si>
    <t>Scrapheap</t>
  </si>
  <si>
    <t>Machinekamer</t>
  </si>
  <si>
    <t>lockers</t>
  </si>
  <si>
    <t>Pitstop</t>
  </si>
  <si>
    <t>Denktank</t>
  </si>
  <si>
    <t>zithoek</t>
  </si>
  <si>
    <t>Atelier</t>
  </si>
  <si>
    <t>Lab</t>
  </si>
  <si>
    <t>Studio</t>
  </si>
  <si>
    <t>Lokaal natuur &amp; techniek</t>
  </si>
  <si>
    <t>Lokaal NW</t>
  </si>
  <si>
    <t>Studieruimte</t>
  </si>
  <si>
    <t>Lokaal N &amp; G</t>
  </si>
  <si>
    <t>Lokaal natuur &amp; gezondheid</t>
  </si>
  <si>
    <t>D0.01</t>
  </si>
  <si>
    <t>D0.02</t>
  </si>
  <si>
    <t>D0.03</t>
  </si>
  <si>
    <t>E0.05</t>
  </si>
  <si>
    <t>E0.04</t>
  </si>
  <si>
    <t>0.01-VR</t>
  </si>
  <si>
    <t>0.03-VR</t>
  </si>
  <si>
    <t>0.05-VR</t>
  </si>
  <si>
    <t>0.11-VR</t>
  </si>
  <si>
    <t>0.12-VR</t>
  </si>
  <si>
    <t>0.13-VR</t>
  </si>
  <si>
    <t>0.14-VR</t>
  </si>
  <si>
    <t>0.15-VR</t>
  </si>
  <si>
    <t>0.16-VR</t>
  </si>
  <si>
    <t>0.18-VR</t>
  </si>
  <si>
    <t>0.38</t>
  </si>
  <si>
    <t>1.41/1.39</t>
  </si>
  <si>
    <t>1.44</t>
  </si>
  <si>
    <t>D0.37</t>
  </si>
  <si>
    <t>D0.36</t>
  </si>
  <si>
    <t>D0.28</t>
  </si>
  <si>
    <t>D0.29</t>
  </si>
  <si>
    <t>D0.21</t>
  </si>
  <si>
    <t>D0.22</t>
  </si>
  <si>
    <t>D0.18</t>
  </si>
  <si>
    <t>D0.16</t>
  </si>
  <si>
    <t>D0.15</t>
  </si>
  <si>
    <t>D0.14</t>
  </si>
  <si>
    <t>C0.05</t>
  </si>
  <si>
    <t>C0.04</t>
  </si>
  <si>
    <t>C0.03</t>
  </si>
  <si>
    <t>C0.02</t>
  </si>
  <si>
    <t>C0.06</t>
  </si>
  <si>
    <t>C0.09</t>
  </si>
  <si>
    <t>D1.03</t>
  </si>
  <si>
    <t>D1.19</t>
  </si>
  <si>
    <t>D1.11</t>
  </si>
  <si>
    <t>D1.12</t>
  </si>
  <si>
    <t>D1.25</t>
  </si>
  <si>
    <t>D1.01</t>
  </si>
  <si>
    <t>D209</t>
  </si>
  <si>
    <t>D219</t>
  </si>
  <si>
    <t>D211</t>
  </si>
  <si>
    <t>0.13</t>
  </si>
  <si>
    <t>0.15</t>
  </si>
  <si>
    <t>0.08-OR</t>
  </si>
  <si>
    <t>0.09-VKR</t>
  </si>
  <si>
    <t>0.10-VR</t>
  </si>
  <si>
    <t>0.14</t>
  </si>
  <si>
    <t>1.17</t>
  </si>
  <si>
    <t>1.20</t>
  </si>
  <si>
    <t>1.19</t>
  </si>
  <si>
    <t>1.18</t>
  </si>
  <si>
    <t>0.17-VR</t>
  </si>
  <si>
    <t>2.07</t>
  </si>
  <si>
    <t>0.19-VR</t>
  </si>
  <si>
    <t>0.20-VR</t>
  </si>
  <si>
    <t>0.21-VKR</t>
  </si>
  <si>
    <t>0.22-TR</t>
  </si>
  <si>
    <t>0.23-TR</t>
  </si>
  <si>
    <t>0.24-TR</t>
  </si>
  <si>
    <t>0.25-TR</t>
  </si>
  <si>
    <t>0.04a</t>
  </si>
  <si>
    <t>0.04b</t>
  </si>
  <si>
    <t>0.04c</t>
  </si>
  <si>
    <t>0.04d</t>
  </si>
  <si>
    <t>0.19</t>
  </si>
  <si>
    <t>0.20</t>
  </si>
  <si>
    <t>0.21</t>
  </si>
  <si>
    <t>0.22</t>
  </si>
  <si>
    <t>2.16</t>
  </si>
  <si>
    <t>3.11</t>
  </si>
  <si>
    <t>0.36</t>
  </si>
  <si>
    <t>0.37</t>
  </si>
  <si>
    <t>3.13</t>
  </si>
  <si>
    <t>3.12</t>
  </si>
  <si>
    <t>1.02a</t>
  </si>
  <si>
    <t>1.02b</t>
  </si>
  <si>
    <t>1.03a</t>
  </si>
  <si>
    <t>1.03b</t>
  </si>
  <si>
    <t>3.14</t>
  </si>
  <si>
    <t>1.12</t>
  </si>
  <si>
    <t>1.14</t>
  </si>
  <si>
    <t>1.15</t>
  </si>
  <si>
    <t>1.16</t>
  </si>
  <si>
    <t>S1</t>
  </si>
  <si>
    <t>P1a</t>
  </si>
  <si>
    <t>P4</t>
  </si>
  <si>
    <t>P5</t>
  </si>
  <si>
    <t>P6</t>
  </si>
  <si>
    <t>P7 en 8</t>
  </si>
  <si>
    <t>P9</t>
  </si>
  <si>
    <t>P9a</t>
  </si>
  <si>
    <t>P10</t>
  </si>
  <si>
    <t>P11</t>
  </si>
  <si>
    <t>P11a</t>
  </si>
  <si>
    <t>P18</t>
  </si>
  <si>
    <t>P19</t>
  </si>
  <si>
    <t>P20</t>
  </si>
  <si>
    <t>P21</t>
  </si>
  <si>
    <t>P22</t>
  </si>
  <si>
    <t>J18</t>
  </si>
  <si>
    <t>J19</t>
  </si>
  <si>
    <t>J15</t>
  </si>
  <si>
    <t>J17</t>
  </si>
  <si>
    <t>J14</t>
  </si>
  <si>
    <t>J11</t>
  </si>
  <si>
    <t>J9</t>
  </si>
  <si>
    <t>S6</t>
  </si>
  <si>
    <t>S5</t>
  </si>
  <si>
    <t>S4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</si>
  <si>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</si>
  <si>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</si>
  <si>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</si>
  <si>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</si>
  <si>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</si>
  <si>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</si>
  <si>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</si>
  <si>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</si>
  <si>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</si>
  <si>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</si>
  <si>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</si>
  <si>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</si>
  <si>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U14</t>
  </si>
  <si>
    <t>U16</t>
  </si>
  <si>
    <t>U17</t>
  </si>
  <si>
    <t>U18</t>
  </si>
  <si>
    <t>U19</t>
  </si>
  <si>
    <t>U20</t>
  </si>
  <si>
    <t>M6</t>
  </si>
  <si>
    <t>M7</t>
  </si>
  <si>
    <t>M8</t>
  </si>
  <si>
    <t>M9</t>
  </si>
  <si>
    <t>M2</t>
  </si>
  <si>
    <t>M3</t>
  </si>
  <si>
    <t>M5</t>
  </si>
  <si>
    <t>M11</t>
  </si>
  <si>
    <t>M12</t>
  </si>
  <si>
    <t>V1</t>
  </si>
  <si>
    <t>V2</t>
  </si>
  <si>
    <t>V3</t>
  </si>
  <si>
    <t>V6</t>
  </si>
  <si>
    <t>V7</t>
  </si>
  <si>
    <t>V8</t>
  </si>
  <si>
    <t>V9</t>
  </si>
  <si>
    <t>V10</t>
  </si>
  <si>
    <t>V11</t>
  </si>
  <si>
    <t>P23</t>
  </si>
  <si>
    <t>J13</t>
  </si>
  <si>
    <t>S3</t>
  </si>
  <si>
    <t>S2</t>
  </si>
  <si>
    <t>a008</t>
  </si>
  <si>
    <t>a051</t>
  </si>
  <si>
    <t>a052</t>
  </si>
  <si>
    <t>a068</t>
  </si>
  <si>
    <t>a069</t>
  </si>
  <si>
    <t>a070</t>
  </si>
  <si>
    <t>a071</t>
  </si>
  <si>
    <t>a072</t>
  </si>
  <si>
    <t>a074</t>
  </si>
  <si>
    <t>a121</t>
  </si>
  <si>
    <t>U13</t>
  </si>
  <si>
    <t>a136</t>
  </si>
  <si>
    <t>U15</t>
  </si>
  <si>
    <t>U15a</t>
  </si>
  <si>
    <t>U15b</t>
  </si>
  <si>
    <t>a137</t>
  </si>
  <si>
    <t>a138</t>
  </si>
  <si>
    <t>a156</t>
  </si>
  <si>
    <t>a167</t>
  </si>
  <si>
    <t>a168</t>
  </si>
  <si>
    <t>b104</t>
  </si>
  <si>
    <t>b105</t>
  </si>
  <si>
    <t>b107</t>
  </si>
  <si>
    <t>b108</t>
  </si>
  <si>
    <t>M1</t>
  </si>
  <si>
    <t>M1a</t>
  </si>
  <si>
    <t>b110</t>
  </si>
  <si>
    <t>b111</t>
  </si>
  <si>
    <t>b112</t>
  </si>
  <si>
    <t>b113</t>
  </si>
  <si>
    <t>b115</t>
  </si>
  <si>
    <t>V13</t>
  </si>
  <si>
    <t>b116</t>
  </si>
  <si>
    <t>b117</t>
  </si>
  <si>
    <t>b118</t>
  </si>
  <si>
    <t>V5</t>
  </si>
  <si>
    <t>b119</t>
  </si>
  <si>
    <t>b120</t>
  </si>
  <si>
    <t>c120</t>
  </si>
  <si>
    <t>a221</t>
  </si>
  <si>
    <t>a224</t>
  </si>
  <si>
    <t>a235</t>
  </si>
  <si>
    <t>a236</t>
  </si>
  <si>
    <t>a237</t>
  </si>
  <si>
    <t>a256</t>
  </si>
  <si>
    <t>a258</t>
  </si>
  <si>
    <t>a261</t>
  </si>
  <si>
    <t>a263</t>
  </si>
  <si>
    <t>a266</t>
  </si>
  <si>
    <t>a268</t>
  </si>
  <si>
    <t>a269</t>
  </si>
  <si>
    <t>a272</t>
  </si>
  <si>
    <t>a277</t>
  </si>
  <si>
    <t>b206</t>
  </si>
  <si>
    <t>b207</t>
  </si>
  <si>
    <t>b211</t>
  </si>
  <si>
    <t>b212</t>
  </si>
  <si>
    <t>b213</t>
  </si>
  <si>
    <t>b216</t>
  </si>
  <si>
    <t>c204</t>
  </si>
  <si>
    <t>a321</t>
  </si>
  <si>
    <t>a323</t>
  </si>
  <si>
    <t>a324</t>
  </si>
  <si>
    <t>a327</t>
  </si>
  <si>
    <t>a329</t>
  </si>
  <si>
    <t>a331</t>
  </si>
  <si>
    <t>a334</t>
  </si>
  <si>
    <t>a355</t>
  </si>
  <si>
    <t>0.18</t>
  </si>
  <si>
    <t>1.13</t>
  </si>
  <si>
    <t>a356</t>
  </si>
  <si>
    <t>a357</t>
  </si>
  <si>
    <t>a358</t>
  </si>
  <si>
    <t>1.03</t>
  </si>
  <si>
    <t>a359</t>
  </si>
  <si>
    <t>a362</t>
  </si>
  <si>
    <t>2.11</t>
  </si>
  <si>
    <t>2.12</t>
  </si>
  <si>
    <t>2.10</t>
  </si>
  <si>
    <t>2.01</t>
  </si>
  <si>
    <t>a367</t>
  </si>
  <si>
    <t>2.14</t>
  </si>
  <si>
    <t>2.15</t>
  </si>
  <si>
    <t>a368</t>
  </si>
  <si>
    <t>a369</t>
  </si>
  <si>
    <t>2.18</t>
  </si>
  <si>
    <t>2.03</t>
  </si>
  <si>
    <t>2.05</t>
  </si>
  <si>
    <t>2.04</t>
  </si>
  <si>
    <t>3.05</t>
  </si>
  <si>
    <t>3.04</t>
  </si>
  <si>
    <t>3.03</t>
  </si>
  <si>
    <t>3.01</t>
  </si>
  <si>
    <t>3.08</t>
  </si>
  <si>
    <t>3.09</t>
  </si>
  <si>
    <t>3.07</t>
  </si>
  <si>
    <t>a370</t>
  </si>
  <si>
    <t>3.10</t>
  </si>
  <si>
    <t>a001</t>
  </si>
  <si>
    <t>a002</t>
  </si>
  <si>
    <t>a003</t>
  </si>
  <si>
    <t>a004</t>
  </si>
  <si>
    <t>a005</t>
  </si>
  <si>
    <t>a006</t>
  </si>
  <si>
    <t>a007</t>
  </si>
  <si>
    <t>a009</t>
  </si>
  <si>
    <t>a010</t>
  </si>
  <si>
    <t>a011</t>
  </si>
  <si>
    <t>a014</t>
  </si>
  <si>
    <t>a015</t>
  </si>
  <si>
    <t>a016</t>
  </si>
  <si>
    <t>a017</t>
  </si>
  <si>
    <t>a018</t>
  </si>
  <si>
    <t>a019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</si>
  <si>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</si>
  <si>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</si>
  <si>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</si>
  <si>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</si>
  <si>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</si>
  <si>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</si>
  <si>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</si>
  <si>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</si>
  <si>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</si>
  <si>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a030</t>
  </si>
  <si>
    <t>a032</t>
  </si>
  <si>
    <t>a033</t>
  </si>
  <si>
    <t>a034</t>
  </si>
  <si>
    <t>a035</t>
  </si>
  <si>
    <t>a036</t>
  </si>
  <si>
    <t>a040</t>
  </si>
  <si>
    <t>a042</t>
  </si>
  <si>
    <t>a043</t>
  </si>
  <si>
    <t>a044</t>
  </si>
  <si>
    <t>a045</t>
  </si>
  <si>
    <t>a046</t>
  </si>
  <si>
    <t>a047</t>
  </si>
  <si>
    <t>a048</t>
  </si>
  <si>
    <t>a049</t>
  </si>
  <si>
    <t>a050</t>
  </si>
  <si>
    <t>a054</t>
  </si>
  <si>
    <t>a059</t>
  </si>
  <si>
    <t>a060</t>
  </si>
  <si>
    <t>a061</t>
  </si>
  <si>
    <t>a062</t>
  </si>
  <si>
    <t>a063</t>
  </si>
  <si>
    <t>a064</t>
  </si>
  <si>
    <t>a065</t>
  </si>
  <si>
    <t>a066</t>
  </si>
  <si>
    <t>a067</t>
  </si>
  <si>
    <t>a081</t>
  </si>
  <si>
    <t>a082</t>
  </si>
  <si>
    <t>a083</t>
  </si>
  <si>
    <t>a101</t>
  </si>
  <si>
    <t>a105</t>
  </si>
  <si>
    <t>a106</t>
  </si>
  <si>
    <t>a110</t>
  </si>
  <si>
    <t>a111</t>
  </si>
  <si>
    <t>a114</t>
  </si>
  <si>
    <t>a115</t>
  </si>
  <si>
    <t>a117</t>
  </si>
  <si>
    <t>a118</t>
  </si>
  <si>
    <t>a119</t>
  </si>
  <si>
    <t>a120</t>
  </si>
  <si>
    <t>a122</t>
  </si>
  <si>
    <t>a123</t>
  </si>
  <si>
    <t>a124</t>
  </si>
  <si>
    <t>a125</t>
  </si>
  <si>
    <t>a126</t>
  </si>
  <si>
    <t>a127</t>
  </si>
  <si>
    <t>a130</t>
  </si>
  <si>
    <t>a131</t>
  </si>
  <si>
    <t>a132</t>
  </si>
  <si>
    <t>a133</t>
  </si>
  <si>
    <t>a134</t>
  </si>
  <si>
    <t>a135</t>
  </si>
  <si>
    <t>a151</t>
  </si>
  <si>
    <t>a152</t>
  </si>
  <si>
    <t>a154</t>
  </si>
  <si>
    <t>a155</t>
  </si>
  <si>
    <t>a160</t>
  </si>
  <si>
    <t>a162</t>
  </si>
  <si>
    <t>a163</t>
  </si>
  <si>
    <t>a164</t>
  </si>
  <si>
    <t>a165</t>
  </si>
  <si>
    <t>b101</t>
  </si>
  <si>
    <t>b103</t>
  </si>
  <si>
    <t>b102</t>
  </si>
  <si>
    <t>c101</t>
  </si>
  <si>
    <t>c102</t>
  </si>
  <si>
    <t>c104</t>
  </si>
  <si>
    <t>c106</t>
  </si>
  <si>
    <t>c111</t>
  </si>
  <si>
    <t>c114</t>
  </si>
  <si>
    <t>c115</t>
  </si>
  <si>
    <t>c116</t>
  </si>
  <si>
    <t>c122</t>
  </si>
  <si>
    <t>c123</t>
  </si>
  <si>
    <t>c124</t>
  </si>
  <si>
    <t>c125</t>
  </si>
  <si>
    <t>c126</t>
  </si>
  <si>
    <t>c127</t>
  </si>
  <si>
    <t>a201</t>
  </si>
  <si>
    <t>a205</t>
  </si>
  <si>
    <t>a207</t>
  </si>
  <si>
    <t>a208</t>
  </si>
  <si>
    <t>a209</t>
  </si>
  <si>
    <t>a210</t>
  </si>
  <si>
    <t>a211</t>
  </si>
  <si>
    <t>a212</t>
  </si>
  <si>
    <t>a213</t>
  </si>
  <si>
    <t>a214</t>
  </si>
  <si>
    <t>a217</t>
  </si>
  <si>
    <t>a218</t>
  </si>
  <si>
    <t>a219</t>
  </si>
  <si>
    <t>a220</t>
  </si>
  <si>
    <t>a227</t>
  </si>
  <si>
    <t>a228</t>
  </si>
  <si>
    <t>a229</t>
  </si>
  <si>
    <t>a230</t>
  </si>
  <si>
    <t>a231</t>
  </si>
  <si>
    <t>a232</t>
  </si>
  <si>
    <t>a233</t>
  </si>
  <si>
    <t>a238</t>
  </si>
  <si>
    <t>a251</t>
  </si>
  <si>
    <t>a252</t>
  </si>
  <si>
    <t>a253</t>
  </si>
  <si>
    <t>a254</t>
  </si>
  <si>
    <t>a260</t>
  </si>
  <si>
    <t>a264</t>
  </si>
  <si>
    <t>T.11</t>
  </si>
  <si>
    <t>T.12</t>
  </si>
  <si>
    <t>a273</t>
  </si>
  <si>
    <t>a275</t>
  </si>
  <si>
    <t>a276</t>
  </si>
  <si>
    <t>S.15</t>
  </si>
  <si>
    <t>a278</t>
  </si>
  <si>
    <t>b201</t>
  </si>
  <si>
    <t>b202</t>
  </si>
  <si>
    <t>b204</t>
  </si>
  <si>
    <t>T.15</t>
  </si>
  <si>
    <t>T.16</t>
  </si>
  <si>
    <t>b209</t>
  </si>
  <si>
    <t>T.13</t>
  </si>
  <si>
    <t>T.14</t>
  </si>
  <si>
    <t>b214</t>
  </si>
  <si>
    <t>b215</t>
  </si>
  <si>
    <t>2.02</t>
  </si>
  <si>
    <t>b220</t>
  </si>
  <si>
    <t>b224</t>
  </si>
  <si>
    <t>c203</t>
  </si>
  <si>
    <t>c205</t>
  </si>
  <si>
    <t>c206</t>
  </si>
  <si>
    <t>c207</t>
  </si>
  <si>
    <t>c208</t>
  </si>
  <si>
    <t>c209</t>
  </si>
  <si>
    <t>c211</t>
  </si>
  <si>
    <t>c212</t>
  </si>
  <si>
    <t>c213</t>
  </si>
  <si>
    <t>c222</t>
  </si>
  <si>
    <t>c224</t>
  </si>
  <si>
    <t>c226</t>
  </si>
  <si>
    <t>c230</t>
  </si>
  <si>
    <t>c231</t>
  </si>
  <si>
    <t>c232</t>
  </si>
  <si>
    <t>c233</t>
  </si>
  <si>
    <t>c234</t>
  </si>
  <si>
    <t>c244</t>
  </si>
  <si>
    <t>c245</t>
  </si>
  <si>
    <t>c250</t>
  </si>
  <si>
    <t>c251</t>
  </si>
  <si>
    <t>c254</t>
  </si>
  <si>
    <t>c255</t>
  </si>
  <si>
    <t>a301</t>
  </si>
  <si>
    <t>a302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</si>
  <si>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</si>
  <si>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</si>
  <si>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</si>
  <si>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</si>
  <si>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</si>
  <si>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</si>
  <si>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</si>
  <si>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</si>
  <si>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</si>
  <si>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a317</t>
  </si>
  <si>
    <t>a318</t>
  </si>
  <si>
    <t>a319</t>
  </si>
  <si>
    <t>a320</t>
  </si>
  <si>
    <t>a325</t>
  </si>
  <si>
    <t>a326</t>
  </si>
  <si>
    <t>a328</t>
  </si>
  <si>
    <t>a330</t>
  </si>
  <si>
    <t>a332</t>
  </si>
  <si>
    <t>a351</t>
  </si>
  <si>
    <t>a352</t>
  </si>
  <si>
    <t>a353</t>
  </si>
  <si>
    <t>a354</t>
  </si>
  <si>
    <t>a360</t>
  </si>
  <si>
    <t>a361</t>
  </si>
  <si>
    <t>a363</t>
  </si>
  <si>
    <t>a364</t>
  </si>
  <si>
    <t>a365</t>
  </si>
  <si>
    <t>a366</t>
  </si>
  <si>
    <r>
      <rPr>
        <sz val="11"/>
        <rFont val="Calibri"/>
        <family val="2"/>
      </rPr>
      <t>Linoleum</t>
    </r>
  </si>
  <si>
    <t>Overig</t>
  </si>
  <si>
    <r>
      <rPr>
        <sz val="11"/>
        <rFont val="Calibri"/>
        <family val="2"/>
      </rPr>
      <t>Lesruimte</t>
    </r>
  </si>
  <si>
    <t>Trappenhuizen</t>
  </si>
  <si>
    <r>
      <rPr>
        <sz val="11"/>
        <rFont val="Calibri"/>
        <family val="2"/>
      </rPr>
      <t>Kantoorruimte</t>
    </r>
  </si>
  <si>
    <t>sanitair</t>
  </si>
  <si>
    <t>Kleedruimten/waslokaal/doucheruimte</t>
  </si>
  <si>
    <t>Sportzalen</t>
  </si>
  <si>
    <t>overig</t>
  </si>
  <si>
    <t>restaurant</t>
  </si>
  <si>
    <t>BG</t>
  </si>
  <si>
    <t>Kantoorruimten</t>
  </si>
  <si>
    <t>Restaurant</t>
  </si>
  <si>
    <t>-</t>
  </si>
  <si>
    <t>wassen van glasdeuren (bereikbaar separatieglas )</t>
  </si>
  <si>
    <t>Naam inschrijver:</t>
  </si>
  <si>
    <r>
      <t xml:space="preserve">aanbesteding schoonmaak </t>
    </r>
    <r>
      <rPr>
        <b/>
        <sz val="11"/>
        <rFont val="Calibri"/>
        <family val="2"/>
        <scheme val="minor"/>
      </rPr>
      <t>VO</t>
    </r>
  </si>
  <si>
    <r>
      <t xml:space="preserve">ruimtestaat </t>
    </r>
    <r>
      <rPr>
        <b/>
        <sz val="11"/>
        <rFont val="Calibri"/>
        <family val="2"/>
        <scheme val="minor"/>
      </rPr>
      <t>VO</t>
    </r>
  </si>
  <si>
    <r>
      <t xml:space="preserve">Perceel 2 </t>
    </r>
    <r>
      <rPr>
        <b/>
        <sz val="11"/>
        <color theme="1"/>
        <rFont val="Calibri"/>
        <family val="2"/>
        <scheme val="minor"/>
      </rPr>
      <t>VO</t>
    </r>
  </si>
  <si>
    <r>
      <t xml:space="preserve">calculatie resultaat </t>
    </r>
    <r>
      <rPr>
        <b/>
        <sz val="11"/>
        <rFont val="Calibri"/>
        <family val="2"/>
        <scheme val="minor"/>
      </rPr>
      <t>VO</t>
    </r>
  </si>
  <si>
    <t>hoofdgebouw Zichtwei 1</t>
  </si>
  <si>
    <t>MAVO- Hakwei 6</t>
  </si>
  <si>
    <t>Walburg zwijndrecht</t>
  </si>
  <si>
    <t>m2 gevelglas</t>
  </si>
  <si>
    <t>m2 separatieglas</t>
  </si>
  <si>
    <t>Totaal:</t>
  </si>
  <si>
    <t>Aandachtspunten:</t>
  </si>
  <si>
    <t>bereikbaarheid bruggebouw</t>
  </si>
  <si>
    <t>bereikbaarheid atrium</t>
  </si>
  <si>
    <t>LOKETZwijndrecht</t>
  </si>
  <si>
    <t>School</t>
  </si>
  <si>
    <t>leertuin</t>
  </si>
  <si>
    <t>facilitair</t>
  </si>
  <si>
    <t>Perceel</t>
  </si>
  <si>
    <t>Locatie</t>
  </si>
  <si>
    <t>Bijzonderheden</t>
  </si>
  <si>
    <t>plaats</t>
  </si>
  <si>
    <t>aantal studiedagen per schooljaar</t>
  </si>
  <si>
    <t>Aantal lesweken per jaar</t>
  </si>
  <si>
    <t>Aantal vakantieweken beperkte schoonmaak</t>
  </si>
  <si>
    <t xml:space="preserve">werktijden vanaf </t>
  </si>
  <si>
    <t>Werktijden tot</t>
  </si>
  <si>
    <t>Wat zijn de gewenste schoonmaaktijden. Nader at te stemmen</t>
  </si>
  <si>
    <t>Glasbewassing buitenzijde gevel</t>
  </si>
  <si>
    <t>Glasbewassing binnenzijde gevel</t>
  </si>
  <si>
    <t>Glasbewassing saparatieglas</t>
  </si>
  <si>
    <t>jaaronderhoud harde vloeren</t>
  </si>
  <si>
    <t>jaaronderhoud zachte vloeren</t>
  </si>
  <si>
    <t>Aparte factuur vloeronderhoud</t>
  </si>
  <si>
    <t>Aparte factuur glasbewassing?</t>
  </si>
  <si>
    <t>Barendrecht</t>
  </si>
  <si>
    <t>~7:00</t>
  </si>
  <si>
    <t>~19:00</t>
  </si>
  <si>
    <t>15:00 ~ 18:00</t>
  </si>
  <si>
    <t xml:space="preserve">2 xpj </t>
  </si>
  <si>
    <t xml:space="preserve">1 xpj </t>
  </si>
  <si>
    <t>afroep</t>
  </si>
  <si>
    <t>ja</t>
  </si>
  <si>
    <t>Dalton Lyceum Barendrecht</t>
  </si>
  <si>
    <t>Zichtwei 1</t>
  </si>
  <si>
    <t>Prinses Margrietstraat 163</t>
  </si>
  <si>
    <t>Ridderkerk</t>
  </si>
  <si>
    <t>Nicolaas Beetsstraat 401</t>
  </si>
  <si>
    <t>Bereikbaarheid bruggebouw</t>
  </si>
  <si>
    <t>Lekkerkerk</t>
  </si>
  <si>
    <t>Norderstedtplein 6</t>
  </si>
  <si>
    <t>Zwijndrecht</t>
  </si>
  <si>
    <t>Laurensvliet 2r</t>
  </si>
  <si>
    <t>Bereikbaarheid separatieglas, atrium</t>
  </si>
  <si>
    <t>Netto vloer oppervlakte</t>
  </si>
  <si>
    <t>Glasoppervlakte totaal</t>
  </si>
  <si>
    <t>Bedragen zijn exclusief btw.</t>
  </si>
  <si>
    <t>prijs per m2 per beurt</t>
  </si>
  <si>
    <t>reiniging vloerbedekking (sproei extractie)</t>
  </si>
  <si>
    <t xml:space="preserve">vloeronderhoud (strippen en conserveren) </t>
  </si>
  <si>
    <t>prijs</t>
  </si>
  <si>
    <t>In dit werkblad hoeft u alleen uw bedrijfsnaam, normen en uurtarief in te vullen.</t>
  </si>
  <si>
    <t>jaarrpijs reguliere schoonmaak exclusief strippen en polymeren</t>
  </si>
  <si>
    <t>glasbewassing</t>
  </si>
  <si>
    <t>Enkel gemeten</t>
  </si>
  <si>
    <t>aansturing medewerkers participatie wet OZHW</t>
  </si>
  <si>
    <t>Op basis van 1.000 uren.</t>
  </si>
  <si>
    <t>Op basis van 700 m2 per jaar.</t>
  </si>
  <si>
    <t>Op basis van 16.000 m2 per jaar.</t>
  </si>
  <si>
    <t>Totaal</t>
  </si>
  <si>
    <t>uurtarief reguliere schoonmaak exclusief strippen en polymeren van vloeren</t>
  </si>
  <si>
    <r>
      <t xml:space="preserve">Werkprogramma reguliere schoonmaak </t>
    </r>
    <r>
      <rPr>
        <b/>
        <sz val="11"/>
        <rFont val="Calibri"/>
        <family val="2"/>
        <scheme val="minor"/>
      </rPr>
      <t>VO</t>
    </r>
  </si>
  <si>
    <t>Vloeren</t>
  </si>
  <si>
    <t>prijs per locatie per jaar voor aansturing medewerkers participatiewet OZHW</t>
  </si>
  <si>
    <t>Inschrijfprijs</t>
  </si>
  <si>
    <r>
      <t xml:space="preserve">Glasoppervlakte enkelzijdig gemeten </t>
    </r>
    <r>
      <rPr>
        <b/>
        <sz val="11"/>
        <rFont val="Calibri"/>
        <family val="2"/>
        <scheme val="minor"/>
      </rPr>
      <t>PO</t>
    </r>
  </si>
  <si>
    <t>Op basis van 5 locaties.</t>
  </si>
  <si>
    <t>Jaartarief</t>
  </si>
  <si>
    <t>In het werkblad calculatieresultaten staat het op te nemen bedrag vermeld.</t>
  </si>
  <si>
    <t>terug te vinden in het werkblad calculatieresultaten.</t>
  </si>
  <si>
    <t xml:space="preserve">uurtarief inzet op regie / vervanging participatiewet </t>
  </si>
  <si>
    <t>uurtarief inzet op regie / vervanging medewerkers participatiewet OZHW</t>
  </si>
  <si>
    <t>Inschrijfprijs binnen/buiten genoemde bandbreedte:</t>
  </si>
  <si>
    <t>Het berekende bedrag (groen) dient u op te nemen in uw aanbieding.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</si>
</sst>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&quot;€&quot;\ * #,##0.00_-;_-&quot;€&quot;\ * #,##0.00\-;_-&quot;€&quot;\ * &quot;-&quot;??_-;_-@_-"/>
    <numFmt numFmtId="166" formatCode="_-&quot;€&quot;\ * #,##0_-;_-&quot;€&quot;\ * #,##0\-;_-&quot;€&quot;\ * &quot;-&quot;_-;_-@_-"/>
    <numFmt numFmtId="167" formatCode="&quot;€&quot;\ 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Tahoma"/>
      <family val="2"/>
    </font>
    <font>
      <sz val="11"/>
      <color rgb="FF000000"/>
      <name val="Arial"/>
      <family val="2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9" fillId="0" borderId="0"/>
    <xf numFmtId="0" fontId="2" fillId="0" borderId="0"/>
    <xf numFmtId="44" fontId="7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4" fillId="0" borderId="0" xfId="0" applyFont="1"/>
    <xf numFmtId="14" fontId="4" fillId="0" borderId="0" xfId="0" applyNumberFormat="1" applyFont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0" fillId="0" borderId="2" xfId="0" applyFont="1" applyBorder="1" applyAlignment="1">
      <alignment vertical="center"/>
    </xf>
    <xf numFmtId="0" fontId="4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vertical="center" textRotation="90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4" fillId="0" borderId="0" xfId="0" applyFont="1" applyFill="1"/>
    <xf numFmtId="14" fontId="4" fillId="0" borderId="0" xfId="0" applyNumberFormat="1" applyFont="1" applyFill="1" applyAlignment="1">
      <alignment horizontal="left"/>
    </xf>
    <xf numFmtId="0" fontId="0" fillId="0" borderId="0" xfId="0" applyFill="1"/>
    <xf numFmtId="0" fontId="4" fillId="0" borderId="5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 applyProtection="1">
      <alignment horizontal="right"/>
      <protection hidden="1"/>
    </xf>
    <xf numFmtId="3" fontId="3" fillId="0" borderId="0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 vertical="center"/>
    </xf>
    <xf numFmtId="2" fontId="0" fillId="0" borderId="0" xfId="0" applyNumberFormat="1" applyFill="1" applyAlignment="1">
      <alignment horizontal="right"/>
    </xf>
    <xf numFmtId="0" fontId="4" fillId="0" borderId="6" xfId="0" applyFont="1" applyBorder="1"/>
    <xf numFmtId="0" fontId="0" fillId="0" borderId="1" xfId="0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 textRotation="90"/>
    </xf>
    <xf numFmtId="0" fontId="0" fillId="0" borderId="5" xfId="0" applyFont="1" applyBorder="1" applyAlignment="1">
      <alignment vertical="center" textRotation="90"/>
    </xf>
    <xf numFmtId="0" fontId="0" fillId="0" borderId="8" xfId="0" applyFont="1" applyBorder="1" applyAlignment="1">
      <alignment vertical="center" textRotation="90"/>
    </xf>
    <xf numFmtId="0" fontId="0" fillId="0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quotePrefix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/>
      <protection hidden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3" fontId="10" fillId="0" borderId="0" xfId="2" applyNumberFormat="1" applyFont="1" applyFill="1" applyBorder="1"/>
    <xf numFmtId="3" fontId="0" fillId="0" borderId="0" xfId="1" applyNumberFormat="1" applyFont="1" applyFill="1" applyBorder="1" applyAlignment="1">
      <alignment horizontal="righ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Border="1" applyProtection="1"/>
    <xf numFmtId="0" fontId="11" fillId="0" borderId="0" xfId="0" applyFont="1" applyBorder="1" applyAlignment="1">
      <alignment vertical="center"/>
    </xf>
    <xf numFmtId="3" fontId="0" fillId="0" borderId="0" xfId="0" applyNumberFormat="1" applyFont="1" applyFill="1" applyBorder="1"/>
    <xf numFmtId="3" fontId="0" fillId="0" borderId="0" xfId="0" applyNumberFormat="1" applyFill="1" applyBorder="1"/>
    <xf numFmtId="3" fontId="0" fillId="0" borderId="0" xfId="0" applyNumberFormat="1" applyBorder="1"/>
    <xf numFmtId="0" fontId="1" fillId="0" borderId="5" xfId="0" applyFont="1" applyBorder="1"/>
    <xf numFmtId="3" fontId="0" fillId="0" borderId="9" xfId="1" applyNumberFormat="1" applyFont="1" applyFill="1" applyBorder="1" applyAlignment="1">
      <alignment horizontal="right"/>
    </xf>
    <xf numFmtId="3" fontId="0" fillId="0" borderId="9" xfId="0" applyNumberFormat="1" applyFill="1" applyBorder="1"/>
    <xf numFmtId="0" fontId="4" fillId="0" borderId="1" xfId="0" applyFont="1" applyBorder="1" applyAlignment="1"/>
    <xf numFmtId="1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/>
    <xf numFmtId="1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12" fillId="0" borderId="1" xfId="3" applyFont="1" applyFill="1" applyBorder="1" applyAlignment="1">
      <alignment textRotation="45" wrapText="1"/>
    </xf>
    <xf numFmtId="0" fontId="0" fillId="0" borderId="1" xfId="0" applyBorder="1" applyAlignment="1">
      <alignment horizontal="left"/>
    </xf>
    <xf numFmtId="0" fontId="12" fillId="0" borderId="1" xfId="3" applyFont="1" applyFill="1" applyBorder="1" applyAlignment="1">
      <alignment horizontal="left" textRotation="90" shrinkToFit="1"/>
    </xf>
    <xf numFmtId="0" fontId="13" fillId="0" borderId="1" xfId="3" applyFont="1" applyFill="1" applyBorder="1" applyAlignment="1">
      <alignment horizontal="left" textRotation="90" shrinkToFit="1"/>
    </xf>
    <xf numFmtId="0" fontId="12" fillId="0" borderId="1" xfId="3" applyFont="1" applyBorder="1" applyAlignment="1">
      <alignment textRotation="90" wrapText="1"/>
    </xf>
    <xf numFmtId="0" fontId="12" fillId="0" borderId="1" xfId="3" applyFont="1" applyFill="1" applyBorder="1" applyAlignment="1">
      <alignment textRotation="90" wrapText="1"/>
    </xf>
    <xf numFmtId="0" fontId="14" fillId="0" borderId="0" xfId="3" applyFont="1" applyBorder="1" applyAlignment="1">
      <alignment horizontal="left"/>
    </xf>
    <xf numFmtId="0" fontId="14" fillId="0" borderId="0" xfId="3" applyFont="1" applyBorder="1" applyAlignment="1">
      <alignment horizontal="left" shrinkToFit="1"/>
    </xf>
    <xf numFmtId="0" fontId="14" fillId="0" borderId="0" xfId="3" applyFont="1" applyBorder="1" applyAlignment="1">
      <alignment wrapText="1"/>
    </xf>
    <xf numFmtId="166" fontId="14" fillId="0" borderId="0" xfId="3" applyNumberFormat="1" applyFont="1" applyBorder="1" applyAlignment="1">
      <alignment horizontal="left" shrinkToFit="1"/>
    </xf>
    <xf numFmtId="0" fontId="15" fillId="0" borderId="0" xfId="0" applyFont="1"/>
    <xf numFmtId="0" fontId="16" fillId="0" borderId="0" xfId="0" applyFont="1"/>
    <xf numFmtId="4" fontId="12" fillId="0" borderId="1" xfId="3" applyNumberFormat="1" applyFont="1" applyFill="1" applyBorder="1" applyAlignment="1">
      <alignment horizontal="right" textRotation="90" shrinkToFit="1"/>
    </xf>
    <xf numFmtId="4" fontId="0" fillId="0" borderId="1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0" fontId="17" fillId="0" borderId="0" xfId="0" applyFont="1"/>
    <xf numFmtId="0" fontId="4" fillId="0" borderId="1" xfId="0" applyFont="1" applyFill="1" applyBorder="1"/>
    <xf numFmtId="0" fontId="4" fillId="0" borderId="1" xfId="0" applyFont="1" applyFill="1" applyBorder="1" applyAlignment="1"/>
    <xf numFmtId="0" fontId="2" fillId="0" borderId="1" xfId="0" applyFont="1" applyBorder="1"/>
    <xf numFmtId="0" fontId="18" fillId="0" borderId="0" xfId="0" applyFont="1" applyBorder="1" applyAlignment="1"/>
    <xf numFmtId="44" fontId="0" fillId="0" borderId="1" xfId="4" applyFont="1" applyBorder="1"/>
    <xf numFmtId="44" fontId="0" fillId="0" borderId="0" xfId="0" applyNumberFormat="1"/>
    <xf numFmtId="167" fontId="17" fillId="0" borderId="0" xfId="0" applyNumberFormat="1" applyFont="1"/>
    <xf numFmtId="3" fontId="0" fillId="0" borderId="0" xfId="0" applyNumberFormat="1"/>
    <xf numFmtId="3" fontId="0" fillId="0" borderId="9" xfId="0" applyNumberFormat="1" applyBorder="1"/>
    <xf numFmtId="0" fontId="1" fillId="0" borderId="5" xfId="0" applyFont="1" applyFill="1" applyBorder="1"/>
    <xf numFmtId="0" fontId="4" fillId="0" borderId="6" xfId="0" applyFont="1" applyBorder="1" applyAlignment="1"/>
    <xf numFmtId="0" fontId="0" fillId="0" borderId="6" xfId="0" applyBorder="1"/>
    <xf numFmtId="0" fontId="4" fillId="0" borderId="10" xfId="0" applyFont="1" applyBorder="1" applyAlignment="1"/>
    <xf numFmtId="0" fontId="0" fillId="0" borderId="12" xfId="0" applyBorder="1"/>
    <xf numFmtId="0" fontId="0" fillId="0" borderId="1" xfId="0" applyBorder="1" applyAlignment="1">
      <alignment horizontal="right"/>
    </xf>
    <xf numFmtId="165" fontId="0" fillId="4" borderId="1" xfId="0" applyNumberFormat="1" applyFill="1" applyBorder="1"/>
    <xf numFmtId="164" fontId="4" fillId="2" borderId="1" xfId="0" applyNumberFormat="1" applyFont="1" applyFill="1" applyBorder="1" applyProtection="1">
      <protection locked="0"/>
    </xf>
    <xf numFmtId="164" fontId="4" fillId="2" borderId="12" xfId="0" applyNumberFormat="1" applyFont="1" applyFill="1" applyBorder="1" applyProtection="1">
      <protection locked="0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0" fillId="0" borderId="0" xfId="0" applyFont="1" applyFill="1"/>
    <xf numFmtId="14" fontId="0" fillId="0" borderId="0" xfId="0" applyNumberFormat="1" applyFill="1" applyAlignment="1">
      <alignment horizontal="left"/>
    </xf>
    <xf numFmtId="0" fontId="0" fillId="0" borderId="5" xfId="0" applyFill="1" applyBorder="1"/>
    <xf numFmtId="49" fontId="4" fillId="0" borderId="5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2" fontId="4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49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right"/>
    </xf>
    <xf numFmtId="0" fontId="0" fillId="0" borderId="0" xfId="0" applyFill="1" applyAlignment="1">
      <alignment vertical="center"/>
    </xf>
    <xf numFmtId="49" fontId="0" fillId="0" borderId="0" xfId="0" applyNumberFormat="1" applyFill="1" applyProtection="1"/>
    <xf numFmtId="49" fontId="0" fillId="0" borderId="0" xfId="0" applyNumberFormat="1" applyFill="1" applyAlignment="1" applyProtection="1">
      <alignment horizontal="right"/>
    </xf>
    <xf numFmtId="0" fontId="0" fillId="0" borderId="0" xfId="0" applyFill="1" applyAlignment="1">
      <alignment horizontal="left"/>
    </xf>
    <xf numFmtId="2" fontId="0" fillId="0" borderId="0" xfId="0" applyNumberFormat="1" applyFill="1"/>
    <xf numFmtId="44" fontId="0" fillId="0" borderId="0" xfId="4" applyFont="1"/>
    <xf numFmtId="4" fontId="19" fillId="0" borderId="0" xfId="0" applyNumberFormat="1" applyFont="1" applyAlignment="1">
      <alignment vertical="center"/>
    </xf>
    <xf numFmtId="4" fontId="0" fillId="0" borderId="1" xfId="0" applyNumberFormat="1" applyFill="1" applyBorder="1" applyAlignment="1">
      <alignment horizontal="right"/>
    </xf>
    <xf numFmtId="0" fontId="0" fillId="5" borderId="0" xfId="0" applyFill="1"/>
    <xf numFmtId="44" fontId="0" fillId="5" borderId="0" xfId="4" applyFont="1" applyFill="1"/>
    <xf numFmtId="167" fontId="0" fillId="5" borderId="0" xfId="0" applyNumberFormat="1" applyFill="1"/>
    <xf numFmtId="2" fontId="4" fillId="2" borderId="1" xfId="0" applyNumberFormat="1" applyFont="1" applyFill="1" applyBorder="1" applyProtection="1">
      <protection locked="0"/>
    </xf>
    <xf numFmtId="0" fontId="18" fillId="0" borderId="0" xfId="0" applyFont="1" applyBorder="1" applyAlignment="1">
      <alignment horizontal="right"/>
    </xf>
    <xf numFmtId="44" fontId="0" fillId="6" borderId="1" xfId="4" applyFont="1" applyFill="1" applyBorder="1"/>
    <xf numFmtId="0" fontId="4" fillId="0" borderId="0" xfId="0" applyFont="1" applyBorder="1" applyAlignment="1"/>
    <xf numFmtId="44" fontId="0" fillId="0" borderId="0" xfId="4" applyFont="1" applyBorder="1"/>
    <xf numFmtId="0" fontId="2" fillId="0" borderId="0" xfId="0" applyFont="1" applyFill="1" applyBorder="1" applyAlignment="1">
      <alignment horizontal="center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</cellXfs>
  <cellStyles count="5">
    <cellStyle name="Komma" xfId="1" builtinId="3"/>
    <cellStyle name="Standaard" xfId="0" builtinId="0"/>
    <cellStyle name="Standaard 3" xfId="3" xr:uid="{00000000-0005-0000-0000-000002000000}"/>
    <cellStyle name="Standaard 7" xfId="2" xr:uid="{00000000-0005-0000-0000-000003000000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A16" sqref="A16"/>
    </sheetView>
  </sheetViews>
  <sheetFormatPr defaultRowHeight="15" x14ac:dyDescent="0.25"/>
  <cols>
    <col min="1" max="1" width="111.28515625" bestFit="1" customWidth="1"/>
  </cols>
  <sheetData>
    <row r="1" spans="1:2" x14ac:dyDescent="0.25">
      <c r="A1" t="s">
        <v>3</v>
      </c>
      <c r="B1" s="1"/>
    </row>
    <row r="2" spans="1:2" x14ac:dyDescent="0.25">
      <c r="A2" t="s">
        <v>0</v>
      </c>
      <c r="B2" s="1"/>
    </row>
    <row r="3" spans="1:2" x14ac:dyDescent="0.25">
      <c r="A3" t="s">
        <v>954</v>
      </c>
      <c r="B3" s="1"/>
    </row>
    <row r="4" spans="1:2" x14ac:dyDescent="0.25">
      <c r="A4" s="2">
        <v>43209</v>
      </c>
      <c r="B4" s="1"/>
    </row>
    <row r="7" spans="1:2" x14ac:dyDescent="0.25">
      <c r="A7" t="s">
        <v>1</v>
      </c>
    </row>
    <row r="8" spans="1:2" x14ac:dyDescent="0.25">
      <c r="A8" t="s">
        <v>2</v>
      </c>
    </row>
    <row r="9" spans="1:2" x14ac:dyDescent="0.25">
      <c r="A9" t="s">
        <v>1030</v>
      </c>
    </row>
  </sheetData>
  <sheetProtection algorithmName="SHA-512" hashValue="Qv7luekkUf3XEzn70bqxM21uIRPJv6OUFVhtx676uHYYih7VjQcM1AIMvJS6CF8iBlyW5Bf1X7ByP2gz0EYToA==" saltValue="u637CvExHhA3RJLOb82K9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workbookViewId="0">
      <selection activeCell="C17" sqref="C17"/>
    </sheetView>
  </sheetViews>
  <sheetFormatPr defaultRowHeight="15" x14ac:dyDescent="0.25"/>
  <cols>
    <col min="1" max="1" width="14.85546875" customWidth="1"/>
    <col min="2" max="2" width="55.42578125" customWidth="1"/>
    <col min="3" max="3" width="20.42578125" bestFit="1" customWidth="1"/>
  </cols>
  <sheetData>
    <row r="1" spans="1:16" x14ac:dyDescent="0.25">
      <c r="A1" s="6" t="s">
        <v>3</v>
      </c>
      <c r="B1" s="3"/>
      <c r="C1" s="3"/>
    </row>
    <row r="2" spans="1:16" x14ac:dyDescent="0.25">
      <c r="A2" s="6" t="s">
        <v>952</v>
      </c>
      <c r="B2" s="3"/>
      <c r="C2" s="3"/>
    </row>
    <row r="3" spans="1:16" x14ac:dyDescent="0.25">
      <c r="A3" s="7" t="s">
        <v>4</v>
      </c>
      <c r="B3" s="3"/>
      <c r="C3" s="3"/>
    </row>
    <row r="4" spans="1:16" x14ac:dyDescent="0.25">
      <c r="A4" s="2">
        <v>43209</v>
      </c>
      <c r="B4" s="3"/>
      <c r="C4" s="3"/>
    </row>
    <row r="5" spans="1:16" x14ac:dyDescent="0.25">
      <c r="A5" s="7"/>
      <c r="B5" s="3"/>
      <c r="C5" s="3"/>
    </row>
    <row r="6" spans="1:16" x14ac:dyDescent="0.25">
      <c r="A6" s="4"/>
      <c r="B6" s="6" t="s">
        <v>951</v>
      </c>
      <c r="C6" s="151"/>
      <c r="D6" s="152"/>
      <c r="E6" s="153"/>
    </row>
    <row r="7" spans="1:16" x14ac:dyDescent="0.25">
      <c r="A7" s="4"/>
      <c r="B7" s="3"/>
      <c r="C7" s="3"/>
    </row>
    <row r="8" spans="1:16" x14ac:dyDescent="0.25">
      <c r="A8" s="8" t="s">
        <v>5</v>
      </c>
      <c r="B8" s="9" t="s">
        <v>6</v>
      </c>
      <c r="C8" s="9" t="s">
        <v>7</v>
      </c>
    </row>
    <row r="9" spans="1:16" x14ac:dyDescent="0.25">
      <c r="A9" s="9"/>
      <c r="B9" s="42"/>
      <c r="C9" s="9"/>
    </row>
    <row r="10" spans="1:16" x14ac:dyDescent="0.25">
      <c r="A10" s="10">
        <v>1</v>
      </c>
      <c r="B10" s="43" t="s">
        <v>138</v>
      </c>
      <c r="C10" s="145"/>
    </row>
    <row r="11" spans="1:16" x14ac:dyDescent="0.25">
      <c r="A11" s="10">
        <v>2</v>
      </c>
      <c r="B11" s="43" t="s">
        <v>101</v>
      </c>
      <c r="C11" s="145"/>
      <c r="J11" s="65"/>
      <c r="K11" s="65"/>
      <c r="L11" s="65"/>
      <c r="M11" s="65"/>
      <c r="N11" s="65"/>
      <c r="O11" s="65"/>
      <c r="P11" s="65"/>
    </row>
    <row r="12" spans="1:16" x14ac:dyDescent="0.25">
      <c r="A12" s="10">
        <v>3</v>
      </c>
      <c r="B12" s="43" t="s">
        <v>947</v>
      </c>
      <c r="C12" s="145"/>
      <c r="J12" s="65"/>
      <c r="K12" s="65"/>
      <c r="L12" s="65"/>
      <c r="M12" s="65"/>
      <c r="N12" s="65"/>
      <c r="O12" s="65"/>
      <c r="P12" s="65"/>
    </row>
    <row r="13" spans="1:16" x14ac:dyDescent="0.25">
      <c r="A13" s="10">
        <v>4</v>
      </c>
      <c r="B13" s="43" t="s">
        <v>137</v>
      </c>
      <c r="C13" s="145"/>
      <c r="J13" s="80"/>
      <c r="K13" s="65"/>
      <c r="L13" s="81"/>
      <c r="M13" s="150"/>
      <c r="N13" s="150"/>
      <c r="O13" s="150"/>
      <c r="P13" s="65"/>
    </row>
    <row r="14" spans="1:16" x14ac:dyDescent="0.25">
      <c r="A14" s="10">
        <v>5</v>
      </c>
      <c r="B14" s="43" t="s">
        <v>122</v>
      </c>
      <c r="C14" s="145"/>
      <c r="J14" s="80"/>
      <c r="K14" s="65"/>
      <c r="L14" s="81"/>
      <c r="M14" s="81"/>
      <c r="N14" s="65"/>
      <c r="O14" s="65"/>
      <c r="P14" s="65"/>
    </row>
    <row r="15" spans="1:16" x14ac:dyDescent="0.25">
      <c r="A15" s="10">
        <v>6</v>
      </c>
      <c r="B15" s="43" t="s">
        <v>939</v>
      </c>
      <c r="C15" s="145"/>
      <c r="J15" s="65"/>
      <c r="K15" s="82"/>
      <c r="L15" s="24"/>
      <c r="M15" s="24"/>
      <c r="N15" s="65"/>
      <c r="O15" s="65"/>
      <c r="P15" s="65"/>
    </row>
    <row r="16" spans="1:16" x14ac:dyDescent="0.25">
      <c r="A16" s="10">
        <v>7</v>
      </c>
      <c r="B16" s="43" t="s">
        <v>127</v>
      </c>
      <c r="C16" s="145"/>
      <c r="J16" s="65"/>
      <c r="K16" s="33"/>
      <c r="L16" s="24"/>
      <c r="M16" s="24"/>
      <c r="N16" s="65"/>
      <c r="O16" s="65"/>
      <c r="P16" s="65"/>
    </row>
    <row r="17" spans="1:16" x14ac:dyDescent="0.25">
      <c r="A17" s="10">
        <v>8</v>
      </c>
      <c r="B17" s="43" t="s">
        <v>74</v>
      </c>
      <c r="C17" s="145"/>
      <c r="J17" s="65"/>
      <c r="K17" s="33"/>
      <c r="L17" s="83"/>
      <c r="M17" s="26"/>
      <c r="N17" s="65"/>
      <c r="O17" s="65"/>
      <c r="P17" s="65"/>
    </row>
    <row r="18" spans="1:16" x14ac:dyDescent="0.25">
      <c r="A18" s="10">
        <v>9</v>
      </c>
      <c r="B18" s="43" t="s">
        <v>943</v>
      </c>
      <c r="C18" s="145"/>
      <c r="J18" s="65"/>
      <c r="K18" s="33"/>
      <c r="L18" s="83"/>
      <c r="M18" s="26"/>
      <c r="N18" s="65"/>
      <c r="O18" s="65"/>
      <c r="P18" s="65"/>
    </row>
    <row r="19" spans="1:16" x14ac:dyDescent="0.25">
      <c r="A19" s="10">
        <v>10</v>
      </c>
      <c r="B19" s="43" t="s">
        <v>942</v>
      </c>
      <c r="C19" s="145"/>
      <c r="J19" s="65"/>
      <c r="K19" s="33"/>
      <c r="L19" s="83"/>
      <c r="M19" s="26"/>
      <c r="N19" s="65"/>
      <c r="O19" s="65"/>
      <c r="P19" s="65"/>
    </row>
    <row r="20" spans="1:16" x14ac:dyDescent="0.25">
      <c r="A20" s="10">
        <v>11</v>
      </c>
      <c r="B20" s="43" t="s">
        <v>937</v>
      </c>
      <c r="C20" s="145"/>
      <c r="J20" s="65"/>
      <c r="K20" s="33"/>
      <c r="L20" s="83"/>
      <c r="M20" s="26"/>
      <c r="N20" s="65"/>
      <c r="O20" s="65"/>
      <c r="P20" s="65"/>
    </row>
    <row r="21" spans="1:16" x14ac:dyDescent="0.25">
      <c r="A21" s="10">
        <v>12</v>
      </c>
      <c r="B21" s="43" t="s">
        <v>948</v>
      </c>
      <c r="C21" s="145"/>
      <c r="J21" s="65"/>
      <c r="K21" s="33"/>
      <c r="L21" s="83"/>
      <c r="M21" s="26"/>
      <c r="N21" s="65"/>
      <c r="O21" s="65"/>
      <c r="P21" s="65"/>
    </row>
    <row r="22" spans="1:16" x14ac:dyDescent="0.25">
      <c r="A22" s="6"/>
      <c r="B22" s="6"/>
      <c r="C22" s="6"/>
      <c r="J22" s="24"/>
      <c r="K22" s="65"/>
      <c r="L22" s="24"/>
      <c r="M22" s="24"/>
      <c r="N22" s="65"/>
      <c r="O22" s="65"/>
      <c r="P22" s="65"/>
    </row>
    <row r="23" spans="1:16" x14ac:dyDescent="0.25">
      <c r="A23" s="79" t="s">
        <v>1021</v>
      </c>
      <c r="B23" s="9"/>
      <c r="C23" s="116"/>
      <c r="J23" s="65"/>
      <c r="K23" s="65"/>
      <c r="L23" s="65"/>
      <c r="M23" s="65"/>
      <c r="N23" s="65"/>
      <c r="O23" s="65"/>
      <c r="P23" s="65"/>
    </row>
    <row r="24" spans="1:16" x14ac:dyDescent="0.25">
      <c r="A24" s="3"/>
      <c r="B24" s="3"/>
      <c r="C24" s="3"/>
      <c r="J24" s="65"/>
      <c r="K24" s="65"/>
      <c r="L24" s="65"/>
      <c r="M24" s="65"/>
      <c r="N24" s="65"/>
      <c r="O24" s="65"/>
      <c r="P24" s="65"/>
    </row>
    <row r="25" spans="1:16" x14ac:dyDescent="0.25">
      <c r="A25" s="3"/>
      <c r="B25" s="3"/>
      <c r="C25" s="3"/>
      <c r="J25" s="65"/>
      <c r="K25" s="65"/>
      <c r="L25" s="65"/>
      <c r="M25" s="65"/>
      <c r="N25" s="65"/>
      <c r="O25" s="65"/>
      <c r="P25" s="65"/>
    </row>
    <row r="26" spans="1:16" x14ac:dyDescent="0.25">
      <c r="A26" s="6"/>
      <c r="C26" s="9" t="s">
        <v>1008</v>
      </c>
      <c r="D26" s="6"/>
      <c r="J26" s="81"/>
      <c r="K26" s="81"/>
      <c r="L26" s="81"/>
      <c r="M26" s="65"/>
      <c r="N26" s="65"/>
      <c r="O26" s="65"/>
      <c r="P26" s="65"/>
    </row>
    <row r="27" spans="1:16" x14ac:dyDescent="0.25">
      <c r="A27" s="79" t="s">
        <v>1009</v>
      </c>
      <c r="B27" s="5"/>
      <c r="C27" s="116"/>
      <c r="J27" s="81"/>
      <c r="K27" s="81"/>
      <c r="L27" s="81"/>
      <c r="M27" s="65"/>
      <c r="N27" s="65"/>
      <c r="O27" s="65"/>
      <c r="P27" s="65"/>
    </row>
    <row r="28" spans="1:16" x14ac:dyDescent="0.25">
      <c r="A28" s="110" t="s">
        <v>1010</v>
      </c>
      <c r="B28" s="111"/>
      <c r="C28" s="116"/>
      <c r="J28" s="81"/>
      <c r="K28" s="81"/>
      <c r="L28" s="81"/>
      <c r="M28" s="65"/>
      <c r="N28" s="65"/>
      <c r="O28" s="65"/>
      <c r="P28" s="65"/>
    </row>
    <row r="29" spans="1:16" x14ac:dyDescent="0.25">
      <c r="A29" s="112" t="s">
        <v>1014</v>
      </c>
      <c r="B29" s="113"/>
      <c r="C29" s="117"/>
      <c r="J29" s="81"/>
      <c r="K29" s="81"/>
      <c r="L29" s="81"/>
      <c r="M29" s="65"/>
      <c r="N29" s="65"/>
      <c r="O29" s="65"/>
      <c r="P29" s="65"/>
    </row>
    <row r="30" spans="1:16" x14ac:dyDescent="0.25">
      <c r="J30" s="81"/>
      <c r="K30" s="65"/>
      <c r="L30" s="65"/>
      <c r="M30" s="65"/>
      <c r="N30" s="65"/>
      <c r="O30" s="65"/>
      <c r="P30" s="65"/>
    </row>
    <row r="31" spans="1:16" x14ac:dyDescent="0.25">
      <c r="C31" s="5" t="s">
        <v>1011</v>
      </c>
      <c r="J31" s="81"/>
      <c r="K31" s="65"/>
      <c r="L31" s="65"/>
      <c r="M31" s="65"/>
      <c r="N31" s="65"/>
      <c r="O31" s="65"/>
      <c r="P31" s="65"/>
    </row>
    <row r="32" spans="1:16" x14ac:dyDescent="0.25">
      <c r="A32" s="79" t="s">
        <v>1024</v>
      </c>
      <c r="B32" s="102"/>
      <c r="C32" s="116"/>
      <c r="J32" s="81"/>
      <c r="K32" s="65"/>
      <c r="L32" s="65"/>
      <c r="M32" s="65"/>
      <c r="N32" s="65"/>
      <c r="O32" s="65"/>
      <c r="P32" s="65"/>
    </row>
    <row r="33" spans="1:16" x14ac:dyDescent="0.25">
      <c r="A33" s="79" t="s">
        <v>1032</v>
      </c>
      <c r="B33" s="102"/>
      <c r="C33" s="116"/>
      <c r="J33" s="65"/>
      <c r="K33" s="65"/>
      <c r="L33" s="65"/>
      <c r="M33" s="65"/>
      <c r="N33" s="65"/>
      <c r="O33" s="65"/>
      <c r="P33" s="65"/>
    </row>
    <row r="34" spans="1:16" x14ac:dyDescent="0.25">
      <c r="B34" s="1"/>
      <c r="C34" s="1"/>
      <c r="J34" s="65"/>
      <c r="K34" s="65"/>
      <c r="L34" s="65"/>
      <c r="M34" s="65"/>
      <c r="N34" s="65"/>
      <c r="O34" s="65"/>
      <c r="P34" s="65"/>
    </row>
    <row r="35" spans="1:16" x14ac:dyDescent="0.25">
      <c r="B35" s="1"/>
      <c r="C35" s="1"/>
    </row>
    <row r="36" spans="1:16" x14ac:dyDescent="0.25">
      <c r="A36" s="103" t="s">
        <v>1012</v>
      </c>
    </row>
    <row r="37" spans="1:16" x14ac:dyDescent="0.25">
      <c r="A37" s="103" t="s">
        <v>1029</v>
      </c>
    </row>
    <row r="38" spans="1:16" x14ac:dyDescent="0.25">
      <c r="A38" s="103" t="s">
        <v>1007</v>
      </c>
    </row>
  </sheetData>
  <sheetProtection algorithmName="SHA-512" hashValue="KAaTO7sjKT6UJDNoPmt8tkqHgRrV3ihIfqerElS1GVHWFLdbZauuRGPCPCDYBY27Px252GzTy5cL7cQ+MdEWfg==" saltValue="hbEpWaqHi8vlwlg+AJ3vYA==" spinCount="100000" sheet="1" objects="1" scenarios="1"/>
  <protectedRanges>
    <protectedRange sqref="C23" name="Bereik2"/>
    <protectedRange sqref="C10:C21" name="Bereik1"/>
    <protectedRange sqref="M17:M21" name="Bereik1_1"/>
    <protectedRange sqref="C27:C29" name="Bereik2_2"/>
  </protectedRanges>
  <mergeCells count="2">
    <mergeCell ref="M13:O13"/>
    <mergeCell ref="C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69"/>
  <sheetViews>
    <sheetView workbookViewId="0">
      <pane ySplit="6" topLeftCell="A839" activePane="bottomLeft" state="frozen"/>
      <selection pane="bottomLeft" activeCell="A5" sqref="A5"/>
    </sheetView>
  </sheetViews>
  <sheetFormatPr defaultRowHeight="15" x14ac:dyDescent="0.25"/>
  <cols>
    <col min="1" max="2" width="24.85546875" style="22" bestFit="1" customWidth="1"/>
    <col min="3" max="3" width="27.7109375" style="137" bestFit="1" customWidth="1"/>
    <col min="4" max="4" width="44.42578125" style="22" bestFit="1" customWidth="1"/>
    <col min="5" max="5" width="10" style="22" bestFit="1" customWidth="1"/>
    <col min="6" max="6" width="16.85546875" style="22" bestFit="1" customWidth="1"/>
    <col min="7" max="7" width="14.42578125" style="138" bestFit="1" customWidth="1"/>
    <col min="8" max="8" width="15.42578125" style="36" bestFit="1" customWidth="1"/>
    <col min="9" max="9" width="11.140625" style="22" bestFit="1" customWidth="1"/>
    <col min="10" max="10" width="11.42578125" style="22" customWidth="1"/>
    <col min="11" max="11" width="12.85546875" style="22" customWidth="1"/>
    <col min="12" max="12" width="13.5703125" style="22" customWidth="1"/>
    <col min="13" max="16384" width="9.140625" style="22"/>
  </cols>
  <sheetData>
    <row r="1" spans="1:12" x14ac:dyDescent="0.25">
      <c r="A1" s="20" t="s">
        <v>3</v>
      </c>
      <c r="C1" s="118"/>
      <c r="D1" s="119"/>
      <c r="E1" s="119"/>
      <c r="F1" s="120"/>
      <c r="G1" s="121"/>
      <c r="H1" s="122"/>
      <c r="I1" s="120"/>
      <c r="J1" s="123"/>
      <c r="K1" s="123"/>
      <c r="L1" s="123"/>
    </row>
    <row r="2" spans="1:12" x14ac:dyDescent="0.25">
      <c r="A2" s="20" t="s">
        <v>0</v>
      </c>
      <c r="C2" s="118"/>
      <c r="D2" s="119"/>
      <c r="E2" s="119"/>
      <c r="F2" s="120"/>
      <c r="G2" s="121"/>
      <c r="H2" s="122"/>
      <c r="I2" s="120"/>
      <c r="J2" s="123"/>
      <c r="K2" s="123"/>
      <c r="L2" s="123"/>
    </row>
    <row r="3" spans="1:12" x14ac:dyDescent="0.25">
      <c r="A3" s="20" t="s">
        <v>953</v>
      </c>
      <c r="C3" s="118"/>
      <c r="D3" s="119"/>
      <c r="E3" s="119"/>
      <c r="F3" s="120"/>
      <c r="G3" s="121"/>
      <c r="H3" s="122"/>
      <c r="I3" s="120"/>
      <c r="J3" s="123"/>
      <c r="K3" s="123"/>
      <c r="L3" s="123"/>
    </row>
    <row r="4" spans="1:12" x14ac:dyDescent="0.25">
      <c r="A4" s="124">
        <v>43209</v>
      </c>
      <c r="C4" s="118"/>
      <c r="D4" s="119"/>
      <c r="E4" s="119"/>
      <c r="F4" s="120"/>
      <c r="G4" s="121"/>
      <c r="H4" s="122"/>
      <c r="I4" s="120"/>
      <c r="J4" s="123"/>
      <c r="K4" s="123"/>
      <c r="L4" s="123"/>
    </row>
    <row r="5" spans="1:12" x14ac:dyDescent="0.25">
      <c r="B5" s="20"/>
      <c r="C5" s="118"/>
      <c r="D5" s="119"/>
      <c r="E5" s="119"/>
      <c r="F5" s="120"/>
      <c r="G5" s="121"/>
      <c r="H5" s="122"/>
      <c r="I5" s="120"/>
      <c r="J5" s="123"/>
      <c r="K5" s="123"/>
      <c r="L5" s="123"/>
    </row>
    <row r="6" spans="1:12" s="125" customFormat="1" x14ac:dyDescent="0.25">
      <c r="A6" s="125" t="s">
        <v>70</v>
      </c>
      <c r="B6" s="23" t="s">
        <v>10</v>
      </c>
      <c r="C6" s="126" t="s">
        <v>11</v>
      </c>
      <c r="D6" s="126" t="s">
        <v>71</v>
      </c>
      <c r="E6" s="127" t="s">
        <v>12</v>
      </c>
      <c r="F6" s="128" t="s">
        <v>13</v>
      </c>
      <c r="G6" s="129" t="s">
        <v>14</v>
      </c>
      <c r="H6" s="130" t="s">
        <v>15</v>
      </c>
      <c r="I6" s="131" t="s">
        <v>5</v>
      </c>
      <c r="J6" s="131" t="s">
        <v>16</v>
      </c>
      <c r="K6" s="128" t="s">
        <v>17</v>
      </c>
      <c r="L6" s="128" t="s">
        <v>18</v>
      </c>
    </row>
    <row r="7" spans="1:12" x14ac:dyDescent="0.25">
      <c r="A7" s="22" t="s">
        <v>140</v>
      </c>
      <c r="B7" s="22" t="s">
        <v>147</v>
      </c>
      <c r="C7" s="63" t="s">
        <v>946</v>
      </c>
      <c r="D7" s="22" t="s">
        <v>180</v>
      </c>
      <c r="E7" s="36">
        <v>1</v>
      </c>
      <c r="F7" s="132" t="s">
        <v>938</v>
      </c>
      <c r="G7" s="41">
        <v>63</v>
      </c>
      <c r="H7" s="133" t="s">
        <v>936</v>
      </c>
      <c r="I7" s="22">
        <v>1</v>
      </c>
      <c r="J7" s="134">
        <f>VLOOKUP(I7,'invulblad normen'!$A$10:$C$21,3,FALSE)</f>
        <v>0</v>
      </c>
      <c r="K7" s="22">
        <f t="shared" ref="K7:K70" si="0">J7*G7</f>
        <v>0</v>
      </c>
      <c r="L7" s="22">
        <f t="shared" ref="L7:L70" si="1">K7/200</f>
        <v>0</v>
      </c>
    </row>
    <row r="8" spans="1:12" x14ac:dyDescent="0.25">
      <c r="A8" s="22" t="s">
        <v>140</v>
      </c>
      <c r="B8" s="22" t="s">
        <v>147</v>
      </c>
      <c r="C8" s="63">
        <v>1</v>
      </c>
      <c r="D8" s="22" t="s">
        <v>191</v>
      </c>
      <c r="E8" s="36">
        <v>1</v>
      </c>
      <c r="F8" s="132" t="s">
        <v>938</v>
      </c>
      <c r="G8" s="41">
        <v>49</v>
      </c>
      <c r="H8" s="133" t="s">
        <v>936</v>
      </c>
      <c r="I8" s="22">
        <v>1</v>
      </c>
      <c r="J8" s="134">
        <f>VLOOKUP(I8,'invulblad normen'!$A$10:$C$21,3,FALSE)</f>
        <v>0</v>
      </c>
      <c r="K8" s="22">
        <f t="shared" si="0"/>
        <v>0</v>
      </c>
      <c r="L8" s="22">
        <f t="shared" si="1"/>
        <v>0</v>
      </c>
    </row>
    <row r="9" spans="1:12" x14ac:dyDescent="0.25">
      <c r="A9" s="22" t="s">
        <v>140</v>
      </c>
      <c r="B9" s="22" t="s">
        <v>147</v>
      </c>
      <c r="C9" s="63">
        <v>1</v>
      </c>
      <c r="D9" s="22" t="s">
        <v>192</v>
      </c>
      <c r="E9" s="36">
        <v>2</v>
      </c>
      <c r="F9" s="132" t="s">
        <v>938</v>
      </c>
      <c r="G9" s="41">
        <v>49</v>
      </c>
      <c r="H9" s="133" t="s">
        <v>936</v>
      </c>
      <c r="I9" s="22">
        <v>1</v>
      </c>
      <c r="J9" s="134">
        <f>VLOOKUP(I9,'invulblad normen'!$A$10:$C$21,3,FALSE)</f>
        <v>0</v>
      </c>
      <c r="K9" s="22">
        <f t="shared" si="0"/>
        <v>0</v>
      </c>
      <c r="L9" s="22">
        <f t="shared" si="1"/>
        <v>0</v>
      </c>
    </row>
    <row r="10" spans="1:12" x14ac:dyDescent="0.25">
      <c r="A10" s="22" t="s">
        <v>140</v>
      </c>
      <c r="B10" s="22" t="s">
        <v>147</v>
      </c>
      <c r="C10" s="63" t="s">
        <v>946</v>
      </c>
      <c r="D10" s="22" t="s">
        <v>181</v>
      </c>
      <c r="E10" s="36">
        <v>3</v>
      </c>
      <c r="F10" s="132" t="s">
        <v>938</v>
      </c>
      <c r="G10" s="41">
        <v>63</v>
      </c>
      <c r="H10" s="133" t="s">
        <v>936</v>
      </c>
      <c r="I10" s="22">
        <v>1</v>
      </c>
      <c r="J10" s="134">
        <f>VLOOKUP(I10,'invulblad normen'!$A$10:$C$21,3,FALSE)</f>
        <v>0</v>
      </c>
      <c r="K10" s="22">
        <f t="shared" si="0"/>
        <v>0</v>
      </c>
      <c r="L10" s="22">
        <f t="shared" si="1"/>
        <v>0</v>
      </c>
    </row>
    <row r="11" spans="1:12" x14ac:dyDescent="0.25">
      <c r="A11" s="22" t="s">
        <v>140</v>
      </c>
      <c r="B11" s="22" t="s">
        <v>147</v>
      </c>
      <c r="C11" s="63">
        <v>1</v>
      </c>
      <c r="D11" s="22" t="s">
        <v>193</v>
      </c>
      <c r="E11" s="36">
        <v>3</v>
      </c>
      <c r="F11" s="132" t="s">
        <v>938</v>
      </c>
      <c r="G11" s="41">
        <v>63</v>
      </c>
      <c r="H11" s="133" t="s">
        <v>936</v>
      </c>
      <c r="I11" s="22">
        <v>1</v>
      </c>
      <c r="J11" s="134">
        <f>VLOOKUP(I11,'invulblad normen'!$A$10:$C$21,3,FALSE)</f>
        <v>0</v>
      </c>
      <c r="K11" s="22">
        <f t="shared" si="0"/>
        <v>0</v>
      </c>
      <c r="L11" s="22">
        <f t="shared" si="1"/>
        <v>0</v>
      </c>
    </row>
    <row r="12" spans="1:12" x14ac:dyDescent="0.25">
      <c r="A12" s="22" t="s">
        <v>140</v>
      </c>
      <c r="B12" s="22" t="s">
        <v>147</v>
      </c>
      <c r="C12" s="63">
        <v>1</v>
      </c>
      <c r="D12" s="22" t="s">
        <v>157</v>
      </c>
      <c r="E12" s="36">
        <v>4</v>
      </c>
      <c r="F12" s="132" t="s">
        <v>938</v>
      </c>
      <c r="G12" s="41">
        <v>35</v>
      </c>
      <c r="H12" s="30" t="s">
        <v>73</v>
      </c>
      <c r="I12" s="22">
        <v>1</v>
      </c>
      <c r="J12" s="134">
        <f>VLOOKUP(I12,'invulblad normen'!$A$10:$C$21,3,FALSE)</f>
        <v>0</v>
      </c>
      <c r="K12" s="22">
        <f t="shared" si="0"/>
        <v>0</v>
      </c>
      <c r="L12" s="22">
        <f t="shared" si="1"/>
        <v>0</v>
      </c>
    </row>
    <row r="13" spans="1:12" x14ac:dyDescent="0.25">
      <c r="A13" s="22" t="s">
        <v>140</v>
      </c>
      <c r="B13" s="22" t="s">
        <v>147</v>
      </c>
      <c r="C13" s="63" t="s">
        <v>946</v>
      </c>
      <c r="D13" s="22" t="s">
        <v>321</v>
      </c>
      <c r="E13" s="36">
        <v>5</v>
      </c>
      <c r="F13" s="132" t="s">
        <v>940</v>
      </c>
      <c r="G13" s="41">
        <v>18</v>
      </c>
      <c r="H13" s="30" t="s">
        <v>73</v>
      </c>
      <c r="I13" s="22">
        <v>3</v>
      </c>
      <c r="J13" s="134">
        <f>VLOOKUP(I13,'invulblad normen'!$A$10:$C$21,3,FALSE)</f>
        <v>0</v>
      </c>
      <c r="K13" s="22">
        <f t="shared" si="0"/>
        <v>0</v>
      </c>
      <c r="L13" s="22">
        <f t="shared" si="1"/>
        <v>0</v>
      </c>
    </row>
    <row r="14" spans="1:12" x14ac:dyDescent="0.25">
      <c r="A14" s="22" t="s">
        <v>140</v>
      </c>
      <c r="B14" s="22" t="s">
        <v>147</v>
      </c>
      <c r="C14" s="63">
        <v>1</v>
      </c>
      <c r="D14" s="22" t="s">
        <v>331</v>
      </c>
      <c r="E14" s="36">
        <v>5</v>
      </c>
      <c r="F14" s="135" t="s">
        <v>75</v>
      </c>
      <c r="G14" s="41">
        <v>48</v>
      </c>
      <c r="H14" s="133" t="s">
        <v>936</v>
      </c>
      <c r="I14" s="22">
        <v>3</v>
      </c>
      <c r="J14" s="134">
        <f>VLOOKUP(I14,'invulblad normen'!$A$10:$C$21,3,FALSE)</f>
        <v>0</v>
      </c>
      <c r="K14" s="22">
        <f t="shared" si="0"/>
        <v>0</v>
      </c>
      <c r="L14" s="22">
        <f t="shared" si="1"/>
        <v>0</v>
      </c>
    </row>
    <row r="15" spans="1:12" ht="14.25" customHeight="1" x14ac:dyDescent="0.25">
      <c r="A15" s="22" t="s">
        <v>140</v>
      </c>
      <c r="B15" s="22" t="s">
        <v>147</v>
      </c>
      <c r="C15" s="63" t="s">
        <v>946</v>
      </c>
      <c r="D15" s="22" t="s">
        <v>322</v>
      </c>
      <c r="E15" s="36">
        <v>6</v>
      </c>
      <c r="F15" s="132" t="s">
        <v>940</v>
      </c>
      <c r="G15" s="41">
        <v>19.2</v>
      </c>
      <c r="H15" s="30" t="s">
        <v>73</v>
      </c>
      <c r="I15" s="22">
        <v>3</v>
      </c>
      <c r="J15" s="134">
        <f>VLOOKUP(I15,'invulblad normen'!$A$10:$C$21,3,FALSE)</f>
        <v>0</v>
      </c>
      <c r="K15" s="22">
        <f t="shared" si="0"/>
        <v>0</v>
      </c>
      <c r="L15" s="22">
        <f t="shared" si="1"/>
        <v>0</v>
      </c>
    </row>
    <row r="16" spans="1:12" x14ac:dyDescent="0.25">
      <c r="A16" s="22" t="s">
        <v>140</v>
      </c>
      <c r="B16" s="22" t="s">
        <v>147</v>
      </c>
      <c r="C16" s="63">
        <v>1</v>
      </c>
      <c r="D16" s="22" t="s">
        <v>326</v>
      </c>
      <c r="E16" s="36">
        <v>6</v>
      </c>
      <c r="F16" s="29" t="s">
        <v>941</v>
      </c>
      <c r="G16" s="41">
        <v>5.4</v>
      </c>
      <c r="H16" s="36" t="s">
        <v>76</v>
      </c>
      <c r="I16" s="22">
        <v>8</v>
      </c>
      <c r="J16" s="134">
        <f>VLOOKUP(I16,'invulblad normen'!$A$10:$C$21,3,FALSE)</f>
        <v>0</v>
      </c>
      <c r="K16" s="22">
        <f t="shared" si="0"/>
        <v>0</v>
      </c>
      <c r="L16" s="22">
        <f t="shared" si="1"/>
        <v>0</v>
      </c>
    </row>
    <row r="17" spans="1:12" x14ac:dyDescent="0.25">
      <c r="A17" s="24" t="s">
        <v>139</v>
      </c>
      <c r="B17" s="24" t="s">
        <v>145</v>
      </c>
      <c r="C17" s="63" t="s">
        <v>946</v>
      </c>
      <c r="D17" s="25" t="s">
        <v>160</v>
      </c>
      <c r="E17" s="30">
        <v>7</v>
      </c>
      <c r="F17" s="132" t="s">
        <v>938</v>
      </c>
      <c r="G17" s="40">
        <v>54</v>
      </c>
      <c r="H17" s="133" t="s">
        <v>937</v>
      </c>
      <c r="I17" s="22">
        <v>1</v>
      </c>
      <c r="J17" s="134">
        <f>VLOOKUP(I17,'invulblad normen'!$A$10:$C$21,3,FALSE)</f>
        <v>0</v>
      </c>
      <c r="K17" s="22">
        <f t="shared" si="0"/>
        <v>0</v>
      </c>
      <c r="L17" s="22">
        <f t="shared" si="1"/>
        <v>0</v>
      </c>
    </row>
    <row r="18" spans="1:12" x14ac:dyDescent="0.25">
      <c r="A18" s="22" t="s">
        <v>140</v>
      </c>
      <c r="B18" s="22" t="s">
        <v>147</v>
      </c>
      <c r="C18" s="63" t="s">
        <v>946</v>
      </c>
      <c r="D18" s="22" t="s">
        <v>323</v>
      </c>
      <c r="E18" s="36">
        <v>7</v>
      </c>
      <c r="F18" s="132" t="s">
        <v>940</v>
      </c>
      <c r="G18" s="41">
        <v>19.3</v>
      </c>
      <c r="H18" s="30" t="s">
        <v>73</v>
      </c>
      <c r="I18" s="22">
        <v>3</v>
      </c>
      <c r="J18" s="134">
        <f>VLOOKUP(I18,'invulblad normen'!$A$10:$C$21,3,FALSE)</f>
        <v>0</v>
      </c>
      <c r="K18" s="22">
        <f t="shared" si="0"/>
        <v>0</v>
      </c>
      <c r="L18" s="22">
        <f t="shared" si="1"/>
        <v>0</v>
      </c>
    </row>
    <row r="19" spans="1:12" x14ac:dyDescent="0.25">
      <c r="A19" s="22" t="s">
        <v>140</v>
      </c>
      <c r="B19" s="22" t="s">
        <v>147</v>
      </c>
      <c r="C19" s="63">
        <v>1</v>
      </c>
      <c r="D19" s="22" t="s">
        <v>327</v>
      </c>
      <c r="E19" s="36">
        <v>7</v>
      </c>
      <c r="F19" s="29" t="s">
        <v>941</v>
      </c>
      <c r="G19" s="41">
        <v>5.4</v>
      </c>
      <c r="H19" s="36" t="s">
        <v>76</v>
      </c>
      <c r="I19" s="22">
        <v>8</v>
      </c>
      <c r="J19" s="134">
        <f>VLOOKUP(I19,'invulblad normen'!$A$10:$C$21,3,FALSE)</f>
        <v>0</v>
      </c>
      <c r="K19" s="22">
        <f t="shared" si="0"/>
        <v>0</v>
      </c>
      <c r="L19" s="22">
        <f t="shared" si="1"/>
        <v>0</v>
      </c>
    </row>
    <row r="20" spans="1:12" x14ac:dyDescent="0.25">
      <c r="A20" s="24" t="s">
        <v>139</v>
      </c>
      <c r="B20" s="24" t="s">
        <v>145</v>
      </c>
      <c r="C20" s="63" t="s">
        <v>946</v>
      </c>
      <c r="D20" s="25" t="s">
        <v>160</v>
      </c>
      <c r="E20" s="30">
        <v>8</v>
      </c>
      <c r="F20" s="132" t="s">
        <v>938</v>
      </c>
      <c r="G20" s="40">
        <v>54</v>
      </c>
      <c r="H20" s="133" t="s">
        <v>937</v>
      </c>
      <c r="I20" s="22">
        <v>1</v>
      </c>
      <c r="J20" s="134">
        <f>VLOOKUP(I20,'invulblad normen'!$A$10:$C$21,3,FALSE)</f>
        <v>0</v>
      </c>
      <c r="K20" s="22">
        <f t="shared" si="0"/>
        <v>0</v>
      </c>
      <c r="L20" s="22">
        <f t="shared" si="1"/>
        <v>0</v>
      </c>
    </row>
    <row r="21" spans="1:12" x14ac:dyDescent="0.25">
      <c r="A21" s="22" t="s">
        <v>140</v>
      </c>
      <c r="B21" s="22" t="s">
        <v>147</v>
      </c>
      <c r="C21" s="63" t="s">
        <v>946</v>
      </c>
      <c r="D21" s="22" t="s">
        <v>8</v>
      </c>
      <c r="E21" s="36">
        <v>8</v>
      </c>
      <c r="F21" s="29" t="s">
        <v>101</v>
      </c>
      <c r="G21" s="41">
        <v>3.5</v>
      </c>
      <c r="H21" s="136" t="s">
        <v>95</v>
      </c>
      <c r="I21" s="22">
        <v>2</v>
      </c>
      <c r="J21" s="134">
        <f>VLOOKUP(I21,'invulblad normen'!$A$10:$C$21,3,FALSE)</f>
        <v>0</v>
      </c>
      <c r="K21" s="22">
        <f t="shared" si="0"/>
        <v>0</v>
      </c>
      <c r="L21" s="22">
        <f t="shared" si="1"/>
        <v>0</v>
      </c>
    </row>
    <row r="22" spans="1:12" x14ac:dyDescent="0.25">
      <c r="A22" s="22" t="s">
        <v>140</v>
      </c>
      <c r="B22" s="22" t="s">
        <v>147</v>
      </c>
      <c r="C22" s="63">
        <v>1</v>
      </c>
      <c r="D22" s="22" t="s">
        <v>331</v>
      </c>
      <c r="E22" s="36">
        <v>8</v>
      </c>
      <c r="F22" s="135" t="s">
        <v>75</v>
      </c>
      <c r="G22" s="41">
        <v>10</v>
      </c>
      <c r="H22" s="133" t="s">
        <v>936</v>
      </c>
      <c r="I22" s="22">
        <v>3</v>
      </c>
      <c r="J22" s="134">
        <f>VLOOKUP(I22,'invulblad normen'!$A$10:$C$21,3,FALSE)</f>
        <v>0</v>
      </c>
      <c r="K22" s="22">
        <f t="shared" si="0"/>
        <v>0</v>
      </c>
      <c r="L22" s="22">
        <f t="shared" si="1"/>
        <v>0</v>
      </c>
    </row>
    <row r="23" spans="1:12" x14ac:dyDescent="0.25">
      <c r="A23" s="24" t="s">
        <v>139</v>
      </c>
      <c r="B23" s="24" t="s">
        <v>145</v>
      </c>
      <c r="C23" s="63" t="s">
        <v>946</v>
      </c>
      <c r="D23" s="25" t="s">
        <v>160</v>
      </c>
      <c r="E23" s="30">
        <v>9</v>
      </c>
      <c r="F23" s="132" t="s">
        <v>938</v>
      </c>
      <c r="G23" s="40">
        <v>54</v>
      </c>
      <c r="H23" s="133" t="s">
        <v>937</v>
      </c>
      <c r="I23" s="22">
        <v>1</v>
      </c>
      <c r="J23" s="134">
        <f>VLOOKUP(I23,'invulblad normen'!$A$10:$C$21,3,FALSE)</f>
        <v>0</v>
      </c>
      <c r="K23" s="22">
        <f t="shared" si="0"/>
        <v>0</v>
      </c>
      <c r="L23" s="22">
        <f t="shared" si="1"/>
        <v>0</v>
      </c>
    </row>
    <row r="24" spans="1:12" x14ac:dyDescent="0.25">
      <c r="A24" s="22" t="s">
        <v>140</v>
      </c>
      <c r="B24" s="22" t="s">
        <v>147</v>
      </c>
      <c r="C24" s="63">
        <v>1</v>
      </c>
      <c r="D24" s="22" t="s">
        <v>194</v>
      </c>
      <c r="E24" s="36">
        <v>9</v>
      </c>
      <c r="F24" s="132" t="s">
        <v>938</v>
      </c>
      <c r="G24" s="41">
        <v>49</v>
      </c>
      <c r="H24" s="133" t="s">
        <v>936</v>
      </c>
      <c r="I24" s="22">
        <v>1</v>
      </c>
      <c r="J24" s="134">
        <f>VLOOKUP(I24,'invulblad normen'!$A$10:$C$21,3,FALSE)</f>
        <v>0</v>
      </c>
      <c r="K24" s="22">
        <f t="shared" si="0"/>
        <v>0</v>
      </c>
      <c r="L24" s="22">
        <f t="shared" si="1"/>
        <v>0</v>
      </c>
    </row>
    <row r="25" spans="1:12" x14ac:dyDescent="0.25">
      <c r="A25" s="22" t="s">
        <v>140</v>
      </c>
      <c r="B25" s="22" t="s">
        <v>147</v>
      </c>
      <c r="C25" s="63" t="s">
        <v>946</v>
      </c>
      <c r="D25" s="22" t="s">
        <v>324</v>
      </c>
      <c r="E25" s="36">
        <v>9</v>
      </c>
      <c r="F25" s="29" t="s">
        <v>941</v>
      </c>
      <c r="G25" s="41">
        <v>5.4</v>
      </c>
      <c r="H25" s="36" t="s">
        <v>76</v>
      </c>
      <c r="I25" s="22">
        <v>8</v>
      </c>
      <c r="J25" s="134">
        <f>VLOOKUP(I25,'invulblad normen'!$A$10:$C$21,3,FALSE)</f>
        <v>0</v>
      </c>
      <c r="K25" s="22">
        <f t="shared" si="0"/>
        <v>0</v>
      </c>
      <c r="L25" s="22">
        <f t="shared" si="1"/>
        <v>0</v>
      </c>
    </row>
    <row r="26" spans="1:12" x14ac:dyDescent="0.25">
      <c r="A26" s="24" t="s">
        <v>139</v>
      </c>
      <c r="B26" s="24" t="s">
        <v>145</v>
      </c>
      <c r="C26" s="63" t="s">
        <v>946</v>
      </c>
      <c r="D26" s="24" t="s">
        <v>97</v>
      </c>
      <c r="E26" s="33">
        <v>10</v>
      </c>
      <c r="F26" s="132" t="s">
        <v>938</v>
      </c>
      <c r="G26" s="37">
        <v>54</v>
      </c>
      <c r="H26" s="133" t="s">
        <v>937</v>
      </c>
      <c r="I26" s="22">
        <v>1</v>
      </c>
      <c r="J26" s="134">
        <f>VLOOKUP(I26,'invulblad normen'!$A$10:$C$21,3,FALSE)</f>
        <v>0</v>
      </c>
      <c r="K26" s="22">
        <f t="shared" si="0"/>
        <v>0</v>
      </c>
      <c r="L26" s="22">
        <f t="shared" si="1"/>
        <v>0</v>
      </c>
    </row>
    <row r="27" spans="1:12" x14ac:dyDescent="0.25">
      <c r="A27" s="22" t="s">
        <v>140</v>
      </c>
      <c r="B27" s="22" t="s">
        <v>147</v>
      </c>
      <c r="C27" s="63" t="s">
        <v>946</v>
      </c>
      <c r="D27" s="22" t="s">
        <v>325</v>
      </c>
      <c r="E27" s="36">
        <v>10</v>
      </c>
      <c r="F27" s="29" t="s">
        <v>941</v>
      </c>
      <c r="G27" s="41">
        <v>5.4</v>
      </c>
      <c r="H27" s="36" t="s">
        <v>76</v>
      </c>
      <c r="I27" s="22">
        <v>8</v>
      </c>
      <c r="J27" s="134">
        <f>VLOOKUP(I27,'invulblad normen'!$A$10:$C$21,3,FALSE)</f>
        <v>0</v>
      </c>
      <c r="K27" s="22">
        <f t="shared" si="0"/>
        <v>0</v>
      </c>
      <c r="L27" s="22">
        <f t="shared" si="1"/>
        <v>0</v>
      </c>
    </row>
    <row r="28" spans="1:12" x14ac:dyDescent="0.25">
      <c r="A28" s="24" t="s">
        <v>139</v>
      </c>
      <c r="B28" s="24" t="s">
        <v>145</v>
      </c>
      <c r="C28" s="63" t="s">
        <v>946</v>
      </c>
      <c r="D28" s="24" t="s">
        <v>97</v>
      </c>
      <c r="E28" s="33">
        <v>11</v>
      </c>
      <c r="F28" s="132" t="s">
        <v>938</v>
      </c>
      <c r="G28" s="37">
        <v>54</v>
      </c>
      <c r="H28" s="133" t="s">
        <v>937</v>
      </c>
      <c r="I28" s="22">
        <v>1</v>
      </c>
      <c r="J28" s="134">
        <f>VLOOKUP(I28,'invulblad normen'!$A$10:$C$21,3,FALSE)</f>
        <v>0</v>
      </c>
      <c r="K28" s="22">
        <f t="shared" si="0"/>
        <v>0</v>
      </c>
      <c r="L28" s="22">
        <f t="shared" si="1"/>
        <v>0</v>
      </c>
    </row>
    <row r="29" spans="1:12" x14ac:dyDescent="0.25">
      <c r="A29" s="22" t="s">
        <v>140</v>
      </c>
      <c r="B29" s="22" t="s">
        <v>147</v>
      </c>
      <c r="C29" s="63">
        <v>1</v>
      </c>
      <c r="D29" s="22" t="s">
        <v>195</v>
      </c>
      <c r="E29" s="36">
        <v>11</v>
      </c>
      <c r="F29" s="132" t="s">
        <v>938</v>
      </c>
      <c r="G29" s="41">
        <v>56</v>
      </c>
      <c r="H29" s="133" t="s">
        <v>936</v>
      </c>
      <c r="I29" s="22">
        <v>1</v>
      </c>
      <c r="J29" s="134">
        <f>VLOOKUP(I29,'invulblad normen'!$A$10:$C$21,3,FALSE)</f>
        <v>0</v>
      </c>
      <c r="K29" s="22">
        <f t="shared" si="0"/>
        <v>0</v>
      </c>
      <c r="L29" s="22">
        <f t="shared" si="1"/>
        <v>0</v>
      </c>
    </row>
    <row r="30" spans="1:12" ht="14.25" customHeight="1" x14ac:dyDescent="0.25">
      <c r="A30" s="22" t="s">
        <v>140</v>
      </c>
      <c r="B30" s="22" t="s">
        <v>147</v>
      </c>
      <c r="C30" s="63" t="s">
        <v>946</v>
      </c>
      <c r="D30" s="22" t="s">
        <v>326</v>
      </c>
      <c r="E30" s="36">
        <v>11</v>
      </c>
      <c r="F30" s="29" t="s">
        <v>941</v>
      </c>
      <c r="G30" s="41">
        <v>5.4</v>
      </c>
      <c r="H30" s="36" t="s">
        <v>76</v>
      </c>
      <c r="I30" s="22">
        <v>8</v>
      </c>
      <c r="J30" s="134">
        <f>VLOOKUP(I30,'invulblad normen'!$A$10:$C$21,3,FALSE)</f>
        <v>0</v>
      </c>
      <c r="K30" s="22">
        <f t="shared" si="0"/>
        <v>0</v>
      </c>
      <c r="L30" s="22">
        <f t="shared" si="1"/>
        <v>0</v>
      </c>
    </row>
    <row r="31" spans="1:12" x14ac:dyDescent="0.25">
      <c r="A31" s="24" t="s">
        <v>139</v>
      </c>
      <c r="B31" s="24" t="s">
        <v>145</v>
      </c>
      <c r="C31" s="63" t="s">
        <v>946</v>
      </c>
      <c r="D31" s="24" t="s">
        <v>97</v>
      </c>
      <c r="E31" s="33">
        <v>12</v>
      </c>
      <c r="F31" s="132" t="s">
        <v>938</v>
      </c>
      <c r="G31" s="37">
        <v>54</v>
      </c>
      <c r="H31" s="133" t="s">
        <v>937</v>
      </c>
      <c r="I31" s="22">
        <v>1</v>
      </c>
      <c r="J31" s="134">
        <f>VLOOKUP(I31,'invulblad normen'!$A$10:$C$21,3,FALSE)</f>
        <v>0</v>
      </c>
      <c r="K31" s="22">
        <f t="shared" si="0"/>
        <v>0</v>
      </c>
      <c r="L31" s="22">
        <f t="shared" si="1"/>
        <v>0</v>
      </c>
    </row>
    <row r="32" spans="1:12" x14ac:dyDescent="0.25">
      <c r="A32" s="22" t="s">
        <v>140</v>
      </c>
      <c r="B32" s="22" t="s">
        <v>147</v>
      </c>
      <c r="C32" s="63">
        <v>1</v>
      </c>
      <c r="D32" s="22" t="s">
        <v>196</v>
      </c>
      <c r="E32" s="36">
        <v>12</v>
      </c>
      <c r="F32" s="132" t="s">
        <v>938</v>
      </c>
      <c r="G32" s="41">
        <v>49</v>
      </c>
      <c r="H32" s="133" t="s">
        <v>936</v>
      </c>
      <c r="I32" s="22">
        <v>1</v>
      </c>
      <c r="J32" s="134">
        <f>VLOOKUP(I32,'invulblad normen'!$A$10:$C$21,3,FALSE)</f>
        <v>0</v>
      </c>
      <c r="K32" s="22">
        <f t="shared" si="0"/>
        <v>0</v>
      </c>
      <c r="L32" s="22">
        <f t="shared" si="1"/>
        <v>0</v>
      </c>
    </row>
    <row r="33" spans="1:12" x14ac:dyDescent="0.25">
      <c r="A33" s="22" t="s">
        <v>140</v>
      </c>
      <c r="B33" s="22" t="s">
        <v>147</v>
      </c>
      <c r="C33" s="63" t="s">
        <v>946</v>
      </c>
      <c r="D33" s="22" t="s">
        <v>327</v>
      </c>
      <c r="E33" s="36">
        <v>12</v>
      </c>
      <c r="F33" s="29" t="s">
        <v>941</v>
      </c>
      <c r="G33" s="41">
        <v>5.4</v>
      </c>
      <c r="H33" s="36" t="s">
        <v>76</v>
      </c>
      <c r="I33" s="22">
        <v>8</v>
      </c>
      <c r="J33" s="134">
        <f>VLOOKUP(I33,'invulblad normen'!$A$10:$C$21,3,FALSE)</f>
        <v>0</v>
      </c>
      <c r="K33" s="22">
        <f t="shared" si="0"/>
        <v>0</v>
      </c>
      <c r="L33" s="22">
        <f t="shared" si="1"/>
        <v>0</v>
      </c>
    </row>
    <row r="34" spans="1:12" x14ac:dyDescent="0.25">
      <c r="A34" s="24" t="s">
        <v>139</v>
      </c>
      <c r="B34" s="24" t="s">
        <v>145</v>
      </c>
      <c r="C34" s="63" t="s">
        <v>946</v>
      </c>
      <c r="D34" s="27" t="s">
        <v>97</v>
      </c>
      <c r="E34" s="32">
        <v>13</v>
      </c>
      <c r="F34" s="132" t="s">
        <v>938</v>
      </c>
      <c r="G34" s="40">
        <v>54</v>
      </c>
      <c r="H34" s="133" t="s">
        <v>937</v>
      </c>
      <c r="I34" s="22">
        <v>1</v>
      </c>
      <c r="J34" s="134">
        <f>VLOOKUP(I34,'invulblad normen'!$A$10:$C$21,3,FALSE)</f>
        <v>0</v>
      </c>
      <c r="K34" s="22">
        <f t="shared" si="0"/>
        <v>0</v>
      </c>
      <c r="L34" s="22">
        <f t="shared" si="1"/>
        <v>0</v>
      </c>
    </row>
    <row r="35" spans="1:12" x14ac:dyDescent="0.25">
      <c r="A35" s="22" t="s">
        <v>140</v>
      </c>
      <c r="B35" s="22" t="s">
        <v>147</v>
      </c>
      <c r="C35" s="63">
        <v>1</v>
      </c>
      <c r="D35" s="22" t="s">
        <v>197</v>
      </c>
      <c r="E35" s="36">
        <v>13</v>
      </c>
      <c r="F35" s="132" t="s">
        <v>938</v>
      </c>
      <c r="G35" s="41">
        <v>49</v>
      </c>
      <c r="H35" s="133" t="s">
        <v>936</v>
      </c>
      <c r="I35" s="22">
        <v>1</v>
      </c>
      <c r="J35" s="134">
        <f>VLOOKUP(I35,'invulblad normen'!$A$10:$C$21,3,FALSE)</f>
        <v>0</v>
      </c>
      <c r="K35" s="22">
        <f t="shared" si="0"/>
        <v>0</v>
      </c>
      <c r="L35" s="22">
        <f t="shared" si="1"/>
        <v>0</v>
      </c>
    </row>
    <row r="36" spans="1:12" x14ac:dyDescent="0.25">
      <c r="A36" s="24" t="s">
        <v>139</v>
      </c>
      <c r="B36" s="24" t="s">
        <v>145</v>
      </c>
      <c r="C36" s="63" t="s">
        <v>946</v>
      </c>
      <c r="D36" s="27" t="s">
        <v>97</v>
      </c>
      <c r="E36" s="34">
        <v>14</v>
      </c>
      <c r="F36" s="132" t="s">
        <v>938</v>
      </c>
      <c r="G36" s="40">
        <v>54</v>
      </c>
      <c r="H36" s="133" t="s">
        <v>937</v>
      </c>
      <c r="I36" s="22">
        <v>1</v>
      </c>
      <c r="J36" s="134">
        <f>VLOOKUP(I36,'invulblad normen'!$A$10:$C$21,3,FALSE)</f>
        <v>0</v>
      </c>
      <c r="K36" s="22">
        <f t="shared" si="0"/>
        <v>0</v>
      </c>
      <c r="L36" s="22">
        <f t="shared" si="1"/>
        <v>0</v>
      </c>
    </row>
    <row r="37" spans="1:12" x14ac:dyDescent="0.25">
      <c r="A37" s="22" t="s">
        <v>140</v>
      </c>
      <c r="B37" s="22" t="s">
        <v>147</v>
      </c>
      <c r="C37" s="63" t="s">
        <v>946</v>
      </c>
      <c r="D37" s="22" t="s">
        <v>328</v>
      </c>
      <c r="E37" s="36">
        <v>14</v>
      </c>
      <c r="F37" s="132" t="s">
        <v>940</v>
      </c>
      <c r="G37" s="41">
        <v>23</v>
      </c>
      <c r="H37" s="30" t="s">
        <v>73</v>
      </c>
      <c r="I37" s="22">
        <v>3</v>
      </c>
      <c r="J37" s="134">
        <f>VLOOKUP(I37,'invulblad normen'!$A$10:$C$21,3,FALSE)</f>
        <v>0</v>
      </c>
      <c r="K37" s="22">
        <f t="shared" si="0"/>
        <v>0</v>
      </c>
      <c r="L37" s="22">
        <f t="shared" si="1"/>
        <v>0</v>
      </c>
    </row>
    <row r="38" spans="1:12" x14ac:dyDescent="0.25">
      <c r="A38" s="22" t="s">
        <v>140</v>
      </c>
      <c r="B38" s="22" t="s">
        <v>147</v>
      </c>
      <c r="C38" s="63">
        <v>1</v>
      </c>
      <c r="D38" s="22" t="s">
        <v>354</v>
      </c>
      <c r="E38" s="36">
        <v>14</v>
      </c>
      <c r="F38" s="132" t="s">
        <v>940</v>
      </c>
      <c r="G38" s="41">
        <v>20.8</v>
      </c>
      <c r="H38" s="30" t="s">
        <v>73</v>
      </c>
      <c r="I38" s="22">
        <v>3</v>
      </c>
      <c r="J38" s="134">
        <f>VLOOKUP(I38,'invulblad normen'!$A$10:$C$21,3,FALSE)</f>
        <v>0</v>
      </c>
      <c r="K38" s="22">
        <f t="shared" si="0"/>
        <v>0</v>
      </c>
      <c r="L38" s="22">
        <f t="shared" si="1"/>
        <v>0</v>
      </c>
    </row>
    <row r="39" spans="1:12" x14ac:dyDescent="0.25">
      <c r="A39" s="24" t="s">
        <v>139</v>
      </c>
      <c r="B39" s="24" t="s">
        <v>145</v>
      </c>
      <c r="C39" s="63" t="s">
        <v>946</v>
      </c>
      <c r="D39" s="25" t="s">
        <v>160</v>
      </c>
      <c r="E39" s="30">
        <v>15</v>
      </c>
      <c r="F39" s="132" t="s">
        <v>938</v>
      </c>
      <c r="G39" s="38">
        <v>54</v>
      </c>
      <c r="H39" s="133" t="s">
        <v>937</v>
      </c>
      <c r="I39" s="22">
        <v>1</v>
      </c>
      <c r="J39" s="134">
        <f>VLOOKUP(I39,'invulblad normen'!$A$10:$C$21,3,FALSE)</f>
        <v>0</v>
      </c>
      <c r="K39" s="22">
        <f t="shared" si="0"/>
        <v>0</v>
      </c>
      <c r="L39" s="22">
        <f t="shared" si="1"/>
        <v>0</v>
      </c>
    </row>
    <row r="40" spans="1:12" x14ac:dyDescent="0.25">
      <c r="A40" s="22" t="s">
        <v>140</v>
      </c>
      <c r="B40" s="22" t="s">
        <v>147</v>
      </c>
      <c r="C40" s="63" t="s">
        <v>946</v>
      </c>
      <c r="D40" s="22" t="s">
        <v>329</v>
      </c>
      <c r="E40" s="36">
        <v>15</v>
      </c>
      <c r="F40" s="137" t="s">
        <v>122</v>
      </c>
      <c r="G40" s="41">
        <v>247</v>
      </c>
      <c r="H40" s="31" t="s">
        <v>937</v>
      </c>
      <c r="I40" s="22">
        <v>5</v>
      </c>
      <c r="J40" s="134">
        <f>VLOOKUP(I40,'invulblad normen'!$A$10:$C$21,3,FALSE)</f>
        <v>0</v>
      </c>
      <c r="K40" s="22">
        <f t="shared" si="0"/>
        <v>0</v>
      </c>
      <c r="L40" s="22">
        <f t="shared" si="1"/>
        <v>0</v>
      </c>
    </row>
    <row r="41" spans="1:12" x14ac:dyDescent="0.25">
      <c r="A41" s="22" t="s">
        <v>140</v>
      </c>
      <c r="B41" s="22" t="s">
        <v>147</v>
      </c>
      <c r="C41" s="63" t="s">
        <v>946</v>
      </c>
      <c r="D41" s="22" t="s">
        <v>330</v>
      </c>
      <c r="E41" s="36">
        <v>16</v>
      </c>
      <c r="F41" s="25" t="s">
        <v>127</v>
      </c>
      <c r="G41" s="41">
        <v>10</v>
      </c>
      <c r="H41" s="31" t="s">
        <v>937</v>
      </c>
      <c r="I41" s="22">
        <v>7</v>
      </c>
      <c r="J41" s="134">
        <f>VLOOKUP(I41,'invulblad normen'!$A$10:$C$21,3,FALSE)</f>
        <v>0</v>
      </c>
      <c r="K41" s="22">
        <f t="shared" si="0"/>
        <v>0</v>
      </c>
      <c r="L41" s="22">
        <f t="shared" si="1"/>
        <v>0</v>
      </c>
    </row>
    <row r="42" spans="1:12" x14ac:dyDescent="0.25">
      <c r="A42" s="22" t="s">
        <v>140</v>
      </c>
      <c r="B42" s="22" t="s">
        <v>147</v>
      </c>
      <c r="C42" s="63">
        <v>1</v>
      </c>
      <c r="D42" s="22" t="s">
        <v>331</v>
      </c>
      <c r="E42" s="36">
        <v>16</v>
      </c>
      <c r="F42" s="135" t="s">
        <v>75</v>
      </c>
      <c r="G42" s="41">
        <v>88.3</v>
      </c>
      <c r="H42" s="133" t="s">
        <v>936</v>
      </c>
      <c r="I42" s="22">
        <v>3</v>
      </c>
      <c r="J42" s="134">
        <f>VLOOKUP(I42,'invulblad normen'!$A$10:$C$21,3,FALSE)</f>
        <v>0</v>
      </c>
      <c r="K42" s="22">
        <f t="shared" si="0"/>
        <v>0</v>
      </c>
      <c r="L42" s="22">
        <f t="shared" si="1"/>
        <v>0</v>
      </c>
    </row>
    <row r="43" spans="1:12" x14ac:dyDescent="0.25">
      <c r="A43" s="22" t="s">
        <v>140</v>
      </c>
      <c r="B43" s="22" t="s">
        <v>147</v>
      </c>
      <c r="C43" s="63" t="s">
        <v>946</v>
      </c>
      <c r="D43" s="22" t="s">
        <v>331</v>
      </c>
      <c r="E43" s="36">
        <v>17</v>
      </c>
      <c r="F43" s="135" t="s">
        <v>75</v>
      </c>
      <c r="G43" s="41">
        <v>90.8</v>
      </c>
      <c r="H43" s="31" t="s">
        <v>937</v>
      </c>
      <c r="I43" s="22">
        <v>3</v>
      </c>
      <c r="J43" s="134">
        <f>VLOOKUP(I43,'invulblad normen'!$A$10:$C$21,3,FALSE)</f>
        <v>0</v>
      </c>
      <c r="K43" s="22">
        <f t="shared" si="0"/>
        <v>0</v>
      </c>
      <c r="L43" s="22">
        <f t="shared" si="1"/>
        <v>0</v>
      </c>
    </row>
    <row r="44" spans="1:12" x14ac:dyDescent="0.25">
      <c r="A44" s="22" t="s">
        <v>140</v>
      </c>
      <c r="B44" s="22" t="s">
        <v>147</v>
      </c>
      <c r="C44" s="63" t="s">
        <v>946</v>
      </c>
      <c r="D44" s="22" t="s">
        <v>182</v>
      </c>
      <c r="E44" s="36">
        <v>18</v>
      </c>
      <c r="F44" s="132" t="s">
        <v>938</v>
      </c>
      <c r="G44" s="41">
        <v>63</v>
      </c>
      <c r="H44" s="133" t="s">
        <v>936</v>
      </c>
      <c r="I44" s="22">
        <v>1</v>
      </c>
      <c r="J44" s="134">
        <f>VLOOKUP(I44,'invulblad normen'!$A$10:$C$21,3,FALSE)</f>
        <v>0</v>
      </c>
      <c r="K44" s="22">
        <f t="shared" si="0"/>
        <v>0</v>
      </c>
      <c r="L44" s="22">
        <f t="shared" si="1"/>
        <v>0</v>
      </c>
    </row>
    <row r="45" spans="1:12" x14ac:dyDescent="0.25">
      <c r="A45" s="22" t="s">
        <v>140</v>
      </c>
      <c r="B45" s="22" t="s">
        <v>147</v>
      </c>
      <c r="C45" s="63">
        <v>1</v>
      </c>
      <c r="D45" s="22" t="s">
        <v>327</v>
      </c>
      <c r="E45" s="36">
        <v>18</v>
      </c>
      <c r="F45" s="29" t="s">
        <v>941</v>
      </c>
      <c r="G45" s="41">
        <v>7.5</v>
      </c>
      <c r="H45" s="36" t="s">
        <v>76</v>
      </c>
      <c r="I45" s="22">
        <v>8</v>
      </c>
      <c r="J45" s="134">
        <f>VLOOKUP(I45,'invulblad normen'!$A$10:$C$21,3,FALSE)</f>
        <v>0</v>
      </c>
      <c r="K45" s="22">
        <f t="shared" si="0"/>
        <v>0</v>
      </c>
      <c r="L45" s="22">
        <f t="shared" si="1"/>
        <v>0</v>
      </c>
    </row>
    <row r="46" spans="1:12" x14ac:dyDescent="0.25">
      <c r="A46" s="22" t="s">
        <v>140</v>
      </c>
      <c r="B46" s="22" t="s">
        <v>147</v>
      </c>
      <c r="C46" s="63">
        <v>1</v>
      </c>
      <c r="D46" s="22" t="s">
        <v>198</v>
      </c>
      <c r="E46" s="36">
        <v>19</v>
      </c>
      <c r="F46" s="132" t="s">
        <v>938</v>
      </c>
      <c r="G46" s="41">
        <v>53.8</v>
      </c>
      <c r="H46" s="133" t="s">
        <v>936</v>
      </c>
      <c r="I46" s="22">
        <v>1</v>
      </c>
      <c r="J46" s="134">
        <f>VLOOKUP(I46,'invulblad normen'!$A$10:$C$21,3,FALSE)</f>
        <v>0</v>
      </c>
      <c r="K46" s="22">
        <f t="shared" si="0"/>
        <v>0</v>
      </c>
      <c r="L46" s="22">
        <f t="shared" si="1"/>
        <v>0</v>
      </c>
    </row>
    <row r="47" spans="1:12" x14ac:dyDescent="0.25">
      <c r="A47" s="22" t="s">
        <v>140</v>
      </c>
      <c r="B47" s="22" t="s">
        <v>147</v>
      </c>
      <c r="C47" s="63" t="s">
        <v>946</v>
      </c>
      <c r="D47" s="22" t="s">
        <v>183</v>
      </c>
      <c r="E47" s="36">
        <v>20</v>
      </c>
      <c r="F47" s="132" t="s">
        <v>938</v>
      </c>
      <c r="G47" s="41">
        <v>49</v>
      </c>
      <c r="H47" s="133" t="s">
        <v>936</v>
      </c>
      <c r="I47" s="22">
        <v>1</v>
      </c>
      <c r="J47" s="134">
        <f>VLOOKUP(I47,'invulblad normen'!$A$10:$C$21,3,FALSE)</f>
        <v>0</v>
      </c>
      <c r="K47" s="22">
        <f t="shared" si="0"/>
        <v>0</v>
      </c>
      <c r="L47" s="22">
        <f t="shared" si="1"/>
        <v>0</v>
      </c>
    </row>
    <row r="48" spans="1:12" x14ac:dyDescent="0.25">
      <c r="A48" s="22" t="s">
        <v>140</v>
      </c>
      <c r="B48" s="22" t="s">
        <v>147</v>
      </c>
      <c r="C48" s="63">
        <v>1</v>
      </c>
      <c r="D48" s="22" t="s">
        <v>199</v>
      </c>
      <c r="E48" s="36">
        <v>21</v>
      </c>
      <c r="F48" s="132" t="s">
        <v>938</v>
      </c>
      <c r="G48" s="41">
        <v>129</v>
      </c>
      <c r="H48" s="31" t="s">
        <v>937</v>
      </c>
      <c r="I48" s="22">
        <v>1</v>
      </c>
      <c r="J48" s="134">
        <f>VLOOKUP(I48,'invulblad normen'!$A$10:$C$21,3,FALSE)</f>
        <v>0</v>
      </c>
      <c r="K48" s="22">
        <f t="shared" si="0"/>
        <v>0</v>
      </c>
      <c r="L48" s="22">
        <f t="shared" si="1"/>
        <v>0</v>
      </c>
    </row>
    <row r="49" spans="1:12" x14ac:dyDescent="0.25">
      <c r="A49" s="22" t="s">
        <v>140</v>
      </c>
      <c r="B49" s="22" t="s">
        <v>147</v>
      </c>
      <c r="C49" s="63" t="s">
        <v>946</v>
      </c>
      <c r="D49" s="22" t="s">
        <v>184</v>
      </c>
      <c r="E49" s="36">
        <v>22</v>
      </c>
      <c r="F49" s="132" t="s">
        <v>938</v>
      </c>
      <c r="G49" s="41">
        <v>49</v>
      </c>
      <c r="H49" s="133" t="s">
        <v>936</v>
      </c>
      <c r="I49" s="22">
        <v>1</v>
      </c>
      <c r="J49" s="134">
        <f>VLOOKUP(I49,'invulblad normen'!$A$10:$C$21,3,FALSE)</f>
        <v>0</v>
      </c>
      <c r="K49" s="22">
        <f t="shared" si="0"/>
        <v>0</v>
      </c>
      <c r="L49" s="22">
        <f t="shared" si="1"/>
        <v>0</v>
      </c>
    </row>
    <row r="50" spans="1:12" x14ac:dyDescent="0.25">
      <c r="A50" s="22" t="s">
        <v>140</v>
      </c>
      <c r="B50" s="22" t="s">
        <v>147</v>
      </c>
      <c r="C50" s="63">
        <v>1</v>
      </c>
      <c r="D50" s="22" t="s">
        <v>200</v>
      </c>
      <c r="E50" s="36">
        <v>24</v>
      </c>
      <c r="F50" s="132" t="s">
        <v>938</v>
      </c>
      <c r="G50" s="41">
        <v>73.5</v>
      </c>
      <c r="H50" s="133" t="s">
        <v>936</v>
      </c>
      <c r="I50" s="22">
        <v>1</v>
      </c>
      <c r="J50" s="134">
        <f>VLOOKUP(I50,'invulblad normen'!$A$10:$C$21,3,FALSE)</f>
        <v>0</v>
      </c>
      <c r="K50" s="22">
        <f t="shared" si="0"/>
        <v>0</v>
      </c>
      <c r="L50" s="22">
        <f t="shared" si="1"/>
        <v>0</v>
      </c>
    </row>
    <row r="51" spans="1:12" x14ac:dyDescent="0.25">
      <c r="A51" s="22" t="s">
        <v>140</v>
      </c>
      <c r="B51" s="22" t="s">
        <v>147</v>
      </c>
      <c r="C51" s="63" t="s">
        <v>946</v>
      </c>
      <c r="D51" s="22" t="s">
        <v>326</v>
      </c>
      <c r="E51" s="36">
        <v>24</v>
      </c>
      <c r="F51" s="29" t="s">
        <v>941</v>
      </c>
      <c r="G51" s="41">
        <v>5.4</v>
      </c>
      <c r="H51" s="36" t="s">
        <v>76</v>
      </c>
      <c r="I51" s="22">
        <v>8</v>
      </c>
      <c r="J51" s="134">
        <f>VLOOKUP(I51,'invulblad normen'!$A$10:$C$21,3,FALSE)</f>
        <v>0</v>
      </c>
      <c r="K51" s="22">
        <f t="shared" si="0"/>
        <v>0</v>
      </c>
      <c r="L51" s="22">
        <f t="shared" si="1"/>
        <v>0</v>
      </c>
    </row>
    <row r="52" spans="1:12" x14ac:dyDescent="0.25">
      <c r="A52" s="22" t="s">
        <v>140</v>
      </c>
      <c r="B52" s="22" t="s">
        <v>147</v>
      </c>
      <c r="C52" s="63" t="s">
        <v>946</v>
      </c>
      <c r="D52" s="22" t="s">
        <v>327</v>
      </c>
      <c r="E52" s="36">
        <v>25</v>
      </c>
      <c r="F52" s="29" t="s">
        <v>941</v>
      </c>
      <c r="G52" s="41">
        <v>5.4</v>
      </c>
      <c r="H52" s="36" t="s">
        <v>76</v>
      </c>
      <c r="I52" s="22">
        <v>8</v>
      </c>
      <c r="J52" s="134">
        <f>VLOOKUP(I52,'invulblad normen'!$A$10:$C$21,3,FALSE)</f>
        <v>0</v>
      </c>
      <c r="K52" s="22">
        <f t="shared" si="0"/>
        <v>0</v>
      </c>
      <c r="L52" s="22">
        <f t="shared" si="1"/>
        <v>0</v>
      </c>
    </row>
    <row r="53" spans="1:12" x14ac:dyDescent="0.25">
      <c r="A53" s="22" t="s">
        <v>140</v>
      </c>
      <c r="B53" s="22" t="s">
        <v>147</v>
      </c>
      <c r="C53" s="63" t="s">
        <v>946</v>
      </c>
      <c r="D53" s="22" t="s">
        <v>331</v>
      </c>
      <c r="E53" s="36">
        <v>26</v>
      </c>
      <c r="F53" s="135" t="s">
        <v>75</v>
      </c>
      <c r="G53" s="41">
        <v>50.3</v>
      </c>
      <c r="H53" s="133" t="s">
        <v>936</v>
      </c>
      <c r="I53" s="22">
        <v>3</v>
      </c>
      <c r="J53" s="134">
        <f>VLOOKUP(I53,'invulblad normen'!$A$10:$C$21,3,FALSE)</f>
        <v>0</v>
      </c>
      <c r="K53" s="22">
        <f t="shared" si="0"/>
        <v>0</v>
      </c>
      <c r="L53" s="22">
        <f t="shared" si="1"/>
        <v>0</v>
      </c>
    </row>
    <row r="54" spans="1:12" x14ac:dyDescent="0.25">
      <c r="A54" s="22" t="s">
        <v>140</v>
      </c>
      <c r="B54" s="22" t="s">
        <v>147</v>
      </c>
      <c r="C54" s="63" t="s">
        <v>946</v>
      </c>
      <c r="D54" s="22" t="s">
        <v>185</v>
      </c>
      <c r="E54" s="36">
        <v>27</v>
      </c>
      <c r="F54" s="132" t="s">
        <v>938</v>
      </c>
      <c r="G54" s="41">
        <v>49</v>
      </c>
      <c r="H54" s="133" t="s">
        <v>936</v>
      </c>
      <c r="I54" s="22">
        <v>1</v>
      </c>
      <c r="J54" s="134">
        <f>VLOOKUP(I54,'invulblad normen'!$A$10:$C$21,3,FALSE)</f>
        <v>0</v>
      </c>
      <c r="K54" s="22">
        <f t="shared" si="0"/>
        <v>0</v>
      </c>
      <c r="L54" s="22">
        <f t="shared" si="1"/>
        <v>0</v>
      </c>
    </row>
    <row r="55" spans="1:12" x14ac:dyDescent="0.25">
      <c r="A55" s="22" t="s">
        <v>140</v>
      </c>
      <c r="B55" s="22" t="s">
        <v>147</v>
      </c>
      <c r="C55" s="63" t="s">
        <v>946</v>
      </c>
      <c r="D55" s="22" t="s">
        <v>336</v>
      </c>
      <c r="E55" s="36">
        <v>28</v>
      </c>
      <c r="F55" s="29" t="s">
        <v>939</v>
      </c>
      <c r="G55" s="41">
        <v>28.4</v>
      </c>
      <c r="H55" s="31" t="s">
        <v>937</v>
      </c>
      <c r="I55" s="22">
        <v>6</v>
      </c>
      <c r="J55" s="134">
        <f>VLOOKUP(I55,'invulblad normen'!$A$10:$C$21,3,FALSE)</f>
        <v>0</v>
      </c>
      <c r="K55" s="22">
        <f t="shared" si="0"/>
        <v>0</v>
      </c>
      <c r="L55" s="22">
        <f t="shared" si="1"/>
        <v>0</v>
      </c>
    </row>
    <row r="56" spans="1:12" x14ac:dyDescent="0.25">
      <c r="A56" s="22" t="s">
        <v>140</v>
      </c>
      <c r="B56" s="22" t="s">
        <v>147</v>
      </c>
      <c r="C56" s="63" t="s">
        <v>946</v>
      </c>
      <c r="D56" s="22" t="s">
        <v>186</v>
      </c>
      <c r="E56" s="36">
        <v>29</v>
      </c>
      <c r="F56" s="132" t="s">
        <v>938</v>
      </c>
      <c r="G56" s="41">
        <v>56</v>
      </c>
      <c r="H56" s="133" t="s">
        <v>936</v>
      </c>
      <c r="I56" s="22">
        <v>1</v>
      </c>
      <c r="J56" s="134">
        <f>VLOOKUP(I56,'invulblad normen'!$A$10:$C$21,3,FALSE)</f>
        <v>0</v>
      </c>
      <c r="K56" s="22">
        <f t="shared" si="0"/>
        <v>0</v>
      </c>
      <c r="L56" s="22">
        <f t="shared" si="1"/>
        <v>0</v>
      </c>
    </row>
    <row r="57" spans="1:12" x14ac:dyDescent="0.25">
      <c r="A57" s="22" t="s">
        <v>140</v>
      </c>
      <c r="B57" s="22" t="s">
        <v>147</v>
      </c>
      <c r="C57" s="63" t="s">
        <v>946</v>
      </c>
      <c r="D57" s="22" t="s">
        <v>187</v>
      </c>
      <c r="E57" s="36">
        <v>31</v>
      </c>
      <c r="F57" s="132" t="s">
        <v>938</v>
      </c>
      <c r="G57" s="41">
        <v>49</v>
      </c>
      <c r="H57" s="133" t="s">
        <v>936</v>
      </c>
      <c r="I57" s="22">
        <v>1</v>
      </c>
      <c r="J57" s="134">
        <f>VLOOKUP(I57,'invulblad normen'!$A$10:$C$21,3,FALSE)</f>
        <v>0</v>
      </c>
      <c r="K57" s="22">
        <f t="shared" si="0"/>
        <v>0</v>
      </c>
      <c r="L57" s="22">
        <f t="shared" si="1"/>
        <v>0</v>
      </c>
    </row>
    <row r="58" spans="1:12" x14ac:dyDescent="0.25">
      <c r="A58" s="22" t="s">
        <v>140</v>
      </c>
      <c r="B58" s="22" t="s">
        <v>147</v>
      </c>
      <c r="C58" s="63" t="s">
        <v>946</v>
      </c>
      <c r="D58" s="22" t="s">
        <v>188</v>
      </c>
      <c r="E58" s="36">
        <v>32</v>
      </c>
      <c r="F58" s="132" t="s">
        <v>938</v>
      </c>
      <c r="G58" s="41">
        <v>49</v>
      </c>
      <c r="H58" s="133" t="s">
        <v>936</v>
      </c>
      <c r="I58" s="22">
        <v>1</v>
      </c>
      <c r="J58" s="134">
        <f>VLOOKUP(I58,'invulblad normen'!$A$10:$C$21,3,FALSE)</f>
        <v>0</v>
      </c>
      <c r="K58" s="22">
        <f t="shared" si="0"/>
        <v>0</v>
      </c>
      <c r="L58" s="22">
        <f t="shared" si="1"/>
        <v>0</v>
      </c>
    </row>
    <row r="59" spans="1:12" x14ac:dyDescent="0.25">
      <c r="A59" s="22" t="s">
        <v>140</v>
      </c>
      <c r="B59" s="22" t="s">
        <v>147</v>
      </c>
      <c r="C59" s="63" t="s">
        <v>946</v>
      </c>
      <c r="D59" s="22" t="s">
        <v>340</v>
      </c>
      <c r="E59" s="36">
        <v>33</v>
      </c>
      <c r="F59" s="132" t="s">
        <v>940</v>
      </c>
      <c r="G59" s="41">
        <v>8.8000000000000007</v>
      </c>
      <c r="H59" s="133" t="s">
        <v>936</v>
      </c>
      <c r="I59" s="22">
        <v>3</v>
      </c>
      <c r="J59" s="134">
        <f>VLOOKUP(I59,'invulblad normen'!$A$10:$C$21,3,FALSE)</f>
        <v>0</v>
      </c>
      <c r="K59" s="22">
        <f t="shared" si="0"/>
        <v>0</v>
      </c>
      <c r="L59" s="22">
        <f t="shared" si="1"/>
        <v>0</v>
      </c>
    </row>
    <row r="60" spans="1:12" x14ac:dyDescent="0.25">
      <c r="A60" s="22" t="s">
        <v>140</v>
      </c>
      <c r="B60" s="22" t="s">
        <v>147</v>
      </c>
      <c r="C60" s="63" t="s">
        <v>946</v>
      </c>
      <c r="D60" s="22" t="s">
        <v>341</v>
      </c>
      <c r="E60" s="36">
        <v>35</v>
      </c>
      <c r="F60" s="132" t="s">
        <v>940</v>
      </c>
      <c r="G60" s="41">
        <v>15.8</v>
      </c>
      <c r="H60" s="133" t="s">
        <v>936</v>
      </c>
      <c r="I60" s="22">
        <v>3</v>
      </c>
      <c r="J60" s="134">
        <f>VLOOKUP(I60,'invulblad normen'!$A$10:$C$21,3,FALSE)</f>
        <v>0</v>
      </c>
      <c r="K60" s="22">
        <f t="shared" si="0"/>
        <v>0</v>
      </c>
      <c r="L60" s="22">
        <f t="shared" si="1"/>
        <v>0</v>
      </c>
    </row>
    <row r="61" spans="1:12" x14ac:dyDescent="0.25">
      <c r="A61" s="22" t="s">
        <v>140</v>
      </c>
      <c r="B61" s="22" t="s">
        <v>147</v>
      </c>
      <c r="C61" s="63" t="s">
        <v>946</v>
      </c>
      <c r="D61" s="22" t="s">
        <v>8</v>
      </c>
      <c r="E61" s="36">
        <v>36</v>
      </c>
      <c r="F61" s="29" t="s">
        <v>101</v>
      </c>
      <c r="G61" s="41">
        <v>12.3</v>
      </c>
      <c r="H61" s="136" t="s">
        <v>95</v>
      </c>
      <c r="I61" s="22">
        <v>2</v>
      </c>
      <c r="J61" s="134">
        <f>VLOOKUP(I61,'invulblad normen'!$A$10:$C$21,3,FALSE)</f>
        <v>0</v>
      </c>
      <c r="K61" s="22">
        <f t="shared" si="0"/>
        <v>0</v>
      </c>
      <c r="L61" s="22">
        <f t="shared" si="1"/>
        <v>0</v>
      </c>
    </row>
    <row r="62" spans="1:12" x14ac:dyDescent="0.25">
      <c r="A62" s="22" t="s">
        <v>140</v>
      </c>
      <c r="B62" s="22" t="s">
        <v>147</v>
      </c>
      <c r="C62" s="63" t="s">
        <v>946</v>
      </c>
      <c r="D62" s="22" t="s">
        <v>326</v>
      </c>
      <c r="E62" s="36">
        <v>37</v>
      </c>
      <c r="F62" s="29" t="s">
        <v>941</v>
      </c>
      <c r="G62" s="41">
        <v>7.5</v>
      </c>
      <c r="H62" s="36" t="s">
        <v>76</v>
      </c>
      <c r="I62" s="22">
        <v>8</v>
      </c>
      <c r="J62" s="134">
        <f>VLOOKUP(I62,'invulblad normen'!$A$10:$C$21,3,FALSE)</f>
        <v>0</v>
      </c>
      <c r="K62" s="22">
        <f t="shared" si="0"/>
        <v>0</v>
      </c>
      <c r="L62" s="22">
        <f t="shared" si="1"/>
        <v>0</v>
      </c>
    </row>
    <row r="63" spans="1:12" x14ac:dyDescent="0.25">
      <c r="A63" s="22" t="s">
        <v>140</v>
      </c>
      <c r="B63" s="22" t="s">
        <v>147</v>
      </c>
      <c r="C63" s="63" t="s">
        <v>946</v>
      </c>
      <c r="D63" s="22" t="s">
        <v>327</v>
      </c>
      <c r="E63" s="36">
        <v>38</v>
      </c>
      <c r="F63" s="29" t="s">
        <v>941</v>
      </c>
      <c r="G63" s="41">
        <v>7.5</v>
      </c>
      <c r="H63" s="36" t="s">
        <v>76</v>
      </c>
      <c r="I63" s="22">
        <v>8</v>
      </c>
      <c r="J63" s="134">
        <f>VLOOKUP(I63,'invulblad normen'!$A$10:$C$21,3,FALSE)</f>
        <v>0</v>
      </c>
      <c r="K63" s="22">
        <f t="shared" si="0"/>
        <v>0</v>
      </c>
      <c r="L63" s="22">
        <f t="shared" si="1"/>
        <v>0</v>
      </c>
    </row>
    <row r="64" spans="1:12" x14ac:dyDescent="0.25">
      <c r="A64" s="22" t="s">
        <v>140</v>
      </c>
      <c r="B64" s="22" t="s">
        <v>147</v>
      </c>
      <c r="C64" s="63" t="s">
        <v>946</v>
      </c>
      <c r="D64" s="22" t="s">
        <v>336</v>
      </c>
      <c r="E64" s="36">
        <v>39</v>
      </c>
      <c r="F64" s="29" t="s">
        <v>939</v>
      </c>
      <c r="G64" s="41">
        <v>28.1</v>
      </c>
      <c r="H64" s="31" t="s">
        <v>937</v>
      </c>
      <c r="I64" s="22">
        <v>6</v>
      </c>
      <c r="J64" s="134">
        <f>VLOOKUP(I64,'invulblad normen'!$A$10:$C$21,3,FALSE)</f>
        <v>0</v>
      </c>
      <c r="K64" s="22">
        <f t="shared" si="0"/>
        <v>0</v>
      </c>
      <c r="L64" s="22">
        <f t="shared" si="1"/>
        <v>0</v>
      </c>
    </row>
    <row r="65" spans="1:12" x14ac:dyDescent="0.25">
      <c r="A65" s="22" t="s">
        <v>140</v>
      </c>
      <c r="B65" s="22" t="s">
        <v>147</v>
      </c>
      <c r="C65" s="63" t="s">
        <v>946</v>
      </c>
      <c r="D65" s="22" t="s">
        <v>342</v>
      </c>
      <c r="E65" s="36">
        <v>40</v>
      </c>
      <c r="F65" s="137" t="s">
        <v>122</v>
      </c>
      <c r="G65" s="41">
        <v>320.89999999999998</v>
      </c>
      <c r="H65" s="133" t="s">
        <v>936</v>
      </c>
      <c r="I65" s="22">
        <v>5</v>
      </c>
      <c r="J65" s="134">
        <f>VLOOKUP(I65,'invulblad normen'!$A$10:$C$21,3,FALSE)</f>
        <v>0</v>
      </c>
      <c r="K65" s="22">
        <f t="shared" si="0"/>
        <v>0</v>
      </c>
      <c r="L65" s="22">
        <f t="shared" si="1"/>
        <v>0</v>
      </c>
    </row>
    <row r="66" spans="1:12" x14ac:dyDescent="0.25">
      <c r="A66" s="22" t="s">
        <v>140</v>
      </c>
      <c r="B66" s="22" t="s">
        <v>147</v>
      </c>
      <c r="C66" s="63" t="s">
        <v>946</v>
      </c>
      <c r="D66" s="22" t="s">
        <v>343</v>
      </c>
      <c r="E66" s="36">
        <v>41</v>
      </c>
      <c r="F66" s="25" t="s">
        <v>127</v>
      </c>
      <c r="G66" s="41">
        <v>70</v>
      </c>
      <c r="H66" s="133" t="s">
        <v>936</v>
      </c>
      <c r="I66" s="22">
        <v>7</v>
      </c>
      <c r="J66" s="134">
        <f>VLOOKUP(I66,'invulblad normen'!$A$10:$C$21,3,FALSE)</f>
        <v>0</v>
      </c>
      <c r="K66" s="22">
        <f t="shared" si="0"/>
        <v>0</v>
      </c>
      <c r="L66" s="22">
        <f t="shared" si="1"/>
        <v>0</v>
      </c>
    </row>
    <row r="67" spans="1:12" x14ac:dyDescent="0.25">
      <c r="A67" s="22" t="s">
        <v>140</v>
      </c>
      <c r="B67" s="22" t="s">
        <v>147</v>
      </c>
      <c r="C67" s="63" t="s">
        <v>946</v>
      </c>
      <c r="D67" s="22" t="s">
        <v>189</v>
      </c>
      <c r="E67" s="36">
        <v>42</v>
      </c>
      <c r="F67" s="132" t="s">
        <v>938</v>
      </c>
      <c r="G67" s="41">
        <v>54</v>
      </c>
      <c r="H67" s="133" t="s">
        <v>936</v>
      </c>
      <c r="I67" s="22">
        <v>1</v>
      </c>
      <c r="J67" s="134">
        <f>VLOOKUP(I67,'invulblad normen'!$A$10:$C$21,3,FALSE)</f>
        <v>0</v>
      </c>
      <c r="K67" s="22">
        <f t="shared" si="0"/>
        <v>0</v>
      </c>
      <c r="L67" s="22">
        <f t="shared" si="1"/>
        <v>0</v>
      </c>
    </row>
    <row r="68" spans="1:12" x14ac:dyDescent="0.25">
      <c r="A68" s="22" t="s">
        <v>140</v>
      </c>
      <c r="B68" s="22" t="s">
        <v>147</v>
      </c>
      <c r="C68" s="63" t="s">
        <v>946</v>
      </c>
      <c r="D68" s="22" t="s">
        <v>9</v>
      </c>
      <c r="E68" s="36">
        <v>44</v>
      </c>
      <c r="F68" s="135" t="s">
        <v>75</v>
      </c>
      <c r="G68" s="41">
        <v>6.6</v>
      </c>
      <c r="H68" s="133" t="s">
        <v>936</v>
      </c>
      <c r="I68" s="22">
        <v>3</v>
      </c>
      <c r="J68" s="134">
        <f>VLOOKUP(I68,'invulblad normen'!$A$10:$C$21,3,FALSE)</f>
        <v>0</v>
      </c>
      <c r="K68" s="22">
        <f t="shared" si="0"/>
        <v>0</v>
      </c>
      <c r="L68" s="22">
        <f t="shared" si="1"/>
        <v>0</v>
      </c>
    </row>
    <row r="69" spans="1:12" x14ac:dyDescent="0.25">
      <c r="A69" s="22" t="s">
        <v>140</v>
      </c>
      <c r="B69" s="22" t="s">
        <v>147</v>
      </c>
      <c r="C69" s="63" t="s">
        <v>946</v>
      </c>
      <c r="D69" s="22" t="s">
        <v>345</v>
      </c>
      <c r="E69" s="36">
        <v>45</v>
      </c>
      <c r="F69" s="29" t="s">
        <v>941</v>
      </c>
      <c r="G69" s="41">
        <v>4.5</v>
      </c>
      <c r="H69" s="36" t="s">
        <v>76</v>
      </c>
      <c r="I69" s="22">
        <v>8</v>
      </c>
      <c r="J69" s="134">
        <f>VLOOKUP(I69,'invulblad normen'!$A$10:$C$21,3,FALSE)</f>
        <v>0</v>
      </c>
      <c r="K69" s="22">
        <f t="shared" si="0"/>
        <v>0</v>
      </c>
      <c r="L69" s="22">
        <f t="shared" si="1"/>
        <v>0</v>
      </c>
    </row>
    <row r="70" spans="1:12" x14ac:dyDescent="0.25">
      <c r="A70" s="22" t="s">
        <v>140</v>
      </c>
      <c r="B70" s="22" t="s">
        <v>147</v>
      </c>
      <c r="C70" s="63" t="s">
        <v>946</v>
      </c>
      <c r="D70" s="22" t="s">
        <v>190</v>
      </c>
      <c r="E70" s="36">
        <v>46</v>
      </c>
      <c r="F70" s="132" t="s">
        <v>938</v>
      </c>
      <c r="G70" s="41">
        <v>129</v>
      </c>
      <c r="H70" s="31" t="s">
        <v>937</v>
      </c>
      <c r="I70" s="22">
        <v>1</v>
      </c>
      <c r="J70" s="134">
        <f>VLOOKUP(I70,'invulblad normen'!$A$10:$C$21,3,FALSE)</f>
        <v>0</v>
      </c>
      <c r="K70" s="22">
        <f t="shared" si="0"/>
        <v>0</v>
      </c>
      <c r="L70" s="22">
        <f t="shared" si="1"/>
        <v>0</v>
      </c>
    </row>
    <row r="71" spans="1:12" x14ac:dyDescent="0.25">
      <c r="A71" s="22" t="s">
        <v>140</v>
      </c>
      <c r="B71" s="22" t="s">
        <v>147</v>
      </c>
      <c r="C71" s="63" t="s">
        <v>946</v>
      </c>
      <c r="D71" s="22" t="s">
        <v>347</v>
      </c>
      <c r="E71" s="36">
        <v>49</v>
      </c>
      <c r="F71" s="132" t="s">
        <v>940</v>
      </c>
      <c r="G71" s="41">
        <v>43.3</v>
      </c>
      <c r="H71" s="30" t="s">
        <v>73</v>
      </c>
      <c r="I71" s="22">
        <v>3</v>
      </c>
      <c r="J71" s="134">
        <f>VLOOKUP(I71,'invulblad normen'!$A$10:$C$21,3,FALSE)</f>
        <v>0</v>
      </c>
      <c r="K71" s="22">
        <f t="shared" ref="K71:K134" si="2">J71*G71</f>
        <v>0</v>
      </c>
      <c r="L71" s="22">
        <f t="shared" ref="L71:L134" si="3">K71/200</f>
        <v>0</v>
      </c>
    </row>
    <row r="72" spans="1:12" x14ac:dyDescent="0.25">
      <c r="A72" s="22" t="s">
        <v>140</v>
      </c>
      <c r="B72" s="22" t="s">
        <v>147</v>
      </c>
      <c r="C72" s="63" t="s">
        <v>946</v>
      </c>
      <c r="D72" s="22" t="s">
        <v>348</v>
      </c>
      <c r="E72" s="36">
        <v>50</v>
      </c>
      <c r="F72" s="137" t="s">
        <v>944</v>
      </c>
      <c r="G72" s="41">
        <v>17.5</v>
      </c>
      <c r="H72" s="30" t="s">
        <v>73</v>
      </c>
      <c r="I72" s="22">
        <v>11</v>
      </c>
      <c r="J72" s="134">
        <f>VLOOKUP(I72,'invulblad normen'!$A$10:$C$21,3,FALSE)</f>
        <v>0</v>
      </c>
      <c r="K72" s="22">
        <f t="shared" si="2"/>
        <v>0</v>
      </c>
      <c r="L72" s="22">
        <f t="shared" si="3"/>
        <v>0</v>
      </c>
    </row>
    <row r="73" spans="1:12" x14ac:dyDescent="0.25">
      <c r="A73" s="22" t="s">
        <v>140</v>
      </c>
      <c r="B73" s="22" t="s">
        <v>147</v>
      </c>
      <c r="C73" s="63" t="s">
        <v>946</v>
      </c>
      <c r="D73" s="22" t="s">
        <v>324</v>
      </c>
      <c r="E73" s="36">
        <v>51</v>
      </c>
      <c r="F73" s="29" t="s">
        <v>941</v>
      </c>
      <c r="G73" s="41">
        <v>3.4</v>
      </c>
      <c r="H73" s="36" t="s">
        <v>76</v>
      </c>
      <c r="I73" s="22">
        <v>8</v>
      </c>
      <c r="J73" s="134">
        <f>VLOOKUP(I73,'invulblad normen'!$A$10:$C$21,3,FALSE)</f>
        <v>0</v>
      </c>
      <c r="K73" s="22">
        <f t="shared" si="2"/>
        <v>0</v>
      </c>
      <c r="L73" s="22">
        <f t="shared" si="3"/>
        <v>0</v>
      </c>
    </row>
    <row r="74" spans="1:12" x14ac:dyDescent="0.25">
      <c r="A74" s="22" t="s">
        <v>140</v>
      </c>
      <c r="B74" s="22" t="s">
        <v>147</v>
      </c>
      <c r="C74" s="63" t="s">
        <v>946</v>
      </c>
      <c r="D74" s="22" t="s">
        <v>325</v>
      </c>
      <c r="E74" s="36">
        <v>52</v>
      </c>
      <c r="F74" s="29" t="s">
        <v>941</v>
      </c>
      <c r="G74" s="41">
        <v>3.4</v>
      </c>
      <c r="H74" s="36" t="s">
        <v>76</v>
      </c>
      <c r="I74" s="22">
        <v>8</v>
      </c>
      <c r="J74" s="134">
        <f>VLOOKUP(I74,'invulblad normen'!$A$10:$C$21,3,FALSE)</f>
        <v>0</v>
      </c>
      <c r="K74" s="22">
        <f t="shared" si="2"/>
        <v>0</v>
      </c>
      <c r="L74" s="22">
        <f t="shared" si="3"/>
        <v>0</v>
      </c>
    </row>
    <row r="75" spans="1:12" x14ac:dyDescent="0.25">
      <c r="A75" s="22" t="s">
        <v>140</v>
      </c>
      <c r="B75" s="22" t="s">
        <v>147</v>
      </c>
      <c r="C75" s="63" t="s">
        <v>946</v>
      </c>
      <c r="D75" s="22" t="s">
        <v>331</v>
      </c>
      <c r="E75" s="36">
        <v>53</v>
      </c>
      <c r="F75" s="135" t="s">
        <v>75</v>
      </c>
      <c r="G75" s="41">
        <v>11</v>
      </c>
      <c r="H75" s="133" t="s">
        <v>936</v>
      </c>
      <c r="I75" s="22">
        <v>3</v>
      </c>
      <c r="J75" s="134">
        <f>VLOOKUP(I75,'invulblad normen'!$A$10:$C$21,3,FALSE)</f>
        <v>0</v>
      </c>
      <c r="K75" s="22">
        <f t="shared" si="2"/>
        <v>0</v>
      </c>
      <c r="L75" s="22">
        <f t="shared" si="3"/>
        <v>0</v>
      </c>
    </row>
    <row r="76" spans="1:12" x14ac:dyDescent="0.25">
      <c r="A76" s="22" t="s">
        <v>140</v>
      </c>
      <c r="B76" s="22" t="s">
        <v>147</v>
      </c>
      <c r="C76" s="63" t="s">
        <v>946</v>
      </c>
      <c r="D76" s="22" t="s">
        <v>349</v>
      </c>
      <c r="E76" s="36">
        <v>54</v>
      </c>
      <c r="F76" s="132" t="s">
        <v>940</v>
      </c>
      <c r="G76" s="41">
        <v>14.3</v>
      </c>
      <c r="H76" s="30" t="s">
        <v>73</v>
      </c>
      <c r="I76" s="22">
        <v>3</v>
      </c>
      <c r="J76" s="134">
        <f>VLOOKUP(I76,'invulblad normen'!$A$10:$C$21,3,FALSE)</f>
        <v>0</v>
      </c>
      <c r="K76" s="22">
        <f t="shared" si="2"/>
        <v>0</v>
      </c>
      <c r="L76" s="22">
        <f t="shared" si="3"/>
        <v>0</v>
      </c>
    </row>
    <row r="77" spans="1:12" x14ac:dyDescent="0.25">
      <c r="A77" s="22" t="s">
        <v>140</v>
      </c>
      <c r="B77" s="22" t="s">
        <v>147</v>
      </c>
      <c r="C77" s="63" t="s">
        <v>946</v>
      </c>
      <c r="D77" s="22" t="s">
        <v>322</v>
      </c>
      <c r="E77" s="36">
        <v>55</v>
      </c>
      <c r="F77" s="132" t="s">
        <v>940</v>
      </c>
      <c r="G77" s="41">
        <v>16.100000000000001</v>
      </c>
      <c r="H77" s="30" t="s">
        <v>73</v>
      </c>
      <c r="I77" s="22">
        <v>3</v>
      </c>
      <c r="J77" s="134">
        <f>VLOOKUP(I77,'invulblad normen'!$A$10:$C$21,3,FALSE)</f>
        <v>0</v>
      </c>
      <c r="K77" s="22">
        <f t="shared" si="2"/>
        <v>0</v>
      </c>
      <c r="L77" s="22">
        <f t="shared" si="3"/>
        <v>0</v>
      </c>
    </row>
    <row r="78" spans="1:12" x14ac:dyDescent="0.25">
      <c r="A78" s="24" t="s">
        <v>139</v>
      </c>
      <c r="B78" s="24" t="s">
        <v>144</v>
      </c>
      <c r="C78" s="63">
        <v>1</v>
      </c>
      <c r="D78" s="28" t="s">
        <v>97</v>
      </c>
      <c r="E78" s="32">
        <v>102</v>
      </c>
      <c r="F78" s="132" t="s">
        <v>938</v>
      </c>
      <c r="G78" s="37">
        <v>50</v>
      </c>
      <c r="H78" s="133" t="s">
        <v>936</v>
      </c>
      <c r="I78" s="22">
        <v>1</v>
      </c>
      <c r="J78" s="134">
        <f>VLOOKUP(I78,'invulblad normen'!$A$10:$C$21,3,FALSE)</f>
        <v>0</v>
      </c>
      <c r="K78" s="22">
        <f t="shared" si="2"/>
        <v>0</v>
      </c>
      <c r="L78" s="22">
        <f t="shared" si="3"/>
        <v>0</v>
      </c>
    </row>
    <row r="79" spans="1:12" x14ac:dyDescent="0.25">
      <c r="A79" s="24" t="s">
        <v>139</v>
      </c>
      <c r="B79" s="24" t="s">
        <v>144</v>
      </c>
      <c r="C79" s="63">
        <v>1</v>
      </c>
      <c r="D79" s="28" t="s">
        <v>97</v>
      </c>
      <c r="E79" s="32">
        <v>103</v>
      </c>
      <c r="F79" s="132" t="s">
        <v>938</v>
      </c>
      <c r="G79" s="37">
        <v>50</v>
      </c>
      <c r="H79" s="133" t="s">
        <v>936</v>
      </c>
      <c r="I79" s="22">
        <v>1</v>
      </c>
      <c r="J79" s="134">
        <f>VLOOKUP(I79,'invulblad normen'!$A$10:$C$21,3,FALSE)</f>
        <v>0</v>
      </c>
      <c r="K79" s="22">
        <f t="shared" si="2"/>
        <v>0</v>
      </c>
      <c r="L79" s="22">
        <f t="shared" si="3"/>
        <v>0</v>
      </c>
    </row>
    <row r="80" spans="1:12" x14ac:dyDescent="0.25">
      <c r="A80" s="24" t="s">
        <v>139</v>
      </c>
      <c r="B80" s="24" t="s">
        <v>144</v>
      </c>
      <c r="C80" s="63">
        <v>1</v>
      </c>
      <c r="D80" s="28" t="s">
        <v>97</v>
      </c>
      <c r="E80" s="32">
        <v>104</v>
      </c>
      <c r="F80" s="132" t="s">
        <v>938</v>
      </c>
      <c r="G80" s="37">
        <v>50</v>
      </c>
      <c r="H80" s="133" t="s">
        <v>936</v>
      </c>
      <c r="I80" s="22">
        <v>1</v>
      </c>
      <c r="J80" s="134">
        <f>VLOOKUP(I80,'invulblad normen'!$A$10:$C$21,3,FALSE)</f>
        <v>0</v>
      </c>
      <c r="K80" s="22">
        <f t="shared" si="2"/>
        <v>0</v>
      </c>
      <c r="L80" s="22">
        <f t="shared" si="3"/>
        <v>0</v>
      </c>
    </row>
    <row r="81" spans="1:12" x14ac:dyDescent="0.25">
      <c r="A81" s="24" t="s">
        <v>139</v>
      </c>
      <c r="B81" s="24" t="s">
        <v>144</v>
      </c>
      <c r="C81" s="63">
        <v>1</v>
      </c>
      <c r="D81" s="28" t="s">
        <v>97</v>
      </c>
      <c r="E81" s="32">
        <v>105</v>
      </c>
      <c r="F81" s="132" t="s">
        <v>938</v>
      </c>
      <c r="G81" s="37">
        <v>50</v>
      </c>
      <c r="H81" s="133" t="s">
        <v>936</v>
      </c>
      <c r="I81" s="22">
        <v>1</v>
      </c>
      <c r="J81" s="134">
        <f>VLOOKUP(I81,'invulblad normen'!$A$10:$C$21,3,FALSE)</f>
        <v>0</v>
      </c>
      <c r="K81" s="22">
        <f t="shared" si="2"/>
        <v>0</v>
      </c>
      <c r="L81" s="22">
        <f t="shared" si="3"/>
        <v>0</v>
      </c>
    </row>
    <row r="82" spans="1:12" x14ac:dyDescent="0.25">
      <c r="A82" s="24" t="s">
        <v>139</v>
      </c>
      <c r="B82" s="24" t="s">
        <v>144</v>
      </c>
      <c r="C82" s="63">
        <v>1</v>
      </c>
      <c r="D82" s="28" t="s">
        <v>97</v>
      </c>
      <c r="E82" s="32">
        <v>106</v>
      </c>
      <c r="F82" s="132" t="s">
        <v>938</v>
      </c>
      <c r="G82" s="37">
        <v>50</v>
      </c>
      <c r="H82" s="133" t="s">
        <v>936</v>
      </c>
      <c r="I82" s="22">
        <v>1</v>
      </c>
      <c r="J82" s="134">
        <f>VLOOKUP(I82,'invulblad normen'!$A$10:$C$21,3,FALSE)</f>
        <v>0</v>
      </c>
      <c r="K82" s="22">
        <f t="shared" si="2"/>
        <v>0</v>
      </c>
      <c r="L82" s="22">
        <f t="shared" si="3"/>
        <v>0</v>
      </c>
    </row>
    <row r="83" spans="1:12" x14ac:dyDescent="0.25">
      <c r="A83" s="24" t="s">
        <v>139</v>
      </c>
      <c r="B83" s="24" t="s">
        <v>144</v>
      </c>
      <c r="C83" s="63">
        <v>1</v>
      </c>
      <c r="D83" s="28" t="s">
        <v>97</v>
      </c>
      <c r="E83" s="32">
        <v>107</v>
      </c>
      <c r="F83" s="132" t="s">
        <v>938</v>
      </c>
      <c r="G83" s="37">
        <v>50</v>
      </c>
      <c r="H83" s="133" t="s">
        <v>936</v>
      </c>
      <c r="I83" s="22">
        <v>1</v>
      </c>
      <c r="J83" s="134">
        <f>VLOOKUP(I83,'invulblad normen'!$A$10:$C$21,3,FALSE)</f>
        <v>0</v>
      </c>
      <c r="K83" s="22">
        <f t="shared" si="2"/>
        <v>0</v>
      </c>
      <c r="L83" s="22">
        <f t="shared" si="3"/>
        <v>0</v>
      </c>
    </row>
    <row r="84" spans="1:12" x14ac:dyDescent="0.25">
      <c r="A84" s="24" t="s">
        <v>139</v>
      </c>
      <c r="B84" s="24" t="s">
        <v>144</v>
      </c>
      <c r="C84" s="63">
        <v>1</v>
      </c>
      <c r="D84" s="26" t="s">
        <v>156</v>
      </c>
      <c r="E84" s="34">
        <v>108</v>
      </c>
      <c r="F84" s="132" t="s">
        <v>938</v>
      </c>
      <c r="G84" s="38">
        <v>130</v>
      </c>
      <c r="H84" s="133" t="s">
        <v>936</v>
      </c>
      <c r="I84" s="22">
        <v>1</v>
      </c>
      <c r="J84" s="134">
        <f>VLOOKUP(I84,'invulblad normen'!$A$10:$C$21,3,FALSE)</f>
        <v>0</v>
      </c>
      <c r="K84" s="22">
        <f t="shared" si="2"/>
        <v>0</v>
      </c>
      <c r="L84" s="22">
        <f t="shared" si="3"/>
        <v>0</v>
      </c>
    </row>
    <row r="85" spans="1:12" x14ac:dyDescent="0.25">
      <c r="A85" s="24" t="s">
        <v>139</v>
      </c>
      <c r="B85" s="24" t="s">
        <v>144</v>
      </c>
      <c r="C85" s="63">
        <v>1</v>
      </c>
      <c r="D85" s="28" t="s">
        <v>97</v>
      </c>
      <c r="E85" s="32">
        <v>109</v>
      </c>
      <c r="F85" s="132" t="s">
        <v>938</v>
      </c>
      <c r="G85" s="37">
        <v>50</v>
      </c>
      <c r="H85" s="133" t="s">
        <v>936</v>
      </c>
      <c r="I85" s="22">
        <v>1</v>
      </c>
      <c r="J85" s="134">
        <f>VLOOKUP(I85,'invulblad normen'!$A$10:$C$21,3,FALSE)</f>
        <v>0</v>
      </c>
      <c r="K85" s="22">
        <f t="shared" si="2"/>
        <v>0</v>
      </c>
      <c r="L85" s="22">
        <f t="shared" si="3"/>
        <v>0</v>
      </c>
    </row>
    <row r="86" spans="1:12" x14ac:dyDescent="0.25">
      <c r="A86" s="24" t="s">
        <v>139</v>
      </c>
      <c r="B86" s="24" t="s">
        <v>144</v>
      </c>
      <c r="C86" s="63">
        <v>1</v>
      </c>
      <c r="D86" s="28" t="s">
        <v>97</v>
      </c>
      <c r="E86" s="32">
        <v>110</v>
      </c>
      <c r="F86" s="132" t="s">
        <v>938</v>
      </c>
      <c r="G86" s="37">
        <v>50</v>
      </c>
      <c r="H86" s="133" t="s">
        <v>936</v>
      </c>
      <c r="I86" s="22">
        <v>1</v>
      </c>
      <c r="J86" s="134">
        <f>VLOOKUP(I86,'invulblad normen'!$A$10:$C$21,3,FALSE)</f>
        <v>0</v>
      </c>
      <c r="K86" s="22">
        <f t="shared" si="2"/>
        <v>0</v>
      </c>
      <c r="L86" s="22">
        <f t="shared" si="3"/>
        <v>0</v>
      </c>
    </row>
    <row r="87" spans="1:12" x14ac:dyDescent="0.25">
      <c r="A87" s="24" t="s">
        <v>139</v>
      </c>
      <c r="B87" s="24" t="s">
        <v>144</v>
      </c>
      <c r="C87" s="63">
        <v>1</v>
      </c>
      <c r="D87" s="28" t="s">
        <v>97</v>
      </c>
      <c r="E87" s="32">
        <v>111</v>
      </c>
      <c r="F87" s="132" t="s">
        <v>938</v>
      </c>
      <c r="G87" s="37">
        <v>50</v>
      </c>
      <c r="H87" s="133" t="s">
        <v>936</v>
      </c>
      <c r="I87" s="22">
        <v>1</v>
      </c>
      <c r="J87" s="134">
        <f>VLOOKUP(I87,'invulblad normen'!$A$10:$C$21,3,FALSE)</f>
        <v>0</v>
      </c>
      <c r="K87" s="22">
        <f t="shared" si="2"/>
        <v>0</v>
      </c>
      <c r="L87" s="22">
        <f t="shared" si="3"/>
        <v>0</v>
      </c>
    </row>
    <row r="88" spans="1:12" x14ac:dyDescent="0.25">
      <c r="A88" s="24" t="s">
        <v>139</v>
      </c>
      <c r="B88" s="24" t="s">
        <v>144</v>
      </c>
      <c r="C88" s="63">
        <v>1</v>
      </c>
      <c r="D88" s="28" t="s">
        <v>97</v>
      </c>
      <c r="E88" s="32">
        <v>112</v>
      </c>
      <c r="F88" s="132" t="s">
        <v>938</v>
      </c>
      <c r="G88" s="37">
        <v>50</v>
      </c>
      <c r="H88" s="133" t="s">
        <v>936</v>
      </c>
      <c r="I88" s="22">
        <v>1</v>
      </c>
      <c r="J88" s="134">
        <f>VLOOKUP(I88,'invulblad normen'!$A$10:$C$21,3,FALSE)</f>
        <v>0</v>
      </c>
      <c r="K88" s="22">
        <f t="shared" si="2"/>
        <v>0</v>
      </c>
      <c r="L88" s="22">
        <f t="shared" si="3"/>
        <v>0</v>
      </c>
    </row>
    <row r="89" spans="1:12" x14ac:dyDescent="0.25">
      <c r="A89" s="24" t="s">
        <v>139</v>
      </c>
      <c r="B89" s="24" t="s">
        <v>144</v>
      </c>
      <c r="C89" s="63">
        <v>1</v>
      </c>
      <c r="D89" s="28" t="s">
        <v>97</v>
      </c>
      <c r="E89" s="32">
        <v>113</v>
      </c>
      <c r="F89" s="132" t="s">
        <v>938</v>
      </c>
      <c r="G89" s="37">
        <v>50</v>
      </c>
      <c r="H89" s="133" t="s">
        <v>936</v>
      </c>
      <c r="I89" s="22">
        <v>1</v>
      </c>
      <c r="J89" s="134">
        <f>VLOOKUP(I89,'invulblad normen'!$A$10:$C$21,3,FALSE)</f>
        <v>0</v>
      </c>
      <c r="K89" s="22">
        <f t="shared" si="2"/>
        <v>0</v>
      </c>
      <c r="L89" s="22">
        <f t="shared" si="3"/>
        <v>0</v>
      </c>
    </row>
    <row r="90" spans="1:12" ht="16.5" customHeight="1" x14ac:dyDescent="0.25">
      <c r="A90" s="24" t="s">
        <v>139</v>
      </c>
      <c r="B90" s="24" t="s">
        <v>144</v>
      </c>
      <c r="C90" s="63">
        <v>1</v>
      </c>
      <c r="D90" s="25" t="s">
        <v>97</v>
      </c>
      <c r="E90" s="31">
        <v>114</v>
      </c>
      <c r="F90" s="132" t="s">
        <v>938</v>
      </c>
      <c r="G90" s="38">
        <v>50</v>
      </c>
      <c r="H90" s="133" t="s">
        <v>936</v>
      </c>
      <c r="I90" s="22">
        <v>1</v>
      </c>
      <c r="J90" s="134">
        <f>VLOOKUP(I90,'invulblad normen'!$A$10:$C$21,3,FALSE)</f>
        <v>0</v>
      </c>
      <c r="K90" s="22">
        <f t="shared" si="2"/>
        <v>0</v>
      </c>
      <c r="L90" s="22">
        <f t="shared" si="3"/>
        <v>0</v>
      </c>
    </row>
    <row r="91" spans="1:12" x14ac:dyDescent="0.25">
      <c r="A91" s="24" t="s">
        <v>139</v>
      </c>
      <c r="B91" s="24" t="s">
        <v>144</v>
      </c>
      <c r="C91" s="63">
        <v>1</v>
      </c>
      <c r="D91" s="25" t="s">
        <v>97</v>
      </c>
      <c r="E91" s="32">
        <v>115</v>
      </c>
      <c r="F91" s="132" t="s">
        <v>938</v>
      </c>
      <c r="G91" s="37">
        <v>50</v>
      </c>
      <c r="H91" s="133" t="s">
        <v>936</v>
      </c>
      <c r="I91" s="22">
        <v>1</v>
      </c>
      <c r="J91" s="134">
        <f>VLOOKUP(I91,'invulblad normen'!$A$10:$C$21,3,FALSE)</f>
        <v>0</v>
      </c>
      <c r="K91" s="22">
        <f t="shared" si="2"/>
        <v>0</v>
      </c>
      <c r="L91" s="22">
        <f t="shared" si="3"/>
        <v>0</v>
      </c>
    </row>
    <row r="92" spans="1:12" x14ac:dyDescent="0.25">
      <c r="A92" s="24" t="s">
        <v>139</v>
      </c>
      <c r="B92" s="24" t="s">
        <v>144</v>
      </c>
      <c r="C92" s="63">
        <v>1</v>
      </c>
      <c r="D92" s="25" t="s">
        <v>97</v>
      </c>
      <c r="E92" s="31">
        <v>116</v>
      </c>
      <c r="F92" s="132" t="s">
        <v>938</v>
      </c>
      <c r="G92" s="38">
        <v>50</v>
      </c>
      <c r="H92" s="133" t="s">
        <v>936</v>
      </c>
      <c r="I92" s="22">
        <v>1</v>
      </c>
      <c r="J92" s="134">
        <f>VLOOKUP(I92,'invulblad normen'!$A$10:$C$21,3,FALSE)</f>
        <v>0</v>
      </c>
      <c r="K92" s="22">
        <f t="shared" si="2"/>
        <v>0</v>
      </c>
      <c r="L92" s="22">
        <f t="shared" si="3"/>
        <v>0</v>
      </c>
    </row>
    <row r="93" spans="1:12" x14ac:dyDescent="0.25">
      <c r="A93" s="24" t="s">
        <v>139</v>
      </c>
      <c r="B93" s="24" t="s">
        <v>144</v>
      </c>
      <c r="C93" s="63">
        <v>1</v>
      </c>
      <c r="D93" s="25" t="s">
        <v>97</v>
      </c>
      <c r="E93" s="32">
        <v>118</v>
      </c>
      <c r="F93" s="132" t="s">
        <v>938</v>
      </c>
      <c r="G93" s="38">
        <v>50</v>
      </c>
      <c r="H93" s="133" t="s">
        <v>936</v>
      </c>
      <c r="I93" s="22">
        <v>1</v>
      </c>
      <c r="J93" s="134">
        <f>VLOOKUP(I93,'invulblad normen'!$A$10:$C$21,3,FALSE)</f>
        <v>0</v>
      </c>
      <c r="K93" s="22">
        <f t="shared" si="2"/>
        <v>0</v>
      </c>
      <c r="L93" s="22">
        <f t="shared" si="3"/>
        <v>0</v>
      </c>
    </row>
    <row r="94" spans="1:12" x14ac:dyDescent="0.25">
      <c r="A94" s="24" t="s">
        <v>139</v>
      </c>
      <c r="B94" s="24" t="s">
        <v>144</v>
      </c>
      <c r="C94" s="63">
        <v>1</v>
      </c>
      <c r="D94" s="25" t="s">
        <v>97</v>
      </c>
      <c r="E94" s="31">
        <v>119</v>
      </c>
      <c r="F94" s="132" t="s">
        <v>938</v>
      </c>
      <c r="G94" s="38">
        <v>50</v>
      </c>
      <c r="H94" s="133" t="s">
        <v>936</v>
      </c>
      <c r="I94" s="22">
        <v>1</v>
      </c>
      <c r="J94" s="134">
        <f>VLOOKUP(I94,'invulblad normen'!$A$10:$C$21,3,FALSE)</f>
        <v>0</v>
      </c>
      <c r="K94" s="22">
        <f t="shared" si="2"/>
        <v>0</v>
      </c>
      <c r="L94" s="22">
        <f t="shared" si="3"/>
        <v>0</v>
      </c>
    </row>
    <row r="95" spans="1:12" x14ac:dyDescent="0.25">
      <c r="A95" s="24" t="s">
        <v>139</v>
      </c>
      <c r="B95" s="24" t="s">
        <v>144</v>
      </c>
      <c r="C95" s="63">
        <v>1</v>
      </c>
      <c r="D95" s="25" t="s">
        <v>97</v>
      </c>
      <c r="E95" s="33">
        <v>120</v>
      </c>
      <c r="F95" s="132" t="s">
        <v>938</v>
      </c>
      <c r="G95" s="38">
        <v>61</v>
      </c>
      <c r="H95" s="133" t="s">
        <v>936</v>
      </c>
      <c r="I95" s="22">
        <v>1</v>
      </c>
      <c r="J95" s="134">
        <f>VLOOKUP(I95,'invulblad normen'!$A$10:$C$21,3,FALSE)</f>
        <v>0</v>
      </c>
      <c r="K95" s="22">
        <f t="shared" si="2"/>
        <v>0</v>
      </c>
      <c r="L95" s="22">
        <f t="shared" si="3"/>
        <v>0</v>
      </c>
    </row>
    <row r="96" spans="1:12" x14ac:dyDescent="0.25">
      <c r="A96" s="24" t="s">
        <v>139</v>
      </c>
      <c r="B96" s="24" t="s">
        <v>144</v>
      </c>
      <c r="C96" s="63">
        <v>1</v>
      </c>
      <c r="D96" s="26" t="s">
        <v>97</v>
      </c>
      <c r="E96" s="34">
        <v>121</v>
      </c>
      <c r="F96" s="132" t="s">
        <v>938</v>
      </c>
      <c r="G96" s="38">
        <v>50</v>
      </c>
      <c r="H96" s="133" t="s">
        <v>936</v>
      </c>
      <c r="I96" s="22">
        <v>1</v>
      </c>
      <c r="J96" s="134">
        <f>VLOOKUP(I96,'invulblad normen'!$A$10:$C$21,3,FALSE)</f>
        <v>0</v>
      </c>
      <c r="K96" s="22">
        <f t="shared" si="2"/>
        <v>0</v>
      </c>
      <c r="L96" s="22">
        <f t="shared" si="3"/>
        <v>0</v>
      </c>
    </row>
    <row r="97" spans="1:12" x14ac:dyDescent="0.25">
      <c r="A97" s="24" t="s">
        <v>139</v>
      </c>
      <c r="B97" s="24" t="s">
        <v>144</v>
      </c>
      <c r="C97" s="63">
        <v>1</v>
      </c>
      <c r="D97" s="26" t="s">
        <v>97</v>
      </c>
      <c r="E97" s="33">
        <v>122</v>
      </c>
      <c r="F97" s="132" t="s">
        <v>938</v>
      </c>
      <c r="G97" s="38">
        <v>50</v>
      </c>
      <c r="H97" s="133" t="s">
        <v>936</v>
      </c>
      <c r="I97" s="22">
        <v>1</v>
      </c>
      <c r="J97" s="134">
        <f>VLOOKUP(I97,'invulblad normen'!$A$10:$C$21,3,FALSE)</f>
        <v>0</v>
      </c>
      <c r="K97" s="22">
        <f t="shared" si="2"/>
        <v>0</v>
      </c>
      <c r="L97" s="22">
        <f t="shared" si="3"/>
        <v>0</v>
      </c>
    </row>
    <row r="98" spans="1:12" x14ac:dyDescent="0.25">
      <c r="A98" s="24" t="s">
        <v>139</v>
      </c>
      <c r="B98" s="24" t="s">
        <v>144</v>
      </c>
      <c r="C98" s="29">
        <v>2</v>
      </c>
      <c r="D98" s="24" t="s">
        <v>97</v>
      </c>
      <c r="E98" s="33">
        <v>201</v>
      </c>
      <c r="F98" s="132" t="s">
        <v>938</v>
      </c>
      <c r="G98" s="37">
        <v>41</v>
      </c>
      <c r="H98" s="133" t="s">
        <v>937</v>
      </c>
      <c r="I98" s="22">
        <v>1</v>
      </c>
      <c r="J98" s="134">
        <f>VLOOKUP(I98,'invulblad normen'!$A$10:$C$21,3,FALSE)</f>
        <v>0</v>
      </c>
      <c r="K98" s="22">
        <f t="shared" si="2"/>
        <v>0</v>
      </c>
      <c r="L98" s="22">
        <f t="shared" si="3"/>
        <v>0</v>
      </c>
    </row>
    <row r="99" spans="1:12" x14ac:dyDescent="0.25">
      <c r="A99" s="24" t="s">
        <v>139</v>
      </c>
      <c r="B99" s="24" t="s">
        <v>144</v>
      </c>
      <c r="C99" s="29">
        <v>2</v>
      </c>
      <c r="D99" s="24" t="s">
        <v>97</v>
      </c>
      <c r="E99" s="33">
        <v>202</v>
      </c>
      <c r="F99" s="132" t="s">
        <v>938</v>
      </c>
      <c r="G99" s="37">
        <v>61.1</v>
      </c>
      <c r="H99" s="133" t="s">
        <v>937</v>
      </c>
      <c r="I99" s="22">
        <v>1</v>
      </c>
      <c r="J99" s="134">
        <f>VLOOKUP(I99,'invulblad normen'!$A$10:$C$21,3,FALSE)</f>
        <v>0</v>
      </c>
      <c r="K99" s="22">
        <f t="shared" si="2"/>
        <v>0</v>
      </c>
      <c r="L99" s="22">
        <f t="shared" si="3"/>
        <v>0</v>
      </c>
    </row>
    <row r="100" spans="1:12" x14ac:dyDescent="0.25">
      <c r="A100" s="24" t="s">
        <v>139</v>
      </c>
      <c r="B100" s="24" t="s">
        <v>144</v>
      </c>
      <c r="C100" s="29">
        <v>2</v>
      </c>
      <c r="D100" s="24" t="s">
        <v>97</v>
      </c>
      <c r="E100" s="33">
        <v>203</v>
      </c>
      <c r="F100" s="132" t="s">
        <v>938</v>
      </c>
      <c r="G100" s="37">
        <v>67.5</v>
      </c>
      <c r="H100" s="133" t="s">
        <v>937</v>
      </c>
      <c r="I100" s="22">
        <v>1</v>
      </c>
      <c r="J100" s="134">
        <f>VLOOKUP(I100,'invulblad normen'!$A$10:$C$21,3,FALSE)</f>
        <v>0</v>
      </c>
      <c r="K100" s="22">
        <f t="shared" si="2"/>
        <v>0</v>
      </c>
      <c r="L100" s="22">
        <f t="shared" si="3"/>
        <v>0</v>
      </c>
    </row>
    <row r="101" spans="1:12" x14ac:dyDescent="0.25">
      <c r="A101" s="24" t="s">
        <v>139</v>
      </c>
      <c r="B101" s="24" t="s">
        <v>144</v>
      </c>
      <c r="C101" s="29">
        <v>2</v>
      </c>
      <c r="D101" s="24" t="s">
        <v>159</v>
      </c>
      <c r="E101" s="33">
        <v>204</v>
      </c>
      <c r="F101" s="132" t="s">
        <v>938</v>
      </c>
      <c r="G101" s="37">
        <v>76</v>
      </c>
      <c r="H101" s="133" t="s">
        <v>937</v>
      </c>
      <c r="I101" s="22">
        <v>1</v>
      </c>
      <c r="J101" s="134">
        <f>VLOOKUP(I101,'invulblad normen'!$A$10:$C$21,3,FALSE)</f>
        <v>0</v>
      </c>
      <c r="K101" s="22">
        <f t="shared" si="2"/>
        <v>0</v>
      </c>
      <c r="L101" s="22">
        <f t="shared" si="3"/>
        <v>0</v>
      </c>
    </row>
    <row r="102" spans="1:12" x14ac:dyDescent="0.25">
      <c r="A102" s="24" t="s">
        <v>139</v>
      </c>
      <c r="B102" s="24" t="s">
        <v>144</v>
      </c>
      <c r="C102" s="29">
        <v>2</v>
      </c>
      <c r="D102" s="24" t="s">
        <v>159</v>
      </c>
      <c r="E102" s="33">
        <v>205</v>
      </c>
      <c r="F102" s="132" t="s">
        <v>938</v>
      </c>
      <c r="G102" s="37">
        <v>99</v>
      </c>
      <c r="H102" s="133" t="s">
        <v>937</v>
      </c>
      <c r="I102" s="22">
        <v>1</v>
      </c>
      <c r="J102" s="134">
        <f>VLOOKUP(I102,'invulblad normen'!$A$10:$C$21,3,FALSE)</f>
        <v>0</v>
      </c>
      <c r="K102" s="22">
        <f t="shared" si="2"/>
        <v>0</v>
      </c>
      <c r="L102" s="22">
        <f t="shared" si="3"/>
        <v>0</v>
      </c>
    </row>
    <row r="103" spans="1:12" x14ac:dyDescent="0.25">
      <c r="A103" s="24" t="s">
        <v>139</v>
      </c>
      <c r="B103" s="24" t="s">
        <v>144</v>
      </c>
      <c r="C103" s="29">
        <v>2</v>
      </c>
      <c r="D103" s="24" t="s">
        <v>97</v>
      </c>
      <c r="E103" s="33">
        <v>206</v>
      </c>
      <c r="F103" s="132" t="s">
        <v>938</v>
      </c>
      <c r="G103" s="37">
        <v>50</v>
      </c>
      <c r="H103" s="133" t="s">
        <v>937</v>
      </c>
      <c r="I103" s="22">
        <v>1</v>
      </c>
      <c r="J103" s="134">
        <f>VLOOKUP(I103,'invulblad normen'!$A$10:$C$21,3,FALSE)</f>
        <v>0</v>
      </c>
      <c r="K103" s="22">
        <f t="shared" si="2"/>
        <v>0</v>
      </c>
      <c r="L103" s="22">
        <f t="shared" si="3"/>
        <v>0</v>
      </c>
    </row>
    <row r="104" spans="1:12" x14ac:dyDescent="0.25">
      <c r="A104" s="24" t="s">
        <v>139</v>
      </c>
      <c r="B104" s="24" t="s">
        <v>144</v>
      </c>
      <c r="C104" s="29">
        <v>2</v>
      </c>
      <c r="D104" s="24" t="s">
        <v>97</v>
      </c>
      <c r="E104" s="33">
        <v>207</v>
      </c>
      <c r="F104" s="132" t="s">
        <v>938</v>
      </c>
      <c r="G104" s="37">
        <v>50</v>
      </c>
      <c r="H104" s="133" t="s">
        <v>937</v>
      </c>
      <c r="I104" s="22">
        <v>1</v>
      </c>
      <c r="J104" s="134">
        <f>VLOOKUP(I104,'invulblad normen'!$A$10:$C$21,3,FALSE)</f>
        <v>0</v>
      </c>
      <c r="K104" s="22">
        <f t="shared" si="2"/>
        <v>0</v>
      </c>
      <c r="L104" s="22">
        <f t="shared" si="3"/>
        <v>0</v>
      </c>
    </row>
    <row r="105" spans="1:12" x14ac:dyDescent="0.25">
      <c r="A105" s="24" t="s">
        <v>139</v>
      </c>
      <c r="B105" s="24" t="s">
        <v>144</v>
      </c>
      <c r="C105" s="29">
        <v>2</v>
      </c>
      <c r="D105" s="24" t="s">
        <v>98</v>
      </c>
      <c r="E105" s="33">
        <v>208</v>
      </c>
      <c r="F105" s="132" t="s">
        <v>938</v>
      </c>
      <c r="G105" s="37">
        <v>24.6</v>
      </c>
      <c r="H105" s="30" t="s">
        <v>937</v>
      </c>
      <c r="I105" s="22">
        <v>1</v>
      </c>
      <c r="J105" s="134">
        <f>VLOOKUP(I105,'invulblad normen'!$A$10:$C$21,3,FALSE)</f>
        <v>0</v>
      </c>
      <c r="K105" s="22">
        <f t="shared" si="2"/>
        <v>0</v>
      </c>
      <c r="L105" s="22">
        <f t="shared" si="3"/>
        <v>0</v>
      </c>
    </row>
    <row r="106" spans="1:12" x14ac:dyDescent="0.25">
      <c r="A106" s="24" t="s">
        <v>139</v>
      </c>
      <c r="B106" s="24" t="s">
        <v>144</v>
      </c>
      <c r="C106" s="29">
        <v>2</v>
      </c>
      <c r="D106" s="24" t="s">
        <v>97</v>
      </c>
      <c r="E106" s="33">
        <v>209</v>
      </c>
      <c r="F106" s="132" t="s">
        <v>938</v>
      </c>
      <c r="G106" s="37">
        <v>50</v>
      </c>
      <c r="H106" s="133" t="s">
        <v>937</v>
      </c>
      <c r="I106" s="22">
        <v>1</v>
      </c>
      <c r="J106" s="134">
        <f>VLOOKUP(I106,'invulblad normen'!$A$10:$C$21,3,FALSE)</f>
        <v>0</v>
      </c>
      <c r="K106" s="22">
        <f t="shared" si="2"/>
        <v>0</v>
      </c>
      <c r="L106" s="22">
        <f t="shared" si="3"/>
        <v>0</v>
      </c>
    </row>
    <row r="107" spans="1:12" x14ac:dyDescent="0.25">
      <c r="A107" s="24" t="s">
        <v>139</v>
      </c>
      <c r="B107" s="24" t="s">
        <v>144</v>
      </c>
      <c r="C107" s="29">
        <v>2</v>
      </c>
      <c r="D107" s="24" t="s">
        <v>159</v>
      </c>
      <c r="E107" s="33">
        <v>210</v>
      </c>
      <c r="F107" s="132" t="s">
        <v>938</v>
      </c>
      <c r="G107" s="37">
        <v>75</v>
      </c>
      <c r="H107" s="133" t="s">
        <v>937</v>
      </c>
      <c r="I107" s="22">
        <v>1</v>
      </c>
      <c r="J107" s="134">
        <f>VLOOKUP(I107,'invulblad normen'!$A$10:$C$21,3,FALSE)</f>
        <v>0</v>
      </c>
      <c r="K107" s="22">
        <f t="shared" si="2"/>
        <v>0</v>
      </c>
      <c r="L107" s="22">
        <f t="shared" si="3"/>
        <v>0</v>
      </c>
    </row>
    <row r="108" spans="1:12" x14ac:dyDescent="0.25">
      <c r="A108" s="24" t="s">
        <v>139</v>
      </c>
      <c r="B108" s="24" t="s">
        <v>144</v>
      </c>
      <c r="C108" s="29">
        <v>2</v>
      </c>
      <c r="D108" s="24" t="s">
        <v>159</v>
      </c>
      <c r="E108" s="33">
        <v>211</v>
      </c>
      <c r="F108" s="132" t="s">
        <v>938</v>
      </c>
      <c r="G108" s="37">
        <v>51.7</v>
      </c>
      <c r="H108" s="133" t="s">
        <v>937</v>
      </c>
      <c r="I108" s="22">
        <v>1</v>
      </c>
      <c r="J108" s="134">
        <f>VLOOKUP(I108,'invulblad normen'!$A$10:$C$21,3,FALSE)</f>
        <v>0</v>
      </c>
      <c r="K108" s="22">
        <f t="shared" si="2"/>
        <v>0</v>
      </c>
      <c r="L108" s="22">
        <f t="shared" si="3"/>
        <v>0</v>
      </c>
    </row>
    <row r="109" spans="1:12" x14ac:dyDescent="0.25">
      <c r="A109" s="24" t="s">
        <v>139</v>
      </c>
      <c r="B109" s="24" t="s">
        <v>144</v>
      </c>
      <c r="C109" s="29">
        <v>2</v>
      </c>
      <c r="D109" s="24" t="s">
        <v>97</v>
      </c>
      <c r="E109" s="33">
        <v>212</v>
      </c>
      <c r="F109" s="132" t="s">
        <v>938</v>
      </c>
      <c r="G109" s="37">
        <v>50</v>
      </c>
      <c r="H109" s="133" t="s">
        <v>937</v>
      </c>
      <c r="I109" s="22">
        <v>1</v>
      </c>
      <c r="J109" s="134">
        <f>VLOOKUP(I109,'invulblad normen'!$A$10:$C$21,3,FALSE)</f>
        <v>0</v>
      </c>
      <c r="K109" s="22">
        <f t="shared" si="2"/>
        <v>0</v>
      </c>
      <c r="L109" s="22">
        <f t="shared" si="3"/>
        <v>0</v>
      </c>
    </row>
    <row r="110" spans="1:12" x14ac:dyDescent="0.25">
      <c r="A110" s="24" t="s">
        <v>139</v>
      </c>
      <c r="B110" s="24" t="s">
        <v>144</v>
      </c>
      <c r="C110" s="29">
        <v>2</v>
      </c>
      <c r="D110" s="24" t="s">
        <v>97</v>
      </c>
      <c r="E110" s="33">
        <v>213</v>
      </c>
      <c r="F110" s="132" t="s">
        <v>938</v>
      </c>
      <c r="G110" s="37">
        <v>50</v>
      </c>
      <c r="H110" s="133" t="s">
        <v>937</v>
      </c>
      <c r="I110" s="22">
        <v>1</v>
      </c>
      <c r="J110" s="134">
        <f>VLOOKUP(I110,'invulblad normen'!$A$10:$C$21,3,FALSE)</f>
        <v>0</v>
      </c>
      <c r="K110" s="22">
        <f t="shared" si="2"/>
        <v>0</v>
      </c>
      <c r="L110" s="22">
        <f t="shared" si="3"/>
        <v>0</v>
      </c>
    </row>
    <row r="111" spans="1:12" x14ac:dyDescent="0.25">
      <c r="A111" s="24" t="s">
        <v>139</v>
      </c>
      <c r="B111" s="24" t="s">
        <v>144</v>
      </c>
      <c r="C111" s="29">
        <v>2</v>
      </c>
      <c r="D111" s="24" t="s">
        <v>97</v>
      </c>
      <c r="E111" s="33">
        <v>214</v>
      </c>
      <c r="F111" s="132" t="s">
        <v>938</v>
      </c>
      <c r="G111" s="37">
        <v>50</v>
      </c>
      <c r="H111" s="133" t="s">
        <v>937</v>
      </c>
      <c r="I111" s="22">
        <v>1</v>
      </c>
      <c r="J111" s="134">
        <f>VLOOKUP(I111,'invulblad normen'!$A$10:$C$21,3,FALSE)</f>
        <v>0</v>
      </c>
      <c r="K111" s="22">
        <f t="shared" si="2"/>
        <v>0</v>
      </c>
      <c r="L111" s="22">
        <f t="shared" si="3"/>
        <v>0</v>
      </c>
    </row>
    <row r="112" spans="1:12" x14ac:dyDescent="0.25">
      <c r="A112" s="24" t="s">
        <v>139</v>
      </c>
      <c r="B112" s="24" t="s">
        <v>144</v>
      </c>
      <c r="C112" s="29">
        <v>2</v>
      </c>
      <c r="D112" s="24" t="s">
        <v>97</v>
      </c>
      <c r="E112" s="33">
        <v>215</v>
      </c>
      <c r="F112" s="132" t="s">
        <v>938</v>
      </c>
      <c r="G112" s="37">
        <v>50</v>
      </c>
      <c r="H112" s="133" t="s">
        <v>937</v>
      </c>
      <c r="I112" s="22">
        <v>1</v>
      </c>
      <c r="J112" s="134">
        <f>VLOOKUP(I112,'invulblad normen'!$A$10:$C$21,3,FALSE)</f>
        <v>0</v>
      </c>
      <c r="K112" s="22">
        <f t="shared" si="2"/>
        <v>0</v>
      </c>
      <c r="L112" s="22">
        <f t="shared" si="3"/>
        <v>0</v>
      </c>
    </row>
    <row r="113" spans="1:12" x14ac:dyDescent="0.25">
      <c r="A113" s="24" t="s">
        <v>139</v>
      </c>
      <c r="B113" s="24" t="s">
        <v>144</v>
      </c>
      <c r="C113" s="29">
        <v>2</v>
      </c>
      <c r="D113" s="24" t="s">
        <v>97</v>
      </c>
      <c r="E113" s="33">
        <v>216</v>
      </c>
      <c r="F113" s="132" t="s">
        <v>938</v>
      </c>
      <c r="G113" s="37">
        <v>24.1</v>
      </c>
      <c r="H113" s="133" t="s">
        <v>937</v>
      </c>
      <c r="I113" s="22">
        <v>1</v>
      </c>
      <c r="J113" s="134">
        <f>VLOOKUP(I113,'invulblad normen'!$A$10:$C$21,3,FALSE)</f>
        <v>0</v>
      </c>
      <c r="K113" s="22">
        <f t="shared" si="2"/>
        <v>0</v>
      </c>
      <c r="L113" s="22">
        <f t="shared" si="3"/>
        <v>0</v>
      </c>
    </row>
    <row r="114" spans="1:12" x14ac:dyDescent="0.25">
      <c r="A114" s="24" t="s">
        <v>139</v>
      </c>
      <c r="B114" s="24" t="s">
        <v>144</v>
      </c>
      <c r="C114" s="29">
        <v>2</v>
      </c>
      <c r="D114" s="24" t="s">
        <v>97</v>
      </c>
      <c r="E114" s="33">
        <v>217</v>
      </c>
      <c r="F114" s="132" t="s">
        <v>938</v>
      </c>
      <c r="G114" s="37">
        <v>24.1</v>
      </c>
      <c r="H114" s="30" t="s">
        <v>937</v>
      </c>
      <c r="I114" s="22">
        <v>1</v>
      </c>
      <c r="J114" s="134">
        <f>VLOOKUP(I114,'invulblad normen'!$A$10:$C$21,3,FALSE)</f>
        <v>0</v>
      </c>
      <c r="K114" s="22">
        <f t="shared" si="2"/>
        <v>0</v>
      </c>
      <c r="L114" s="22">
        <f t="shared" si="3"/>
        <v>0</v>
      </c>
    </row>
    <row r="115" spans="1:12" x14ac:dyDescent="0.25">
      <c r="A115" s="24" t="s">
        <v>139</v>
      </c>
      <c r="B115" s="24" t="s">
        <v>144</v>
      </c>
      <c r="C115" s="29">
        <v>2</v>
      </c>
      <c r="D115" s="24" t="s">
        <v>97</v>
      </c>
      <c r="E115" s="33">
        <v>217</v>
      </c>
      <c r="F115" s="132" t="s">
        <v>938</v>
      </c>
      <c r="G115" s="37">
        <v>24.1</v>
      </c>
      <c r="H115" s="30" t="s">
        <v>937</v>
      </c>
      <c r="I115" s="22">
        <v>1</v>
      </c>
      <c r="J115" s="134">
        <f>VLOOKUP(I115,'invulblad normen'!$A$10:$C$21,3,FALSE)</f>
        <v>0</v>
      </c>
      <c r="K115" s="22">
        <f t="shared" si="2"/>
        <v>0</v>
      </c>
      <c r="L115" s="22">
        <f t="shared" si="3"/>
        <v>0</v>
      </c>
    </row>
    <row r="116" spans="1:12" x14ac:dyDescent="0.25">
      <c r="A116" s="24" t="s">
        <v>139</v>
      </c>
      <c r="B116" s="24" t="s">
        <v>144</v>
      </c>
      <c r="C116" s="29">
        <v>2</v>
      </c>
      <c r="D116" s="24" t="s">
        <v>97</v>
      </c>
      <c r="E116" s="33">
        <v>218</v>
      </c>
      <c r="F116" s="132" t="s">
        <v>938</v>
      </c>
      <c r="G116" s="37">
        <v>50</v>
      </c>
      <c r="H116" s="133" t="s">
        <v>937</v>
      </c>
      <c r="I116" s="22">
        <v>1</v>
      </c>
      <c r="J116" s="134">
        <f>VLOOKUP(I116,'invulblad normen'!$A$10:$C$21,3,FALSE)</f>
        <v>0</v>
      </c>
      <c r="K116" s="22">
        <f t="shared" si="2"/>
        <v>0</v>
      </c>
      <c r="L116" s="22">
        <f t="shared" si="3"/>
        <v>0</v>
      </c>
    </row>
    <row r="117" spans="1:12" x14ac:dyDescent="0.25">
      <c r="A117" s="24" t="s">
        <v>139</v>
      </c>
      <c r="B117" s="24" t="s">
        <v>144</v>
      </c>
      <c r="C117" s="29">
        <v>2</v>
      </c>
      <c r="D117" s="24" t="s">
        <v>97</v>
      </c>
      <c r="E117" s="33">
        <v>219</v>
      </c>
      <c r="F117" s="132" t="s">
        <v>938</v>
      </c>
      <c r="G117" s="37">
        <v>50</v>
      </c>
      <c r="H117" s="133" t="s">
        <v>937</v>
      </c>
      <c r="I117" s="22">
        <v>1</v>
      </c>
      <c r="J117" s="134">
        <f>VLOOKUP(I117,'invulblad normen'!$A$10:$C$21,3,FALSE)</f>
        <v>0</v>
      </c>
      <c r="K117" s="22">
        <f t="shared" si="2"/>
        <v>0</v>
      </c>
      <c r="L117" s="22">
        <f t="shared" si="3"/>
        <v>0</v>
      </c>
    </row>
    <row r="118" spans="1:12" x14ac:dyDescent="0.25">
      <c r="A118" s="24" t="s">
        <v>139</v>
      </c>
      <c r="B118" s="24" t="s">
        <v>144</v>
      </c>
      <c r="C118" s="29">
        <v>2</v>
      </c>
      <c r="D118" s="24" t="s">
        <v>97</v>
      </c>
      <c r="E118" s="33">
        <v>220</v>
      </c>
      <c r="F118" s="132" t="s">
        <v>938</v>
      </c>
      <c r="G118" s="37">
        <v>50</v>
      </c>
      <c r="H118" s="133" t="s">
        <v>937</v>
      </c>
      <c r="I118" s="22">
        <v>1</v>
      </c>
      <c r="J118" s="134">
        <f>VLOOKUP(I118,'invulblad normen'!$A$10:$C$21,3,FALSE)</f>
        <v>0</v>
      </c>
      <c r="K118" s="22">
        <f t="shared" si="2"/>
        <v>0</v>
      </c>
      <c r="L118" s="22">
        <f t="shared" si="3"/>
        <v>0</v>
      </c>
    </row>
    <row r="119" spans="1:12" x14ac:dyDescent="0.25">
      <c r="A119" s="24" t="s">
        <v>139</v>
      </c>
      <c r="B119" s="24" t="s">
        <v>146</v>
      </c>
      <c r="C119" s="63" t="s">
        <v>946</v>
      </c>
      <c r="D119" s="26" t="s">
        <v>101</v>
      </c>
      <c r="E119" s="30" t="s">
        <v>92</v>
      </c>
      <c r="F119" s="29" t="s">
        <v>101</v>
      </c>
      <c r="G119" s="40">
        <v>15.5</v>
      </c>
      <c r="H119" s="30" t="s">
        <v>937</v>
      </c>
      <c r="I119" s="22">
        <v>2</v>
      </c>
      <c r="J119" s="134">
        <f>VLOOKUP(I119,'invulblad normen'!$A$10:$C$21,3,FALSE)</f>
        <v>0</v>
      </c>
      <c r="K119" s="22">
        <f t="shared" si="2"/>
        <v>0</v>
      </c>
      <c r="L119" s="22">
        <f t="shared" si="3"/>
        <v>0</v>
      </c>
    </row>
    <row r="120" spans="1:12" x14ac:dyDescent="0.25">
      <c r="A120" s="22" t="s">
        <v>140</v>
      </c>
      <c r="B120" s="22" t="s">
        <v>148</v>
      </c>
      <c r="C120" s="63" t="s">
        <v>946</v>
      </c>
      <c r="D120" s="22" t="s">
        <v>8</v>
      </c>
      <c r="E120" s="36" t="s">
        <v>92</v>
      </c>
      <c r="F120" s="29" t="s">
        <v>101</v>
      </c>
      <c r="G120" s="41">
        <v>10.7</v>
      </c>
      <c r="H120" s="133" t="s">
        <v>936</v>
      </c>
      <c r="I120" s="22">
        <v>2</v>
      </c>
      <c r="J120" s="134">
        <f>VLOOKUP(I120,'invulblad normen'!$A$10:$C$21,3,FALSE)</f>
        <v>0</v>
      </c>
      <c r="K120" s="22">
        <f t="shared" si="2"/>
        <v>0</v>
      </c>
      <c r="L120" s="22">
        <f t="shared" si="3"/>
        <v>0</v>
      </c>
    </row>
    <row r="121" spans="1:12" x14ac:dyDescent="0.25">
      <c r="A121" s="24" t="s">
        <v>139</v>
      </c>
      <c r="B121" s="24" t="s">
        <v>145</v>
      </c>
      <c r="C121" s="63" t="s">
        <v>946</v>
      </c>
      <c r="D121" s="25" t="s">
        <v>161</v>
      </c>
      <c r="E121" s="30" t="s">
        <v>488</v>
      </c>
      <c r="F121" s="132" t="s">
        <v>938</v>
      </c>
      <c r="G121" s="40">
        <v>85</v>
      </c>
      <c r="H121" s="133" t="s">
        <v>937</v>
      </c>
      <c r="I121" s="22">
        <v>1</v>
      </c>
      <c r="J121" s="134">
        <f>VLOOKUP(I121,'invulblad normen'!$A$10:$C$21,3,FALSE)</f>
        <v>0</v>
      </c>
      <c r="K121" s="22">
        <f t="shared" si="2"/>
        <v>0</v>
      </c>
      <c r="L121" s="22">
        <f t="shared" si="3"/>
        <v>0</v>
      </c>
    </row>
    <row r="122" spans="1:12" x14ac:dyDescent="0.25">
      <c r="A122" s="24" t="s">
        <v>139</v>
      </c>
      <c r="B122" s="24" t="s">
        <v>146</v>
      </c>
      <c r="C122" s="63" t="s">
        <v>946</v>
      </c>
      <c r="D122" s="26" t="s">
        <v>211</v>
      </c>
      <c r="E122" s="30" t="s">
        <v>88</v>
      </c>
      <c r="F122" s="132" t="s">
        <v>940</v>
      </c>
      <c r="G122" s="40">
        <v>37.5</v>
      </c>
      <c r="H122" s="30" t="s">
        <v>937</v>
      </c>
      <c r="I122" s="22">
        <v>3</v>
      </c>
      <c r="J122" s="134">
        <f>VLOOKUP(I122,'invulblad normen'!$A$10:$C$21,3,FALSE)</f>
        <v>0</v>
      </c>
      <c r="K122" s="22">
        <f t="shared" si="2"/>
        <v>0</v>
      </c>
      <c r="L122" s="22">
        <f t="shared" si="3"/>
        <v>0</v>
      </c>
    </row>
    <row r="123" spans="1:12" x14ac:dyDescent="0.25">
      <c r="A123" s="22" t="s">
        <v>143</v>
      </c>
      <c r="B123" s="22" t="s">
        <v>149</v>
      </c>
      <c r="C123" s="63" t="s">
        <v>946</v>
      </c>
      <c r="D123" s="22" t="s">
        <v>428</v>
      </c>
      <c r="E123" s="36" t="s">
        <v>88</v>
      </c>
      <c r="F123" s="132" t="s">
        <v>938</v>
      </c>
      <c r="G123" s="41">
        <v>121</v>
      </c>
      <c r="H123" s="36" t="s">
        <v>77</v>
      </c>
      <c r="I123" s="22">
        <v>1</v>
      </c>
      <c r="J123" s="134">
        <f>VLOOKUP(I123,'invulblad normen'!$A$10:$C$21,3,FALSE)</f>
        <v>0</v>
      </c>
      <c r="K123" s="22">
        <f t="shared" si="2"/>
        <v>0</v>
      </c>
      <c r="L123" s="22">
        <f t="shared" si="3"/>
        <v>0</v>
      </c>
    </row>
    <row r="124" spans="1:12" x14ac:dyDescent="0.25">
      <c r="A124" s="22" t="s">
        <v>140</v>
      </c>
      <c r="B124" s="22" t="s">
        <v>148</v>
      </c>
      <c r="C124" s="63" t="s">
        <v>946</v>
      </c>
      <c r="D124" s="22" t="s">
        <v>362</v>
      </c>
      <c r="E124" s="36" t="s">
        <v>88</v>
      </c>
      <c r="F124" s="135" t="s">
        <v>75</v>
      </c>
      <c r="G124" s="41">
        <v>63.2</v>
      </c>
      <c r="H124" s="133" t="s">
        <v>936</v>
      </c>
      <c r="I124" s="22">
        <v>3</v>
      </c>
      <c r="J124" s="134">
        <f>VLOOKUP(I124,'invulblad normen'!$A$10:$C$21,3,FALSE)</f>
        <v>0</v>
      </c>
      <c r="K124" s="22">
        <f t="shared" si="2"/>
        <v>0</v>
      </c>
      <c r="L124" s="22">
        <f t="shared" si="3"/>
        <v>0</v>
      </c>
    </row>
    <row r="125" spans="1:12" x14ac:dyDescent="0.25">
      <c r="A125" s="22" t="s">
        <v>140</v>
      </c>
      <c r="B125" s="22" t="s">
        <v>148</v>
      </c>
      <c r="C125" s="63" t="s">
        <v>946</v>
      </c>
      <c r="D125" s="22" t="s">
        <v>336</v>
      </c>
      <c r="E125" s="36" t="s">
        <v>80</v>
      </c>
      <c r="F125" s="29" t="s">
        <v>939</v>
      </c>
      <c r="G125" s="41">
        <v>11.1</v>
      </c>
      <c r="H125" s="31" t="s">
        <v>937</v>
      </c>
      <c r="I125" s="22">
        <v>6</v>
      </c>
      <c r="J125" s="134">
        <f>VLOOKUP(I125,'invulblad normen'!$A$10:$C$21,3,FALSE)</f>
        <v>0</v>
      </c>
      <c r="K125" s="22">
        <f t="shared" si="2"/>
        <v>0</v>
      </c>
      <c r="L125" s="22">
        <f t="shared" si="3"/>
        <v>0</v>
      </c>
    </row>
    <row r="126" spans="1:12" x14ac:dyDescent="0.25">
      <c r="A126" s="24" t="s">
        <v>139</v>
      </c>
      <c r="B126" s="24" t="s">
        <v>145</v>
      </c>
      <c r="C126" s="63" t="s">
        <v>946</v>
      </c>
      <c r="D126" s="25" t="s">
        <v>162</v>
      </c>
      <c r="E126" s="30" t="s">
        <v>489</v>
      </c>
      <c r="F126" s="132" t="s">
        <v>938</v>
      </c>
      <c r="G126" s="40">
        <v>85</v>
      </c>
      <c r="H126" s="133" t="s">
        <v>937</v>
      </c>
      <c r="I126" s="22">
        <v>1</v>
      </c>
      <c r="J126" s="134">
        <f>VLOOKUP(I126,'invulblad normen'!$A$10:$C$21,3,FALSE)</f>
        <v>0</v>
      </c>
      <c r="K126" s="22">
        <f t="shared" si="2"/>
        <v>0</v>
      </c>
      <c r="L126" s="22">
        <f t="shared" si="3"/>
        <v>0</v>
      </c>
    </row>
    <row r="127" spans="1:12" x14ac:dyDescent="0.25">
      <c r="A127" s="22" t="s">
        <v>143</v>
      </c>
      <c r="B127" s="22" t="s">
        <v>149</v>
      </c>
      <c r="C127" s="63" t="s">
        <v>946</v>
      </c>
      <c r="D127" s="22" t="s">
        <v>166</v>
      </c>
      <c r="E127" s="36" t="s">
        <v>82</v>
      </c>
      <c r="F127" s="132" t="s">
        <v>938</v>
      </c>
      <c r="G127" s="41">
        <v>82</v>
      </c>
      <c r="H127" s="36" t="s">
        <v>77</v>
      </c>
      <c r="I127" s="22">
        <v>1</v>
      </c>
      <c r="J127" s="134">
        <f>VLOOKUP(I127,'invulblad normen'!$A$10:$C$21,3,FALSE)</f>
        <v>0</v>
      </c>
      <c r="K127" s="22">
        <f t="shared" si="2"/>
        <v>0</v>
      </c>
      <c r="L127" s="22">
        <f t="shared" si="3"/>
        <v>0</v>
      </c>
    </row>
    <row r="128" spans="1:12" x14ac:dyDescent="0.25">
      <c r="A128" s="22" t="s">
        <v>140</v>
      </c>
      <c r="B128" s="22" t="s">
        <v>148</v>
      </c>
      <c r="C128" s="63" t="s">
        <v>946</v>
      </c>
      <c r="D128" s="22" t="s">
        <v>242</v>
      </c>
      <c r="E128" s="36" t="s">
        <v>82</v>
      </c>
      <c r="F128" s="135" t="s">
        <v>75</v>
      </c>
      <c r="G128" s="41">
        <v>3.2</v>
      </c>
      <c r="H128" s="133" t="s">
        <v>936</v>
      </c>
      <c r="I128" s="22">
        <v>3</v>
      </c>
      <c r="J128" s="134">
        <f>VLOOKUP(I128,'invulblad normen'!$A$10:$C$21,3,FALSE)</f>
        <v>0</v>
      </c>
      <c r="K128" s="22">
        <f t="shared" si="2"/>
        <v>0</v>
      </c>
      <c r="L128" s="22">
        <f t="shared" si="3"/>
        <v>0</v>
      </c>
    </row>
    <row r="129" spans="1:12" x14ac:dyDescent="0.25">
      <c r="A129" s="24" t="s">
        <v>139</v>
      </c>
      <c r="B129" s="24" t="s">
        <v>146</v>
      </c>
      <c r="C129" s="63" t="s">
        <v>946</v>
      </c>
      <c r="D129" s="26" t="s">
        <v>102</v>
      </c>
      <c r="E129" s="30" t="s">
        <v>545</v>
      </c>
      <c r="F129" s="135" t="s">
        <v>75</v>
      </c>
      <c r="G129" s="40">
        <v>38</v>
      </c>
      <c r="H129" s="133" t="s">
        <v>937</v>
      </c>
      <c r="I129" s="22">
        <v>3</v>
      </c>
      <c r="J129" s="134">
        <f>VLOOKUP(I129,'invulblad normen'!$A$10:$C$21,3,FALSE)</f>
        <v>0</v>
      </c>
      <c r="K129" s="22">
        <f t="shared" si="2"/>
        <v>0</v>
      </c>
      <c r="L129" s="22">
        <f t="shared" si="3"/>
        <v>0</v>
      </c>
    </row>
    <row r="130" spans="1:12" x14ac:dyDescent="0.25">
      <c r="A130" s="24" t="s">
        <v>139</v>
      </c>
      <c r="B130" s="24" t="s">
        <v>146</v>
      </c>
      <c r="C130" s="63" t="s">
        <v>946</v>
      </c>
      <c r="D130" s="26" t="s">
        <v>102</v>
      </c>
      <c r="E130" s="30" t="s">
        <v>546</v>
      </c>
      <c r="F130" s="135" t="s">
        <v>75</v>
      </c>
      <c r="G130" s="40">
        <v>27.2</v>
      </c>
      <c r="H130" s="133" t="s">
        <v>937</v>
      </c>
      <c r="I130" s="22">
        <v>3</v>
      </c>
      <c r="J130" s="134">
        <f>VLOOKUP(I130,'invulblad normen'!$A$10:$C$21,3,FALSE)</f>
        <v>0</v>
      </c>
      <c r="K130" s="22">
        <f t="shared" si="2"/>
        <v>0</v>
      </c>
      <c r="L130" s="22">
        <f t="shared" si="3"/>
        <v>0</v>
      </c>
    </row>
    <row r="131" spans="1:12" x14ac:dyDescent="0.25">
      <c r="A131" s="24" t="s">
        <v>139</v>
      </c>
      <c r="B131" s="24" t="s">
        <v>146</v>
      </c>
      <c r="C131" s="63" t="s">
        <v>946</v>
      </c>
      <c r="D131" s="26" t="s">
        <v>102</v>
      </c>
      <c r="E131" s="30" t="s">
        <v>547</v>
      </c>
      <c r="F131" s="135" t="s">
        <v>75</v>
      </c>
      <c r="G131" s="40">
        <v>27.6</v>
      </c>
      <c r="H131" s="133" t="s">
        <v>937</v>
      </c>
      <c r="I131" s="22">
        <v>3</v>
      </c>
      <c r="J131" s="134">
        <f>VLOOKUP(I131,'invulblad normen'!$A$10:$C$21,3,FALSE)</f>
        <v>0</v>
      </c>
      <c r="K131" s="22">
        <f t="shared" si="2"/>
        <v>0</v>
      </c>
      <c r="L131" s="22">
        <f t="shared" si="3"/>
        <v>0</v>
      </c>
    </row>
    <row r="132" spans="1:12" x14ac:dyDescent="0.25">
      <c r="A132" s="24" t="s">
        <v>139</v>
      </c>
      <c r="B132" s="24" t="s">
        <v>146</v>
      </c>
      <c r="C132" s="63" t="s">
        <v>946</v>
      </c>
      <c r="D132" s="24" t="s">
        <v>102</v>
      </c>
      <c r="E132" s="33" t="s">
        <v>548</v>
      </c>
      <c r="F132" s="135" t="s">
        <v>75</v>
      </c>
      <c r="G132" s="37">
        <v>47.6</v>
      </c>
      <c r="H132" s="133" t="s">
        <v>937</v>
      </c>
      <c r="I132" s="22">
        <v>3</v>
      </c>
      <c r="J132" s="134">
        <f>VLOOKUP(I132,'invulblad normen'!$A$10:$C$21,3,FALSE)</f>
        <v>0</v>
      </c>
      <c r="K132" s="22">
        <f t="shared" si="2"/>
        <v>0</v>
      </c>
      <c r="L132" s="22">
        <f t="shared" si="3"/>
        <v>0</v>
      </c>
    </row>
    <row r="133" spans="1:12" x14ac:dyDescent="0.25">
      <c r="A133" s="24" t="s">
        <v>139</v>
      </c>
      <c r="B133" s="24" t="s">
        <v>146</v>
      </c>
      <c r="C133" s="63" t="s">
        <v>946</v>
      </c>
      <c r="D133" s="26" t="s">
        <v>202</v>
      </c>
      <c r="E133" s="30" t="s">
        <v>83</v>
      </c>
      <c r="F133" s="137" t="s">
        <v>122</v>
      </c>
      <c r="G133" s="40">
        <v>191.3</v>
      </c>
      <c r="H133" s="30" t="s">
        <v>937</v>
      </c>
      <c r="I133" s="22">
        <v>5</v>
      </c>
      <c r="J133" s="134">
        <f>VLOOKUP(I133,'invulblad normen'!$A$10:$C$21,3,FALSE)</f>
        <v>0</v>
      </c>
      <c r="K133" s="22">
        <f t="shared" si="2"/>
        <v>0</v>
      </c>
      <c r="L133" s="22">
        <f t="shared" si="3"/>
        <v>0</v>
      </c>
    </row>
    <row r="134" spans="1:12" x14ac:dyDescent="0.25">
      <c r="A134" s="22" t="s">
        <v>143</v>
      </c>
      <c r="B134" s="22" t="s">
        <v>149</v>
      </c>
      <c r="C134" s="63" t="s">
        <v>946</v>
      </c>
      <c r="D134" s="22" t="s">
        <v>427</v>
      </c>
      <c r="E134" s="36" t="s">
        <v>83</v>
      </c>
      <c r="F134" s="132" t="s">
        <v>938</v>
      </c>
      <c r="G134" s="41">
        <v>100</v>
      </c>
      <c r="H134" s="36" t="s">
        <v>77</v>
      </c>
      <c r="I134" s="22">
        <v>1</v>
      </c>
      <c r="J134" s="134">
        <f>VLOOKUP(I134,'invulblad normen'!$A$10:$C$21,3,FALSE)</f>
        <v>0</v>
      </c>
      <c r="K134" s="22">
        <f t="shared" si="2"/>
        <v>0</v>
      </c>
      <c r="L134" s="22">
        <f t="shared" si="3"/>
        <v>0</v>
      </c>
    </row>
    <row r="135" spans="1:12" x14ac:dyDescent="0.25">
      <c r="A135" s="22" t="s">
        <v>140</v>
      </c>
      <c r="B135" s="22" t="s">
        <v>148</v>
      </c>
      <c r="C135" s="63" t="s">
        <v>946</v>
      </c>
      <c r="D135" s="22" t="s">
        <v>361</v>
      </c>
      <c r="E135" s="36" t="s">
        <v>83</v>
      </c>
      <c r="F135" s="29" t="s">
        <v>101</v>
      </c>
      <c r="G135" s="41">
        <v>14</v>
      </c>
      <c r="H135" s="133" t="s">
        <v>936</v>
      </c>
      <c r="I135" s="22">
        <v>2</v>
      </c>
      <c r="J135" s="134">
        <f>VLOOKUP(I135,'invulblad normen'!$A$10:$C$21,3,FALSE)</f>
        <v>0</v>
      </c>
      <c r="K135" s="22">
        <f t="shared" ref="K135:K198" si="4">J135*G135</f>
        <v>0</v>
      </c>
      <c r="L135" s="22">
        <f t="shared" ref="L135:L198" si="5">K135/200</f>
        <v>0</v>
      </c>
    </row>
    <row r="136" spans="1:12" x14ac:dyDescent="0.25">
      <c r="A136" s="24" t="s">
        <v>139</v>
      </c>
      <c r="B136" s="24" t="s">
        <v>145</v>
      </c>
      <c r="C136" s="63" t="s">
        <v>946</v>
      </c>
      <c r="D136" s="25" t="s">
        <v>163</v>
      </c>
      <c r="E136" s="30" t="s">
        <v>490</v>
      </c>
      <c r="F136" s="132" t="s">
        <v>938</v>
      </c>
      <c r="G136" s="40">
        <v>67.900000000000006</v>
      </c>
      <c r="H136" s="133" t="s">
        <v>937</v>
      </c>
      <c r="I136" s="22">
        <v>1</v>
      </c>
      <c r="J136" s="134">
        <f>VLOOKUP(I136,'invulblad normen'!$A$10:$C$21,3,FALSE)</f>
        <v>0</v>
      </c>
      <c r="K136" s="22">
        <f t="shared" si="4"/>
        <v>0</v>
      </c>
      <c r="L136" s="22">
        <f t="shared" si="5"/>
        <v>0</v>
      </c>
    </row>
    <row r="137" spans="1:12" x14ac:dyDescent="0.25">
      <c r="A137" s="24" t="s">
        <v>139</v>
      </c>
      <c r="B137" s="24" t="s">
        <v>146</v>
      </c>
      <c r="C137" s="63" t="s">
        <v>946</v>
      </c>
      <c r="D137" s="26" t="s">
        <v>212</v>
      </c>
      <c r="E137" s="30" t="s">
        <v>81</v>
      </c>
      <c r="F137" s="137" t="s">
        <v>122</v>
      </c>
      <c r="G137" s="40">
        <v>67.8</v>
      </c>
      <c r="H137" s="30" t="s">
        <v>937</v>
      </c>
      <c r="I137" s="22">
        <v>5</v>
      </c>
      <c r="J137" s="134">
        <f>VLOOKUP(I137,'invulblad normen'!$A$10:$C$21,3,FALSE)</f>
        <v>0</v>
      </c>
      <c r="K137" s="22">
        <f t="shared" si="4"/>
        <v>0</v>
      </c>
      <c r="L137" s="22">
        <f t="shared" si="5"/>
        <v>0</v>
      </c>
    </row>
    <row r="138" spans="1:12" x14ac:dyDescent="0.25">
      <c r="A138" s="22" t="s">
        <v>143</v>
      </c>
      <c r="B138" s="22" t="s">
        <v>149</v>
      </c>
      <c r="C138" s="63" t="s">
        <v>946</v>
      </c>
      <c r="D138" s="22" t="s">
        <v>427</v>
      </c>
      <c r="E138" s="36" t="s">
        <v>81</v>
      </c>
      <c r="F138" s="132" t="s">
        <v>938</v>
      </c>
      <c r="G138" s="41">
        <v>100</v>
      </c>
      <c r="H138" s="36" t="s">
        <v>77</v>
      </c>
      <c r="I138" s="22">
        <v>1</v>
      </c>
      <c r="J138" s="134">
        <f>VLOOKUP(I138,'invulblad normen'!$A$10:$C$21,3,FALSE)</f>
        <v>0</v>
      </c>
      <c r="K138" s="22">
        <f t="shared" si="4"/>
        <v>0</v>
      </c>
      <c r="L138" s="22">
        <f t="shared" si="5"/>
        <v>0</v>
      </c>
    </row>
    <row r="139" spans="1:12" x14ac:dyDescent="0.25">
      <c r="A139" s="24" t="s">
        <v>139</v>
      </c>
      <c r="B139" s="24" t="s">
        <v>145</v>
      </c>
      <c r="C139" s="63" t="s">
        <v>946</v>
      </c>
      <c r="D139" s="25" t="s">
        <v>201</v>
      </c>
      <c r="E139" s="30" t="s">
        <v>528</v>
      </c>
      <c r="F139" s="132" t="s">
        <v>940</v>
      </c>
      <c r="G139" s="40">
        <v>11.2</v>
      </c>
      <c r="H139" s="133" t="s">
        <v>937</v>
      </c>
      <c r="I139" s="22">
        <v>3</v>
      </c>
      <c r="J139" s="134">
        <f>VLOOKUP(I139,'invulblad normen'!$A$10:$C$21,3,FALSE)</f>
        <v>0</v>
      </c>
      <c r="K139" s="22">
        <f t="shared" si="4"/>
        <v>0</v>
      </c>
      <c r="L139" s="22">
        <f t="shared" si="5"/>
        <v>0</v>
      </c>
    </row>
    <row r="140" spans="1:12" x14ac:dyDescent="0.25">
      <c r="A140" s="24" t="s">
        <v>139</v>
      </c>
      <c r="B140" s="24" t="s">
        <v>146</v>
      </c>
      <c r="C140" s="63" t="s">
        <v>946</v>
      </c>
      <c r="D140" s="27" t="s">
        <v>172</v>
      </c>
      <c r="E140" s="30" t="s">
        <v>91</v>
      </c>
      <c r="F140" s="29" t="s">
        <v>939</v>
      </c>
      <c r="G140" s="40">
        <v>49.7</v>
      </c>
      <c r="H140" s="133" t="s">
        <v>937</v>
      </c>
      <c r="I140" s="22">
        <v>6</v>
      </c>
      <c r="J140" s="134">
        <f>VLOOKUP(I140,'invulblad normen'!$A$10:$C$21,3,FALSE)</f>
        <v>0</v>
      </c>
      <c r="K140" s="22">
        <f t="shared" si="4"/>
        <v>0</v>
      </c>
      <c r="L140" s="22">
        <f t="shared" si="5"/>
        <v>0</v>
      </c>
    </row>
    <row r="141" spans="1:12" x14ac:dyDescent="0.25">
      <c r="A141" s="24" t="s">
        <v>139</v>
      </c>
      <c r="B141" s="24" t="s">
        <v>145</v>
      </c>
      <c r="C141" s="63" t="s">
        <v>946</v>
      </c>
      <c r="D141" s="27" t="s">
        <v>102</v>
      </c>
      <c r="E141" s="30" t="s">
        <v>529</v>
      </c>
      <c r="F141" s="135" t="s">
        <v>75</v>
      </c>
      <c r="G141" s="40">
        <v>34.4</v>
      </c>
      <c r="H141" s="133" t="s">
        <v>937</v>
      </c>
      <c r="I141" s="22">
        <v>3</v>
      </c>
      <c r="J141" s="134">
        <f>VLOOKUP(I141,'invulblad normen'!$A$10:$C$21,3,FALSE)</f>
        <v>0</v>
      </c>
      <c r="K141" s="22">
        <f t="shared" si="4"/>
        <v>0</v>
      </c>
      <c r="L141" s="22">
        <f t="shared" si="5"/>
        <v>0</v>
      </c>
    </row>
    <row r="142" spans="1:12" x14ac:dyDescent="0.25">
      <c r="A142" s="24" t="s">
        <v>139</v>
      </c>
      <c r="B142" s="24" t="s">
        <v>145</v>
      </c>
      <c r="C142" s="63" t="s">
        <v>946</v>
      </c>
      <c r="D142" s="25" t="s">
        <v>72</v>
      </c>
      <c r="E142" s="30" t="s">
        <v>530</v>
      </c>
      <c r="F142" s="132" t="s">
        <v>940</v>
      </c>
      <c r="G142" s="38">
        <v>16.7</v>
      </c>
      <c r="H142" s="133" t="s">
        <v>937</v>
      </c>
      <c r="I142" s="22">
        <v>3</v>
      </c>
      <c r="J142" s="134">
        <f>VLOOKUP(I142,'invulblad normen'!$A$10:$C$21,3,FALSE)</f>
        <v>0</v>
      </c>
      <c r="K142" s="22">
        <f t="shared" si="4"/>
        <v>0</v>
      </c>
      <c r="L142" s="22">
        <f t="shared" si="5"/>
        <v>0</v>
      </c>
    </row>
    <row r="143" spans="1:12" x14ac:dyDescent="0.25">
      <c r="A143" s="24" t="s">
        <v>139</v>
      </c>
      <c r="B143" s="24" t="s">
        <v>146</v>
      </c>
      <c r="C143" s="63" t="s">
        <v>946</v>
      </c>
      <c r="D143" s="25" t="s">
        <v>127</v>
      </c>
      <c r="E143" s="30" t="s">
        <v>78</v>
      </c>
      <c r="F143" s="25" t="s">
        <v>127</v>
      </c>
      <c r="G143" s="38">
        <v>15.8</v>
      </c>
      <c r="H143" s="31" t="s">
        <v>937</v>
      </c>
      <c r="I143" s="22">
        <v>7</v>
      </c>
      <c r="J143" s="134">
        <f>VLOOKUP(I143,'invulblad normen'!$A$10:$C$21,3,FALSE)</f>
        <v>0</v>
      </c>
      <c r="K143" s="22">
        <f t="shared" si="4"/>
        <v>0</v>
      </c>
      <c r="L143" s="22">
        <f t="shared" si="5"/>
        <v>0</v>
      </c>
    </row>
    <row r="144" spans="1:12" x14ac:dyDescent="0.25">
      <c r="A144" s="22" t="s">
        <v>140</v>
      </c>
      <c r="B144" s="22" t="s">
        <v>148</v>
      </c>
      <c r="C144" s="63" t="s">
        <v>946</v>
      </c>
      <c r="D144" s="22" t="s">
        <v>359</v>
      </c>
      <c r="E144" s="36" t="s">
        <v>78</v>
      </c>
      <c r="F144" s="135" t="s">
        <v>75</v>
      </c>
      <c r="G144" s="41">
        <v>44</v>
      </c>
      <c r="H144" s="133" t="s">
        <v>936</v>
      </c>
      <c r="I144" s="22">
        <v>3</v>
      </c>
      <c r="J144" s="134">
        <f>VLOOKUP(I144,'invulblad normen'!$A$10:$C$21,3,FALSE)</f>
        <v>0</v>
      </c>
      <c r="K144" s="22">
        <f t="shared" si="4"/>
        <v>0</v>
      </c>
      <c r="L144" s="22">
        <f t="shared" si="5"/>
        <v>0</v>
      </c>
    </row>
    <row r="145" spans="1:12" x14ac:dyDescent="0.25">
      <c r="A145" s="24" t="s">
        <v>139</v>
      </c>
      <c r="B145" s="24" t="s">
        <v>145</v>
      </c>
      <c r="C145" s="63" t="s">
        <v>946</v>
      </c>
      <c r="D145" s="25" t="s">
        <v>97</v>
      </c>
      <c r="E145" s="30" t="s">
        <v>491</v>
      </c>
      <c r="F145" s="132" t="s">
        <v>938</v>
      </c>
      <c r="G145" s="38">
        <v>50</v>
      </c>
      <c r="H145" s="133" t="s">
        <v>937</v>
      </c>
      <c r="I145" s="22">
        <v>1</v>
      </c>
      <c r="J145" s="134">
        <f>VLOOKUP(I145,'invulblad normen'!$A$10:$C$21,3,FALSE)</f>
        <v>0</v>
      </c>
      <c r="K145" s="22">
        <f t="shared" si="4"/>
        <v>0</v>
      </c>
      <c r="L145" s="22">
        <f t="shared" si="5"/>
        <v>0</v>
      </c>
    </row>
    <row r="146" spans="1:12" x14ac:dyDescent="0.25">
      <c r="A146" s="24" t="s">
        <v>139</v>
      </c>
      <c r="B146" s="24" t="s">
        <v>145</v>
      </c>
      <c r="C146" s="63" t="s">
        <v>946</v>
      </c>
      <c r="D146" s="24" t="s">
        <v>97</v>
      </c>
      <c r="E146" s="33" t="s">
        <v>492</v>
      </c>
      <c r="F146" s="132" t="s">
        <v>938</v>
      </c>
      <c r="G146" s="38">
        <v>50</v>
      </c>
      <c r="H146" s="133" t="s">
        <v>937</v>
      </c>
      <c r="I146" s="22">
        <v>1</v>
      </c>
      <c r="J146" s="134">
        <f>VLOOKUP(I146,'invulblad normen'!$A$10:$C$21,3,FALSE)</f>
        <v>0</v>
      </c>
      <c r="K146" s="22">
        <f t="shared" si="4"/>
        <v>0</v>
      </c>
      <c r="L146" s="22">
        <f t="shared" si="5"/>
        <v>0</v>
      </c>
    </row>
    <row r="147" spans="1:12" x14ac:dyDescent="0.25">
      <c r="A147" s="22" t="s">
        <v>140</v>
      </c>
      <c r="B147" s="22" t="s">
        <v>148</v>
      </c>
      <c r="C147" s="63" t="s">
        <v>946</v>
      </c>
      <c r="D147" s="22" t="s">
        <v>203</v>
      </c>
      <c r="E147" s="36" t="s">
        <v>526</v>
      </c>
      <c r="F147" s="132" t="s">
        <v>938</v>
      </c>
      <c r="G147" s="41">
        <v>214.2</v>
      </c>
      <c r="H147" s="133" t="s">
        <v>936</v>
      </c>
      <c r="I147" s="22">
        <v>1</v>
      </c>
      <c r="J147" s="134">
        <f>VLOOKUP(I147,'invulblad normen'!$A$10:$C$21,3,FALSE)</f>
        <v>0</v>
      </c>
      <c r="K147" s="22">
        <f t="shared" si="4"/>
        <v>0</v>
      </c>
      <c r="L147" s="22">
        <f t="shared" si="5"/>
        <v>0</v>
      </c>
    </row>
    <row r="148" spans="1:12" x14ac:dyDescent="0.25">
      <c r="A148" s="22" t="s">
        <v>140</v>
      </c>
      <c r="B148" s="22" t="s">
        <v>148</v>
      </c>
      <c r="C148" s="63" t="s">
        <v>946</v>
      </c>
      <c r="D148" s="22" t="s">
        <v>204</v>
      </c>
      <c r="E148" s="36" t="s">
        <v>526</v>
      </c>
      <c r="F148" s="132" t="s">
        <v>938</v>
      </c>
      <c r="G148" s="41">
        <v>21.9</v>
      </c>
      <c r="H148" s="133" t="s">
        <v>936</v>
      </c>
      <c r="I148" s="22">
        <v>1</v>
      </c>
      <c r="J148" s="134">
        <f>VLOOKUP(I148,'invulblad normen'!$A$10:$C$21,3,FALSE)</f>
        <v>0</v>
      </c>
      <c r="K148" s="22">
        <f t="shared" si="4"/>
        <v>0</v>
      </c>
      <c r="L148" s="22">
        <f t="shared" si="5"/>
        <v>0</v>
      </c>
    </row>
    <row r="149" spans="1:12" x14ac:dyDescent="0.25">
      <c r="A149" s="24" t="s">
        <v>139</v>
      </c>
      <c r="B149" s="24" t="s">
        <v>145</v>
      </c>
      <c r="C149" s="63" t="s">
        <v>946</v>
      </c>
      <c r="D149" s="24" t="s">
        <v>97</v>
      </c>
      <c r="E149" s="33" t="s">
        <v>493</v>
      </c>
      <c r="F149" s="132" t="s">
        <v>938</v>
      </c>
      <c r="G149" s="37">
        <v>50</v>
      </c>
      <c r="H149" s="133" t="s">
        <v>937</v>
      </c>
      <c r="I149" s="22">
        <v>1</v>
      </c>
      <c r="J149" s="134">
        <f>VLOOKUP(I149,'invulblad normen'!$A$10:$C$21,3,FALSE)</f>
        <v>0</v>
      </c>
      <c r="K149" s="22">
        <f t="shared" si="4"/>
        <v>0</v>
      </c>
      <c r="L149" s="22">
        <f t="shared" si="5"/>
        <v>0</v>
      </c>
    </row>
    <row r="150" spans="1:12" x14ac:dyDescent="0.25">
      <c r="A150" s="24" t="s">
        <v>139</v>
      </c>
      <c r="B150" s="24" t="s">
        <v>146</v>
      </c>
      <c r="C150" s="63" t="s">
        <v>946</v>
      </c>
      <c r="D150" s="28" t="s">
        <v>213</v>
      </c>
      <c r="E150" s="32" t="s">
        <v>531</v>
      </c>
      <c r="F150" s="29" t="s">
        <v>941</v>
      </c>
      <c r="G150" s="37">
        <v>15.3</v>
      </c>
      <c r="H150" s="36" t="s">
        <v>76</v>
      </c>
      <c r="I150" s="22">
        <v>8</v>
      </c>
      <c r="J150" s="134">
        <f>VLOOKUP(I150,'invulblad normen'!$A$10:$C$21,3,FALSE)</f>
        <v>0</v>
      </c>
      <c r="K150" s="22">
        <f t="shared" si="4"/>
        <v>0</v>
      </c>
      <c r="L150" s="22">
        <f t="shared" si="5"/>
        <v>0</v>
      </c>
    </row>
    <row r="151" spans="1:12" x14ac:dyDescent="0.25">
      <c r="A151" s="22" t="s">
        <v>140</v>
      </c>
      <c r="B151" s="22" t="s">
        <v>148</v>
      </c>
      <c r="C151" s="63" t="s">
        <v>946</v>
      </c>
      <c r="D151" s="22" t="s">
        <v>205</v>
      </c>
      <c r="E151" s="36" t="s">
        <v>531</v>
      </c>
      <c r="F151" s="132" t="s">
        <v>938</v>
      </c>
      <c r="G151" s="41">
        <v>8.3000000000000007</v>
      </c>
      <c r="H151" s="133" t="s">
        <v>936</v>
      </c>
      <c r="I151" s="22">
        <v>1</v>
      </c>
      <c r="J151" s="134">
        <f>VLOOKUP(I151,'invulblad normen'!$A$10:$C$21,3,FALSE)</f>
        <v>0</v>
      </c>
      <c r="K151" s="22">
        <f t="shared" si="4"/>
        <v>0</v>
      </c>
      <c r="L151" s="22">
        <f t="shared" si="5"/>
        <v>0</v>
      </c>
    </row>
    <row r="152" spans="1:12" x14ac:dyDescent="0.25">
      <c r="A152" s="24" t="s">
        <v>139</v>
      </c>
      <c r="B152" s="24" t="s">
        <v>145</v>
      </c>
      <c r="C152" s="63" t="s">
        <v>946</v>
      </c>
      <c r="D152" s="24" t="s">
        <v>97</v>
      </c>
      <c r="E152" s="33" t="s">
        <v>494</v>
      </c>
      <c r="F152" s="132" t="s">
        <v>938</v>
      </c>
      <c r="G152" s="37">
        <v>50</v>
      </c>
      <c r="H152" s="133" t="s">
        <v>937</v>
      </c>
      <c r="I152" s="22">
        <v>1</v>
      </c>
      <c r="J152" s="134">
        <f>VLOOKUP(I152,'invulblad normen'!$A$10:$C$21,3,FALSE)</f>
        <v>0</v>
      </c>
      <c r="K152" s="22">
        <f t="shared" si="4"/>
        <v>0</v>
      </c>
      <c r="L152" s="22">
        <f t="shared" si="5"/>
        <v>0</v>
      </c>
    </row>
    <row r="153" spans="1:12" x14ac:dyDescent="0.25">
      <c r="A153" s="24" t="s">
        <v>139</v>
      </c>
      <c r="B153" s="24" t="s">
        <v>146</v>
      </c>
      <c r="C153" s="63" t="s">
        <v>946</v>
      </c>
      <c r="D153" s="28" t="s">
        <v>214</v>
      </c>
      <c r="E153" s="32" t="s">
        <v>527</v>
      </c>
      <c r="F153" s="29" t="s">
        <v>941</v>
      </c>
      <c r="G153" s="37">
        <v>12.3</v>
      </c>
      <c r="H153" s="36" t="s">
        <v>76</v>
      </c>
      <c r="I153" s="22">
        <v>8</v>
      </c>
      <c r="J153" s="134">
        <f>VLOOKUP(I153,'invulblad normen'!$A$10:$C$21,3,FALSE)</f>
        <v>0</v>
      </c>
      <c r="K153" s="22">
        <f t="shared" si="4"/>
        <v>0</v>
      </c>
      <c r="L153" s="22">
        <f t="shared" si="5"/>
        <v>0</v>
      </c>
    </row>
    <row r="154" spans="1:12" x14ac:dyDescent="0.25">
      <c r="A154" s="22" t="s">
        <v>140</v>
      </c>
      <c r="B154" s="22" t="s">
        <v>148</v>
      </c>
      <c r="C154" s="63" t="s">
        <v>946</v>
      </c>
      <c r="D154" s="22" t="s">
        <v>205</v>
      </c>
      <c r="E154" s="36" t="s">
        <v>527</v>
      </c>
      <c r="F154" s="132" t="s">
        <v>938</v>
      </c>
      <c r="G154" s="41">
        <v>8.3000000000000007</v>
      </c>
      <c r="H154" s="133" t="s">
        <v>936</v>
      </c>
      <c r="I154" s="22">
        <v>1</v>
      </c>
      <c r="J154" s="134">
        <f>VLOOKUP(I154,'invulblad normen'!$A$10:$C$21,3,FALSE)</f>
        <v>0</v>
      </c>
      <c r="K154" s="22">
        <f t="shared" si="4"/>
        <v>0</v>
      </c>
      <c r="L154" s="22">
        <f t="shared" si="5"/>
        <v>0</v>
      </c>
    </row>
    <row r="155" spans="1:12" x14ac:dyDescent="0.25">
      <c r="A155" s="24" t="s">
        <v>139</v>
      </c>
      <c r="B155" s="24" t="s">
        <v>145</v>
      </c>
      <c r="C155" s="63" t="s">
        <v>946</v>
      </c>
      <c r="D155" s="24" t="s">
        <v>97</v>
      </c>
      <c r="E155" s="33" t="s">
        <v>495</v>
      </c>
      <c r="F155" s="132" t="s">
        <v>938</v>
      </c>
      <c r="G155" s="37">
        <v>50</v>
      </c>
      <c r="H155" s="133" t="s">
        <v>937</v>
      </c>
      <c r="I155" s="22">
        <v>1</v>
      </c>
      <c r="J155" s="134">
        <f>VLOOKUP(I155,'invulblad normen'!$A$10:$C$21,3,FALSE)</f>
        <v>0</v>
      </c>
      <c r="K155" s="22">
        <f t="shared" si="4"/>
        <v>0</v>
      </c>
      <c r="L155" s="22">
        <f t="shared" si="5"/>
        <v>0</v>
      </c>
    </row>
    <row r="156" spans="1:12" x14ac:dyDescent="0.25">
      <c r="A156" s="24" t="s">
        <v>139</v>
      </c>
      <c r="B156" s="24" t="s">
        <v>145</v>
      </c>
      <c r="C156" s="63" t="s">
        <v>946</v>
      </c>
      <c r="D156" s="24" t="s">
        <v>97</v>
      </c>
      <c r="E156" s="33" t="s">
        <v>496</v>
      </c>
      <c r="F156" s="132" t="s">
        <v>938</v>
      </c>
      <c r="G156" s="37">
        <v>50</v>
      </c>
      <c r="H156" s="133" t="s">
        <v>937</v>
      </c>
      <c r="I156" s="22">
        <v>1</v>
      </c>
      <c r="J156" s="134">
        <f>VLOOKUP(I156,'invulblad normen'!$A$10:$C$21,3,FALSE)</f>
        <v>0</v>
      </c>
      <c r="K156" s="22">
        <f t="shared" si="4"/>
        <v>0</v>
      </c>
      <c r="L156" s="22">
        <f t="shared" si="5"/>
        <v>0</v>
      </c>
    </row>
    <row r="157" spans="1:12" x14ac:dyDescent="0.25">
      <c r="A157" s="24" t="s">
        <v>139</v>
      </c>
      <c r="B157" s="24" t="s">
        <v>145</v>
      </c>
      <c r="C157" s="63" t="s">
        <v>946</v>
      </c>
      <c r="D157" s="24" t="s">
        <v>207</v>
      </c>
      <c r="E157" s="33" t="s">
        <v>536</v>
      </c>
      <c r="F157" s="132" t="s">
        <v>940</v>
      </c>
      <c r="G157" s="37">
        <v>22.3</v>
      </c>
      <c r="H157" s="133" t="s">
        <v>937</v>
      </c>
      <c r="I157" s="22">
        <v>3</v>
      </c>
      <c r="J157" s="134">
        <f>VLOOKUP(I157,'invulblad normen'!$A$10:$C$21,3,FALSE)</f>
        <v>0</v>
      </c>
      <c r="K157" s="22">
        <f t="shared" si="4"/>
        <v>0</v>
      </c>
      <c r="L157" s="22">
        <f t="shared" si="5"/>
        <v>0</v>
      </c>
    </row>
    <row r="158" spans="1:12" x14ac:dyDescent="0.25">
      <c r="A158" s="22" t="s">
        <v>140</v>
      </c>
      <c r="B158" s="22" t="s">
        <v>148</v>
      </c>
      <c r="C158" s="63" t="s">
        <v>946</v>
      </c>
      <c r="D158" s="22" t="s">
        <v>360</v>
      </c>
      <c r="E158" s="36" t="s">
        <v>702</v>
      </c>
      <c r="F158" s="132" t="s">
        <v>940</v>
      </c>
      <c r="G158" s="41">
        <v>17.5</v>
      </c>
      <c r="H158" s="133" t="s">
        <v>936</v>
      </c>
      <c r="I158" s="22">
        <v>3</v>
      </c>
      <c r="J158" s="134">
        <f>VLOOKUP(I158,'invulblad normen'!$A$10:$C$21,3,FALSE)</f>
        <v>0</v>
      </c>
      <c r="K158" s="22">
        <f t="shared" si="4"/>
        <v>0</v>
      </c>
      <c r="L158" s="22">
        <f t="shared" si="5"/>
        <v>0</v>
      </c>
    </row>
    <row r="159" spans="1:12" x14ac:dyDescent="0.25">
      <c r="A159" s="24" t="s">
        <v>139</v>
      </c>
      <c r="B159" s="24" t="s">
        <v>145</v>
      </c>
      <c r="C159" s="63" t="s">
        <v>946</v>
      </c>
      <c r="D159" s="24" t="s">
        <v>157</v>
      </c>
      <c r="E159" s="33" t="s">
        <v>497</v>
      </c>
      <c r="F159" s="132" t="s">
        <v>938</v>
      </c>
      <c r="G159" s="37">
        <v>119.1</v>
      </c>
      <c r="H159" s="133" t="s">
        <v>937</v>
      </c>
      <c r="I159" s="22">
        <v>1</v>
      </c>
      <c r="J159" s="134">
        <f>VLOOKUP(I159,'invulblad normen'!$A$10:$C$21,3,FALSE)</f>
        <v>0</v>
      </c>
      <c r="K159" s="22">
        <f t="shared" si="4"/>
        <v>0</v>
      </c>
      <c r="L159" s="22">
        <f t="shared" si="5"/>
        <v>0</v>
      </c>
    </row>
    <row r="160" spans="1:12" x14ac:dyDescent="0.25">
      <c r="A160" s="22" t="s">
        <v>140</v>
      </c>
      <c r="B160" s="22" t="s">
        <v>148</v>
      </c>
      <c r="C160" s="63" t="s">
        <v>946</v>
      </c>
      <c r="D160" s="22" t="s">
        <v>360</v>
      </c>
      <c r="E160" s="36" t="s">
        <v>549</v>
      </c>
      <c r="F160" s="132" t="s">
        <v>940</v>
      </c>
      <c r="G160" s="41">
        <v>13.6</v>
      </c>
      <c r="H160" s="133" t="s">
        <v>936</v>
      </c>
      <c r="I160" s="22">
        <v>3</v>
      </c>
      <c r="J160" s="134">
        <f>VLOOKUP(I160,'invulblad normen'!$A$10:$C$21,3,FALSE)</f>
        <v>0</v>
      </c>
      <c r="K160" s="22">
        <f t="shared" si="4"/>
        <v>0</v>
      </c>
      <c r="L160" s="22">
        <f t="shared" si="5"/>
        <v>0</v>
      </c>
    </row>
    <row r="161" spans="1:12" x14ac:dyDescent="0.25">
      <c r="A161" s="24" t="s">
        <v>139</v>
      </c>
      <c r="B161" s="24" t="s">
        <v>145</v>
      </c>
      <c r="C161" s="63" t="s">
        <v>946</v>
      </c>
      <c r="D161" s="24" t="s">
        <v>72</v>
      </c>
      <c r="E161" s="33" t="s">
        <v>538</v>
      </c>
      <c r="F161" s="132" t="s">
        <v>940</v>
      </c>
      <c r="G161" s="37">
        <v>16.7</v>
      </c>
      <c r="H161" s="133" t="s">
        <v>937</v>
      </c>
      <c r="I161" s="22">
        <v>3</v>
      </c>
      <c r="J161" s="134">
        <f>VLOOKUP(I161,'invulblad normen'!$A$10:$C$21,3,FALSE)</f>
        <v>0</v>
      </c>
      <c r="K161" s="22">
        <f t="shared" si="4"/>
        <v>0</v>
      </c>
      <c r="L161" s="22">
        <f t="shared" si="5"/>
        <v>0</v>
      </c>
    </row>
    <row r="162" spans="1:12" x14ac:dyDescent="0.25">
      <c r="A162" s="24" t="s">
        <v>139</v>
      </c>
      <c r="B162" s="24" t="s">
        <v>146</v>
      </c>
      <c r="C162" s="63" t="s">
        <v>946</v>
      </c>
      <c r="D162" s="28" t="s">
        <v>215</v>
      </c>
      <c r="E162" s="32" t="s">
        <v>550</v>
      </c>
      <c r="F162" s="29" t="s">
        <v>941</v>
      </c>
      <c r="G162" s="37">
        <v>2.9</v>
      </c>
      <c r="H162" s="36" t="s">
        <v>76</v>
      </c>
      <c r="I162" s="22">
        <v>8</v>
      </c>
      <c r="J162" s="134">
        <f>VLOOKUP(I162,'invulblad normen'!$A$10:$C$21,3,FALSE)</f>
        <v>0</v>
      </c>
      <c r="K162" s="22">
        <f t="shared" si="4"/>
        <v>0</v>
      </c>
      <c r="L162" s="22">
        <f t="shared" si="5"/>
        <v>0</v>
      </c>
    </row>
    <row r="163" spans="1:12" x14ac:dyDescent="0.25">
      <c r="A163" s="24" t="s">
        <v>139</v>
      </c>
      <c r="B163" s="24" t="s">
        <v>145</v>
      </c>
      <c r="C163" s="63" t="s">
        <v>946</v>
      </c>
      <c r="D163" s="24" t="s">
        <v>102</v>
      </c>
      <c r="E163" s="33" t="s">
        <v>539</v>
      </c>
      <c r="F163" s="135" t="s">
        <v>75</v>
      </c>
      <c r="G163" s="37">
        <v>45</v>
      </c>
      <c r="H163" s="133" t="s">
        <v>937</v>
      </c>
      <c r="I163" s="22">
        <v>3</v>
      </c>
      <c r="J163" s="134">
        <f>VLOOKUP(I163,'invulblad normen'!$A$10:$C$21,3,FALSE)</f>
        <v>0</v>
      </c>
      <c r="K163" s="22">
        <f t="shared" si="4"/>
        <v>0</v>
      </c>
      <c r="L163" s="22">
        <f t="shared" si="5"/>
        <v>0</v>
      </c>
    </row>
    <row r="164" spans="1:12" x14ac:dyDescent="0.25">
      <c r="A164" s="24" t="s">
        <v>139</v>
      </c>
      <c r="B164" s="24" t="s">
        <v>146</v>
      </c>
      <c r="C164" s="63" t="s">
        <v>946</v>
      </c>
      <c r="D164" s="28" t="s">
        <v>216</v>
      </c>
      <c r="E164" s="32" t="s">
        <v>551</v>
      </c>
      <c r="F164" s="29" t="s">
        <v>941</v>
      </c>
      <c r="G164" s="37">
        <v>2.9</v>
      </c>
      <c r="H164" s="36" t="s">
        <v>76</v>
      </c>
      <c r="I164" s="22">
        <v>8</v>
      </c>
      <c r="J164" s="134">
        <f>VLOOKUP(I164,'invulblad normen'!$A$10:$C$21,3,FALSE)</f>
        <v>0</v>
      </c>
      <c r="K164" s="22">
        <f t="shared" si="4"/>
        <v>0</v>
      </c>
      <c r="L164" s="22">
        <f t="shared" si="5"/>
        <v>0</v>
      </c>
    </row>
    <row r="165" spans="1:12" x14ac:dyDescent="0.25">
      <c r="A165" s="24" t="s">
        <v>139</v>
      </c>
      <c r="B165" s="24" t="s">
        <v>145</v>
      </c>
      <c r="C165" s="63" t="s">
        <v>946</v>
      </c>
      <c r="D165" s="24" t="s">
        <v>102</v>
      </c>
      <c r="E165" s="33" t="s">
        <v>540</v>
      </c>
      <c r="F165" s="135" t="s">
        <v>75</v>
      </c>
      <c r="G165" s="37">
        <v>191.6</v>
      </c>
      <c r="H165" s="133" t="s">
        <v>937</v>
      </c>
      <c r="I165" s="22">
        <v>3</v>
      </c>
      <c r="J165" s="134">
        <f>VLOOKUP(I165,'invulblad normen'!$A$10:$C$21,3,FALSE)</f>
        <v>0</v>
      </c>
      <c r="K165" s="22">
        <f t="shared" si="4"/>
        <v>0</v>
      </c>
      <c r="L165" s="22">
        <f t="shared" si="5"/>
        <v>0</v>
      </c>
    </row>
    <row r="166" spans="1:12" x14ac:dyDescent="0.25">
      <c r="A166" s="24" t="s">
        <v>139</v>
      </c>
      <c r="B166" s="24" t="s">
        <v>146</v>
      </c>
      <c r="C166" s="63" t="s">
        <v>946</v>
      </c>
      <c r="D166" s="28" t="s">
        <v>217</v>
      </c>
      <c r="E166" s="32" t="s">
        <v>552</v>
      </c>
      <c r="F166" s="29" t="s">
        <v>941</v>
      </c>
      <c r="G166" s="37">
        <v>3.7</v>
      </c>
      <c r="H166" s="32" t="s">
        <v>937</v>
      </c>
      <c r="I166" s="22">
        <v>8</v>
      </c>
      <c r="J166" s="134">
        <f>VLOOKUP(I166,'invulblad normen'!$A$10:$C$21,3,FALSE)</f>
        <v>0</v>
      </c>
      <c r="K166" s="22">
        <f t="shared" si="4"/>
        <v>0</v>
      </c>
      <c r="L166" s="22">
        <f t="shared" si="5"/>
        <v>0</v>
      </c>
    </row>
    <row r="167" spans="1:12" x14ac:dyDescent="0.25">
      <c r="A167" s="24" t="s">
        <v>139</v>
      </c>
      <c r="B167" s="24" t="s">
        <v>145</v>
      </c>
      <c r="C167" s="63" t="s">
        <v>946</v>
      </c>
      <c r="D167" s="24" t="s">
        <v>135</v>
      </c>
      <c r="E167" s="33" t="s">
        <v>541</v>
      </c>
      <c r="F167" s="29" t="s">
        <v>941</v>
      </c>
      <c r="G167" s="37">
        <v>2.6</v>
      </c>
      <c r="H167" s="36" t="s">
        <v>937</v>
      </c>
      <c r="I167" s="22">
        <v>8</v>
      </c>
      <c r="J167" s="134">
        <f>VLOOKUP(I167,'invulblad normen'!$A$10:$C$21,3,FALSE)</f>
        <v>0</v>
      </c>
      <c r="K167" s="22">
        <f t="shared" si="4"/>
        <v>0</v>
      </c>
      <c r="L167" s="22">
        <f t="shared" si="5"/>
        <v>0</v>
      </c>
    </row>
    <row r="168" spans="1:12" x14ac:dyDescent="0.25">
      <c r="A168" s="24" t="s">
        <v>139</v>
      </c>
      <c r="B168" s="24" t="s">
        <v>145</v>
      </c>
      <c r="C168" s="63" t="s">
        <v>946</v>
      </c>
      <c r="D168" s="24" t="s">
        <v>134</v>
      </c>
      <c r="E168" s="33" t="s">
        <v>542</v>
      </c>
      <c r="F168" s="29" t="s">
        <v>941</v>
      </c>
      <c r="G168" s="37">
        <v>2.6</v>
      </c>
      <c r="H168" s="36" t="s">
        <v>937</v>
      </c>
      <c r="I168" s="22">
        <v>8</v>
      </c>
      <c r="J168" s="134">
        <f>VLOOKUP(I168,'invulblad normen'!$A$10:$C$21,3,FALSE)</f>
        <v>0</v>
      </c>
      <c r="K168" s="22">
        <f t="shared" si="4"/>
        <v>0</v>
      </c>
      <c r="L168" s="22">
        <f t="shared" si="5"/>
        <v>0</v>
      </c>
    </row>
    <row r="169" spans="1:12" x14ac:dyDescent="0.25">
      <c r="A169" s="24" t="s">
        <v>139</v>
      </c>
      <c r="B169" s="24" t="s">
        <v>145</v>
      </c>
      <c r="C169" s="63" t="s">
        <v>946</v>
      </c>
      <c r="D169" s="27" t="s">
        <v>209</v>
      </c>
      <c r="E169" s="33" t="s">
        <v>543</v>
      </c>
      <c r="F169" s="29" t="s">
        <v>941</v>
      </c>
      <c r="G169" s="40">
        <v>22.3</v>
      </c>
      <c r="H169" s="36" t="s">
        <v>937</v>
      </c>
      <c r="I169" s="22">
        <v>8</v>
      </c>
      <c r="J169" s="134">
        <f>VLOOKUP(I169,'invulblad normen'!$A$10:$C$21,3,FALSE)</f>
        <v>0</v>
      </c>
      <c r="K169" s="22">
        <f t="shared" si="4"/>
        <v>0</v>
      </c>
      <c r="L169" s="22">
        <f t="shared" si="5"/>
        <v>0</v>
      </c>
    </row>
    <row r="170" spans="1:12" x14ac:dyDescent="0.25">
      <c r="A170" s="24" t="s">
        <v>139</v>
      </c>
      <c r="B170" s="24" t="s">
        <v>145</v>
      </c>
      <c r="C170" s="63" t="s">
        <v>946</v>
      </c>
      <c r="D170" s="27" t="s">
        <v>210</v>
      </c>
      <c r="E170" s="33" t="s">
        <v>544</v>
      </c>
      <c r="F170" s="29" t="s">
        <v>941</v>
      </c>
      <c r="G170" s="40">
        <v>22.3</v>
      </c>
      <c r="H170" s="36" t="s">
        <v>937</v>
      </c>
      <c r="I170" s="22">
        <v>8</v>
      </c>
      <c r="J170" s="134">
        <f>VLOOKUP(I170,'invulblad normen'!$A$10:$C$21,3,FALSE)</f>
        <v>0</v>
      </c>
      <c r="K170" s="22">
        <f t="shared" si="4"/>
        <v>0</v>
      </c>
      <c r="L170" s="22">
        <f t="shared" si="5"/>
        <v>0</v>
      </c>
    </row>
    <row r="171" spans="1:12" x14ac:dyDescent="0.25">
      <c r="A171" s="24" t="s">
        <v>139</v>
      </c>
      <c r="B171" s="24" t="s">
        <v>146</v>
      </c>
      <c r="C171" s="63" t="s">
        <v>946</v>
      </c>
      <c r="D171" s="27" t="s">
        <v>164</v>
      </c>
      <c r="E171" s="31" t="s">
        <v>110</v>
      </c>
      <c r="F171" s="132" t="s">
        <v>938</v>
      </c>
      <c r="G171" s="40">
        <v>98.4</v>
      </c>
      <c r="H171" s="30" t="s">
        <v>937</v>
      </c>
      <c r="I171" s="22">
        <v>1</v>
      </c>
      <c r="J171" s="134">
        <f>VLOOKUP(I171,'invulblad normen'!$A$10:$C$21,3,FALSE)</f>
        <v>0</v>
      </c>
      <c r="K171" s="22">
        <f t="shared" si="4"/>
        <v>0</v>
      </c>
      <c r="L171" s="22">
        <f t="shared" si="5"/>
        <v>0</v>
      </c>
    </row>
    <row r="172" spans="1:12" x14ac:dyDescent="0.25">
      <c r="A172" s="24" t="s">
        <v>139</v>
      </c>
      <c r="B172" s="24" t="s">
        <v>146</v>
      </c>
      <c r="C172" s="63" t="s">
        <v>946</v>
      </c>
      <c r="D172" s="27" t="s">
        <v>165</v>
      </c>
      <c r="E172" s="31" t="s">
        <v>111</v>
      </c>
      <c r="F172" s="132" t="s">
        <v>938</v>
      </c>
      <c r="G172" s="40">
        <v>48.9</v>
      </c>
      <c r="H172" s="133" t="s">
        <v>936</v>
      </c>
      <c r="I172" s="22">
        <v>1</v>
      </c>
      <c r="J172" s="134">
        <f>VLOOKUP(I172,'invulblad normen'!$A$10:$C$21,3,FALSE)</f>
        <v>0</v>
      </c>
      <c r="K172" s="22">
        <f t="shared" si="4"/>
        <v>0</v>
      </c>
      <c r="L172" s="22">
        <f t="shared" si="5"/>
        <v>0</v>
      </c>
    </row>
    <row r="173" spans="1:12" x14ac:dyDescent="0.25">
      <c r="A173" s="24" t="s">
        <v>139</v>
      </c>
      <c r="B173" s="24" t="s">
        <v>146</v>
      </c>
      <c r="C173" s="63" t="s">
        <v>946</v>
      </c>
      <c r="D173" s="27" t="s">
        <v>165</v>
      </c>
      <c r="E173" s="31" t="s">
        <v>112</v>
      </c>
      <c r="F173" s="132" t="s">
        <v>938</v>
      </c>
      <c r="G173" s="40">
        <v>49</v>
      </c>
      <c r="H173" s="133" t="s">
        <v>936</v>
      </c>
      <c r="I173" s="22">
        <v>1</v>
      </c>
      <c r="J173" s="134">
        <f>VLOOKUP(I173,'invulblad normen'!$A$10:$C$21,3,FALSE)</f>
        <v>0</v>
      </c>
      <c r="K173" s="22">
        <f t="shared" si="4"/>
        <v>0</v>
      </c>
      <c r="L173" s="22">
        <f t="shared" si="5"/>
        <v>0</v>
      </c>
    </row>
    <row r="174" spans="1:12" x14ac:dyDescent="0.25">
      <c r="A174" s="24" t="s">
        <v>139</v>
      </c>
      <c r="B174" s="24" t="s">
        <v>146</v>
      </c>
      <c r="C174" s="63" t="s">
        <v>946</v>
      </c>
      <c r="D174" s="27" t="s">
        <v>219</v>
      </c>
      <c r="E174" s="32" t="s">
        <v>113</v>
      </c>
      <c r="F174" s="132" t="s">
        <v>940</v>
      </c>
      <c r="G174" s="40">
        <v>21.4</v>
      </c>
      <c r="H174" s="133" t="s">
        <v>936</v>
      </c>
      <c r="I174" s="22">
        <v>3</v>
      </c>
      <c r="J174" s="134">
        <f>VLOOKUP(I174,'invulblad normen'!$A$10:$C$21,3,FALSE)</f>
        <v>0</v>
      </c>
      <c r="K174" s="22">
        <f t="shared" si="4"/>
        <v>0</v>
      </c>
      <c r="L174" s="22">
        <f t="shared" si="5"/>
        <v>0</v>
      </c>
    </row>
    <row r="175" spans="1:12" x14ac:dyDescent="0.25">
      <c r="A175" s="24" t="s">
        <v>139</v>
      </c>
      <c r="B175" s="24" t="s">
        <v>146</v>
      </c>
      <c r="C175" s="63" t="s">
        <v>946</v>
      </c>
      <c r="D175" s="27" t="s">
        <v>220</v>
      </c>
      <c r="E175" s="31" t="s">
        <v>106</v>
      </c>
      <c r="F175" s="132" t="s">
        <v>940</v>
      </c>
      <c r="G175" s="40">
        <v>22.1</v>
      </c>
      <c r="H175" s="133" t="s">
        <v>936</v>
      </c>
      <c r="I175" s="22">
        <v>3</v>
      </c>
      <c r="J175" s="134">
        <f>VLOOKUP(I175,'invulblad normen'!$A$10:$C$21,3,FALSE)</f>
        <v>0</v>
      </c>
      <c r="K175" s="22">
        <f t="shared" si="4"/>
        <v>0</v>
      </c>
      <c r="L175" s="22">
        <f t="shared" si="5"/>
        <v>0</v>
      </c>
    </row>
    <row r="176" spans="1:12" x14ac:dyDescent="0.25">
      <c r="A176" s="24" t="s">
        <v>139</v>
      </c>
      <c r="B176" s="24" t="s">
        <v>146</v>
      </c>
      <c r="C176" s="63" t="s">
        <v>946</v>
      </c>
      <c r="D176" s="27" t="s">
        <v>133</v>
      </c>
      <c r="E176" s="32" t="s">
        <v>555</v>
      </c>
      <c r="F176" s="132" t="s">
        <v>940</v>
      </c>
      <c r="G176" s="40">
        <v>21.7</v>
      </c>
      <c r="H176" s="133" t="s">
        <v>936</v>
      </c>
      <c r="I176" s="22">
        <v>3</v>
      </c>
      <c r="J176" s="134">
        <f>VLOOKUP(I176,'invulblad normen'!$A$10:$C$21,3,FALSE)</f>
        <v>0</v>
      </c>
      <c r="K176" s="22">
        <f t="shared" si="4"/>
        <v>0</v>
      </c>
      <c r="L176" s="22">
        <f t="shared" si="5"/>
        <v>0</v>
      </c>
    </row>
    <row r="177" spans="1:12" x14ac:dyDescent="0.25">
      <c r="A177" s="24" t="s">
        <v>139</v>
      </c>
      <c r="B177" s="24" t="s">
        <v>146</v>
      </c>
      <c r="C177" s="63" t="s">
        <v>946</v>
      </c>
      <c r="D177" s="27" t="s">
        <v>221</v>
      </c>
      <c r="E177" s="31" t="s">
        <v>556</v>
      </c>
      <c r="F177" s="132" t="s">
        <v>940</v>
      </c>
      <c r="G177" s="40">
        <v>22.1</v>
      </c>
      <c r="H177" s="133" t="s">
        <v>936</v>
      </c>
      <c r="I177" s="22">
        <v>3</v>
      </c>
      <c r="J177" s="134">
        <f>VLOOKUP(I177,'invulblad normen'!$A$10:$C$21,3,FALSE)</f>
        <v>0</v>
      </c>
      <c r="K177" s="22">
        <f t="shared" si="4"/>
        <v>0</v>
      </c>
      <c r="L177" s="22">
        <f t="shared" si="5"/>
        <v>0</v>
      </c>
    </row>
    <row r="178" spans="1:12" x14ac:dyDescent="0.25">
      <c r="A178" s="24" t="s">
        <v>139</v>
      </c>
      <c r="B178" s="24" t="s">
        <v>146</v>
      </c>
      <c r="C178" s="63" t="s">
        <v>946</v>
      </c>
      <c r="D178" s="27" t="s">
        <v>166</v>
      </c>
      <c r="E178" s="32" t="s">
        <v>498</v>
      </c>
      <c r="F178" s="132" t="s">
        <v>938</v>
      </c>
      <c r="G178" s="40">
        <v>51.7</v>
      </c>
      <c r="H178" s="133" t="s">
        <v>936</v>
      </c>
      <c r="I178" s="22">
        <v>1</v>
      </c>
      <c r="J178" s="134">
        <f>VLOOKUP(I178,'invulblad normen'!$A$10:$C$21,3,FALSE)</f>
        <v>0</v>
      </c>
      <c r="K178" s="22">
        <f t="shared" si="4"/>
        <v>0</v>
      </c>
      <c r="L178" s="22">
        <f t="shared" si="5"/>
        <v>0</v>
      </c>
    </row>
    <row r="179" spans="1:12" x14ac:dyDescent="0.25">
      <c r="A179" s="24" t="s">
        <v>139</v>
      </c>
      <c r="B179" s="24" t="s">
        <v>146</v>
      </c>
      <c r="C179" s="63" t="s">
        <v>946</v>
      </c>
      <c r="D179" s="25" t="s">
        <v>167</v>
      </c>
      <c r="E179" s="31" t="s">
        <v>107</v>
      </c>
      <c r="F179" s="132" t="s">
        <v>938</v>
      </c>
      <c r="G179" s="38">
        <v>76.8</v>
      </c>
      <c r="H179" s="133" t="s">
        <v>936</v>
      </c>
      <c r="I179" s="22">
        <v>1</v>
      </c>
      <c r="J179" s="134">
        <f>VLOOKUP(I179,'invulblad normen'!$A$10:$C$21,3,FALSE)</f>
        <v>0</v>
      </c>
      <c r="K179" s="22">
        <f t="shared" si="4"/>
        <v>0</v>
      </c>
      <c r="L179" s="22">
        <f t="shared" si="5"/>
        <v>0</v>
      </c>
    </row>
    <row r="180" spans="1:12" x14ac:dyDescent="0.25">
      <c r="A180" s="24" t="s">
        <v>139</v>
      </c>
      <c r="B180" s="24" t="s">
        <v>146</v>
      </c>
      <c r="C180" s="63">
        <v>1</v>
      </c>
      <c r="D180" s="28" t="s">
        <v>102</v>
      </c>
      <c r="E180" s="32" t="s">
        <v>93</v>
      </c>
      <c r="F180" s="135" t="s">
        <v>75</v>
      </c>
      <c r="G180" s="37">
        <v>48.2</v>
      </c>
      <c r="H180" s="133" t="s">
        <v>936</v>
      </c>
      <c r="I180" s="22">
        <v>3</v>
      </c>
      <c r="J180" s="134">
        <f>VLOOKUP(I180,'invulblad normen'!$A$10:$C$21,3,FALSE)</f>
        <v>0</v>
      </c>
      <c r="K180" s="22">
        <f t="shared" si="4"/>
        <v>0</v>
      </c>
      <c r="L180" s="22">
        <f t="shared" si="5"/>
        <v>0</v>
      </c>
    </row>
    <row r="181" spans="1:12" x14ac:dyDescent="0.25">
      <c r="A181" s="22" t="s">
        <v>143</v>
      </c>
      <c r="B181" s="22" t="s">
        <v>149</v>
      </c>
      <c r="C181" s="63">
        <v>1</v>
      </c>
      <c r="D181" s="22" t="s">
        <v>442</v>
      </c>
      <c r="E181" s="36" t="s">
        <v>93</v>
      </c>
      <c r="F181" s="132" t="s">
        <v>938</v>
      </c>
      <c r="G181" s="41">
        <v>53</v>
      </c>
      <c r="H181" s="36" t="s">
        <v>77</v>
      </c>
      <c r="I181" s="22">
        <v>1</v>
      </c>
      <c r="J181" s="134">
        <f>VLOOKUP(I181,'invulblad normen'!$A$10:$C$21,3,FALSE)</f>
        <v>0</v>
      </c>
      <c r="K181" s="22">
        <f t="shared" si="4"/>
        <v>0</v>
      </c>
      <c r="L181" s="22">
        <f t="shared" si="5"/>
        <v>0</v>
      </c>
    </row>
    <row r="182" spans="1:12" x14ac:dyDescent="0.25">
      <c r="A182" s="22" t="s">
        <v>140</v>
      </c>
      <c r="B182" s="22" t="s">
        <v>148</v>
      </c>
      <c r="C182" s="63">
        <v>1</v>
      </c>
      <c r="D182" s="22" t="s">
        <v>336</v>
      </c>
      <c r="E182" s="36" t="s">
        <v>93</v>
      </c>
      <c r="F182" s="29" t="s">
        <v>939</v>
      </c>
      <c r="G182" s="41">
        <v>11.2</v>
      </c>
      <c r="H182" s="31" t="s">
        <v>937</v>
      </c>
      <c r="I182" s="22">
        <v>6</v>
      </c>
      <c r="J182" s="134">
        <f>VLOOKUP(I182,'invulblad normen'!$A$10:$C$21,3,FALSE)</f>
        <v>0</v>
      </c>
      <c r="K182" s="22">
        <f t="shared" si="4"/>
        <v>0</v>
      </c>
      <c r="L182" s="22">
        <f t="shared" si="5"/>
        <v>0</v>
      </c>
    </row>
    <row r="183" spans="1:12" x14ac:dyDescent="0.25">
      <c r="A183" s="22" t="s">
        <v>143</v>
      </c>
      <c r="B183" s="22" t="s">
        <v>149</v>
      </c>
      <c r="C183" s="63">
        <v>1</v>
      </c>
      <c r="D183" s="22" t="s">
        <v>442</v>
      </c>
      <c r="E183" s="36" t="s">
        <v>89</v>
      </c>
      <c r="F183" s="132" t="s">
        <v>938</v>
      </c>
      <c r="G183" s="41">
        <v>55</v>
      </c>
      <c r="H183" s="36" t="s">
        <v>77</v>
      </c>
      <c r="I183" s="22">
        <v>1</v>
      </c>
      <c r="J183" s="134">
        <f>VLOOKUP(I183,'invulblad normen'!$A$10:$C$21,3,FALSE)</f>
        <v>0</v>
      </c>
      <c r="K183" s="22">
        <f t="shared" si="4"/>
        <v>0</v>
      </c>
      <c r="L183" s="22">
        <f t="shared" si="5"/>
        <v>0</v>
      </c>
    </row>
    <row r="184" spans="1:12" x14ac:dyDescent="0.25">
      <c r="A184" s="24" t="s">
        <v>139</v>
      </c>
      <c r="B184" s="24" t="s">
        <v>146</v>
      </c>
      <c r="C184" s="63">
        <v>1</v>
      </c>
      <c r="D184" s="28" t="s">
        <v>102</v>
      </c>
      <c r="E184" s="32" t="s">
        <v>559</v>
      </c>
      <c r="F184" s="135" t="s">
        <v>75</v>
      </c>
      <c r="G184" s="37">
        <v>51.5</v>
      </c>
      <c r="H184" s="133" t="s">
        <v>936</v>
      </c>
      <c r="I184" s="22">
        <v>3</v>
      </c>
      <c r="J184" s="134">
        <f>VLOOKUP(I184,'invulblad normen'!$A$10:$C$21,3,FALSE)</f>
        <v>0</v>
      </c>
      <c r="K184" s="22">
        <f t="shared" si="4"/>
        <v>0</v>
      </c>
      <c r="L184" s="22">
        <f t="shared" si="5"/>
        <v>0</v>
      </c>
    </row>
    <row r="185" spans="1:12" x14ac:dyDescent="0.25">
      <c r="A185" s="24" t="s">
        <v>139</v>
      </c>
      <c r="B185" s="24" t="s">
        <v>146</v>
      </c>
      <c r="C185" s="63">
        <v>1</v>
      </c>
      <c r="D185" s="28" t="s">
        <v>102</v>
      </c>
      <c r="E185" s="32" t="s">
        <v>560</v>
      </c>
      <c r="F185" s="135" t="s">
        <v>75</v>
      </c>
      <c r="G185" s="37">
        <v>43.3</v>
      </c>
      <c r="H185" s="133" t="s">
        <v>936</v>
      </c>
      <c r="I185" s="22">
        <v>3</v>
      </c>
      <c r="J185" s="134">
        <f>VLOOKUP(I185,'invulblad normen'!$A$10:$C$21,3,FALSE)</f>
        <v>0</v>
      </c>
      <c r="K185" s="22">
        <f t="shared" si="4"/>
        <v>0</v>
      </c>
      <c r="L185" s="22">
        <f t="shared" si="5"/>
        <v>0</v>
      </c>
    </row>
    <row r="186" spans="1:12" x14ac:dyDescent="0.25">
      <c r="A186" s="22" t="s">
        <v>143</v>
      </c>
      <c r="B186" s="22" t="s">
        <v>149</v>
      </c>
      <c r="C186" s="63">
        <v>1</v>
      </c>
      <c r="D186" s="22" t="s">
        <v>444</v>
      </c>
      <c r="E186" s="36" t="s">
        <v>707</v>
      </c>
      <c r="F186" s="132" t="s">
        <v>938</v>
      </c>
      <c r="G186" s="41">
        <v>54</v>
      </c>
      <c r="H186" s="36" t="s">
        <v>77</v>
      </c>
      <c r="I186" s="22">
        <v>1</v>
      </c>
      <c r="J186" s="134">
        <f>VLOOKUP(I186,'invulblad normen'!$A$10:$C$21,3,FALSE)</f>
        <v>0</v>
      </c>
      <c r="K186" s="22">
        <f t="shared" si="4"/>
        <v>0</v>
      </c>
      <c r="L186" s="22">
        <f t="shared" si="5"/>
        <v>0</v>
      </c>
    </row>
    <row r="187" spans="1:12" x14ac:dyDescent="0.25">
      <c r="A187" s="22" t="s">
        <v>140</v>
      </c>
      <c r="B187" s="22" t="s">
        <v>148</v>
      </c>
      <c r="C187" s="63">
        <v>1</v>
      </c>
      <c r="D187" s="22" t="s">
        <v>368</v>
      </c>
      <c r="E187" s="36" t="s">
        <v>707</v>
      </c>
      <c r="F187" s="135" t="s">
        <v>75</v>
      </c>
      <c r="G187" s="41">
        <v>24.7</v>
      </c>
      <c r="H187" s="133" t="s">
        <v>936</v>
      </c>
      <c r="I187" s="22">
        <v>3</v>
      </c>
      <c r="J187" s="134">
        <f>VLOOKUP(I187,'invulblad normen'!$A$10:$C$21,3,FALSE)</f>
        <v>0</v>
      </c>
      <c r="K187" s="22">
        <f t="shared" si="4"/>
        <v>0</v>
      </c>
      <c r="L187" s="22">
        <f t="shared" si="5"/>
        <v>0</v>
      </c>
    </row>
    <row r="188" spans="1:12" x14ac:dyDescent="0.25">
      <c r="A188" s="24" t="s">
        <v>139</v>
      </c>
      <c r="B188" s="24" t="s">
        <v>146</v>
      </c>
      <c r="C188" s="63">
        <v>1</v>
      </c>
      <c r="D188" s="28" t="s">
        <v>102</v>
      </c>
      <c r="E188" s="32" t="s">
        <v>561</v>
      </c>
      <c r="F188" s="135" t="s">
        <v>75</v>
      </c>
      <c r="G188" s="37">
        <v>41.3</v>
      </c>
      <c r="H188" s="133" t="s">
        <v>936</v>
      </c>
      <c r="I188" s="22">
        <v>3</v>
      </c>
      <c r="J188" s="134">
        <f>VLOOKUP(I188,'invulblad normen'!$A$10:$C$21,3,FALSE)</f>
        <v>0</v>
      </c>
      <c r="K188" s="22">
        <f t="shared" si="4"/>
        <v>0</v>
      </c>
      <c r="L188" s="22">
        <f t="shared" si="5"/>
        <v>0</v>
      </c>
    </row>
    <row r="189" spans="1:12" x14ac:dyDescent="0.25">
      <c r="A189" s="24" t="s">
        <v>139</v>
      </c>
      <c r="B189" s="24" t="s">
        <v>146</v>
      </c>
      <c r="C189" s="63">
        <v>1</v>
      </c>
      <c r="D189" s="28" t="s">
        <v>102</v>
      </c>
      <c r="E189" s="32" t="s">
        <v>562</v>
      </c>
      <c r="F189" s="135" t="s">
        <v>75</v>
      </c>
      <c r="G189" s="37">
        <v>43.4</v>
      </c>
      <c r="H189" s="133" t="s">
        <v>936</v>
      </c>
      <c r="I189" s="22">
        <v>3</v>
      </c>
      <c r="J189" s="134">
        <f>VLOOKUP(I189,'invulblad normen'!$A$10:$C$21,3,FALSE)</f>
        <v>0</v>
      </c>
      <c r="K189" s="22">
        <f t="shared" si="4"/>
        <v>0</v>
      </c>
      <c r="L189" s="22">
        <f t="shared" si="5"/>
        <v>0</v>
      </c>
    </row>
    <row r="190" spans="1:12" x14ac:dyDescent="0.25">
      <c r="A190" s="24" t="s">
        <v>139</v>
      </c>
      <c r="B190" s="24" t="s">
        <v>146</v>
      </c>
      <c r="C190" s="63">
        <v>1</v>
      </c>
      <c r="D190" s="28" t="s">
        <v>172</v>
      </c>
      <c r="E190" s="32" t="s">
        <v>85</v>
      </c>
      <c r="F190" s="29" t="s">
        <v>939</v>
      </c>
      <c r="G190" s="37">
        <v>21.2</v>
      </c>
      <c r="H190" s="133" t="s">
        <v>936</v>
      </c>
      <c r="I190" s="22">
        <v>6</v>
      </c>
      <c r="J190" s="134">
        <f>VLOOKUP(I190,'invulblad normen'!$A$10:$C$21,3,FALSE)</f>
        <v>0</v>
      </c>
      <c r="K190" s="22">
        <f t="shared" si="4"/>
        <v>0</v>
      </c>
      <c r="L190" s="22">
        <f t="shared" si="5"/>
        <v>0</v>
      </c>
    </row>
    <row r="191" spans="1:12" x14ac:dyDescent="0.25">
      <c r="A191" s="22" t="s">
        <v>143</v>
      </c>
      <c r="B191" s="22" t="s">
        <v>149</v>
      </c>
      <c r="C191" s="63">
        <v>1</v>
      </c>
      <c r="D191" s="22" t="s">
        <v>445</v>
      </c>
      <c r="E191" s="36" t="s">
        <v>85</v>
      </c>
      <c r="F191" s="132" t="s">
        <v>938</v>
      </c>
      <c r="G191" s="41">
        <v>68</v>
      </c>
      <c r="H191" s="36" t="s">
        <v>77</v>
      </c>
      <c r="I191" s="22">
        <v>1</v>
      </c>
      <c r="J191" s="134">
        <f>VLOOKUP(I191,'invulblad normen'!$A$10:$C$21,3,FALSE)</f>
        <v>0</v>
      </c>
      <c r="K191" s="22">
        <f t="shared" si="4"/>
        <v>0</v>
      </c>
      <c r="L191" s="22">
        <f t="shared" si="5"/>
        <v>0</v>
      </c>
    </row>
    <row r="192" spans="1:12" x14ac:dyDescent="0.25">
      <c r="A192" s="24" t="s">
        <v>139</v>
      </c>
      <c r="B192" s="24" t="s">
        <v>146</v>
      </c>
      <c r="C192" s="63">
        <v>1</v>
      </c>
      <c r="D192" s="28" t="s">
        <v>168</v>
      </c>
      <c r="E192" s="35" t="s">
        <v>86</v>
      </c>
      <c r="F192" s="132" t="s">
        <v>938</v>
      </c>
      <c r="G192" s="37">
        <v>77.3</v>
      </c>
      <c r="H192" s="133" t="s">
        <v>936</v>
      </c>
      <c r="I192" s="22">
        <v>1</v>
      </c>
      <c r="J192" s="134">
        <f>VLOOKUP(I192,'invulblad normen'!$A$10:$C$21,3,FALSE)</f>
        <v>0</v>
      </c>
      <c r="K192" s="22">
        <f t="shared" si="4"/>
        <v>0</v>
      </c>
      <c r="L192" s="22">
        <f t="shared" si="5"/>
        <v>0</v>
      </c>
    </row>
    <row r="193" spans="1:12" x14ac:dyDescent="0.25">
      <c r="A193" s="22" t="s">
        <v>143</v>
      </c>
      <c r="B193" s="22" t="s">
        <v>149</v>
      </c>
      <c r="C193" s="63">
        <v>1</v>
      </c>
      <c r="D193" s="22" t="s">
        <v>445</v>
      </c>
      <c r="E193" s="36" t="s">
        <v>86</v>
      </c>
      <c r="F193" s="132" t="s">
        <v>938</v>
      </c>
      <c r="G193" s="41">
        <v>67</v>
      </c>
      <c r="H193" s="36" t="s">
        <v>77</v>
      </c>
      <c r="I193" s="22">
        <v>1</v>
      </c>
      <c r="J193" s="134">
        <f>VLOOKUP(I193,'invulblad normen'!$A$10:$C$21,3,FALSE)</f>
        <v>0</v>
      </c>
      <c r="K193" s="22">
        <f t="shared" si="4"/>
        <v>0</v>
      </c>
      <c r="L193" s="22">
        <f t="shared" si="5"/>
        <v>0</v>
      </c>
    </row>
    <row r="194" spans="1:12" x14ac:dyDescent="0.25">
      <c r="A194" s="22" t="s">
        <v>143</v>
      </c>
      <c r="B194" s="22" t="s">
        <v>149</v>
      </c>
      <c r="C194" s="63">
        <v>1</v>
      </c>
      <c r="D194" s="22" t="s">
        <v>444</v>
      </c>
      <c r="E194" s="36" t="s">
        <v>84</v>
      </c>
      <c r="F194" s="132" t="s">
        <v>938</v>
      </c>
      <c r="G194" s="41">
        <v>54</v>
      </c>
      <c r="H194" s="36" t="s">
        <v>77</v>
      </c>
      <c r="I194" s="22">
        <v>1</v>
      </c>
      <c r="J194" s="134">
        <f>VLOOKUP(I194,'invulblad normen'!$A$10:$C$21,3,FALSE)</f>
        <v>0</v>
      </c>
      <c r="K194" s="22">
        <f t="shared" si="4"/>
        <v>0</v>
      </c>
      <c r="L194" s="22">
        <f t="shared" si="5"/>
        <v>0</v>
      </c>
    </row>
    <row r="195" spans="1:12" x14ac:dyDescent="0.25">
      <c r="A195" s="22" t="s">
        <v>140</v>
      </c>
      <c r="B195" s="22" t="s">
        <v>148</v>
      </c>
      <c r="C195" s="63">
        <v>1</v>
      </c>
      <c r="D195" s="22" t="s">
        <v>367</v>
      </c>
      <c r="E195" s="36" t="s">
        <v>84</v>
      </c>
      <c r="F195" s="137" t="s">
        <v>122</v>
      </c>
      <c r="G195" s="41">
        <v>249.2</v>
      </c>
      <c r="H195" s="133" t="s">
        <v>936</v>
      </c>
      <c r="I195" s="22">
        <v>5</v>
      </c>
      <c r="J195" s="134">
        <f>VLOOKUP(I195,'invulblad normen'!$A$10:$C$21,3,FALSE)</f>
        <v>0</v>
      </c>
      <c r="K195" s="22">
        <f t="shared" si="4"/>
        <v>0</v>
      </c>
      <c r="L195" s="22">
        <f t="shared" si="5"/>
        <v>0</v>
      </c>
    </row>
    <row r="196" spans="1:12" x14ac:dyDescent="0.25">
      <c r="A196" s="22" t="s">
        <v>143</v>
      </c>
      <c r="B196" s="22" t="s">
        <v>149</v>
      </c>
      <c r="C196" s="63">
        <v>1</v>
      </c>
      <c r="D196" s="22" t="s">
        <v>444</v>
      </c>
      <c r="E196" s="36" t="s">
        <v>90</v>
      </c>
      <c r="F196" s="132" t="s">
        <v>938</v>
      </c>
      <c r="G196" s="41">
        <v>55</v>
      </c>
      <c r="H196" s="36" t="s">
        <v>77</v>
      </c>
      <c r="I196" s="22">
        <v>1</v>
      </c>
      <c r="J196" s="134">
        <f>VLOOKUP(I196,'invulblad normen'!$A$10:$C$21,3,FALSE)</f>
        <v>0</v>
      </c>
      <c r="K196" s="22">
        <f t="shared" si="4"/>
        <v>0</v>
      </c>
      <c r="L196" s="22">
        <f t="shared" si="5"/>
        <v>0</v>
      </c>
    </row>
    <row r="197" spans="1:12" x14ac:dyDescent="0.25">
      <c r="A197" s="22" t="s">
        <v>140</v>
      </c>
      <c r="B197" s="22" t="s">
        <v>148</v>
      </c>
      <c r="C197" s="63">
        <v>1</v>
      </c>
      <c r="D197" s="22" t="s">
        <v>206</v>
      </c>
      <c r="E197" s="36" t="s">
        <v>90</v>
      </c>
      <c r="F197" s="132" t="s">
        <v>938</v>
      </c>
      <c r="G197" s="41">
        <v>77.099999999999994</v>
      </c>
      <c r="H197" s="133" t="s">
        <v>936</v>
      </c>
      <c r="I197" s="22">
        <v>1</v>
      </c>
      <c r="J197" s="134">
        <f>VLOOKUP(I197,'invulblad normen'!$A$10:$C$21,3,FALSE)</f>
        <v>0</v>
      </c>
      <c r="K197" s="22">
        <f t="shared" si="4"/>
        <v>0</v>
      </c>
      <c r="L197" s="22">
        <f t="shared" si="5"/>
        <v>0</v>
      </c>
    </row>
    <row r="198" spans="1:12" x14ac:dyDescent="0.25">
      <c r="A198" s="22" t="s">
        <v>143</v>
      </c>
      <c r="B198" s="22" t="s">
        <v>149</v>
      </c>
      <c r="C198" s="63">
        <v>1</v>
      </c>
      <c r="D198" s="22" t="s">
        <v>448</v>
      </c>
      <c r="E198" s="36" t="s">
        <v>94</v>
      </c>
      <c r="F198" s="132" t="s">
        <v>938</v>
      </c>
      <c r="G198" s="41">
        <v>55</v>
      </c>
      <c r="H198" s="36" t="s">
        <v>77</v>
      </c>
      <c r="I198" s="22">
        <v>1</v>
      </c>
      <c r="J198" s="134">
        <f>VLOOKUP(I198,'invulblad normen'!$A$10:$C$21,3,FALSE)</f>
        <v>0</v>
      </c>
      <c r="K198" s="22">
        <f t="shared" si="4"/>
        <v>0</v>
      </c>
      <c r="L198" s="22">
        <f t="shared" si="5"/>
        <v>0</v>
      </c>
    </row>
    <row r="199" spans="1:12" x14ac:dyDescent="0.25">
      <c r="A199" s="24" t="s">
        <v>139</v>
      </c>
      <c r="B199" s="24" t="s">
        <v>146</v>
      </c>
      <c r="C199" s="63">
        <v>1</v>
      </c>
      <c r="D199" s="28" t="s">
        <v>213</v>
      </c>
      <c r="E199" s="32" t="s">
        <v>79</v>
      </c>
      <c r="F199" s="29" t="s">
        <v>941</v>
      </c>
      <c r="G199" s="37">
        <v>15.3</v>
      </c>
      <c r="H199" s="36" t="s">
        <v>76</v>
      </c>
      <c r="I199" s="22">
        <v>8</v>
      </c>
      <c r="J199" s="134">
        <f>VLOOKUP(I199,'invulblad normen'!$A$10:$C$21,3,FALSE)</f>
        <v>0</v>
      </c>
      <c r="K199" s="22">
        <f t="shared" ref="K199:K262" si="6">J199*G199</f>
        <v>0</v>
      </c>
      <c r="L199" s="22">
        <f t="shared" ref="L199:L262" si="7">K199/200</f>
        <v>0</v>
      </c>
    </row>
    <row r="200" spans="1:12" x14ac:dyDescent="0.25">
      <c r="A200" s="22" t="s">
        <v>143</v>
      </c>
      <c r="B200" s="22" t="s">
        <v>149</v>
      </c>
      <c r="C200" s="63">
        <v>1</v>
      </c>
      <c r="D200" s="22" t="s">
        <v>449</v>
      </c>
      <c r="E200" s="36" t="s">
        <v>79</v>
      </c>
      <c r="F200" s="132" t="s">
        <v>938</v>
      </c>
      <c r="G200" s="41">
        <v>55</v>
      </c>
      <c r="H200" s="36" t="s">
        <v>77</v>
      </c>
      <c r="I200" s="22">
        <v>1</v>
      </c>
      <c r="J200" s="134">
        <f>VLOOKUP(I200,'invulblad normen'!$A$10:$C$21,3,FALSE)</f>
        <v>0</v>
      </c>
      <c r="K200" s="22">
        <f t="shared" si="6"/>
        <v>0</v>
      </c>
      <c r="L200" s="22">
        <f t="shared" si="7"/>
        <v>0</v>
      </c>
    </row>
    <row r="201" spans="1:12" x14ac:dyDescent="0.25">
      <c r="A201" s="22" t="s">
        <v>140</v>
      </c>
      <c r="B201" s="22" t="s">
        <v>148</v>
      </c>
      <c r="C201" s="63">
        <v>1</v>
      </c>
      <c r="D201" s="22" t="s">
        <v>368</v>
      </c>
      <c r="E201" s="36" t="s">
        <v>79</v>
      </c>
      <c r="F201" s="135" t="s">
        <v>75</v>
      </c>
      <c r="G201" s="41">
        <v>11.8</v>
      </c>
      <c r="H201" s="133" t="s">
        <v>936</v>
      </c>
      <c r="I201" s="22">
        <v>3</v>
      </c>
      <c r="J201" s="134">
        <f>VLOOKUP(I201,'invulblad normen'!$A$10:$C$21,3,FALSE)</f>
        <v>0</v>
      </c>
      <c r="K201" s="22">
        <f t="shared" si="6"/>
        <v>0</v>
      </c>
      <c r="L201" s="22">
        <f t="shared" si="7"/>
        <v>0</v>
      </c>
    </row>
    <row r="202" spans="1:12" x14ac:dyDescent="0.25">
      <c r="A202" s="24" t="s">
        <v>139</v>
      </c>
      <c r="B202" s="24" t="s">
        <v>146</v>
      </c>
      <c r="C202" s="63">
        <v>1</v>
      </c>
      <c r="D202" s="28" t="s">
        <v>214</v>
      </c>
      <c r="E202" s="32" t="s">
        <v>87</v>
      </c>
      <c r="F202" s="29" t="s">
        <v>941</v>
      </c>
      <c r="G202" s="37">
        <v>12.3</v>
      </c>
      <c r="H202" s="36" t="s">
        <v>76</v>
      </c>
      <c r="I202" s="22">
        <v>8</v>
      </c>
      <c r="J202" s="134">
        <f>VLOOKUP(I202,'invulblad normen'!$A$10:$C$21,3,FALSE)</f>
        <v>0</v>
      </c>
      <c r="K202" s="22">
        <f t="shared" si="6"/>
        <v>0</v>
      </c>
      <c r="L202" s="22">
        <f t="shared" si="7"/>
        <v>0</v>
      </c>
    </row>
    <row r="203" spans="1:12" x14ac:dyDescent="0.25">
      <c r="A203" s="22" t="s">
        <v>140</v>
      </c>
      <c r="B203" s="22" t="s">
        <v>148</v>
      </c>
      <c r="C203" s="63">
        <v>1</v>
      </c>
      <c r="D203" s="22" t="s">
        <v>344</v>
      </c>
      <c r="E203" s="36" t="s">
        <v>564</v>
      </c>
      <c r="F203" s="137" t="s">
        <v>945</v>
      </c>
      <c r="G203" s="41">
        <v>34.299999999999997</v>
      </c>
      <c r="H203" s="133" t="s">
        <v>936</v>
      </c>
      <c r="I203" s="22">
        <v>12</v>
      </c>
      <c r="J203" s="134">
        <f>VLOOKUP(I203,'invulblad normen'!$A$10:$C$21,3,FALSE)</f>
        <v>0</v>
      </c>
      <c r="K203" s="22">
        <f t="shared" si="6"/>
        <v>0</v>
      </c>
      <c r="L203" s="22">
        <f t="shared" si="7"/>
        <v>0</v>
      </c>
    </row>
    <row r="204" spans="1:12" x14ac:dyDescent="0.25">
      <c r="A204" s="22" t="s">
        <v>140</v>
      </c>
      <c r="B204" s="22" t="s">
        <v>148</v>
      </c>
      <c r="C204" s="63">
        <v>1</v>
      </c>
      <c r="D204" s="22" t="s">
        <v>366</v>
      </c>
      <c r="E204" s="36" t="s">
        <v>703</v>
      </c>
      <c r="F204" s="25" t="s">
        <v>127</v>
      </c>
      <c r="G204" s="41">
        <v>12.3</v>
      </c>
      <c r="H204" s="133" t="s">
        <v>936</v>
      </c>
      <c r="I204" s="22">
        <v>7</v>
      </c>
      <c r="J204" s="134">
        <f>VLOOKUP(I204,'invulblad normen'!$A$10:$C$21,3,FALSE)</f>
        <v>0</v>
      </c>
      <c r="K204" s="22">
        <f t="shared" si="6"/>
        <v>0</v>
      </c>
      <c r="L204" s="22">
        <f t="shared" si="7"/>
        <v>0</v>
      </c>
    </row>
    <row r="205" spans="1:12" x14ac:dyDescent="0.25">
      <c r="A205" s="22" t="s">
        <v>140</v>
      </c>
      <c r="B205" s="22" t="s">
        <v>148</v>
      </c>
      <c r="C205" s="63">
        <v>1</v>
      </c>
      <c r="D205" s="22" t="s">
        <v>365</v>
      </c>
      <c r="E205" s="36" t="s">
        <v>565</v>
      </c>
      <c r="F205" s="25" t="s">
        <v>127</v>
      </c>
      <c r="G205" s="41">
        <v>87.4</v>
      </c>
      <c r="H205" s="31" t="s">
        <v>937</v>
      </c>
      <c r="I205" s="22">
        <v>7</v>
      </c>
      <c r="J205" s="134">
        <f>VLOOKUP(I205,'invulblad normen'!$A$10:$C$21,3,FALSE)</f>
        <v>0</v>
      </c>
      <c r="K205" s="22">
        <f t="shared" si="6"/>
        <v>0</v>
      </c>
      <c r="L205" s="22">
        <f t="shared" si="7"/>
        <v>0</v>
      </c>
    </row>
    <row r="206" spans="1:12" x14ac:dyDescent="0.25">
      <c r="A206" s="24" t="s">
        <v>139</v>
      </c>
      <c r="B206" s="24" t="s">
        <v>146</v>
      </c>
      <c r="C206" s="63">
        <v>1</v>
      </c>
      <c r="D206" s="28" t="s">
        <v>222</v>
      </c>
      <c r="E206" s="32" t="s">
        <v>566</v>
      </c>
      <c r="F206" s="29" t="s">
        <v>941</v>
      </c>
      <c r="G206" s="37">
        <v>2.9</v>
      </c>
      <c r="H206" s="36" t="s">
        <v>76</v>
      </c>
      <c r="I206" s="22">
        <v>8</v>
      </c>
      <c r="J206" s="134">
        <f>VLOOKUP(I206,'invulblad normen'!$A$10:$C$21,3,FALSE)</f>
        <v>0</v>
      </c>
      <c r="K206" s="22">
        <f t="shared" si="6"/>
        <v>0</v>
      </c>
      <c r="L206" s="22">
        <f t="shared" si="7"/>
        <v>0</v>
      </c>
    </row>
    <row r="207" spans="1:12" x14ac:dyDescent="0.25">
      <c r="A207" s="24" t="s">
        <v>139</v>
      </c>
      <c r="B207" s="24" t="s">
        <v>146</v>
      </c>
      <c r="C207" s="63">
        <v>1</v>
      </c>
      <c r="D207" s="28" t="s">
        <v>216</v>
      </c>
      <c r="E207" s="32" t="s">
        <v>567</v>
      </c>
      <c r="F207" s="29" t="s">
        <v>941</v>
      </c>
      <c r="G207" s="37">
        <v>2.9</v>
      </c>
      <c r="H207" s="36" t="s">
        <v>76</v>
      </c>
      <c r="I207" s="22">
        <v>8</v>
      </c>
      <c r="J207" s="134">
        <f>VLOOKUP(I207,'invulblad normen'!$A$10:$C$21,3,FALSE)</f>
        <v>0</v>
      </c>
      <c r="K207" s="22">
        <f t="shared" si="6"/>
        <v>0</v>
      </c>
      <c r="L207" s="22">
        <f t="shared" si="7"/>
        <v>0</v>
      </c>
    </row>
    <row r="208" spans="1:12" x14ac:dyDescent="0.25">
      <c r="A208" s="22" t="s">
        <v>140</v>
      </c>
      <c r="B208" s="22" t="s">
        <v>148</v>
      </c>
      <c r="C208" s="63">
        <v>1</v>
      </c>
      <c r="D208" s="22" t="s">
        <v>360</v>
      </c>
      <c r="E208" s="36" t="s">
        <v>567</v>
      </c>
      <c r="F208" s="132" t="s">
        <v>940</v>
      </c>
      <c r="G208" s="41">
        <v>15.8</v>
      </c>
      <c r="H208" s="133" t="s">
        <v>936</v>
      </c>
      <c r="I208" s="22">
        <v>3</v>
      </c>
      <c r="J208" s="134">
        <f>VLOOKUP(I208,'invulblad normen'!$A$10:$C$21,3,FALSE)</f>
        <v>0</v>
      </c>
      <c r="K208" s="22">
        <f t="shared" si="6"/>
        <v>0</v>
      </c>
      <c r="L208" s="22">
        <f t="shared" si="7"/>
        <v>0</v>
      </c>
    </row>
    <row r="209" spans="1:12" x14ac:dyDescent="0.25">
      <c r="A209" s="22" t="s">
        <v>140</v>
      </c>
      <c r="B209" s="22" t="s">
        <v>148</v>
      </c>
      <c r="C209" s="63">
        <v>1</v>
      </c>
      <c r="D209" s="22" t="s">
        <v>203</v>
      </c>
      <c r="E209" s="36" t="s">
        <v>532</v>
      </c>
      <c r="F209" s="132" t="s">
        <v>938</v>
      </c>
      <c r="G209" s="41">
        <v>124</v>
      </c>
      <c r="H209" s="133" t="s">
        <v>936</v>
      </c>
      <c r="I209" s="22">
        <v>1</v>
      </c>
      <c r="J209" s="134">
        <f>VLOOKUP(I209,'invulblad normen'!$A$10:$C$21,3,FALSE)</f>
        <v>0</v>
      </c>
      <c r="K209" s="22">
        <f t="shared" si="6"/>
        <v>0</v>
      </c>
      <c r="L209" s="22">
        <f t="shared" si="7"/>
        <v>0</v>
      </c>
    </row>
    <row r="210" spans="1:12" x14ac:dyDescent="0.25">
      <c r="A210" s="22" t="s">
        <v>140</v>
      </c>
      <c r="B210" s="22" t="s">
        <v>148</v>
      </c>
      <c r="C210" s="63">
        <v>1</v>
      </c>
      <c r="D210" s="22" t="s">
        <v>205</v>
      </c>
      <c r="E210" s="36" t="s">
        <v>535</v>
      </c>
      <c r="F210" s="132" t="s">
        <v>938</v>
      </c>
      <c r="G210" s="41">
        <v>8.4</v>
      </c>
      <c r="H210" s="133" t="s">
        <v>936</v>
      </c>
      <c r="I210" s="22">
        <v>1</v>
      </c>
      <c r="J210" s="134">
        <f>VLOOKUP(I210,'invulblad normen'!$A$10:$C$21,3,FALSE)</f>
        <v>0</v>
      </c>
      <c r="K210" s="22">
        <f t="shared" si="6"/>
        <v>0</v>
      </c>
      <c r="L210" s="22">
        <f t="shared" si="7"/>
        <v>0</v>
      </c>
    </row>
    <row r="211" spans="1:12" x14ac:dyDescent="0.25">
      <c r="A211" s="22" t="s">
        <v>140</v>
      </c>
      <c r="B211" s="22" t="s">
        <v>148</v>
      </c>
      <c r="C211" s="63">
        <v>1</v>
      </c>
      <c r="D211" s="22" t="s">
        <v>205</v>
      </c>
      <c r="E211" s="36" t="s">
        <v>534</v>
      </c>
      <c r="F211" s="132" t="s">
        <v>938</v>
      </c>
      <c r="G211" s="41">
        <v>8.4</v>
      </c>
      <c r="H211" s="133" t="s">
        <v>936</v>
      </c>
      <c r="I211" s="22">
        <v>1</v>
      </c>
      <c r="J211" s="134">
        <f>VLOOKUP(I211,'invulblad normen'!$A$10:$C$21,3,FALSE)</f>
        <v>0</v>
      </c>
      <c r="K211" s="22">
        <f t="shared" si="6"/>
        <v>0</v>
      </c>
      <c r="L211" s="22">
        <f t="shared" si="7"/>
        <v>0</v>
      </c>
    </row>
    <row r="212" spans="1:12" x14ac:dyDescent="0.25">
      <c r="A212" s="22" t="s">
        <v>140</v>
      </c>
      <c r="B212" s="22" t="s">
        <v>148</v>
      </c>
      <c r="C212" s="63">
        <v>1</v>
      </c>
      <c r="D212" s="22" t="s">
        <v>204</v>
      </c>
      <c r="E212" s="36" t="s">
        <v>533</v>
      </c>
      <c r="F212" s="132" t="s">
        <v>938</v>
      </c>
      <c r="G212" s="41">
        <v>20.9</v>
      </c>
      <c r="H212" s="133" t="s">
        <v>936</v>
      </c>
      <c r="I212" s="22">
        <v>1</v>
      </c>
      <c r="J212" s="134">
        <f>VLOOKUP(I212,'invulblad normen'!$A$10:$C$21,3,FALSE)</f>
        <v>0</v>
      </c>
      <c r="K212" s="22">
        <f t="shared" si="6"/>
        <v>0</v>
      </c>
      <c r="L212" s="22">
        <f t="shared" si="7"/>
        <v>0</v>
      </c>
    </row>
    <row r="213" spans="1:12" x14ac:dyDescent="0.25">
      <c r="A213" s="24" t="s">
        <v>139</v>
      </c>
      <c r="B213" s="24" t="s">
        <v>146</v>
      </c>
      <c r="C213" s="63">
        <v>1</v>
      </c>
      <c r="D213" s="28" t="s">
        <v>130</v>
      </c>
      <c r="E213" s="32" t="s">
        <v>116</v>
      </c>
      <c r="F213" s="132" t="s">
        <v>940</v>
      </c>
      <c r="G213" s="37">
        <v>52.1</v>
      </c>
      <c r="H213" s="133" t="s">
        <v>936</v>
      </c>
      <c r="I213" s="22">
        <v>3</v>
      </c>
      <c r="J213" s="134">
        <f>VLOOKUP(I213,'invulblad normen'!$A$10:$C$21,3,FALSE)</f>
        <v>0</v>
      </c>
      <c r="K213" s="22">
        <f t="shared" si="6"/>
        <v>0</v>
      </c>
      <c r="L213" s="22">
        <f t="shared" si="7"/>
        <v>0</v>
      </c>
    </row>
    <row r="214" spans="1:12" x14ac:dyDescent="0.25">
      <c r="A214" s="24" t="s">
        <v>139</v>
      </c>
      <c r="B214" s="24" t="s">
        <v>146</v>
      </c>
      <c r="C214" s="63">
        <v>1</v>
      </c>
      <c r="D214" s="28" t="s">
        <v>169</v>
      </c>
      <c r="E214" s="32" t="s">
        <v>105</v>
      </c>
      <c r="F214" s="132" t="s">
        <v>938</v>
      </c>
      <c r="G214" s="37">
        <v>49.8</v>
      </c>
      <c r="H214" s="133" t="s">
        <v>936</v>
      </c>
      <c r="I214" s="22">
        <v>1</v>
      </c>
      <c r="J214" s="134">
        <f>VLOOKUP(I214,'invulblad normen'!$A$10:$C$21,3,FALSE)</f>
        <v>0</v>
      </c>
      <c r="K214" s="22">
        <f t="shared" si="6"/>
        <v>0</v>
      </c>
      <c r="L214" s="22">
        <f t="shared" si="7"/>
        <v>0</v>
      </c>
    </row>
    <row r="215" spans="1:12" x14ac:dyDescent="0.25">
      <c r="A215" s="24" t="s">
        <v>139</v>
      </c>
      <c r="B215" s="24" t="s">
        <v>146</v>
      </c>
      <c r="C215" s="63">
        <v>1</v>
      </c>
      <c r="D215" s="28" t="s">
        <v>169</v>
      </c>
      <c r="E215" s="32" t="s">
        <v>115</v>
      </c>
      <c r="F215" s="132" t="s">
        <v>938</v>
      </c>
      <c r="G215" s="37">
        <v>49.8</v>
      </c>
      <c r="H215" s="133" t="s">
        <v>936</v>
      </c>
      <c r="I215" s="22">
        <v>1</v>
      </c>
      <c r="J215" s="134">
        <f>VLOOKUP(I215,'invulblad normen'!$A$10:$C$21,3,FALSE)</f>
        <v>0</v>
      </c>
      <c r="K215" s="22">
        <f t="shared" si="6"/>
        <v>0</v>
      </c>
      <c r="L215" s="22">
        <f t="shared" si="7"/>
        <v>0</v>
      </c>
    </row>
    <row r="216" spans="1:12" x14ac:dyDescent="0.25">
      <c r="A216" s="24" t="s">
        <v>139</v>
      </c>
      <c r="B216" s="24" t="s">
        <v>146</v>
      </c>
      <c r="C216" s="63">
        <v>1</v>
      </c>
      <c r="D216" s="28" t="s">
        <v>169</v>
      </c>
      <c r="E216" s="32" t="s">
        <v>114</v>
      </c>
      <c r="F216" s="132" t="s">
        <v>938</v>
      </c>
      <c r="G216" s="37">
        <v>49.8</v>
      </c>
      <c r="H216" s="133" t="s">
        <v>936</v>
      </c>
      <c r="I216" s="22">
        <v>1</v>
      </c>
      <c r="J216" s="134">
        <f>VLOOKUP(I216,'invulblad normen'!$A$10:$C$21,3,FALSE)</f>
        <v>0</v>
      </c>
      <c r="K216" s="22">
        <f t="shared" si="6"/>
        <v>0</v>
      </c>
      <c r="L216" s="22">
        <f t="shared" si="7"/>
        <v>0</v>
      </c>
    </row>
    <row r="217" spans="1:12" x14ac:dyDescent="0.25">
      <c r="A217" s="24" t="s">
        <v>139</v>
      </c>
      <c r="B217" s="24" t="s">
        <v>146</v>
      </c>
      <c r="C217" s="63">
        <v>1</v>
      </c>
      <c r="D217" s="28" t="s">
        <v>169</v>
      </c>
      <c r="E217" s="32" t="s">
        <v>117</v>
      </c>
      <c r="F217" s="132" t="s">
        <v>938</v>
      </c>
      <c r="G217" s="37">
        <v>49.8</v>
      </c>
      <c r="H217" s="133" t="s">
        <v>936</v>
      </c>
      <c r="I217" s="22">
        <v>1</v>
      </c>
      <c r="J217" s="134">
        <f>VLOOKUP(I217,'invulblad normen'!$A$10:$C$21,3,FALSE)</f>
        <v>0</v>
      </c>
      <c r="K217" s="22">
        <f t="shared" si="6"/>
        <v>0</v>
      </c>
      <c r="L217" s="22">
        <f t="shared" si="7"/>
        <v>0</v>
      </c>
    </row>
    <row r="218" spans="1:12" x14ac:dyDescent="0.25">
      <c r="A218" s="24" t="s">
        <v>139</v>
      </c>
      <c r="B218" s="24" t="s">
        <v>146</v>
      </c>
      <c r="C218" s="63">
        <v>1</v>
      </c>
      <c r="D218" s="28" t="s">
        <v>227</v>
      </c>
      <c r="E218" s="32" t="s">
        <v>118</v>
      </c>
      <c r="F218" s="132" t="s">
        <v>940</v>
      </c>
      <c r="G218" s="37">
        <v>20.5</v>
      </c>
      <c r="H218" s="133" t="s">
        <v>936</v>
      </c>
      <c r="I218" s="22">
        <v>3</v>
      </c>
      <c r="J218" s="134">
        <f>VLOOKUP(I218,'invulblad normen'!$A$10:$C$21,3,FALSE)</f>
        <v>0</v>
      </c>
      <c r="K218" s="22">
        <f t="shared" si="6"/>
        <v>0</v>
      </c>
      <c r="L218" s="22">
        <f t="shared" si="7"/>
        <v>0</v>
      </c>
    </row>
    <row r="219" spans="1:12" x14ac:dyDescent="0.25">
      <c r="A219" s="24" t="s">
        <v>139</v>
      </c>
      <c r="B219" s="24" t="s">
        <v>146</v>
      </c>
      <c r="C219" s="63">
        <v>1</v>
      </c>
      <c r="D219" s="28" t="s">
        <v>228</v>
      </c>
      <c r="E219" s="32" t="s">
        <v>119</v>
      </c>
      <c r="F219" s="132" t="s">
        <v>940</v>
      </c>
      <c r="G219" s="37">
        <v>28.4</v>
      </c>
      <c r="H219" s="133" t="s">
        <v>936</v>
      </c>
      <c r="I219" s="22">
        <v>3</v>
      </c>
      <c r="J219" s="134">
        <f>VLOOKUP(I219,'invulblad normen'!$A$10:$C$21,3,FALSE)</f>
        <v>0</v>
      </c>
      <c r="K219" s="22">
        <f t="shared" si="6"/>
        <v>0</v>
      </c>
      <c r="L219" s="22">
        <f t="shared" si="7"/>
        <v>0</v>
      </c>
    </row>
    <row r="220" spans="1:12" x14ac:dyDescent="0.25">
      <c r="A220" s="24" t="s">
        <v>139</v>
      </c>
      <c r="B220" s="24" t="s">
        <v>146</v>
      </c>
      <c r="C220" s="63">
        <v>1</v>
      </c>
      <c r="D220" s="28" t="s">
        <v>220</v>
      </c>
      <c r="E220" s="32" t="s">
        <v>120</v>
      </c>
      <c r="F220" s="132" t="s">
        <v>940</v>
      </c>
      <c r="G220" s="37">
        <v>24.5</v>
      </c>
      <c r="H220" s="133" t="s">
        <v>936</v>
      </c>
      <c r="I220" s="22">
        <v>3</v>
      </c>
      <c r="J220" s="134">
        <f>VLOOKUP(I220,'invulblad normen'!$A$10:$C$21,3,FALSE)</f>
        <v>0</v>
      </c>
      <c r="K220" s="22">
        <f t="shared" si="6"/>
        <v>0</v>
      </c>
      <c r="L220" s="22">
        <f t="shared" si="7"/>
        <v>0</v>
      </c>
    </row>
    <row r="221" spans="1:12" x14ac:dyDescent="0.25">
      <c r="A221" s="24" t="s">
        <v>139</v>
      </c>
      <c r="B221" s="24" t="s">
        <v>146</v>
      </c>
      <c r="C221" s="63">
        <v>1</v>
      </c>
      <c r="D221" s="28" t="s">
        <v>169</v>
      </c>
      <c r="E221" s="32" t="s">
        <v>121</v>
      </c>
      <c r="F221" s="132" t="s">
        <v>938</v>
      </c>
      <c r="G221" s="37">
        <v>49.8</v>
      </c>
      <c r="H221" s="133" t="s">
        <v>936</v>
      </c>
      <c r="I221" s="22">
        <v>1</v>
      </c>
      <c r="J221" s="134">
        <f>VLOOKUP(I221,'invulblad normen'!$A$10:$C$21,3,FALSE)</f>
        <v>0</v>
      </c>
      <c r="K221" s="22">
        <f t="shared" si="6"/>
        <v>0</v>
      </c>
      <c r="L221" s="22">
        <f t="shared" si="7"/>
        <v>0</v>
      </c>
    </row>
    <row r="222" spans="1:12" x14ac:dyDescent="0.25">
      <c r="A222" s="24" t="s">
        <v>139</v>
      </c>
      <c r="B222" s="24" t="s">
        <v>146</v>
      </c>
      <c r="C222" s="63">
        <v>1</v>
      </c>
      <c r="D222" s="25" t="s">
        <v>165</v>
      </c>
      <c r="E222" s="31" t="s">
        <v>109</v>
      </c>
      <c r="F222" s="132" t="s">
        <v>938</v>
      </c>
      <c r="G222" s="38">
        <v>49.8</v>
      </c>
      <c r="H222" s="133" t="s">
        <v>936</v>
      </c>
      <c r="I222" s="22">
        <v>1</v>
      </c>
      <c r="J222" s="134">
        <f>VLOOKUP(I222,'invulblad normen'!$A$10:$C$21,3,FALSE)</f>
        <v>0</v>
      </c>
      <c r="K222" s="22">
        <f t="shared" si="6"/>
        <v>0</v>
      </c>
      <c r="L222" s="22">
        <f t="shared" si="7"/>
        <v>0</v>
      </c>
    </row>
    <row r="223" spans="1:12" x14ac:dyDescent="0.25">
      <c r="A223" s="24" t="s">
        <v>139</v>
      </c>
      <c r="B223" s="24" t="s">
        <v>146</v>
      </c>
      <c r="C223" s="63">
        <v>1</v>
      </c>
      <c r="D223" s="25" t="s">
        <v>170</v>
      </c>
      <c r="E223" s="32" t="s">
        <v>499</v>
      </c>
      <c r="F223" s="132" t="s">
        <v>938</v>
      </c>
      <c r="G223" s="37">
        <v>50.7</v>
      </c>
      <c r="H223" s="133" t="s">
        <v>936</v>
      </c>
      <c r="I223" s="22">
        <v>1</v>
      </c>
      <c r="J223" s="134">
        <f>VLOOKUP(I223,'invulblad normen'!$A$10:$C$21,3,FALSE)</f>
        <v>0</v>
      </c>
      <c r="K223" s="22">
        <f t="shared" si="6"/>
        <v>0</v>
      </c>
      <c r="L223" s="22">
        <f t="shared" si="7"/>
        <v>0</v>
      </c>
    </row>
    <row r="224" spans="1:12" x14ac:dyDescent="0.25">
      <c r="A224" s="24" t="s">
        <v>139</v>
      </c>
      <c r="B224" s="24" t="s">
        <v>146</v>
      </c>
      <c r="C224" s="63">
        <v>1</v>
      </c>
      <c r="D224" s="25" t="s">
        <v>165</v>
      </c>
      <c r="E224" s="31" t="s">
        <v>108</v>
      </c>
      <c r="F224" s="132" t="s">
        <v>938</v>
      </c>
      <c r="G224" s="38">
        <v>49.8</v>
      </c>
      <c r="H224" s="133" t="s">
        <v>936</v>
      </c>
      <c r="I224" s="22">
        <v>1</v>
      </c>
      <c r="J224" s="134">
        <f>VLOOKUP(I224,'invulblad normen'!$A$10:$C$21,3,FALSE)</f>
        <v>0</v>
      </c>
      <c r="K224" s="22">
        <f t="shared" si="6"/>
        <v>0</v>
      </c>
      <c r="L224" s="22">
        <f t="shared" si="7"/>
        <v>0</v>
      </c>
    </row>
    <row r="225" spans="1:12" x14ac:dyDescent="0.25">
      <c r="A225" s="24" t="s">
        <v>139</v>
      </c>
      <c r="B225" s="24" t="s">
        <v>146</v>
      </c>
      <c r="C225" s="63">
        <v>1</v>
      </c>
      <c r="D225" s="25" t="s">
        <v>171</v>
      </c>
      <c r="E225" s="31" t="s">
        <v>500</v>
      </c>
      <c r="F225" s="132" t="s">
        <v>938</v>
      </c>
      <c r="G225" s="38">
        <v>105</v>
      </c>
      <c r="H225" s="133" t="s">
        <v>936</v>
      </c>
      <c r="I225" s="22">
        <v>1</v>
      </c>
      <c r="J225" s="134">
        <f>VLOOKUP(I225,'invulblad normen'!$A$10:$C$21,3,FALSE)</f>
        <v>0</v>
      </c>
      <c r="K225" s="22">
        <f t="shared" si="6"/>
        <v>0</v>
      </c>
      <c r="L225" s="22">
        <f t="shared" si="7"/>
        <v>0</v>
      </c>
    </row>
    <row r="226" spans="1:12" x14ac:dyDescent="0.25">
      <c r="A226" s="22" t="s">
        <v>143</v>
      </c>
      <c r="B226" s="22" t="s">
        <v>149</v>
      </c>
      <c r="C226" s="29">
        <v>2</v>
      </c>
      <c r="D226" s="22" t="s">
        <v>456</v>
      </c>
      <c r="E226" s="36" t="s">
        <v>713</v>
      </c>
      <c r="F226" s="132" t="s">
        <v>938</v>
      </c>
      <c r="G226" s="41">
        <v>67</v>
      </c>
      <c r="H226" s="36" t="s">
        <v>77</v>
      </c>
      <c r="I226" s="22">
        <v>1</v>
      </c>
      <c r="J226" s="134">
        <f>VLOOKUP(I226,'invulblad normen'!$A$10:$C$21,3,FALSE)</f>
        <v>0</v>
      </c>
      <c r="K226" s="22">
        <f t="shared" si="6"/>
        <v>0</v>
      </c>
      <c r="L226" s="22">
        <f t="shared" si="7"/>
        <v>0</v>
      </c>
    </row>
    <row r="227" spans="1:12" x14ac:dyDescent="0.25">
      <c r="A227" s="22" t="s">
        <v>140</v>
      </c>
      <c r="B227" s="22" t="s">
        <v>148</v>
      </c>
      <c r="C227" s="29">
        <v>2</v>
      </c>
      <c r="D227" s="22" t="s">
        <v>368</v>
      </c>
      <c r="E227" s="36" t="s">
        <v>713</v>
      </c>
      <c r="F227" s="135" t="s">
        <v>75</v>
      </c>
      <c r="G227" s="41">
        <v>10.4</v>
      </c>
      <c r="H227" s="133" t="s">
        <v>936</v>
      </c>
      <c r="I227" s="22">
        <v>3</v>
      </c>
      <c r="J227" s="134">
        <f>VLOOKUP(I227,'invulblad normen'!$A$10:$C$21,3,FALSE)</f>
        <v>0</v>
      </c>
      <c r="K227" s="22">
        <f t="shared" si="6"/>
        <v>0</v>
      </c>
      <c r="L227" s="22">
        <f t="shared" si="7"/>
        <v>0</v>
      </c>
    </row>
    <row r="228" spans="1:12" x14ac:dyDescent="0.25">
      <c r="A228" s="22" t="s">
        <v>140</v>
      </c>
      <c r="B228" s="22" t="s">
        <v>148</v>
      </c>
      <c r="C228" s="29">
        <v>2</v>
      </c>
      <c r="D228" s="22" t="s">
        <v>336</v>
      </c>
      <c r="E228" s="36" t="s">
        <v>713</v>
      </c>
      <c r="F228" s="29" t="s">
        <v>939</v>
      </c>
      <c r="G228" s="41">
        <v>11.2</v>
      </c>
      <c r="H228" s="31" t="s">
        <v>937</v>
      </c>
      <c r="I228" s="22">
        <v>6</v>
      </c>
      <c r="J228" s="134">
        <f>VLOOKUP(I228,'invulblad normen'!$A$10:$C$21,3,FALSE)</f>
        <v>0</v>
      </c>
      <c r="K228" s="22">
        <f t="shared" si="6"/>
        <v>0</v>
      </c>
      <c r="L228" s="22">
        <f t="shared" si="7"/>
        <v>0</v>
      </c>
    </row>
    <row r="229" spans="1:12" x14ac:dyDescent="0.25">
      <c r="A229" s="22" t="s">
        <v>143</v>
      </c>
      <c r="B229" s="22" t="s">
        <v>149</v>
      </c>
      <c r="C229" s="29">
        <v>2</v>
      </c>
      <c r="D229" s="22" t="s">
        <v>456</v>
      </c>
      <c r="E229" s="36" t="s">
        <v>880</v>
      </c>
      <c r="F229" s="132" t="s">
        <v>938</v>
      </c>
      <c r="G229" s="41">
        <v>81</v>
      </c>
      <c r="H229" s="36" t="s">
        <v>77</v>
      </c>
      <c r="I229" s="22">
        <v>1</v>
      </c>
      <c r="J229" s="134">
        <f>VLOOKUP(I229,'invulblad normen'!$A$10:$C$21,3,FALSE)</f>
        <v>0</v>
      </c>
      <c r="K229" s="22">
        <f t="shared" si="6"/>
        <v>0</v>
      </c>
      <c r="L229" s="22">
        <f t="shared" si="7"/>
        <v>0</v>
      </c>
    </row>
    <row r="230" spans="1:12" x14ac:dyDescent="0.25">
      <c r="A230" s="22" t="s">
        <v>143</v>
      </c>
      <c r="B230" s="22" t="s">
        <v>149</v>
      </c>
      <c r="C230" s="29">
        <v>2</v>
      </c>
      <c r="D230" s="22" t="s">
        <v>458</v>
      </c>
      <c r="E230" s="36" t="s">
        <v>720</v>
      </c>
      <c r="F230" s="132" t="s">
        <v>938</v>
      </c>
      <c r="G230" s="41">
        <v>81</v>
      </c>
      <c r="H230" s="36" t="s">
        <v>77</v>
      </c>
      <c r="I230" s="22">
        <v>1</v>
      </c>
      <c r="J230" s="134">
        <f>VLOOKUP(I230,'invulblad normen'!$A$10:$C$21,3,FALSE)</f>
        <v>0</v>
      </c>
      <c r="K230" s="22">
        <f t="shared" si="6"/>
        <v>0</v>
      </c>
      <c r="L230" s="22">
        <f t="shared" si="7"/>
        <v>0</v>
      </c>
    </row>
    <row r="231" spans="1:12" x14ac:dyDescent="0.25">
      <c r="A231" s="22" t="s">
        <v>140</v>
      </c>
      <c r="B231" s="22" t="s">
        <v>148</v>
      </c>
      <c r="C231" s="29">
        <v>2</v>
      </c>
      <c r="D231" s="22" t="s">
        <v>368</v>
      </c>
      <c r="E231" s="36" t="s">
        <v>720</v>
      </c>
      <c r="F231" s="135" t="s">
        <v>75</v>
      </c>
      <c r="G231" s="41">
        <v>13.3</v>
      </c>
      <c r="H231" s="133" t="s">
        <v>936</v>
      </c>
      <c r="I231" s="22">
        <v>3</v>
      </c>
      <c r="J231" s="134">
        <f>VLOOKUP(I231,'invulblad normen'!$A$10:$C$21,3,FALSE)</f>
        <v>0</v>
      </c>
      <c r="K231" s="22">
        <f t="shared" si="6"/>
        <v>0</v>
      </c>
      <c r="L231" s="22">
        <f t="shared" si="7"/>
        <v>0</v>
      </c>
    </row>
    <row r="232" spans="1:12" x14ac:dyDescent="0.25">
      <c r="A232" s="22" t="s">
        <v>143</v>
      </c>
      <c r="B232" s="22" t="s">
        <v>149</v>
      </c>
      <c r="C232" s="29">
        <v>2</v>
      </c>
      <c r="D232" s="22" t="s">
        <v>468</v>
      </c>
      <c r="E232" s="36" t="s">
        <v>722</v>
      </c>
      <c r="F232" s="132" t="s">
        <v>938</v>
      </c>
      <c r="G232" s="41">
        <v>67</v>
      </c>
      <c r="H232" s="36" t="s">
        <v>77</v>
      </c>
      <c r="I232" s="22">
        <v>1</v>
      </c>
      <c r="J232" s="134">
        <f>VLOOKUP(I232,'invulblad normen'!$A$10:$C$21,3,FALSE)</f>
        <v>0</v>
      </c>
      <c r="K232" s="22">
        <f t="shared" si="6"/>
        <v>0</v>
      </c>
      <c r="L232" s="22">
        <f t="shared" si="7"/>
        <v>0</v>
      </c>
    </row>
    <row r="233" spans="1:12" x14ac:dyDescent="0.25">
      <c r="A233" s="22" t="s">
        <v>140</v>
      </c>
      <c r="B233" s="22" t="s">
        <v>148</v>
      </c>
      <c r="C233" s="29">
        <v>2</v>
      </c>
      <c r="D233" s="22" t="s">
        <v>357</v>
      </c>
      <c r="E233" s="36" t="s">
        <v>722</v>
      </c>
      <c r="F233" s="29" t="s">
        <v>941</v>
      </c>
      <c r="G233" s="41">
        <v>6.7</v>
      </c>
      <c r="H233" s="133" t="s">
        <v>936</v>
      </c>
      <c r="I233" s="22">
        <v>8</v>
      </c>
      <c r="J233" s="134">
        <f>VLOOKUP(I233,'invulblad normen'!$A$10:$C$21,3,FALSE)</f>
        <v>0</v>
      </c>
      <c r="K233" s="22">
        <f t="shared" si="6"/>
        <v>0</v>
      </c>
      <c r="L233" s="22">
        <f t="shared" si="7"/>
        <v>0</v>
      </c>
    </row>
    <row r="234" spans="1:12" x14ac:dyDescent="0.25">
      <c r="A234" s="22" t="s">
        <v>140</v>
      </c>
      <c r="B234" s="22" t="s">
        <v>148</v>
      </c>
      <c r="C234" s="29">
        <v>2</v>
      </c>
      <c r="D234" s="22" t="s">
        <v>358</v>
      </c>
      <c r="E234" s="36" t="s">
        <v>721</v>
      </c>
      <c r="F234" s="29" t="s">
        <v>941</v>
      </c>
      <c r="G234" s="41">
        <v>6.2</v>
      </c>
      <c r="H234" s="133" t="s">
        <v>936</v>
      </c>
      <c r="I234" s="22">
        <v>8</v>
      </c>
      <c r="J234" s="134">
        <f>VLOOKUP(I234,'invulblad normen'!$A$10:$C$21,3,FALSE)</f>
        <v>0</v>
      </c>
      <c r="K234" s="22">
        <f t="shared" si="6"/>
        <v>0</v>
      </c>
      <c r="L234" s="22">
        <f t="shared" si="7"/>
        <v>0</v>
      </c>
    </row>
    <row r="235" spans="1:12" x14ac:dyDescent="0.25">
      <c r="A235" s="22" t="s">
        <v>140</v>
      </c>
      <c r="B235" s="22" t="s">
        <v>148</v>
      </c>
      <c r="C235" s="29">
        <v>2</v>
      </c>
      <c r="D235" s="22" t="s">
        <v>208</v>
      </c>
      <c r="E235" s="36" t="s">
        <v>537</v>
      </c>
      <c r="F235" s="132" t="s">
        <v>938</v>
      </c>
      <c r="G235" s="41">
        <v>367.5</v>
      </c>
      <c r="H235" s="133" t="s">
        <v>936</v>
      </c>
      <c r="I235" s="22">
        <v>1</v>
      </c>
      <c r="J235" s="134">
        <f>VLOOKUP(I235,'invulblad normen'!$A$10:$C$21,3,FALSE)</f>
        <v>0</v>
      </c>
      <c r="K235" s="22">
        <f t="shared" si="6"/>
        <v>0</v>
      </c>
      <c r="L235" s="22">
        <f t="shared" si="7"/>
        <v>0</v>
      </c>
    </row>
    <row r="236" spans="1:12" x14ac:dyDescent="0.25">
      <c r="A236" s="22" t="s">
        <v>140</v>
      </c>
      <c r="B236" s="22" t="s">
        <v>148</v>
      </c>
      <c r="C236" s="29">
        <v>2</v>
      </c>
      <c r="D236" s="22" t="s">
        <v>336</v>
      </c>
      <c r="E236" s="36" t="s">
        <v>712</v>
      </c>
      <c r="F236" s="29" t="s">
        <v>939</v>
      </c>
      <c r="G236" s="41">
        <v>11.2</v>
      </c>
      <c r="H236" s="31" t="s">
        <v>937</v>
      </c>
      <c r="I236" s="22">
        <v>6</v>
      </c>
      <c r="J236" s="134">
        <f>VLOOKUP(I236,'invulblad normen'!$A$10:$C$21,3,FALSE)</f>
        <v>0</v>
      </c>
      <c r="K236" s="22">
        <f t="shared" si="6"/>
        <v>0</v>
      </c>
      <c r="L236" s="22">
        <f t="shared" si="7"/>
        <v>0</v>
      </c>
    </row>
    <row r="237" spans="1:12" x14ac:dyDescent="0.25">
      <c r="A237" s="22" t="s">
        <v>140</v>
      </c>
      <c r="B237" s="22" t="s">
        <v>148</v>
      </c>
      <c r="C237" s="29">
        <v>2</v>
      </c>
      <c r="D237" s="22" t="s">
        <v>357</v>
      </c>
      <c r="E237" s="36" t="s">
        <v>710</v>
      </c>
      <c r="F237" s="29" t="s">
        <v>941</v>
      </c>
      <c r="G237" s="41">
        <v>6</v>
      </c>
      <c r="H237" s="133" t="s">
        <v>936</v>
      </c>
      <c r="I237" s="22">
        <v>8</v>
      </c>
      <c r="J237" s="134">
        <f>VLOOKUP(I237,'invulblad normen'!$A$10:$C$21,3,FALSE)</f>
        <v>0</v>
      </c>
      <c r="K237" s="22">
        <f t="shared" si="6"/>
        <v>0</v>
      </c>
      <c r="L237" s="22">
        <f t="shared" si="7"/>
        <v>0</v>
      </c>
    </row>
    <row r="238" spans="1:12" x14ac:dyDescent="0.25">
      <c r="A238" s="22" t="s">
        <v>140</v>
      </c>
      <c r="B238" s="22" t="s">
        <v>148</v>
      </c>
      <c r="C238" s="29">
        <v>2</v>
      </c>
      <c r="D238" s="22" t="s">
        <v>358</v>
      </c>
      <c r="E238" s="36" t="s">
        <v>711</v>
      </c>
      <c r="F238" s="29" t="s">
        <v>941</v>
      </c>
      <c r="G238" s="41">
        <v>5.6</v>
      </c>
      <c r="H238" s="133" t="s">
        <v>936</v>
      </c>
      <c r="I238" s="22">
        <v>8</v>
      </c>
      <c r="J238" s="134">
        <f>VLOOKUP(I238,'invulblad normen'!$A$10:$C$21,3,FALSE)</f>
        <v>0</v>
      </c>
      <c r="K238" s="22">
        <f t="shared" si="6"/>
        <v>0</v>
      </c>
      <c r="L238" s="22">
        <f t="shared" si="7"/>
        <v>0</v>
      </c>
    </row>
    <row r="239" spans="1:12" x14ac:dyDescent="0.25">
      <c r="A239" s="22" t="s">
        <v>140</v>
      </c>
      <c r="B239" s="22" t="s">
        <v>148</v>
      </c>
      <c r="C239" s="29">
        <v>2</v>
      </c>
      <c r="D239" s="22" t="s">
        <v>372</v>
      </c>
      <c r="E239" s="36" t="s">
        <v>715</v>
      </c>
      <c r="F239" s="137" t="s">
        <v>945</v>
      </c>
      <c r="G239" s="41">
        <v>45</v>
      </c>
      <c r="H239" s="133" t="s">
        <v>936</v>
      </c>
      <c r="I239" s="22">
        <v>12</v>
      </c>
      <c r="J239" s="134">
        <f>VLOOKUP(I239,'invulblad normen'!$A$10:$C$21,3,FALSE)</f>
        <v>0</v>
      </c>
      <c r="K239" s="22">
        <f t="shared" si="6"/>
        <v>0</v>
      </c>
      <c r="L239" s="22">
        <f t="shared" si="7"/>
        <v>0</v>
      </c>
    </row>
    <row r="240" spans="1:12" x14ac:dyDescent="0.25">
      <c r="A240" s="22" t="s">
        <v>140</v>
      </c>
      <c r="B240" s="22" t="s">
        <v>148</v>
      </c>
      <c r="C240" s="29">
        <v>2</v>
      </c>
      <c r="D240" s="22" t="s">
        <v>360</v>
      </c>
      <c r="E240" s="36" t="s">
        <v>716</v>
      </c>
      <c r="F240" s="132" t="s">
        <v>940</v>
      </c>
      <c r="G240" s="41">
        <v>10.199999999999999</v>
      </c>
      <c r="H240" s="133" t="s">
        <v>936</v>
      </c>
      <c r="I240" s="22">
        <v>3</v>
      </c>
      <c r="J240" s="134">
        <f>VLOOKUP(I240,'invulblad normen'!$A$10:$C$21,3,FALSE)</f>
        <v>0</v>
      </c>
      <c r="K240" s="22">
        <f t="shared" si="6"/>
        <v>0</v>
      </c>
      <c r="L240" s="22">
        <f t="shared" si="7"/>
        <v>0</v>
      </c>
    </row>
    <row r="241" spans="1:12" x14ac:dyDescent="0.25">
      <c r="A241" s="22" t="s">
        <v>140</v>
      </c>
      <c r="B241" s="22" t="s">
        <v>148</v>
      </c>
      <c r="C241" s="29">
        <v>2</v>
      </c>
      <c r="D241" s="22" t="s">
        <v>218</v>
      </c>
      <c r="E241" s="36" t="s">
        <v>553</v>
      </c>
      <c r="F241" s="132" t="s">
        <v>938</v>
      </c>
      <c r="G241" s="41">
        <v>385.9</v>
      </c>
      <c r="H241" s="133" t="s">
        <v>936</v>
      </c>
      <c r="I241" s="22">
        <v>1</v>
      </c>
      <c r="J241" s="134">
        <f>VLOOKUP(I241,'invulblad normen'!$A$10:$C$21,3,FALSE)</f>
        <v>0</v>
      </c>
      <c r="K241" s="22">
        <f t="shared" si="6"/>
        <v>0</v>
      </c>
      <c r="L241" s="22">
        <f t="shared" si="7"/>
        <v>0</v>
      </c>
    </row>
    <row r="242" spans="1:12" x14ac:dyDescent="0.25">
      <c r="A242" s="22" t="s">
        <v>140</v>
      </c>
      <c r="B242" s="22" t="s">
        <v>148</v>
      </c>
      <c r="C242" s="29">
        <v>2</v>
      </c>
      <c r="D242" s="22" t="s">
        <v>205</v>
      </c>
      <c r="E242" s="36" t="s">
        <v>553</v>
      </c>
      <c r="F242" s="132" t="s">
        <v>938</v>
      </c>
      <c r="G242" s="41">
        <v>5.8</v>
      </c>
      <c r="H242" s="133" t="s">
        <v>936</v>
      </c>
      <c r="I242" s="22">
        <v>1</v>
      </c>
      <c r="J242" s="134">
        <f>VLOOKUP(I242,'invulblad normen'!$A$10:$C$21,3,FALSE)</f>
        <v>0</v>
      </c>
      <c r="K242" s="22">
        <f t="shared" si="6"/>
        <v>0</v>
      </c>
      <c r="L242" s="22">
        <f t="shared" si="7"/>
        <v>0</v>
      </c>
    </row>
    <row r="243" spans="1:12" x14ac:dyDescent="0.25">
      <c r="A243" s="22" t="s">
        <v>140</v>
      </c>
      <c r="B243" s="22" t="s">
        <v>148</v>
      </c>
      <c r="C243" s="29">
        <v>2</v>
      </c>
      <c r="D243" s="22" t="s">
        <v>360</v>
      </c>
      <c r="E243" s="36" t="s">
        <v>719</v>
      </c>
      <c r="F243" s="132" t="s">
        <v>940</v>
      </c>
      <c r="G243" s="41">
        <v>16.399999999999999</v>
      </c>
      <c r="H243" s="133" t="s">
        <v>936</v>
      </c>
      <c r="I243" s="22">
        <v>3</v>
      </c>
      <c r="J243" s="134">
        <f>VLOOKUP(I243,'invulblad normen'!$A$10:$C$21,3,FALSE)</f>
        <v>0</v>
      </c>
      <c r="K243" s="22">
        <f t="shared" si="6"/>
        <v>0</v>
      </c>
      <c r="L243" s="22">
        <f t="shared" si="7"/>
        <v>0</v>
      </c>
    </row>
    <row r="244" spans="1:12" x14ac:dyDescent="0.25">
      <c r="A244" s="22" t="s">
        <v>140</v>
      </c>
      <c r="B244" s="22" t="s">
        <v>148</v>
      </c>
      <c r="C244" s="137">
        <v>3</v>
      </c>
      <c r="D244" s="22" t="s">
        <v>336</v>
      </c>
      <c r="E244" s="36" t="s">
        <v>726</v>
      </c>
      <c r="F244" s="29" t="s">
        <v>939</v>
      </c>
      <c r="G244" s="41">
        <v>11.2</v>
      </c>
      <c r="H244" s="31" t="s">
        <v>937</v>
      </c>
      <c r="I244" s="22">
        <v>6</v>
      </c>
      <c r="J244" s="134">
        <f>VLOOKUP(I244,'invulblad normen'!$A$10:$C$21,3,FALSE)</f>
        <v>0</v>
      </c>
      <c r="K244" s="22">
        <f t="shared" si="6"/>
        <v>0</v>
      </c>
      <c r="L244" s="22">
        <f t="shared" si="7"/>
        <v>0</v>
      </c>
    </row>
    <row r="245" spans="1:12" x14ac:dyDescent="0.25">
      <c r="A245" s="22" t="s">
        <v>140</v>
      </c>
      <c r="B245" s="22" t="s">
        <v>148</v>
      </c>
      <c r="C245" s="137">
        <v>3</v>
      </c>
      <c r="D245" s="22" t="s">
        <v>368</v>
      </c>
      <c r="E245" s="36" t="s">
        <v>725</v>
      </c>
      <c r="F245" s="135" t="s">
        <v>75</v>
      </c>
      <c r="G245" s="41">
        <v>31.2</v>
      </c>
      <c r="H245" s="133" t="s">
        <v>936</v>
      </c>
      <c r="I245" s="22">
        <v>3</v>
      </c>
      <c r="J245" s="134">
        <f>VLOOKUP(I245,'invulblad normen'!$A$10:$C$21,3,FALSE)</f>
        <v>0</v>
      </c>
      <c r="K245" s="22">
        <f t="shared" si="6"/>
        <v>0</v>
      </c>
      <c r="L245" s="22">
        <f t="shared" si="7"/>
        <v>0</v>
      </c>
    </row>
    <row r="246" spans="1:12" x14ac:dyDescent="0.25">
      <c r="A246" s="22" t="s">
        <v>140</v>
      </c>
      <c r="B246" s="22" t="s">
        <v>148</v>
      </c>
      <c r="C246" s="137">
        <v>3</v>
      </c>
      <c r="D246" s="22" t="s">
        <v>357</v>
      </c>
      <c r="E246" s="36" t="s">
        <v>724</v>
      </c>
      <c r="F246" s="29" t="s">
        <v>941</v>
      </c>
      <c r="G246" s="41">
        <v>7.3</v>
      </c>
      <c r="H246" s="133" t="s">
        <v>936</v>
      </c>
      <c r="I246" s="22">
        <v>8</v>
      </c>
      <c r="J246" s="134">
        <f>VLOOKUP(I246,'invulblad normen'!$A$10:$C$21,3,FALSE)</f>
        <v>0</v>
      </c>
      <c r="K246" s="22">
        <f t="shared" si="6"/>
        <v>0</v>
      </c>
      <c r="L246" s="22">
        <f t="shared" si="7"/>
        <v>0</v>
      </c>
    </row>
    <row r="247" spans="1:12" x14ac:dyDescent="0.25">
      <c r="A247" s="22" t="s">
        <v>140</v>
      </c>
      <c r="B247" s="22" t="s">
        <v>148</v>
      </c>
      <c r="C247" s="137">
        <v>3</v>
      </c>
      <c r="D247" s="22" t="s">
        <v>358</v>
      </c>
      <c r="E247" s="36" t="s">
        <v>723</v>
      </c>
      <c r="F247" s="29" t="s">
        <v>941</v>
      </c>
      <c r="G247" s="41">
        <v>6</v>
      </c>
      <c r="H247" s="133" t="s">
        <v>936</v>
      </c>
      <c r="I247" s="22">
        <v>8</v>
      </c>
      <c r="J247" s="134">
        <f>VLOOKUP(I247,'invulblad normen'!$A$10:$C$21,3,FALSE)</f>
        <v>0</v>
      </c>
      <c r="K247" s="22">
        <f t="shared" si="6"/>
        <v>0</v>
      </c>
      <c r="L247" s="22">
        <f t="shared" si="7"/>
        <v>0</v>
      </c>
    </row>
    <row r="248" spans="1:12" x14ac:dyDescent="0.25">
      <c r="A248" s="22" t="s">
        <v>140</v>
      </c>
      <c r="B248" s="22" t="s">
        <v>148</v>
      </c>
      <c r="C248" s="137">
        <v>3</v>
      </c>
      <c r="D248" s="22" t="s">
        <v>373</v>
      </c>
      <c r="E248" s="36" t="s">
        <v>729</v>
      </c>
      <c r="F248" s="29" t="s">
        <v>101</v>
      </c>
      <c r="G248" s="41">
        <v>6.7</v>
      </c>
      <c r="H248" s="133" t="s">
        <v>936</v>
      </c>
      <c r="I248" s="22">
        <v>2</v>
      </c>
      <c r="J248" s="134">
        <f>VLOOKUP(I248,'invulblad normen'!$A$10:$C$21,3,FALSE)</f>
        <v>0</v>
      </c>
      <c r="K248" s="22">
        <f t="shared" si="6"/>
        <v>0</v>
      </c>
      <c r="L248" s="22">
        <f t="shared" si="7"/>
        <v>0</v>
      </c>
    </row>
    <row r="249" spans="1:12" x14ac:dyDescent="0.25">
      <c r="A249" s="22" t="s">
        <v>140</v>
      </c>
      <c r="B249" s="22" t="s">
        <v>148</v>
      </c>
      <c r="C249" s="137">
        <v>3</v>
      </c>
      <c r="D249" s="22" t="s">
        <v>360</v>
      </c>
      <c r="E249" s="36" t="s">
        <v>727</v>
      </c>
      <c r="F249" s="132" t="s">
        <v>940</v>
      </c>
      <c r="G249" s="41">
        <v>11.4</v>
      </c>
      <c r="H249" s="133" t="s">
        <v>936</v>
      </c>
      <c r="I249" s="22">
        <v>3</v>
      </c>
      <c r="J249" s="134">
        <f>VLOOKUP(I249,'invulblad normen'!$A$10:$C$21,3,FALSE)</f>
        <v>0</v>
      </c>
      <c r="K249" s="22">
        <f t="shared" si="6"/>
        <v>0</v>
      </c>
      <c r="L249" s="22">
        <f t="shared" si="7"/>
        <v>0</v>
      </c>
    </row>
    <row r="250" spans="1:12" x14ac:dyDescent="0.25">
      <c r="A250" s="22" t="s">
        <v>140</v>
      </c>
      <c r="B250" s="22" t="s">
        <v>148</v>
      </c>
      <c r="C250" s="137">
        <v>3</v>
      </c>
      <c r="D250" s="22" t="s">
        <v>360</v>
      </c>
      <c r="E250" s="36" t="s">
        <v>728</v>
      </c>
      <c r="F250" s="132" t="s">
        <v>940</v>
      </c>
      <c r="G250" s="41">
        <v>23.6</v>
      </c>
      <c r="H250" s="133" t="s">
        <v>936</v>
      </c>
      <c r="I250" s="22">
        <v>3</v>
      </c>
      <c r="J250" s="134">
        <f>VLOOKUP(I250,'invulblad normen'!$A$10:$C$21,3,FALSE)</f>
        <v>0</v>
      </c>
      <c r="K250" s="22">
        <f t="shared" si="6"/>
        <v>0</v>
      </c>
      <c r="L250" s="22">
        <f t="shared" si="7"/>
        <v>0</v>
      </c>
    </row>
    <row r="251" spans="1:12" x14ac:dyDescent="0.25">
      <c r="A251" s="22" t="s">
        <v>140</v>
      </c>
      <c r="B251" s="22" t="s">
        <v>148</v>
      </c>
      <c r="C251" s="137">
        <v>3</v>
      </c>
      <c r="D251" s="22" t="s">
        <v>360</v>
      </c>
      <c r="E251" s="36" t="s">
        <v>731</v>
      </c>
      <c r="F251" s="132" t="s">
        <v>940</v>
      </c>
      <c r="G251" s="41">
        <v>8.5</v>
      </c>
      <c r="H251" s="133" t="s">
        <v>936</v>
      </c>
      <c r="I251" s="22">
        <v>3</v>
      </c>
      <c r="J251" s="134">
        <f>VLOOKUP(I251,'invulblad normen'!$A$10:$C$21,3,FALSE)</f>
        <v>0</v>
      </c>
      <c r="K251" s="22">
        <f t="shared" si="6"/>
        <v>0</v>
      </c>
      <c r="L251" s="22">
        <f t="shared" si="7"/>
        <v>0</v>
      </c>
    </row>
    <row r="252" spans="1:12" x14ac:dyDescent="0.25">
      <c r="A252" s="22" t="s">
        <v>140</v>
      </c>
      <c r="B252" s="22" t="s">
        <v>148</v>
      </c>
      <c r="C252" s="137">
        <v>3</v>
      </c>
      <c r="D252" s="22" t="s">
        <v>203</v>
      </c>
      <c r="E252" s="36" t="s">
        <v>554</v>
      </c>
      <c r="F252" s="132" t="s">
        <v>938</v>
      </c>
      <c r="G252" s="41">
        <v>214.4</v>
      </c>
      <c r="H252" s="133" t="s">
        <v>936</v>
      </c>
      <c r="I252" s="22">
        <v>1</v>
      </c>
      <c r="J252" s="134">
        <f>VLOOKUP(I252,'invulblad normen'!$A$10:$C$21,3,FALSE)</f>
        <v>0</v>
      </c>
      <c r="K252" s="22">
        <f t="shared" si="6"/>
        <v>0</v>
      </c>
      <c r="L252" s="22">
        <f t="shared" si="7"/>
        <v>0</v>
      </c>
    </row>
    <row r="253" spans="1:12" x14ac:dyDescent="0.25">
      <c r="A253" s="22" t="s">
        <v>140</v>
      </c>
      <c r="B253" s="22" t="s">
        <v>148</v>
      </c>
      <c r="C253" s="137">
        <v>3</v>
      </c>
      <c r="D253" s="22" t="s">
        <v>204</v>
      </c>
      <c r="E253" s="36" t="s">
        <v>558</v>
      </c>
      <c r="F253" s="132" t="s">
        <v>938</v>
      </c>
      <c r="G253" s="41">
        <v>22.6</v>
      </c>
      <c r="H253" s="133" t="s">
        <v>936</v>
      </c>
      <c r="I253" s="22">
        <v>1</v>
      </c>
      <c r="J253" s="134">
        <f>VLOOKUP(I253,'invulblad normen'!$A$10:$C$21,3,FALSE)</f>
        <v>0</v>
      </c>
      <c r="K253" s="22">
        <f t="shared" si="6"/>
        <v>0</v>
      </c>
      <c r="L253" s="22">
        <f t="shared" si="7"/>
        <v>0</v>
      </c>
    </row>
    <row r="254" spans="1:12" x14ac:dyDescent="0.25">
      <c r="A254" s="22" t="s">
        <v>140</v>
      </c>
      <c r="B254" s="22" t="s">
        <v>148</v>
      </c>
      <c r="C254" s="137">
        <v>3</v>
      </c>
      <c r="D254" s="22" t="s">
        <v>205</v>
      </c>
      <c r="E254" s="36" t="s">
        <v>557</v>
      </c>
      <c r="F254" s="132" t="s">
        <v>938</v>
      </c>
      <c r="G254" s="41">
        <v>9.1999999999999993</v>
      </c>
      <c r="H254" s="133" t="s">
        <v>936</v>
      </c>
      <c r="I254" s="22">
        <v>1</v>
      </c>
      <c r="J254" s="134">
        <f>VLOOKUP(I254,'invulblad normen'!$A$10:$C$21,3,FALSE)</f>
        <v>0</v>
      </c>
      <c r="K254" s="22">
        <f t="shared" si="6"/>
        <v>0</v>
      </c>
      <c r="L254" s="22">
        <f t="shared" si="7"/>
        <v>0</v>
      </c>
    </row>
    <row r="255" spans="1:12" x14ac:dyDescent="0.25">
      <c r="A255" s="22" t="s">
        <v>140</v>
      </c>
      <c r="B255" s="22" t="s">
        <v>148</v>
      </c>
      <c r="C255" s="137">
        <v>3</v>
      </c>
      <c r="D255" s="22" t="s">
        <v>205</v>
      </c>
      <c r="E255" s="36" t="s">
        <v>563</v>
      </c>
      <c r="F255" s="132" t="s">
        <v>938</v>
      </c>
      <c r="G255" s="41">
        <v>7.8</v>
      </c>
      <c r="H255" s="133" t="s">
        <v>936</v>
      </c>
      <c r="I255" s="22">
        <v>1</v>
      </c>
      <c r="J255" s="134">
        <f>VLOOKUP(I255,'invulblad normen'!$A$10:$C$21,3,FALSE)</f>
        <v>0</v>
      </c>
      <c r="K255" s="22">
        <f t="shared" si="6"/>
        <v>0</v>
      </c>
      <c r="L255" s="22">
        <f t="shared" si="7"/>
        <v>0</v>
      </c>
    </row>
    <row r="256" spans="1:12" x14ac:dyDescent="0.25">
      <c r="A256" s="22" t="s">
        <v>142</v>
      </c>
      <c r="B256" s="24" t="s">
        <v>149</v>
      </c>
      <c r="C256" s="63" t="s">
        <v>946</v>
      </c>
      <c r="D256" s="26" t="s">
        <v>8</v>
      </c>
      <c r="E256" s="30" t="s">
        <v>732</v>
      </c>
      <c r="F256" s="29" t="s">
        <v>101</v>
      </c>
      <c r="G256" s="40">
        <v>17.399999999999999</v>
      </c>
      <c r="H256" s="136" t="s">
        <v>76</v>
      </c>
      <c r="I256" s="22">
        <v>2</v>
      </c>
      <c r="J256" s="134">
        <f>VLOOKUP(I256,'invulblad normen'!$A$10:$C$21,3,FALSE)</f>
        <v>0</v>
      </c>
      <c r="K256" s="22">
        <f t="shared" si="6"/>
        <v>0</v>
      </c>
      <c r="L256" s="22">
        <f t="shared" si="7"/>
        <v>0</v>
      </c>
    </row>
    <row r="257" spans="1:12" x14ac:dyDescent="0.25">
      <c r="A257" s="22" t="s">
        <v>142</v>
      </c>
      <c r="B257" s="24" t="s">
        <v>149</v>
      </c>
      <c r="C257" s="63" t="s">
        <v>946</v>
      </c>
      <c r="D257" s="26" t="s">
        <v>374</v>
      </c>
      <c r="E257" s="30" t="s">
        <v>733</v>
      </c>
      <c r="F257" s="135" t="s">
        <v>75</v>
      </c>
      <c r="G257" s="40">
        <v>47.5</v>
      </c>
      <c r="H257" s="136" t="s">
        <v>76</v>
      </c>
      <c r="I257" s="22">
        <v>3</v>
      </c>
      <c r="J257" s="134">
        <f>VLOOKUP(I257,'invulblad normen'!$A$10:$C$21,3,FALSE)</f>
        <v>0</v>
      </c>
      <c r="K257" s="22">
        <f t="shared" si="6"/>
        <v>0</v>
      </c>
      <c r="L257" s="22">
        <f t="shared" si="7"/>
        <v>0</v>
      </c>
    </row>
    <row r="258" spans="1:12" x14ac:dyDescent="0.25">
      <c r="A258" s="22" t="s">
        <v>142</v>
      </c>
      <c r="B258" s="24" t="s">
        <v>149</v>
      </c>
      <c r="C258" s="63" t="s">
        <v>946</v>
      </c>
      <c r="D258" s="26" t="s">
        <v>242</v>
      </c>
      <c r="E258" s="30" t="s">
        <v>734</v>
      </c>
      <c r="F258" s="135" t="s">
        <v>75</v>
      </c>
      <c r="G258" s="40">
        <v>5</v>
      </c>
      <c r="H258" s="136" t="s">
        <v>76</v>
      </c>
      <c r="I258" s="22">
        <v>3</v>
      </c>
      <c r="J258" s="134">
        <f>VLOOKUP(I258,'invulblad normen'!$A$10:$C$21,3,FALSE)</f>
        <v>0</v>
      </c>
      <c r="K258" s="22">
        <f t="shared" si="6"/>
        <v>0</v>
      </c>
      <c r="L258" s="22">
        <f t="shared" si="7"/>
        <v>0</v>
      </c>
    </row>
    <row r="259" spans="1:12" x14ac:dyDescent="0.25">
      <c r="A259" s="22" t="s">
        <v>142</v>
      </c>
      <c r="B259" s="24" t="s">
        <v>149</v>
      </c>
      <c r="C259" s="63" t="s">
        <v>946</v>
      </c>
      <c r="D259" s="26" t="s">
        <v>375</v>
      </c>
      <c r="E259" s="30" t="s">
        <v>735</v>
      </c>
      <c r="F259" s="135" t="s">
        <v>75</v>
      </c>
      <c r="G259" s="40">
        <v>224.2</v>
      </c>
      <c r="H259" s="136" t="s">
        <v>76</v>
      </c>
      <c r="I259" s="22">
        <v>3</v>
      </c>
      <c r="J259" s="134">
        <f>VLOOKUP(I259,'invulblad normen'!$A$10:$C$21,3,FALSE)</f>
        <v>0</v>
      </c>
      <c r="K259" s="22">
        <f t="shared" si="6"/>
        <v>0</v>
      </c>
      <c r="L259" s="22">
        <f t="shared" si="7"/>
        <v>0</v>
      </c>
    </row>
    <row r="260" spans="1:12" x14ac:dyDescent="0.25">
      <c r="A260" s="22" t="s">
        <v>142</v>
      </c>
      <c r="B260" s="24" t="s">
        <v>149</v>
      </c>
      <c r="C260" s="63" t="s">
        <v>946</v>
      </c>
      <c r="D260" s="26" t="s">
        <v>376</v>
      </c>
      <c r="E260" s="30" t="s">
        <v>736</v>
      </c>
      <c r="F260" s="29" t="s">
        <v>939</v>
      </c>
      <c r="G260" s="40">
        <v>14</v>
      </c>
      <c r="H260" s="136" t="s">
        <v>76</v>
      </c>
      <c r="I260" s="22">
        <v>6</v>
      </c>
      <c r="J260" s="134">
        <f>VLOOKUP(I260,'invulblad normen'!$A$10:$C$21,3,FALSE)</f>
        <v>0</v>
      </c>
      <c r="K260" s="22">
        <f t="shared" si="6"/>
        <v>0</v>
      </c>
      <c r="L260" s="22">
        <f t="shared" si="7"/>
        <v>0</v>
      </c>
    </row>
    <row r="261" spans="1:12" x14ac:dyDescent="0.25">
      <c r="A261" s="22" t="s">
        <v>142</v>
      </c>
      <c r="B261" s="24" t="s">
        <v>149</v>
      </c>
      <c r="C261" s="63" t="s">
        <v>946</v>
      </c>
      <c r="D261" s="24" t="s">
        <v>377</v>
      </c>
      <c r="E261" s="30" t="s">
        <v>737</v>
      </c>
      <c r="F261" s="29" t="s">
        <v>939</v>
      </c>
      <c r="G261" s="37">
        <v>10</v>
      </c>
      <c r="H261" s="136" t="s">
        <v>76</v>
      </c>
      <c r="I261" s="22">
        <v>6</v>
      </c>
      <c r="J261" s="134">
        <f>VLOOKUP(I261,'invulblad normen'!$A$10:$C$21,3,FALSE)</f>
        <v>0</v>
      </c>
      <c r="K261" s="22">
        <f t="shared" si="6"/>
        <v>0</v>
      </c>
      <c r="L261" s="22">
        <f t="shared" si="7"/>
        <v>0</v>
      </c>
    </row>
    <row r="262" spans="1:12" x14ac:dyDescent="0.25">
      <c r="A262" s="22" t="s">
        <v>142</v>
      </c>
      <c r="B262" s="24" t="s">
        <v>149</v>
      </c>
      <c r="C262" s="63" t="s">
        <v>946</v>
      </c>
      <c r="D262" s="26" t="s">
        <v>378</v>
      </c>
      <c r="E262" s="30" t="s">
        <v>738</v>
      </c>
      <c r="F262" s="29" t="s">
        <v>939</v>
      </c>
      <c r="G262" s="40">
        <v>10</v>
      </c>
      <c r="H262" s="136" t="s">
        <v>76</v>
      </c>
      <c r="I262" s="22">
        <v>6</v>
      </c>
      <c r="J262" s="134">
        <f>VLOOKUP(I262,'invulblad normen'!$A$10:$C$21,3,FALSE)</f>
        <v>0</v>
      </c>
      <c r="K262" s="22">
        <f t="shared" si="6"/>
        <v>0</v>
      </c>
      <c r="L262" s="22">
        <f t="shared" si="7"/>
        <v>0</v>
      </c>
    </row>
    <row r="263" spans="1:12" x14ac:dyDescent="0.25">
      <c r="A263" s="22" t="s">
        <v>142</v>
      </c>
      <c r="B263" s="24" t="s">
        <v>149</v>
      </c>
      <c r="C263" s="63" t="s">
        <v>946</v>
      </c>
      <c r="D263" s="26" t="s">
        <v>284</v>
      </c>
      <c r="E263" s="30" t="s">
        <v>634</v>
      </c>
      <c r="F263" s="132" t="s">
        <v>938</v>
      </c>
      <c r="G263" s="40">
        <v>66.2</v>
      </c>
      <c r="H263" s="136" t="s">
        <v>76</v>
      </c>
      <c r="I263" s="22">
        <v>1</v>
      </c>
      <c r="J263" s="134">
        <f>VLOOKUP(I263,'invulblad normen'!$A$10:$C$21,3,FALSE)</f>
        <v>0</v>
      </c>
      <c r="K263" s="22">
        <f t="shared" ref="K263:K326" si="8">J263*G263</f>
        <v>0</v>
      </c>
      <c r="L263" s="22">
        <f t="shared" ref="L263:L326" si="9">K263/200</f>
        <v>0</v>
      </c>
    </row>
    <row r="264" spans="1:12" x14ac:dyDescent="0.25">
      <c r="A264" s="22" t="s">
        <v>142</v>
      </c>
      <c r="B264" s="24" t="s">
        <v>149</v>
      </c>
      <c r="C264" s="63" t="s">
        <v>946</v>
      </c>
      <c r="D264" s="27" t="s">
        <v>379</v>
      </c>
      <c r="E264" s="30" t="s">
        <v>739</v>
      </c>
      <c r="F264" s="29" t="s">
        <v>939</v>
      </c>
      <c r="G264" s="40">
        <v>5</v>
      </c>
      <c r="H264" s="136" t="s">
        <v>76</v>
      </c>
      <c r="I264" s="22">
        <v>6</v>
      </c>
      <c r="J264" s="134">
        <f>VLOOKUP(I264,'invulblad normen'!$A$10:$C$21,3,FALSE)</f>
        <v>0</v>
      </c>
      <c r="K264" s="22">
        <f t="shared" si="8"/>
        <v>0</v>
      </c>
      <c r="L264" s="22">
        <f t="shared" si="9"/>
        <v>0</v>
      </c>
    </row>
    <row r="265" spans="1:12" x14ac:dyDescent="0.25">
      <c r="A265" s="22" t="s">
        <v>142</v>
      </c>
      <c r="B265" s="24" t="s">
        <v>149</v>
      </c>
      <c r="C265" s="63" t="s">
        <v>946</v>
      </c>
      <c r="D265" s="25" t="s">
        <v>380</v>
      </c>
      <c r="E265" s="30" t="s">
        <v>740</v>
      </c>
      <c r="F265" s="29" t="s">
        <v>939</v>
      </c>
      <c r="G265" s="38">
        <v>18.5</v>
      </c>
      <c r="H265" s="136" t="s">
        <v>76</v>
      </c>
      <c r="I265" s="22">
        <v>6</v>
      </c>
      <c r="J265" s="134">
        <f>VLOOKUP(I265,'invulblad normen'!$A$10:$C$21,3,FALSE)</f>
        <v>0</v>
      </c>
      <c r="K265" s="22">
        <f t="shared" si="8"/>
        <v>0</v>
      </c>
      <c r="L265" s="22">
        <f t="shared" si="9"/>
        <v>0</v>
      </c>
    </row>
    <row r="266" spans="1:12" x14ac:dyDescent="0.25">
      <c r="A266" s="22" t="s">
        <v>142</v>
      </c>
      <c r="B266" s="24" t="s">
        <v>149</v>
      </c>
      <c r="C266" s="63" t="s">
        <v>946</v>
      </c>
      <c r="D266" s="22" t="s">
        <v>381</v>
      </c>
      <c r="E266" s="30" t="s">
        <v>741</v>
      </c>
      <c r="F266" s="29" t="s">
        <v>939</v>
      </c>
      <c r="G266" s="40">
        <v>18.5</v>
      </c>
      <c r="H266" s="136" t="s">
        <v>76</v>
      </c>
      <c r="I266" s="22">
        <v>6</v>
      </c>
      <c r="J266" s="134">
        <f>VLOOKUP(I266,'invulblad normen'!$A$10:$C$21,3,FALSE)</f>
        <v>0</v>
      </c>
      <c r="K266" s="22">
        <f t="shared" si="8"/>
        <v>0</v>
      </c>
      <c r="L266" s="22">
        <f t="shared" si="9"/>
        <v>0</v>
      </c>
    </row>
    <row r="267" spans="1:12" x14ac:dyDescent="0.25">
      <c r="A267" s="22" t="s">
        <v>142</v>
      </c>
      <c r="B267" s="24" t="s">
        <v>149</v>
      </c>
      <c r="C267" s="63" t="s">
        <v>946</v>
      </c>
      <c r="D267" s="22" t="s">
        <v>382</v>
      </c>
      <c r="E267" s="30" t="s">
        <v>742</v>
      </c>
      <c r="F267" s="135" t="s">
        <v>75</v>
      </c>
      <c r="G267" s="40">
        <v>20.5</v>
      </c>
      <c r="H267" s="136" t="s">
        <v>76</v>
      </c>
      <c r="I267" s="22">
        <v>3</v>
      </c>
      <c r="J267" s="134">
        <f>VLOOKUP(I267,'invulblad normen'!$A$10:$C$21,3,FALSE)</f>
        <v>0</v>
      </c>
      <c r="K267" s="22">
        <f t="shared" si="8"/>
        <v>0</v>
      </c>
      <c r="L267" s="22">
        <f t="shared" si="9"/>
        <v>0</v>
      </c>
    </row>
    <row r="268" spans="1:12" x14ac:dyDescent="0.25">
      <c r="A268" s="22" t="s">
        <v>142</v>
      </c>
      <c r="B268" s="24" t="s">
        <v>149</v>
      </c>
      <c r="C268" s="63" t="s">
        <v>946</v>
      </c>
      <c r="D268" s="22" t="s">
        <v>383</v>
      </c>
      <c r="E268" s="30" t="s">
        <v>743</v>
      </c>
      <c r="F268" s="29" t="s">
        <v>939</v>
      </c>
      <c r="G268" s="40">
        <v>10</v>
      </c>
      <c r="H268" s="136" t="s">
        <v>76</v>
      </c>
      <c r="I268" s="22">
        <v>6</v>
      </c>
      <c r="J268" s="134">
        <f>VLOOKUP(I268,'invulblad normen'!$A$10:$C$21,3,FALSE)</f>
        <v>0</v>
      </c>
      <c r="K268" s="22">
        <f t="shared" si="8"/>
        <v>0</v>
      </c>
      <c r="L268" s="22">
        <f t="shared" si="9"/>
        <v>0</v>
      </c>
    </row>
    <row r="269" spans="1:12" x14ac:dyDescent="0.25">
      <c r="A269" s="22" t="s">
        <v>142</v>
      </c>
      <c r="B269" s="24" t="s">
        <v>149</v>
      </c>
      <c r="C269" s="63" t="s">
        <v>946</v>
      </c>
      <c r="D269" s="22" t="s">
        <v>217</v>
      </c>
      <c r="E269" s="30" t="s">
        <v>744</v>
      </c>
      <c r="F269" s="29" t="s">
        <v>941</v>
      </c>
      <c r="G269" s="40">
        <v>3.6</v>
      </c>
      <c r="H269" s="136" t="s">
        <v>76</v>
      </c>
      <c r="I269" s="22">
        <v>8</v>
      </c>
      <c r="J269" s="134">
        <f>VLOOKUP(I269,'invulblad normen'!$A$10:$C$21,3,FALSE)</f>
        <v>0</v>
      </c>
      <c r="K269" s="22">
        <f t="shared" si="8"/>
        <v>0</v>
      </c>
      <c r="L269" s="22">
        <f t="shared" si="9"/>
        <v>0</v>
      </c>
    </row>
    <row r="270" spans="1:12" x14ac:dyDescent="0.25">
      <c r="A270" s="22" t="s">
        <v>142</v>
      </c>
      <c r="B270" s="24" t="s">
        <v>149</v>
      </c>
      <c r="C270" s="63" t="s">
        <v>946</v>
      </c>
      <c r="D270" s="22" t="s">
        <v>384</v>
      </c>
      <c r="E270" s="30" t="s">
        <v>745</v>
      </c>
      <c r="F270" s="29" t="s">
        <v>941</v>
      </c>
      <c r="G270" s="40">
        <v>13.9</v>
      </c>
      <c r="H270" s="136" t="s">
        <v>76</v>
      </c>
      <c r="I270" s="22">
        <v>8</v>
      </c>
      <c r="J270" s="134">
        <f>VLOOKUP(I270,'invulblad normen'!$A$10:$C$21,3,FALSE)</f>
        <v>0</v>
      </c>
      <c r="K270" s="22">
        <f t="shared" si="8"/>
        <v>0</v>
      </c>
      <c r="L270" s="22">
        <f t="shared" si="9"/>
        <v>0</v>
      </c>
    </row>
    <row r="271" spans="1:12" x14ac:dyDescent="0.25">
      <c r="A271" s="22" t="s">
        <v>142</v>
      </c>
      <c r="B271" s="24" t="s">
        <v>149</v>
      </c>
      <c r="C271" s="63" t="s">
        <v>946</v>
      </c>
      <c r="D271" s="22" t="s">
        <v>385</v>
      </c>
      <c r="E271" s="30" t="s">
        <v>746</v>
      </c>
      <c r="F271" s="29" t="s">
        <v>941</v>
      </c>
      <c r="G271" s="40">
        <v>13.9</v>
      </c>
      <c r="H271" s="136" t="s">
        <v>76</v>
      </c>
      <c r="I271" s="22">
        <v>8</v>
      </c>
      <c r="J271" s="134">
        <f>VLOOKUP(I271,'invulblad normen'!$A$10:$C$21,3,FALSE)</f>
        <v>0</v>
      </c>
      <c r="K271" s="22">
        <f t="shared" si="8"/>
        <v>0</v>
      </c>
      <c r="L271" s="22">
        <f t="shared" si="9"/>
        <v>0</v>
      </c>
    </row>
    <row r="272" spans="1:12" x14ac:dyDescent="0.25">
      <c r="A272" s="22" t="s">
        <v>142</v>
      </c>
      <c r="B272" s="24" t="s">
        <v>149</v>
      </c>
      <c r="C272" s="63" t="s">
        <v>946</v>
      </c>
      <c r="D272" s="22" t="s">
        <v>386</v>
      </c>
      <c r="E272" s="30" t="s">
        <v>747</v>
      </c>
      <c r="F272" s="29" t="s">
        <v>941</v>
      </c>
      <c r="G272" s="40">
        <v>7.2</v>
      </c>
      <c r="H272" s="136" t="s">
        <v>76</v>
      </c>
      <c r="I272" s="22">
        <v>8</v>
      </c>
      <c r="J272" s="134">
        <f>VLOOKUP(I272,'invulblad normen'!$A$10:$C$21,3,FALSE)</f>
        <v>0</v>
      </c>
      <c r="K272" s="22">
        <f t="shared" si="8"/>
        <v>0</v>
      </c>
      <c r="L272" s="22">
        <f t="shared" si="9"/>
        <v>0</v>
      </c>
    </row>
    <row r="273" spans="1:12" x14ac:dyDescent="0.25">
      <c r="A273" s="22" t="s">
        <v>142</v>
      </c>
      <c r="B273" s="24" t="s">
        <v>149</v>
      </c>
      <c r="C273" s="63" t="s">
        <v>946</v>
      </c>
      <c r="D273" s="22" t="s">
        <v>387</v>
      </c>
      <c r="E273" s="30" t="s">
        <v>748</v>
      </c>
      <c r="F273" s="135" t="s">
        <v>75</v>
      </c>
      <c r="G273" s="40">
        <v>30.6</v>
      </c>
      <c r="H273" s="136" t="s">
        <v>76</v>
      </c>
      <c r="I273" s="22">
        <v>3</v>
      </c>
      <c r="J273" s="134">
        <f>VLOOKUP(I273,'invulblad normen'!$A$10:$C$21,3,FALSE)</f>
        <v>0</v>
      </c>
      <c r="K273" s="22">
        <f t="shared" si="8"/>
        <v>0</v>
      </c>
      <c r="L273" s="22">
        <f t="shared" si="9"/>
        <v>0</v>
      </c>
    </row>
    <row r="274" spans="1:12" x14ac:dyDescent="0.25">
      <c r="A274" s="22" t="s">
        <v>142</v>
      </c>
      <c r="B274" s="24" t="s">
        <v>149</v>
      </c>
      <c r="C274" s="63" t="s">
        <v>946</v>
      </c>
      <c r="D274" s="22" t="s">
        <v>374</v>
      </c>
      <c r="E274" s="30" t="s">
        <v>749</v>
      </c>
      <c r="F274" s="135" t="s">
        <v>75</v>
      </c>
      <c r="G274" s="40">
        <v>64.5</v>
      </c>
      <c r="H274" s="136" t="s">
        <v>76</v>
      </c>
      <c r="I274" s="22">
        <v>3</v>
      </c>
      <c r="J274" s="134">
        <f>VLOOKUP(I274,'invulblad normen'!$A$10:$C$21,3,FALSE)</f>
        <v>0</v>
      </c>
      <c r="K274" s="22">
        <f t="shared" si="8"/>
        <v>0</v>
      </c>
      <c r="L274" s="22">
        <f t="shared" si="9"/>
        <v>0</v>
      </c>
    </row>
    <row r="275" spans="1:12" x14ac:dyDescent="0.25">
      <c r="A275" s="22" t="s">
        <v>142</v>
      </c>
      <c r="B275" s="24" t="s">
        <v>149</v>
      </c>
      <c r="C275" s="63" t="s">
        <v>946</v>
      </c>
      <c r="D275" s="22" t="s">
        <v>388</v>
      </c>
      <c r="E275" s="30" t="s">
        <v>750</v>
      </c>
      <c r="F275" s="132" t="s">
        <v>940</v>
      </c>
      <c r="G275" s="40">
        <v>45.1</v>
      </c>
      <c r="H275" s="136" t="s">
        <v>76</v>
      </c>
      <c r="I275" s="22">
        <v>3</v>
      </c>
      <c r="J275" s="134">
        <f>VLOOKUP(I275,'invulblad normen'!$A$10:$C$21,3,FALSE)</f>
        <v>0</v>
      </c>
      <c r="K275" s="22">
        <f t="shared" si="8"/>
        <v>0</v>
      </c>
      <c r="L275" s="22">
        <f t="shared" si="9"/>
        <v>0</v>
      </c>
    </row>
    <row r="276" spans="1:12" x14ac:dyDescent="0.25">
      <c r="A276" s="22" t="s">
        <v>142</v>
      </c>
      <c r="B276" s="24" t="s">
        <v>149</v>
      </c>
      <c r="C276" s="63" t="s">
        <v>946</v>
      </c>
      <c r="D276" s="22" t="s">
        <v>389</v>
      </c>
      <c r="E276" s="30" t="s">
        <v>751</v>
      </c>
      <c r="F276" s="132" t="s">
        <v>940</v>
      </c>
      <c r="G276" s="40">
        <v>37.9</v>
      </c>
      <c r="H276" s="30" t="s">
        <v>73</v>
      </c>
      <c r="I276" s="22">
        <v>3</v>
      </c>
      <c r="J276" s="134">
        <f>VLOOKUP(I276,'invulblad normen'!$A$10:$C$21,3,FALSE)</f>
        <v>0</v>
      </c>
      <c r="K276" s="22">
        <f t="shared" si="8"/>
        <v>0</v>
      </c>
      <c r="L276" s="22">
        <f t="shared" si="9"/>
        <v>0</v>
      </c>
    </row>
    <row r="277" spans="1:12" x14ac:dyDescent="0.25">
      <c r="A277" s="22" t="s">
        <v>142</v>
      </c>
      <c r="B277" s="24" t="s">
        <v>149</v>
      </c>
      <c r="C277" s="63" t="s">
        <v>946</v>
      </c>
      <c r="D277" s="22" t="s">
        <v>390</v>
      </c>
      <c r="E277" s="30" t="s">
        <v>752</v>
      </c>
      <c r="F277" s="132" t="s">
        <v>940</v>
      </c>
      <c r="G277" s="40">
        <v>18.3</v>
      </c>
      <c r="H277" s="30" t="s">
        <v>73</v>
      </c>
      <c r="I277" s="22">
        <v>3</v>
      </c>
      <c r="J277" s="134">
        <f>VLOOKUP(I277,'invulblad normen'!$A$10:$C$21,3,FALSE)</f>
        <v>0</v>
      </c>
      <c r="K277" s="22">
        <f t="shared" si="8"/>
        <v>0</v>
      </c>
      <c r="L277" s="22">
        <f t="shared" si="9"/>
        <v>0</v>
      </c>
    </row>
    <row r="278" spans="1:12" x14ac:dyDescent="0.25">
      <c r="A278" s="22" t="s">
        <v>142</v>
      </c>
      <c r="B278" s="24" t="s">
        <v>149</v>
      </c>
      <c r="C278" s="63" t="s">
        <v>946</v>
      </c>
      <c r="D278" s="22" t="s">
        <v>391</v>
      </c>
      <c r="E278" s="30" t="s">
        <v>753</v>
      </c>
      <c r="F278" s="132" t="s">
        <v>940</v>
      </c>
      <c r="G278" s="40">
        <v>18.3</v>
      </c>
      <c r="H278" s="30" t="s">
        <v>73</v>
      </c>
      <c r="I278" s="22">
        <v>3</v>
      </c>
      <c r="J278" s="134">
        <f>VLOOKUP(I278,'invulblad normen'!$A$10:$C$21,3,FALSE)</f>
        <v>0</v>
      </c>
      <c r="K278" s="22">
        <f t="shared" si="8"/>
        <v>0</v>
      </c>
      <c r="L278" s="22">
        <f t="shared" si="9"/>
        <v>0</v>
      </c>
    </row>
    <row r="279" spans="1:12" x14ac:dyDescent="0.25">
      <c r="A279" s="22" t="s">
        <v>142</v>
      </c>
      <c r="B279" s="24" t="s">
        <v>149</v>
      </c>
      <c r="C279" s="63" t="s">
        <v>946</v>
      </c>
      <c r="D279" s="22" t="s">
        <v>392</v>
      </c>
      <c r="E279" s="30" t="s">
        <v>754</v>
      </c>
      <c r="F279" s="132" t="s">
        <v>940</v>
      </c>
      <c r="G279" s="41">
        <v>18.100000000000001</v>
      </c>
      <c r="H279" s="30" t="s">
        <v>73</v>
      </c>
      <c r="I279" s="22">
        <v>3</v>
      </c>
      <c r="J279" s="134">
        <f>VLOOKUP(I279,'invulblad normen'!$A$10:$C$21,3,FALSE)</f>
        <v>0</v>
      </c>
      <c r="K279" s="22">
        <f t="shared" si="8"/>
        <v>0</v>
      </c>
      <c r="L279" s="22">
        <f t="shared" si="9"/>
        <v>0</v>
      </c>
    </row>
    <row r="280" spans="1:12" x14ac:dyDescent="0.25">
      <c r="A280" s="22" t="s">
        <v>142</v>
      </c>
      <c r="B280" s="24" t="s">
        <v>149</v>
      </c>
      <c r="C280" s="63" t="s">
        <v>946</v>
      </c>
      <c r="D280" s="22" t="s">
        <v>392</v>
      </c>
      <c r="E280" s="30" t="s">
        <v>755</v>
      </c>
      <c r="F280" s="132" t="s">
        <v>940</v>
      </c>
      <c r="G280" s="40">
        <v>18.100000000000001</v>
      </c>
      <c r="H280" s="30" t="s">
        <v>73</v>
      </c>
      <c r="I280" s="22">
        <v>3</v>
      </c>
      <c r="J280" s="134">
        <f>VLOOKUP(I280,'invulblad normen'!$A$10:$C$21,3,FALSE)</f>
        <v>0</v>
      </c>
      <c r="K280" s="22">
        <f t="shared" si="8"/>
        <v>0</v>
      </c>
      <c r="L280" s="22">
        <f t="shared" si="9"/>
        <v>0</v>
      </c>
    </row>
    <row r="281" spans="1:12" x14ac:dyDescent="0.25">
      <c r="A281" s="22" t="s">
        <v>142</v>
      </c>
      <c r="B281" s="24" t="s">
        <v>149</v>
      </c>
      <c r="C281" s="63" t="s">
        <v>946</v>
      </c>
      <c r="D281" s="22" t="s">
        <v>393</v>
      </c>
      <c r="E281" s="30" t="s">
        <v>756</v>
      </c>
      <c r="F281" s="132" t="s">
        <v>940</v>
      </c>
      <c r="G281" s="40">
        <v>18.3</v>
      </c>
      <c r="H281" s="30" t="s">
        <v>73</v>
      </c>
      <c r="I281" s="22">
        <v>3</v>
      </c>
      <c r="J281" s="134">
        <f>VLOOKUP(I281,'invulblad normen'!$A$10:$C$21,3,FALSE)</f>
        <v>0</v>
      </c>
      <c r="K281" s="22">
        <f t="shared" si="8"/>
        <v>0</v>
      </c>
      <c r="L281" s="22">
        <f t="shared" si="9"/>
        <v>0</v>
      </c>
    </row>
    <row r="282" spans="1:12" x14ac:dyDescent="0.25">
      <c r="A282" s="22" t="s">
        <v>142</v>
      </c>
      <c r="B282" s="24" t="s">
        <v>149</v>
      </c>
      <c r="C282" s="63" t="s">
        <v>946</v>
      </c>
      <c r="D282" s="22" t="s">
        <v>394</v>
      </c>
      <c r="E282" s="30" t="s">
        <v>757</v>
      </c>
      <c r="F282" s="29" t="s">
        <v>941</v>
      </c>
      <c r="G282" s="40">
        <v>12</v>
      </c>
      <c r="H282" s="136" t="s">
        <v>76</v>
      </c>
      <c r="I282" s="22">
        <v>8</v>
      </c>
      <c r="J282" s="134">
        <f>VLOOKUP(I282,'invulblad normen'!$A$10:$C$21,3,FALSE)</f>
        <v>0</v>
      </c>
      <c r="K282" s="22">
        <f t="shared" si="8"/>
        <v>0</v>
      </c>
      <c r="L282" s="22">
        <f t="shared" si="9"/>
        <v>0</v>
      </c>
    </row>
    <row r="283" spans="1:12" x14ac:dyDescent="0.25">
      <c r="A283" s="22" t="s">
        <v>142</v>
      </c>
      <c r="B283" s="24" t="s">
        <v>149</v>
      </c>
      <c r="C283" s="63" t="s">
        <v>946</v>
      </c>
      <c r="D283" s="22" t="s">
        <v>395</v>
      </c>
      <c r="E283" s="30" t="s">
        <v>758</v>
      </c>
      <c r="F283" s="132" t="s">
        <v>940</v>
      </c>
      <c r="G283" s="40">
        <v>25.6</v>
      </c>
      <c r="H283" s="136" t="s">
        <v>76</v>
      </c>
      <c r="I283" s="22">
        <v>3</v>
      </c>
      <c r="J283" s="134">
        <f>VLOOKUP(I283,'invulblad normen'!$A$10:$C$21,3,FALSE)</f>
        <v>0</v>
      </c>
      <c r="K283" s="22">
        <f t="shared" si="8"/>
        <v>0</v>
      </c>
      <c r="L283" s="22">
        <f t="shared" si="9"/>
        <v>0</v>
      </c>
    </row>
    <row r="284" spans="1:12" x14ac:dyDescent="0.25">
      <c r="A284" s="22" t="s">
        <v>142</v>
      </c>
      <c r="B284" s="24" t="s">
        <v>149</v>
      </c>
      <c r="C284" s="63" t="s">
        <v>946</v>
      </c>
      <c r="D284" s="22" t="s">
        <v>368</v>
      </c>
      <c r="E284" s="30" t="s">
        <v>759</v>
      </c>
      <c r="F284" s="135" t="s">
        <v>75</v>
      </c>
      <c r="G284" s="40">
        <v>16</v>
      </c>
      <c r="H284" s="136" t="s">
        <v>76</v>
      </c>
      <c r="I284" s="22">
        <v>3</v>
      </c>
      <c r="J284" s="134">
        <f>VLOOKUP(I284,'invulblad normen'!$A$10:$C$21,3,FALSE)</f>
        <v>0</v>
      </c>
      <c r="K284" s="22">
        <f t="shared" si="8"/>
        <v>0</v>
      </c>
      <c r="L284" s="22">
        <f t="shared" si="9"/>
        <v>0</v>
      </c>
    </row>
    <row r="285" spans="1:12" x14ac:dyDescent="0.25">
      <c r="A285" s="22" t="s">
        <v>142</v>
      </c>
      <c r="B285" s="24" t="s">
        <v>149</v>
      </c>
      <c r="C285" s="63" t="s">
        <v>946</v>
      </c>
      <c r="D285" s="22" t="s">
        <v>396</v>
      </c>
      <c r="E285" s="30" t="s">
        <v>760</v>
      </c>
      <c r="F285" s="137" t="s">
        <v>944</v>
      </c>
      <c r="G285" s="40">
        <v>4.9000000000000004</v>
      </c>
      <c r="H285" s="136" t="s">
        <v>76</v>
      </c>
      <c r="I285" s="22">
        <v>11</v>
      </c>
      <c r="J285" s="134">
        <f>VLOOKUP(I285,'invulblad normen'!$A$10:$C$21,3,FALSE)</f>
        <v>0</v>
      </c>
      <c r="K285" s="22">
        <f t="shared" si="8"/>
        <v>0</v>
      </c>
      <c r="L285" s="22">
        <f t="shared" si="9"/>
        <v>0</v>
      </c>
    </row>
    <row r="286" spans="1:12" x14ac:dyDescent="0.25">
      <c r="A286" s="22" t="s">
        <v>142</v>
      </c>
      <c r="B286" s="24" t="s">
        <v>149</v>
      </c>
      <c r="C286" s="63" t="s">
        <v>946</v>
      </c>
      <c r="D286" s="22" t="s">
        <v>394</v>
      </c>
      <c r="E286" s="30" t="s">
        <v>761</v>
      </c>
      <c r="F286" s="29" t="s">
        <v>941</v>
      </c>
      <c r="G286" s="40">
        <v>5.9</v>
      </c>
      <c r="H286" s="136" t="s">
        <v>76</v>
      </c>
      <c r="I286" s="22">
        <v>8</v>
      </c>
      <c r="J286" s="134">
        <f>VLOOKUP(I286,'invulblad normen'!$A$10:$C$21,3,FALSE)</f>
        <v>0</v>
      </c>
      <c r="K286" s="22">
        <f t="shared" si="8"/>
        <v>0</v>
      </c>
      <c r="L286" s="22">
        <f t="shared" si="9"/>
        <v>0</v>
      </c>
    </row>
    <row r="287" spans="1:12" x14ac:dyDescent="0.25">
      <c r="A287" s="22" t="s">
        <v>142</v>
      </c>
      <c r="B287" s="24" t="s">
        <v>149</v>
      </c>
      <c r="C287" s="63" t="s">
        <v>946</v>
      </c>
      <c r="D287" s="22" t="s">
        <v>394</v>
      </c>
      <c r="E287" s="30" t="s">
        <v>762</v>
      </c>
      <c r="F287" s="29" t="s">
        <v>941</v>
      </c>
      <c r="G287" s="40">
        <v>5.9</v>
      </c>
      <c r="H287" s="136" t="s">
        <v>76</v>
      </c>
      <c r="I287" s="22">
        <v>8</v>
      </c>
      <c r="J287" s="134">
        <f>VLOOKUP(I287,'invulblad normen'!$A$10:$C$21,3,FALSE)</f>
        <v>0</v>
      </c>
      <c r="K287" s="22">
        <f t="shared" si="8"/>
        <v>0</v>
      </c>
      <c r="L287" s="22">
        <f t="shared" si="9"/>
        <v>0</v>
      </c>
    </row>
    <row r="288" spans="1:12" x14ac:dyDescent="0.25">
      <c r="A288" s="22" t="s">
        <v>142</v>
      </c>
      <c r="B288" s="24" t="s">
        <v>149</v>
      </c>
      <c r="C288" s="63" t="s">
        <v>946</v>
      </c>
      <c r="D288" s="22" t="s">
        <v>382</v>
      </c>
      <c r="E288" s="30" t="s">
        <v>763</v>
      </c>
      <c r="F288" s="135" t="s">
        <v>75</v>
      </c>
      <c r="G288" s="40">
        <v>2.5</v>
      </c>
      <c r="H288" s="136" t="s">
        <v>76</v>
      </c>
      <c r="I288" s="22">
        <v>3</v>
      </c>
      <c r="J288" s="134">
        <f>VLOOKUP(I288,'invulblad normen'!$A$10:$C$21,3,FALSE)</f>
        <v>0</v>
      </c>
      <c r="K288" s="22">
        <f t="shared" si="8"/>
        <v>0</v>
      </c>
      <c r="L288" s="22">
        <f t="shared" si="9"/>
        <v>0</v>
      </c>
    </row>
    <row r="289" spans="1:12" x14ac:dyDescent="0.25">
      <c r="A289" s="22" t="s">
        <v>142</v>
      </c>
      <c r="B289" s="24" t="s">
        <v>149</v>
      </c>
      <c r="C289" s="63" t="s">
        <v>946</v>
      </c>
      <c r="D289" s="22" t="s">
        <v>397</v>
      </c>
      <c r="E289" s="30" t="s">
        <v>764</v>
      </c>
      <c r="F289" s="132" t="s">
        <v>940</v>
      </c>
      <c r="G289" s="40">
        <v>8</v>
      </c>
      <c r="H289" s="136" t="s">
        <v>76</v>
      </c>
      <c r="I289" s="22">
        <v>3</v>
      </c>
      <c r="J289" s="134">
        <f>VLOOKUP(I289,'invulblad normen'!$A$10:$C$21,3,FALSE)</f>
        <v>0</v>
      </c>
      <c r="K289" s="22">
        <f t="shared" si="8"/>
        <v>0</v>
      </c>
      <c r="L289" s="22">
        <f t="shared" si="9"/>
        <v>0</v>
      </c>
    </row>
    <row r="290" spans="1:12" x14ac:dyDescent="0.25">
      <c r="A290" s="22" t="s">
        <v>142</v>
      </c>
      <c r="B290" s="24" t="s">
        <v>149</v>
      </c>
      <c r="C290" s="63" t="s">
        <v>946</v>
      </c>
      <c r="D290" s="22" t="s">
        <v>398</v>
      </c>
      <c r="E290" s="30" t="s">
        <v>765</v>
      </c>
      <c r="F290" s="132" t="s">
        <v>940</v>
      </c>
      <c r="G290" s="40">
        <v>1.5</v>
      </c>
      <c r="H290" s="136" t="s">
        <v>76</v>
      </c>
      <c r="I290" s="22">
        <v>3</v>
      </c>
      <c r="J290" s="134">
        <f>VLOOKUP(I290,'invulblad normen'!$A$10:$C$21,3,FALSE)</f>
        <v>0</v>
      </c>
      <c r="K290" s="22">
        <f t="shared" si="8"/>
        <v>0</v>
      </c>
      <c r="L290" s="22">
        <f t="shared" si="9"/>
        <v>0</v>
      </c>
    </row>
    <row r="291" spans="1:12" x14ac:dyDescent="0.25">
      <c r="A291" s="22" t="s">
        <v>142</v>
      </c>
      <c r="B291" s="24" t="s">
        <v>149</v>
      </c>
      <c r="C291" s="63" t="s">
        <v>946</v>
      </c>
      <c r="D291" s="22" t="s">
        <v>368</v>
      </c>
      <c r="E291" s="30" t="s">
        <v>766</v>
      </c>
      <c r="F291" s="135" t="s">
        <v>75</v>
      </c>
      <c r="G291" s="40">
        <v>22.2</v>
      </c>
      <c r="H291" s="136" t="s">
        <v>76</v>
      </c>
      <c r="I291" s="22">
        <v>3</v>
      </c>
      <c r="J291" s="134">
        <f>VLOOKUP(I291,'invulblad normen'!$A$10:$C$21,3,FALSE)</f>
        <v>0</v>
      </c>
      <c r="K291" s="22">
        <f t="shared" si="8"/>
        <v>0</v>
      </c>
      <c r="L291" s="22">
        <f t="shared" si="9"/>
        <v>0</v>
      </c>
    </row>
    <row r="292" spans="1:12" x14ac:dyDescent="0.25">
      <c r="A292" s="22" t="s">
        <v>142</v>
      </c>
      <c r="B292" s="24" t="s">
        <v>149</v>
      </c>
      <c r="C292" s="63" t="s">
        <v>946</v>
      </c>
      <c r="D292" s="22" t="s">
        <v>347</v>
      </c>
      <c r="E292" s="30" t="s">
        <v>767</v>
      </c>
      <c r="F292" s="132" t="s">
        <v>940</v>
      </c>
      <c r="G292" s="40">
        <v>122.1</v>
      </c>
      <c r="H292" s="136" t="s">
        <v>76</v>
      </c>
      <c r="I292" s="22">
        <v>3</v>
      </c>
      <c r="J292" s="134">
        <f>VLOOKUP(I292,'invulblad normen'!$A$10:$C$21,3,FALSE)</f>
        <v>0</v>
      </c>
      <c r="K292" s="22">
        <f t="shared" si="8"/>
        <v>0</v>
      </c>
      <c r="L292" s="22">
        <f t="shared" si="9"/>
        <v>0</v>
      </c>
    </row>
    <row r="293" spans="1:12" x14ac:dyDescent="0.25">
      <c r="A293" s="22" t="s">
        <v>142</v>
      </c>
      <c r="B293" s="24" t="s">
        <v>149</v>
      </c>
      <c r="C293" s="63" t="s">
        <v>946</v>
      </c>
      <c r="D293" s="22" t="s">
        <v>366</v>
      </c>
      <c r="E293" s="30" t="s">
        <v>768</v>
      </c>
      <c r="F293" s="25" t="s">
        <v>127</v>
      </c>
      <c r="G293" s="40">
        <v>2</v>
      </c>
      <c r="H293" s="136" t="s">
        <v>76</v>
      </c>
      <c r="I293" s="22">
        <v>7</v>
      </c>
      <c r="J293" s="134">
        <f>VLOOKUP(I293,'invulblad normen'!$A$10:$C$21,3,FALSE)</f>
        <v>0</v>
      </c>
      <c r="K293" s="22">
        <f t="shared" si="8"/>
        <v>0</v>
      </c>
      <c r="L293" s="22">
        <f t="shared" si="9"/>
        <v>0</v>
      </c>
    </row>
    <row r="294" spans="1:12" x14ac:dyDescent="0.25">
      <c r="A294" s="22" t="s">
        <v>142</v>
      </c>
      <c r="B294" s="24" t="s">
        <v>149</v>
      </c>
      <c r="C294" s="63" t="s">
        <v>946</v>
      </c>
      <c r="D294" s="22" t="s">
        <v>399</v>
      </c>
      <c r="E294" s="30" t="s">
        <v>769</v>
      </c>
      <c r="F294" s="132" t="s">
        <v>940</v>
      </c>
      <c r="G294" s="40">
        <v>8.9</v>
      </c>
      <c r="H294" s="136" t="s">
        <v>76</v>
      </c>
      <c r="I294" s="22">
        <v>3</v>
      </c>
      <c r="J294" s="134">
        <f>VLOOKUP(I294,'invulblad normen'!$A$10:$C$21,3,FALSE)</f>
        <v>0</v>
      </c>
      <c r="K294" s="22">
        <f t="shared" si="8"/>
        <v>0</v>
      </c>
      <c r="L294" s="22">
        <f t="shared" si="9"/>
        <v>0</v>
      </c>
    </row>
    <row r="295" spans="1:12" x14ac:dyDescent="0.25">
      <c r="A295" s="22" t="s">
        <v>142</v>
      </c>
      <c r="B295" s="24" t="s">
        <v>149</v>
      </c>
      <c r="C295" s="63" t="s">
        <v>946</v>
      </c>
      <c r="D295" s="22" t="s">
        <v>328</v>
      </c>
      <c r="E295" s="30" t="s">
        <v>770</v>
      </c>
      <c r="F295" s="132" t="s">
        <v>940</v>
      </c>
      <c r="G295" s="40">
        <v>18.100000000000001</v>
      </c>
      <c r="H295" s="136" t="s">
        <v>76</v>
      </c>
      <c r="I295" s="22">
        <v>3</v>
      </c>
      <c r="J295" s="134">
        <f>VLOOKUP(I295,'invulblad normen'!$A$10:$C$21,3,FALSE)</f>
        <v>0</v>
      </c>
      <c r="K295" s="22">
        <f t="shared" si="8"/>
        <v>0</v>
      </c>
      <c r="L295" s="22">
        <f t="shared" si="9"/>
        <v>0</v>
      </c>
    </row>
    <row r="296" spans="1:12" x14ac:dyDescent="0.25">
      <c r="A296" s="22" t="s">
        <v>142</v>
      </c>
      <c r="B296" s="24" t="s">
        <v>149</v>
      </c>
      <c r="C296" s="63" t="s">
        <v>946</v>
      </c>
      <c r="D296" s="22" t="s">
        <v>400</v>
      </c>
      <c r="E296" s="30" t="s">
        <v>771</v>
      </c>
      <c r="F296" s="132" t="s">
        <v>940</v>
      </c>
      <c r="G296" s="40">
        <v>18.100000000000001</v>
      </c>
      <c r="H296" s="30" t="s">
        <v>73</v>
      </c>
      <c r="I296" s="22">
        <v>3</v>
      </c>
      <c r="J296" s="134">
        <f>VLOOKUP(I296,'invulblad normen'!$A$10:$C$21,3,FALSE)</f>
        <v>0</v>
      </c>
      <c r="K296" s="22">
        <f t="shared" si="8"/>
        <v>0</v>
      </c>
      <c r="L296" s="22">
        <f t="shared" si="9"/>
        <v>0</v>
      </c>
    </row>
    <row r="297" spans="1:12" x14ac:dyDescent="0.25">
      <c r="A297" s="22" t="s">
        <v>142</v>
      </c>
      <c r="B297" s="24" t="s">
        <v>149</v>
      </c>
      <c r="C297" s="63" t="s">
        <v>946</v>
      </c>
      <c r="D297" s="22" t="s">
        <v>401</v>
      </c>
      <c r="E297" s="30" t="s">
        <v>772</v>
      </c>
      <c r="F297" s="137" t="s">
        <v>942</v>
      </c>
      <c r="G297" s="40">
        <v>5.4</v>
      </c>
      <c r="H297" s="136" t="s">
        <v>76</v>
      </c>
      <c r="I297" s="22">
        <v>10</v>
      </c>
      <c r="J297" s="134">
        <f>VLOOKUP(I297,'invulblad normen'!$A$10:$C$21,3,FALSE)</f>
        <v>0</v>
      </c>
      <c r="K297" s="22">
        <f t="shared" si="8"/>
        <v>0</v>
      </c>
      <c r="L297" s="22">
        <f t="shared" si="9"/>
        <v>0</v>
      </c>
    </row>
    <row r="298" spans="1:12" x14ac:dyDescent="0.25">
      <c r="A298" s="22" t="s">
        <v>142</v>
      </c>
      <c r="B298" s="24" t="s">
        <v>149</v>
      </c>
      <c r="C298" s="63" t="s">
        <v>946</v>
      </c>
      <c r="D298" s="22" t="s">
        <v>285</v>
      </c>
      <c r="E298" s="30" t="s">
        <v>635</v>
      </c>
      <c r="F298" s="132" t="s">
        <v>938</v>
      </c>
      <c r="G298" s="40">
        <v>64.599999999999994</v>
      </c>
      <c r="H298" s="136" t="s">
        <v>76</v>
      </c>
      <c r="I298" s="22">
        <v>1</v>
      </c>
      <c r="J298" s="134">
        <f>VLOOKUP(I298,'invulblad normen'!$A$10:$C$21,3,FALSE)</f>
        <v>0</v>
      </c>
      <c r="K298" s="22">
        <f t="shared" si="8"/>
        <v>0</v>
      </c>
      <c r="L298" s="22">
        <f t="shared" si="9"/>
        <v>0</v>
      </c>
    </row>
    <row r="299" spans="1:12" x14ac:dyDescent="0.25">
      <c r="A299" s="22" t="s">
        <v>142</v>
      </c>
      <c r="B299" s="24" t="s">
        <v>149</v>
      </c>
      <c r="C299" s="63" t="s">
        <v>946</v>
      </c>
      <c r="D299" s="22" t="s">
        <v>286</v>
      </c>
      <c r="E299" s="30" t="s">
        <v>636</v>
      </c>
      <c r="F299" s="132" t="s">
        <v>938</v>
      </c>
      <c r="G299" s="40">
        <v>15.1</v>
      </c>
      <c r="H299" s="136" t="s">
        <v>76</v>
      </c>
      <c r="I299" s="22">
        <v>1</v>
      </c>
      <c r="J299" s="134">
        <f>VLOOKUP(I299,'invulblad normen'!$A$10:$C$21,3,FALSE)</f>
        <v>0</v>
      </c>
      <c r="K299" s="22">
        <f t="shared" si="8"/>
        <v>0</v>
      </c>
      <c r="L299" s="22">
        <f t="shared" si="9"/>
        <v>0</v>
      </c>
    </row>
    <row r="300" spans="1:12" x14ac:dyDescent="0.25">
      <c r="A300" s="22" t="s">
        <v>142</v>
      </c>
      <c r="B300" s="24" t="s">
        <v>149</v>
      </c>
      <c r="C300" s="63" t="s">
        <v>946</v>
      </c>
      <c r="D300" s="22" t="s">
        <v>402</v>
      </c>
      <c r="E300" s="30" t="s">
        <v>773</v>
      </c>
      <c r="F300" s="29" t="s">
        <v>939</v>
      </c>
      <c r="G300" s="40">
        <v>2.9</v>
      </c>
      <c r="H300" s="136" t="s">
        <v>76</v>
      </c>
      <c r="I300" s="22">
        <v>6</v>
      </c>
      <c r="J300" s="134">
        <f>VLOOKUP(I300,'invulblad normen'!$A$10:$C$21,3,FALSE)</f>
        <v>0</v>
      </c>
      <c r="K300" s="22">
        <f t="shared" si="8"/>
        <v>0</v>
      </c>
      <c r="L300" s="22">
        <f t="shared" si="9"/>
        <v>0</v>
      </c>
    </row>
    <row r="301" spans="1:12" x14ac:dyDescent="0.25">
      <c r="A301" s="22" t="s">
        <v>142</v>
      </c>
      <c r="B301" s="24" t="s">
        <v>149</v>
      </c>
      <c r="C301" s="63" t="s">
        <v>946</v>
      </c>
      <c r="D301" s="22" t="s">
        <v>403</v>
      </c>
      <c r="E301" s="30" t="s">
        <v>774</v>
      </c>
      <c r="F301" s="25" t="s">
        <v>127</v>
      </c>
      <c r="G301" s="40">
        <v>64.8</v>
      </c>
      <c r="H301" s="136" t="s">
        <v>76</v>
      </c>
      <c r="I301" s="22">
        <v>7</v>
      </c>
      <c r="J301" s="134">
        <f>VLOOKUP(I301,'invulblad normen'!$A$10:$C$21,3,FALSE)</f>
        <v>0</v>
      </c>
      <c r="K301" s="22">
        <f t="shared" si="8"/>
        <v>0</v>
      </c>
      <c r="L301" s="22">
        <f t="shared" si="9"/>
        <v>0</v>
      </c>
    </row>
    <row r="302" spans="1:12" x14ac:dyDescent="0.25">
      <c r="A302" s="22" t="s">
        <v>142</v>
      </c>
      <c r="B302" s="24" t="s">
        <v>149</v>
      </c>
      <c r="C302" s="63" t="s">
        <v>946</v>
      </c>
      <c r="D302" s="22" t="s">
        <v>404</v>
      </c>
      <c r="E302" s="30" t="s">
        <v>775</v>
      </c>
      <c r="F302" s="25" t="s">
        <v>127</v>
      </c>
      <c r="G302" s="40">
        <v>14.1</v>
      </c>
      <c r="H302" s="136" t="s">
        <v>76</v>
      </c>
      <c r="I302" s="22">
        <v>7</v>
      </c>
      <c r="J302" s="134">
        <f>VLOOKUP(I302,'invulblad normen'!$A$10:$C$21,3,FALSE)</f>
        <v>0</v>
      </c>
      <c r="K302" s="22">
        <f t="shared" si="8"/>
        <v>0</v>
      </c>
      <c r="L302" s="22">
        <f t="shared" si="9"/>
        <v>0</v>
      </c>
    </row>
    <row r="303" spans="1:12" x14ac:dyDescent="0.25">
      <c r="A303" s="22" t="s">
        <v>142</v>
      </c>
      <c r="B303" s="24" t="s">
        <v>149</v>
      </c>
      <c r="C303" s="63" t="s">
        <v>946</v>
      </c>
      <c r="D303" s="22" t="s">
        <v>405</v>
      </c>
      <c r="E303" s="30" t="s">
        <v>776</v>
      </c>
      <c r="F303" s="25" t="s">
        <v>127</v>
      </c>
      <c r="G303" s="40">
        <v>3.3</v>
      </c>
      <c r="H303" s="136" t="s">
        <v>76</v>
      </c>
      <c r="I303" s="22">
        <v>7</v>
      </c>
      <c r="J303" s="134">
        <f>VLOOKUP(I303,'invulblad normen'!$A$10:$C$21,3,FALSE)</f>
        <v>0</v>
      </c>
      <c r="K303" s="22">
        <f t="shared" si="8"/>
        <v>0</v>
      </c>
      <c r="L303" s="22">
        <f t="shared" si="9"/>
        <v>0</v>
      </c>
    </row>
    <row r="304" spans="1:12" x14ac:dyDescent="0.25">
      <c r="A304" s="22" t="s">
        <v>142</v>
      </c>
      <c r="B304" s="24" t="s">
        <v>149</v>
      </c>
      <c r="C304" s="63" t="s">
        <v>946</v>
      </c>
      <c r="D304" s="22" t="s">
        <v>406</v>
      </c>
      <c r="E304" s="30" t="s">
        <v>777</v>
      </c>
      <c r="F304" s="25" t="s">
        <v>127</v>
      </c>
      <c r="G304" s="40">
        <v>40.9</v>
      </c>
      <c r="H304" s="136" t="s">
        <v>76</v>
      </c>
      <c r="I304" s="22">
        <v>7</v>
      </c>
      <c r="J304" s="134">
        <f>VLOOKUP(I304,'invulblad normen'!$A$10:$C$21,3,FALSE)</f>
        <v>0</v>
      </c>
      <c r="K304" s="22">
        <f t="shared" si="8"/>
        <v>0</v>
      </c>
      <c r="L304" s="22">
        <f t="shared" si="9"/>
        <v>0</v>
      </c>
    </row>
    <row r="305" spans="1:12" x14ac:dyDescent="0.25">
      <c r="A305" s="22" t="s">
        <v>142</v>
      </c>
      <c r="B305" s="24" t="s">
        <v>149</v>
      </c>
      <c r="C305" s="63" t="s">
        <v>946</v>
      </c>
      <c r="D305" s="22" t="s">
        <v>407</v>
      </c>
      <c r="E305" s="30" t="s">
        <v>778</v>
      </c>
      <c r="F305" s="29" t="s">
        <v>101</v>
      </c>
      <c r="G305" s="40">
        <v>11.6</v>
      </c>
      <c r="H305" s="136" t="s">
        <v>76</v>
      </c>
      <c r="I305" s="22">
        <v>2</v>
      </c>
      <c r="J305" s="134">
        <f>VLOOKUP(I305,'invulblad normen'!$A$10:$C$21,3,FALSE)</f>
        <v>0</v>
      </c>
      <c r="K305" s="22">
        <f t="shared" si="8"/>
        <v>0</v>
      </c>
      <c r="L305" s="22">
        <f t="shared" si="9"/>
        <v>0</v>
      </c>
    </row>
    <row r="306" spans="1:12" x14ac:dyDescent="0.25">
      <c r="A306" s="22" t="s">
        <v>142</v>
      </c>
      <c r="B306" s="24" t="s">
        <v>149</v>
      </c>
      <c r="C306" s="63" t="s">
        <v>946</v>
      </c>
      <c r="D306" s="22" t="s">
        <v>408</v>
      </c>
      <c r="E306" s="30" t="s">
        <v>779</v>
      </c>
      <c r="F306" s="137" t="s">
        <v>945</v>
      </c>
      <c r="G306" s="40">
        <v>41.9</v>
      </c>
      <c r="H306" s="136" t="s">
        <v>76</v>
      </c>
      <c r="I306" s="22">
        <v>12</v>
      </c>
      <c r="J306" s="134">
        <f>VLOOKUP(I306,'invulblad normen'!$A$10:$C$21,3,FALSE)</f>
        <v>0</v>
      </c>
      <c r="K306" s="22">
        <f t="shared" si="8"/>
        <v>0</v>
      </c>
      <c r="L306" s="22">
        <f t="shared" si="9"/>
        <v>0</v>
      </c>
    </row>
    <row r="307" spans="1:12" x14ac:dyDescent="0.25">
      <c r="A307" s="22" t="s">
        <v>142</v>
      </c>
      <c r="B307" s="24" t="s">
        <v>149</v>
      </c>
      <c r="C307" s="63" t="s">
        <v>946</v>
      </c>
      <c r="D307" s="22" t="s">
        <v>409</v>
      </c>
      <c r="E307" s="30" t="s">
        <v>780</v>
      </c>
      <c r="F307" s="137" t="s">
        <v>945</v>
      </c>
      <c r="G307" s="40">
        <v>54.1</v>
      </c>
      <c r="H307" s="136" t="s">
        <v>76</v>
      </c>
      <c r="I307" s="22">
        <v>12</v>
      </c>
      <c r="J307" s="134">
        <f>VLOOKUP(I307,'invulblad normen'!$A$10:$C$21,3,FALSE)</f>
        <v>0</v>
      </c>
      <c r="K307" s="22">
        <f t="shared" si="8"/>
        <v>0</v>
      </c>
      <c r="L307" s="22">
        <f t="shared" si="9"/>
        <v>0</v>
      </c>
    </row>
    <row r="308" spans="1:12" x14ac:dyDescent="0.25">
      <c r="A308" s="22" t="s">
        <v>142</v>
      </c>
      <c r="B308" s="24" t="s">
        <v>149</v>
      </c>
      <c r="C308" s="63" t="s">
        <v>946</v>
      </c>
      <c r="D308" s="22" t="s">
        <v>9</v>
      </c>
      <c r="E308" s="30" t="s">
        <v>781</v>
      </c>
      <c r="F308" s="135" t="s">
        <v>75</v>
      </c>
      <c r="G308" s="40">
        <v>0.7</v>
      </c>
      <c r="H308" s="136" t="s">
        <v>76</v>
      </c>
      <c r="I308" s="22">
        <v>3</v>
      </c>
      <c r="J308" s="134">
        <f>VLOOKUP(I308,'invulblad normen'!$A$10:$C$21,3,FALSE)</f>
        <v>0</v>
      </c>
      <c r="K308" s="22">
        <f t="shared" si="8"/>
        <v>0</v>
      </c>
      <c r="L308" s="22">
        <f t="shared" si="9"/>
        <v>0</v>
      </c>
    </row>
    <row r="309" spans="1:12" x14ac:dyDescent="0.25">
      <c r="A309" s="22" t="s">
        <v>142</v>
      </c>
      <c r="B309" s="24" t="s">
        <v>149</v>
      </c>
      <c r="C309" s="63" t="s">
        <v>946</v>
      </c>
      <c r="D309" s="22" t="s">
        <v>410</v>
      </c>
      <c r="E309" s="30" t="s">
        <v>782</v>
      </c>
      <c r="F309" s="29" t="s">
        <v>101</v>
      </c>
      <c r="G309" s="40">
        <v>17.399999999999999</v>
      </c>
      <c r="H309" s="136" t="s">
        <v>76</v>
      </c>
      <c r="I309" s="22">
        <v>2</v>
      </c>
      <c r="J309" s="134">
        <f>VLOOKUP(I309,'invulblad normen'!$A$10:$C$21,3,FALSE)</f>
        <v>0</v>
      </c>
      <c r="K309" s="22">
        <f t="shared" si="8"/>
        <v>0</v>
      </c>
      <c r="L309" s="22">
        <f t="shared" si="9"/>
        <v>0</v>
      </c>
    </row>
    <row r="310" spans="1:12" x14ac:dyDescent="0.25">
      <c r="A310" s="22" t="s">
        <v>142</v>
      </c>
      <c r="B310" s="24" t="s">
        <v>149</v>
      </c>
      <c r="C310" s="63" t="s">
        <v>946</v>
      </c>
      <c r="D310" s="22" t="s">
        <v>287</v>
      </c>
      <c r="E310" s="30" t="s">
        <v>637</v>
      </c>
      <c r="F310" s="132" t="s">
        <v>938</v>
      </c>
      <c r="G310" s="40">
        <v>29.2</v>
      </c>
      <c r="H310" s="136" t="s">
        <v>76</v>
      </c>
      <c r="I310" s="22">
        <v>1</v>
      </c>
      <c r="J310" s="134">
        <f>VLOOKUP(I310,'invulblad normen'!$A$10:$C$21,3,FALSE)</f>
        <v>0</v>
      </c>
      <c r="K310" s="22">
        <f t="shared" si="8"/>
        <v>0</v>
      </c>
      <c r="L310" s="22">
        <f t="shared" si="9"/>
        <v>0</v>
      </c>
    </row>
    <row r="311" spans="1:12" x14ac:dyDescent="0.25">
      <c r="A311" s="22" t="s">
        <v>142</v>
      </c>
      <c r="B311" s="24" t="s">
        <v>149</v>
      </c>
      <c r="C311" s="63" t="s">
        <v>946</v>
      </c>
      <c r="D311" s="22" t="s">
        <v>288</v>
      </c>
      <c r="E311" s="30" t="s">
        <v>638</v>
      </c>
      <c r="F311" s="132" t="s">
        <v>938</v>
      </c>
      <c r="G311" s="40">
        <v>35.299999999999997</v>
      </c>
      <c r="H311" s="136" t="s">
        <v>76</v>
      </c>
      <c r="I311" s="22">
        <v>1</v>
      </c>
      <c r="J311" s="134">
        <f>VLOOKUP(I311,'invulblad normen'!$A$10:$C$21,3,FALSE)</f>
        <v>0</v>
      </c>
      <c r="K311" s="22">
        <f t="shared" si="8"/>
        <v>0</v>
      </c>
      <c r="L311" s="22">
        <f t="shared" si="9"/>
        <v>0</v>
      </c>
    </row>
    <row r="312" spans="1:12" x14ac:dyDescent="0.25">
      <c r="A312" s="22" t="s">
        <v>142</v>
      </c>
      <c r="B312" s="24" t="s">
        <v>149</v>
      </c>
      <c r="C312" s="63" t="s">
        <v>946</v>
      </c>
      <c r="D312" s="22" t="s">
        <v>289</v>
      </c>
      <c r="E312" s="30" t="s">
        <v>639</v>
      </c>
      <c r="F312" s="132" t="s">
        <v>938</v>
      </c>
      <c r="G312" s="40">
        <v>35.799999999999997</v>
      </c>
      <c r="H312" s="136" t="s">
        <v>76</v>
      </c>
      <c r="I312" s="22">
        <v>1</v>
      </c>
      <c r="J312" s="134">
        <f>VLOOKUP(I312,'invulblad normen'!$A$10:$C$21,3,FALSE)</f>
        <v>0</v>
      </c>
      <c r="K312" s="22">
        <f t="shared" si="8"/>
        <v>0</v>
      </c>
      <c r="L312" s="22">
        <f t="shared" si="9"/>
        <v>0</v>
      </c>
    </row>
    <row r="313" spans="1:12" x14ac:dyDescent="0.25">
      <c r="A313" s="22" t="s">
        <v>142</v>
      </c>
      <c r="B313" s="24" t="s">
        <v>149</v>
      </c>
      <c r="C313" s="63" t="s">
        <v>946</v>
      </c>
      <c r="D313" s="22" t="s">
        <v>290</v>
      </c>
      <c r="E313" s="30" t="s">
        <v>640</v>
      </c>
      <c r="F313" s="132" t="s">
        <v>938</v>
      </c>
      <c r="G313" s="40">
        <v>24.3</v>
      </c>
      <c r="H313" s="136" t="s">
        <v>76</v>
      </c>
      <c r="I313" s="22">
        <v>1</v>
      </c>
      <c r="J313" s="134">
        <f>VLOOKUP(I313,'invulblad normen'!$A$10:$C$21,3,FALSE)</f>
        <v>0</v>
      </c>
      <c r="K313" s="22">
        <f t="shared" si="8"/>
        <v>0</v>
      </c>
      <c r="L313" s="22">
        <f t="shared" si="9"/>
        <v>0</v>
      </c>
    </row>
    <row r="314" spans="1:12" x14ac:dyDescent="0.25">
      <c r="A314" s="22" t="s">
        <v>142</v>
      </c>
      <c r="B314" s="24" t="s">
        <v>149</v>
      </c>
      <c r="C314" s="63" t="s">
        <v>946</v>
      </c>
      <c r="D314" s="22" t="s">
        <v>291</v>
      </c>
      <c r="E314" s="30" t="s">
        <v>641</v>
      </c>
      <c r="F314" s="132" t="s">
        <v>938</v>
      </c>
      <c r="G314" s="40">
        <v>75.599999999999994</v>
      </c>
      <c r="H314" s="136" t="s">
        <v>76</v>
      </c>
      <c r="I314" s="22">
        <v>1</v>
      </c>
      <c r="J314" s="134">
        <f>VLOOKUP(I314,'invulblad normen'!$A$10:$C$21,3,FALSE)</f>
        <v>0</v>
      </c>
      <c r="K314" s="22">
        <f t="shared" si="8"/>
        <v>0</v>
      </c>
      <c r="L314" s="22">
        <f t="shared" si="9"/>
        <v>0</v>
      </c>
    </row>
    <row r="315" spans="1:12" x14ac:dyDescent="0.25">
      <c r="A315" s="22" t="s">
        <v>142</v>
      </c>
      <c r="B315" s="24" t="s">
        <v>149</v>
      </c>
      <c r="C315" s="63" t="s">
        <v>946</v>
      </c>
      <c r="D315" s="22" t="s">
        <v>292</v>
      </c>
      <c r="E315" s="30" t="s">
        <v>642</v>
      </c>
      <c r="F315" s="132" t="s">
        <v>938</v>
      </c>
      <c r="G315" s="40">
        <v>28.8</v>
      </c>
      <c r="H315" s="136" t="s">
        <v>76</v>
      </c>
      <c r="I315" s="22">
        <v>1</v>
      </c>
      <c r="J315" s="134">
        <f>VLOOKUP(I315,'invulblad normen'!$A$10:$C$21,3,FALSE)</f>
        <v>0</v>
      </c>
      <c r="K315" s="22">
        <f t="shared" si="8"/>
        <v>0</v>
      </c>
      <c r="L315" s="22">
        <f t="shared" si="9"/>
        <v>0</v>
      </c>
    </row>
    <row r="316" spans="1:12" x14ac:dyDescent="0.25">
      <c r="A316" s="22" t="s">
        <v>142</v>
      </c>
      <c r="B316" s="24" t="s">
        <v>149</v>
      </c>
      <c r="C316" s="63" t="s">
        <v>946</v>
      </c>
      <c r="D316" s="22" t="s">
        <v>394</v>
      </c>
      <c r="E316" s="30" t="s">
        <v>783</v>
      </c>
      <c r="F316" s="29" t="s">
        <v>941</v>
      </c>
      <c r="G316" s="40">
        <v>4.2</v>
      </c>
      <c r="H316" s="136" t="s">
        <v>76</v>
      </c>
      <c r="I316" s="22">
        <v>8</v>
      </c>
      <c r="J316" s="134">
        <f>VLOOKUP(I316,'invulblad normen'!$A$10:$C$21,3,FALSE)</f>
        <v>0</v>
      </c>
      <c r="K316" s="22">
        <f t="shared" si="8"/>
        <v>0</v>
      </c>
      <c r="L316" s="22">
        <f t="shared" si="9"/>
        <v>0</v>
      </c>
    </row>
    <row r="317" spans="1:12" x14ac:dyDescent="0.25">
      <c r="A317" s="22" t="s">
        <v>142</v>
      </c>
      <c r="B317" s="24" t="s">
        <v>149</v>
      </c>
      <c r="C317" s="63" t="s">
        <v>946</v>
      </c>
      <c r="D317" s="22" t="s">
        <v>394</v>
      </c>
      <c r="E317" s="30" t="s">
        <v>784</v>
      </c>
      <c r="F317" s="29" t="s">
        <v>941</v>
      </c>
      <c r="G317" s="40">
        <v>4.2</v>
      </c>
      <c r="H317" s="136" t="s">
        <v>76</v>
      </c>
      <c r="I317" s="22">
        <v>8</v>
      </c>
      <c r="J317" s="134">
        <f>VLOOKUP(I317,'invulblad normen'!$A$10:$C$21,3,FALSE)</f>
        <v>0</v>
      </c>
      <c r="K317" s="22">
        <f t="shared" si="8"/>
        <v>0</v>
      </c>
      <c r="L317" s="22">
        <f t="shared" si="9"/>
        <v>0</v>
      </c>
    </row>
    <row r="318" spans="1:12" x14ac:dyDescent="0.25">
      <c r="A318" s="22" t="s">
        <v>142</v>
      </c>
      <c r="B318" s="24" t="s">
        <v>149</v>
      </c>
      <c r="C318" s="63" t="s">
        <v>946</v>
      </c>
      <c r="D318" s="22" t="s">
        <v>360</v>
      </c>
      <c r="E318" s="30" t="s">
        <v>785</v>
      </c>
      <c r="F318" s="132" t="s">
        <v>940</v>
      </c>
      <c r="G318" s="40">
        <v>7.98</v>
      </c>
      <c r="H318" s="30" t="s">
        <v>73</v>
      </c>
      <c r="I318" s="22">
        <v>3</v>
      </c>
      <c r="J318" s="134">
        <f>VLOOKUP(I318,'invulblad normen'!$A$10:$C$21,3,FALSE)</f>
        <v>0</v>
      </c>
      <c r="K318" s="22">
        <f t="shared" si="8"/>
        <v>0</v>
      </c>
      <c r="L318" s="22">
        <f t="shared" si="9"/>
        <v>0</v>
      </c>
    </row>
    <row r="319" spans="1:12" x14ac:dyDescent="0.25">
      <c r="A319" s="22" t="s">
        <v>142</v>
      </c>
      <c r="B319" s="24" t="s">
        <v>149</v>
      </c>
      <c r="C319" s="63">
        <v>1</v>
      </c>
      <c r="D319" s="22" t="s">
        <v>411</v>
      </c>
      <c r="E319" s="30" t="s">
        <v>786</v>
      </c>
      <c r="F319" s="135" t="s">
        <v>75</v>
      </c>
      <c r="G319" s="40">
        <v>43.4</v>
      </c>
      <c r="H319" s="136" t="s">
        <v>76</v>
      </c>
      <c r="I319" s="22">
        <v>3</v>
      </c>
      <c r="J319" s="134">
        <f>VLOOKUP(I319,'invulblad normen'!$A$10:$C$21,3,FALSE)</f>
        <v>0</v>
      </c>
      <c r="K319" s="22">
        <f t="shared" si="8"/>
        <v>0</v>
      </c>
      <c r="L319" s="22">
        <f t="shared" si="9"/>
        <v>0</v>
      </c>
    </row>
    <row r="320" spans="1:12" x14ac:dyDescent="0.25">
      <c r="A320" s="22" t="s">
        <v>142</v>
      </c>
      <c r="B320" s="24" t="s">
        <v>149</v>
      </c>
      <c r="C320" s="63">
        <v>1</v>
      </c>
      <c r="D320" s="22" t="s">
        <v>412</v>
      </c>
      <c r="E320" s="30" t="s">
        <v>787</v>
      </c>
      <c r="F320" s="29" t="s">
        <v>939</v>
      </c>
      <c r="G320" s="40">
        <v>14</v>
      </c>
      <c r="H320" s="136" t="s">
        <v>76</v>
      </c>
      <c r="I320" s="22">
        <v>6</v>
      </c>
      <c r="J320" s="134">
        <f>VLOOKUP(I320,'invulblad normen'!$A$10:$C$21,3,FALSE)</f>
        <v>0</v>
      </c>
      <c r="K320" s="22">
        <f t="shared" si="8"/>
        <v>0</v>
      </c>
      <c r="L320" s="22">
        <f t="shared" si="9"/>
        <v>0</v>
      </c>
    </row>
    <row r="321" spans="1:12" x14ac:dyDescent="0.25">
      <c r="A321" s="22" t="s">
        <v>142</v>
      </c>
      <c r="B321" s="24" t="s">
        <v>149</v>
      </c>
      <c r="C321" s="63">
        <v>1</v>
      </c>
      <c r="D321" s="22" t="s">
        <v>413</v>
      </c>
      <c r="E321" s="30" t="s">
        <v>788</v>
      </c>
      <c r="F321" s="135" t="s">
        <v>75</v>
      </c>
      <c r="G321" s="40">
        <v>11.6</v>
      </c>
      <c r="H321" s="136" t="s">
        <v>76</v>
      </c>
      <c r="I321" s="22">
        <v>3</v>
      </c>
      <c r="J321" s="134">
        <f>VLOOKUP(I321,'invulblad normen'!$A$10:$C$21,3,FALSE)</f>
        <v>0</v>
      </c>
      <c r="K321" s="22">
        <f t="shared" si="8"/>
        <v>0</v>
      </c>
      <c r="L321" s="22">
        <f t="shared" si="9"/>
        <v>0</v>
      </c>
    </row>
    <row r="322" spans="1:12" x14ac:dyDescent="0.25">
      <c r="A322" s="22" t="s">
        <v>142</v>
      </c>
      <c r="B322" s="24" t="s">
        <v>149</v>
      </c>
      <c r="C322" s="63">
        <v>1</v>
      </c>
      <c r="D322" s="22" t="s">
        <v>414</v>
      </c>
      <c r="E322" s="30" t="s">
        <v>789</v>
      </c>
      <c r="F322" s="29" t="s">
        <v>939</v>
      </c>
      <c r="G322" s="40">
        <v>34.4</v>
      </c>
      <c r="H322" s="136" t="s">
        <v>76</v>
      </c>
      <c r="I322" s="22">
        <v>6</v>
      </c>
      <c r="J322" s="134">
        <f>VLOOKUP(I322,'invulblad normen'!$A$10:$C$21,3,FALSE)</f>
        <v>0</v>
      </c>
      <c r="K322" s="22">
        <f t="shared" si="8"/>
        <v>0</v>
      </c>
      <c r="L322" s="22">
        <f t="shared" si="9"/>
        <v>0</v>
      </c>
    </row>
    <row r="323" spans="1:12" x14ac:dyDescent="0.25">
      <c r="A323" s="22" t="s">
        <v>142</v>
      </c>
      <c r="B323" s="24" t="s">
        <v>149</v>
      </c>
      <c r="C323" s="63">
        <v>1</v>
      </c>
      <c r="D323" s="22" t="s">
        <v>415</v>
      </c>
      <c r="E323" s="30" t="s">
        <v>790</v>
      </c>
      <c r="F323" s="29" t="s">
        <v>939</v>
      </c>
      <c r="G323" s="40">
        <v>19.5</v>
      </c>
      <c r="H323" s="136" t="s">
        <v>76</v>
      </c>
      <c r="I323" s="22">
        <v>6</v>
      </c>
      <c r="J323" s="134">
        <f>VLOOKUP(I323,'invulblad normen'!$A$10:$C$21,3,FALSE)</f>
        <v>0</v>
      </c>
      <c r="K323" s="22">
        <f t="shared" si="8"/>
        <v>0</v>
      </c>
      <c r="L323" s="22">
        <f t="shared" si="9"/>
        <v>0</v>
      </c>
    </row>
    <row r="324" spans="1:12" x14ac:dyDescent="0.25">
      <c r="A324" s="22" t="s">
        <v>142</v>
      </c>
      <c r="B324" s="24" t="s">
        <v>149</v>
      </c>
      <c r="C324" s="63">
        <v>1</v>
      </c>
      <c r="D324" s="22" t="s">
        <v>416</v>
      </c>
      <c r="E324" s="30" t="s">
        <v>791</v>
      </c>
      <c r="F324" s="29" t="s">
        <v>939</v>
      </c>
      <c r="G324" s="40">
        <v>6.3</v>
      </c>
      <c r="H324" s="136" t="s">
        <v>76</v>
      </c>
      <c r="I324" s="22">
        <v>6</v>
      </c>
      <c r="J324" s="134">
        <f>VLOOKUP(I324,'invulblad normen'!$A$10:$C$21,3,FALSE)</f>
        <v>0</v>
      </c>
      <c r="K324" s="22">
        <f t="shared" si="8"/>
        <v>0</v>
      </c>
      <c r="L324" s="22">
        <f t="shared" si="9"/>
        <v>0</v>
      </c>
    </row>
    <row r="325" spans="1:12" x14ac:dyDescent="0.25">
      <c r="A325" s="22" t="s">
        <v>142</v>
      </c>
      <c r="B325" s="24" t="s">
        <v>149</v>
      </c>
      <c r="C325" s="63">
        <v>1</v>
      </c>
      <c r="D325" s="22" t="s">
        <v>383</v>
      </c>
      <c r="E325" s="30" t="s">
        <v>792</v>
      </c>
      <c r="F325" s="29" t="s">
        <v>939</v>
      </c>
      <c r="G325" s="40">
        <v>20.5</v>
      </c>
      <c r="H325" s="136" t="s">
        <v>76</v>
      </c>
      <c r="I325" s="22">
        <v>6</v>
      </c>
      <c r="J325" s="134">
        <f>VLOOKUP(I325,'invulblad normen'!$A$10:$C$21,3,FALSE)</f>
        <v>0</v>
      </c>
      <c r="K325" s="22">
        <f t="shared" si="8"/>
        <v>0</v>
      </c>
      <c r="L325" s="22">
        <f t="shared" si="9"/>
        <v>0</v>
      </c>
    </row>
    <row r="326" spans="1:12" x14ac:dyDescent="0.25">
      <c r="A326" s="22" t="s">
        <v>142</v>
      </c>
      <c r="B326" s="24" t="s">
        <v>149</v>
      </c>
      <c r="C326" s="63">
        <v>1</v>
      </c>
      <c r="D326" s="22" t="s">
        <v>386</v>
      </c>
      <c r="E326" s="30" t="s">
        <v>793</v>
      </c>
      <c r="F326" s="29" t="s">
        <v>941</v>
      </c>
      <c r="G326" s="40">
        <v>10.7</v>
      </c>
      <c r="H326" s="136" t="s">
        <v>76</v>
      </c>
      <c r="I326" s="22">
        <v>8</v>
      </c>
      <c r="J326" s="134">
        <f>VLOOKUP(I326,'invulblad normen'!$A$10:$C$21,3,FALSE)</f>
        <v>0</v>
      </c>
      <c r="K326" s="22">
        <f t="shared" si="8"/>
        <v>0</v>
      </c>
      <c r="L326" s="22">
        <f t="shared" si="9"/>
        <v>0</v>
      </c>
    </row>
    <row r="327" spans="1:12" x14ac:dyDescent="0.25">
      <c r="A327" s="22" t="s">
        <v>142</v>
      </c>
      <c r="B327" s="24" t="s">
        <v>149</v>
      </c>
      <c r="C327" s="63">
        <v>1</v>
      </c>
      <c r="D327" s="22" t="s">
        <v>386</v>
      </c>
      <c r="E327" s="30" t="s">
        <v>794</v>
      </c>
      <c r="F327" s="29" t="s">
        <v>941</v>
      </c>
      <c r="G327" s="40">
        <v>10.7</v>
      </c>
      <c r="H327" s="136" t="s">
        <v>76</v>
      </c>
      <c r="I327" s="22">
        <v>8</v>
      </c>
      <c r="J327" s="134">
        <f>VLOOKUP(I327,'invulblad normen'!$A$10:$C$21,3,FALSE)</f>
        <v>0</v>
      </c>
      <c r="K327" s="22">
        <f t="shared" ref="K327:K390" si="10">J327*G327</f>
        <v>0</v>
      </c>
      <c r="L327" s="22">
        <f t="shared" ref="L327:L390" si="11">K327/200</f>
        <v>0</v>
      </c>
    </row>
    <row r="328" spans="1:12" x14ac:dyDescent="0.25">
      <c r="A328" s="22" t="s">
        <v>142</v>
      </c>
      <c r="B328" s="24" t="s">
        <v>149</v>
      </c>
      <c r="C328" s="63">
        <v>1</v>
      </c>
      <c r="D328" s="22" t="s">
        <v>9</v>
      </c>
      <c r="E328" s="30" t="s">
        <v>795</v>
      </c>
      <c r="F328" s="135" t="s">
        <v>75</v>
      </c>
      <c r="G328" s="40">
        <v>1.2</v>
      </c>
      <c r="H328" s="136" t="s">
        <v>76</v>
      </c>
      <c r="I328" s="22">
        <v>3</v>
      </c>
      <c r="J328" s="134">
        <f>VLOOKUP(I328,'invulblad normen'!$A$10:$C$21,3,FALSE)</f>
        <v>0</v>
      </c>
      <c r="K328" s="22">
        <f t="shared" si="10"/>
        <v>0</v>
      </c>
      <c r="L328" s="22">
        <f t="shared" si="11"/>
        <v>0</v>
      </c>
    </row>
    <row r="329" spans="1:12" x14ac:dyDescent="0.25">
      <c r="A329" s="22" t="s">
        <v>142</v>
      </c>
      <c r="B329" s="24" t="s">
        <v>149</v>
      </c>
      <c r="C329" s="63">
        <v>1</v>
      </c>
      <c r="D329" s="22" t="s">
        <v>368</v>
      </c>
      <c r="E329" s="30" t="s">
        <v>796</v>
      </c>
      <c r="F329" s="135" t="s">
        <v>75</v>
      </c>
      <c r="G329" s="40">
        <v>20.3</v>
      </c>
      <c r="H329" s="136" t="s">
        <v>76</v>
      </c>
      <c r="I329" s="22">
        <v>3</v>
      </c>
      <c r="J329" s="134">
        <f>VLOOKUP(I329,'invulblad normen'!$A$10:$C$21,3,FALSE)</f>
        <v>0</v>
      </c>
      <c r="K329" s="22">
        <f t="shared" si="10"/>
        <v>0</v>
      </c>
      <c r="L329" s="22">
        <f t="shared" si="11"/>
        <v>0</v>
      </c>
    </row>
    <row r="330" spans="1:12" x14ac:dyDescent="0.25">
      <c r="A330" s="22" t="s">
        <v>142</v>
      </c>
      <c r="B330" s="24" t="s">
        <v>149</v>
      </c>
      <c r="C330" s="63">
        <v>1</v>
      </c>
      <c r="D330" s="22" t="s">
        <v>293</v>
      </c>
      <c r="E330" s="30" t="s">
        <v>643</v>
      </c>
      <c r="F330" s="132" t="s">
        <v>938</v>
      </c>
      <c r="G330" s="40">
        <v>49.5</v>
      </c>
      <c r="H330" s="136" t="s">
        <v>76</v>
      </c>
      <c r="I330" s="22">
        <v>1</v>
      </c>
      <c r="J330" s="134">
        <f>VLOOKUP(I330,'invulblad normen'!$A$10:$C$21,3,FALSE)</f>
        <v>0</v>
      </c>
      <c r="K330" s="22">
        <f t="shared" si="10"/>
        <v>0</v>
      </c>
      <c r="L330" s="22">
        <f t="shared" si="11"/>
        <v>0</v>
      </c>
    </row>
    <row r="331" spans="1:12" x14ac:dyDescent="0.25">
      <c r="A331" s="22" t="s">
        <v>142</v>
      </c>
      <c r="B331" s="24" t="s">
        <v>149</v>
      </c>
      <c r="C331" s="63">
        <v>1</v>
      </c>
      <c r="D331" s="22" t="s">
        <v>366</v>
      </c>
      <c r="E331" s="30" t="s">
        <v>797</v>
      </c>
      <c r="F331" s="25" t="s">
        <v>127</v>
      </c>
      <c r="G331" s="40">
        <v>11.4</v>
      </c>
      <c r="H331" s="136" t="s">
        <v>76</v>
      </c>
      <c r="I331" s="22">
        <v>7</v>
      </c>
      <c r="J331" s="134">
        <f>VLOOKUP(I331,'invulblad normen'!$A$10:$C$21,3,FALSE)</f>
        <v>0</v>
      </c>
      <c r="K331" s="22">
        <f t="shared" si="10"/>
        <v>0</v>
      </c>
      <c r="L331" s="22">
        <f t="shared" si="11"/>
        <v>0</v>
      </c>
    </row>
    <row r="332" spans="1:12" x14ac:dyDescent="0.25">
      <c r="A332" s="22" t="s">
        <v>142</v>
      </c>
      <c r="B332" s="24" t="s">
        <v>149</v>
      </c>
      <c r="C332" s="63">
        <v>1</v>
      </c>
      <c r="D332" s="22" t="s">
        <v>368</v>
      </c>
      <c r="E332" s="30" t="s">
        <v>798</v>
      </c>
      <c r="F332" s="135" t="s">
        <v>75</v>
      </c>
      <c r="G332" s="40">
        <v>10.7</v>
      </c>
      <c r="H332" s="136" t="s">
        <v>76</v>
      </c>
      <c r="I332" s="22">
        <v>3</v>
      </c>
      <c r="J332" s="134">
        <f>VLOOKUP(I332,'invulblad normen'!$A$10:$C$21,3,FALSE)</f>
        <v>0</v>
      </c>
      <c r="K332" s="22">
        <f t="shared" si="10"/>
        <v>0</v>
      </c>
      <c r="L332" s="22">
        <f t="shared" si="11"/>
        <v>0</v>
      </c>
    </row>
    <row r="333" spans="1:12" x14ac:dyDescent="0.25">
      <c r="A333" s="22" t="s">
        <v>142</v>
      </c>
      <c r="B333" s="24" t="s">
        <v>149</v>
      </c>
      <c r="C333" s="63">
        <v>1</v>
      </c>
      <c r="D333" s="22" t="s">
        <v>322</v>
      </c>
      <c r="E333" s="30" t="s">
        <v>799</v>
      </c>
      <c r="F333" s="132" t="s">
        <v>940</v>
      </c>
      <c r="G333" s="40">
        <v>17.2</v>
      </c>
      <c r="H333" s="30" t="s">
        <v>73</v>
      </c>
      <c r="I333" s="22">
        <v>3</v>
      </c>
      <c r="J333" s="134">
        <f>VLOOKUP(I333,'invulblad normen'!$A$10:$C$21,3,FALSE)</f>
        <v>0</v>
      </c>
      <c r="K333" s="22">
        <f t="shared" si="10"/>
        <v>0</v>
      </c>
      <c r="L333" s="22">
        <f t="shared" si="11"/>
        <v>0</v>
      </c>
    </row>
    <row r="334" spans="1:12" x14ac:dyDescent="0.25">
      <c r="A334" s="22" t="s">
        <v>142</v>
      </c>
      <c r="B334" s="24" t="s">
        <v>149</v>
      </c>
      <c r="C334" s="63">
        <v>1</v>
      </c>
      <c r="D334" s="22" t="s">
        <v>417</v>
      </c>
      <c r="E334" s="30" t="s">
        <v>800</v>
      </c>
      <c r="F334" s="132" t="s">
        <v>940</v>
      </c>
      <c r="G334" s="40">
        <v>17.3</v>
      </c>
      <c r="H334" s="136" t="s">
        <v>76</v>
      </c>
      <c r="I334" s="22">
        <v>3</v>
      </c>
      <c r="J334" s="134">
        <f>VLOOKUP(I334,'invulblad normen'!$A$10:$C$21,3,FALSE)</f>
        <v>0</v>
      </c>
      <c r="K334" s="22">
        <f t="shared" si="10"/>
        <v>0</v>
      </c>
      <c r="L334" s="22">
        <f t="shared" si="11"/>
        <v>0</v>
      </c>
    </row>
    <row r="335" spans="1:12" x14ac:dyDescent="0.25">
      <c r="A335" s="22" t="s">
        <v>142</v>
      </c>
      <c r="B335" s="24" t="s">
        <v>149</v>
      </c>
      <c r="C335" s="63">
        <v>1</v>
      </c>
      <c r="D335" s="22" t="s">
        <v>967</v>
      </c>
      <c r="E335" s="30" t="s">
        <v>801</v>
      </c>
      <c r="F335" s="137" t="s">
        <v>944</v>
      </c>
      <c r="G335" s="40">
        <v>154.9</v>
      </c>
      <c r="H335" s="136" t="s">
        <v>76</v>
      </c>
      <c r="I335" s="22">
        <v>11</v>
      </c>
      <c r="J335" s="134">
        <f>VLOOKUP(I335,'invulblad normen'!$A$10:$C$21,3,FALSE)</f>
        <v>0</v>
      </c>
      <c r="K335" s="22">
        <f t="shared" si="10"/>
        <v>0</v>
      </c>
      <c r="L335" s="22">
        <f t="shared" si="11"/>
        <v>0</v>
      </c>
    </row>
    <row r="336" spans="1:12" x14ac:dyDescent="0.25">
      <c r="A336" s="22" t="s">
        <v>142</v>
      </c>
      <c r="B336" s="24" t="s">
        <v>149</v>
      </c>
      <c r="C336" s="63">
        <v>1</v>
      </c>
      <c r="D336" s="22" t="s">
        <v>418</v>
      </c>
      <c r="E336" s="30" t="s">
        <v>802</v>
      </c>
      <c r="F336" s="135" t="s">
        <v>75</v>
      </c>
      <c r="G336" s="40">
        <v>12.8</v>
      </c>
      <c r="H336" s="136" t="s">
        <v>76</v>
      </c>
      <c r="I336" s="22">
        <v>3</v>
      </c>
      <c r="J336" s="134">
        <f>VLOOKUP(I336,'invulblad normen'!$A$10:$C$21,3,FALSE)</f>
        <v>0</v>
      </c>
      <c r="K336" s="22">
        <f t="shared" si="10"/>
        <v>0</v>
      </c>
      <c r="L336" s="22">
        <f t="shared" si="11"/>
        <v>0</v>
      </c>
    </row>
    <row r="337" spans="1:12" x14ac:dyDescent="0.25">
      <c r="A337" s="22" t="s">
        <v>142</v>
      </c>
      <c r="B337" s="24" t="s">
        <v>149</v>
      </c>
      <c r="C337" s="63">
        <v>1</v>
      </c>
      <c r="D337" s="22" t="s">
        <v>419</v>
      </c>
      <c r="E337" s="30" t="s">
        <v>803</v>
      </c>
      <c r="F337" s="135" t="s">
        <v>75</v>
      </c>
      <c r="G337" s="40">
        <v>21.2</v>
      </c>
      <c r="H337" s="136" t="s">
        <v>76</v>
      </c>
      <c r="I337" s="22">
        <v>3</v>
      </c>
      <c r="J337" s="134">
        <f>VLOOKUP(I337,'invulblad normen'!$A$10:$C$21,3,FALSE)</f>
        <v>0</v>
      </c>
      <c r="K337" s="22">
        <f t="shared" si="10"/>
        <v>0</v>
      </c>
      <c r="L337" s="22">
        <f t="shared" si="11"/>
        <v>0</v>
      </c>
    </row>
    <row r="338" spans="1:12" x14ac:dyDescent="0.25">
      <c r="A338" s="22" t="s">
        <v>142</v>
      </c>
      <c r="B338" s="24" t="s">
        <v>149</v>
      </c>
      <c r="C338" s="63">
        <v>1</v>
      </c>
      <c r="D338" s="22" t="s">
        <v>382</v>
      </c>
      <c r="E338" s="30" t="s">
        <v>804</v>
      </c>
      <c r="F338" s="135" t="s">
        <v>75</v>
      </c>
      <c r="G338" s="40">
        <v>7.3</v>
      </c>
      <c r="H338" s="136" t="s">
        <v>76</v>
      </c>
      <c r="I338" s="22">
        <v>3</v>
      </c>
      <c r="J338" s="134">
        <f>VLOOKUP(I338,'invulblad normen'!$A$10:$C$21,3,FALSE)</f>
        <v>0</v>
      </c>
      <c r="K338" s="22">
        <f t="shared" si="10"/>
        <v>0</v>
      </c>
      <c r="L338" s="22">
        <f t="shared" si="11"/>
        <v>0</v>
      </c>
    </row>
    <row r="339" spans="1:12" x14ac:dyDescent="0.25">
      <c r="A339" s="22" t="s">
        <v>142</v>
      </c>
      <c r="B339" s="24" t="s">
        <v>149</v>
      </c>
      <c r="C339" s="63">
        <v>1</v>
      </c>
      <c r="D339" s="22" t="s">
        <v>368</v>
      </c>
      <c r="E339" s="30" t="s">
        <v>805</v>
      </c>
      <c r="F339" s="135" t="s">
        <v>75</v>
      </c>
      <c r="G339" s="40">
        <v>21.3</v>
      </c>
      <c r="H339" s="136" t="s">
        <v>76</v>
      </c>
      <c r="I339" s="22">
        <v>3</v>
      </c>
      <c r="J339" s="134">
        <f>VLOOKUP(I339,'invulblad normen'!$A$10:$C$21,3,FALSE)</f>
        <v>0</v>
      </c>
      <c r="K339" s="22">
        <f t="shared" si="10"/>
        <v>0</v>
      </c>
      <c r="L339" s="22">
        <f t="shared" si="11"/>
        <v>0</v>
      </c>
    </row>
    <row r="340" spans="1:12" x14ac:dyDescent="0.25">
      <c r="A340" s="22" t="s">
        <v>142</v>
      </c>
      <c r="B340" s="24" t="s">
        <v>149</v>
      </c>
      <c r="C340" s="63">
        <v>1</v>
      </c>
      <c r="D340" s="22" t="s">
        <v>420</v>
      </c>
      <c r="E340" s="30" t="s">
        <v>806</v>
      </c>
      <c r="F340" s="29" t="s">
        <v>939</v>
      </c>
      <c r="G340" s="40">
        <v>8.9</v>
      </c>
      <c r="H340" s="136" t="s">
        <v>76</v>
      </c>
      <c r="I340" s="22">
        <v>6</v>
      </c>
      <c r="J340" s="134">
        <f>VLOOKUP(I340,'invulblad normen'!$A$10:$C$21,3,FALSE)</f>
        <v>0</v>
      </c>
      <c r="K340" s="22">
        <f t="shared" si="10"/>
        <v>0</v>
      </c>
      <c r="L340" s="22">
        <f t="shared" si="11"/>
        <v>0</v>
      </c>
    </row>
    <row r="341" spans="1:12" x14ac:dyDescent="0.25">
      <c r="A341" s="22" t="s">
        <v>142</v>
      </c>
      <c r="B341" s="24" t="s">
        <v>149</v>
      </c>
      <c r="C341" s="63">
        <v>1</v>
      </c>
      <c r="D341" s="22" t="s">
        <v>421</v>
      </c>
      <c r="E341" s="30" t="s">
        <v>807</v>
      </c>
      <c r="F341" s="132" t="s">
        <v>940</v>
      </c>
      <c r="G341" s="40">
        <v>11.9</v>
      </c>
      <c r="H341" s="30" t="s">
        <v>73</v>
      </c>
      <c r="I341" s="22">
        <v>3</v>
      </c>
      <c r="J341" s="134">
        <f>VLOOKUP(I341,'invulblad normen'!$A$10:$C$21,3,FALSE)</f>
        <v>0</v>
      </c>
      <c r="K341" s="22">
        <f t="shared" si="10"/>
        <v>0</v>
      </c>
      <c r="L341" s="22">
        <f t="shared" si="11"/>
        <v>0</v>
      </c>
    </row>
    <row r="342" spans="1:12" x14ac:dyDescent="0.25">
      <c r="A342" s="22" t="s">
        <v>142</v>
      </c>
      <c r="B342" s="24" t="s">
        <v>149</v>
      </c>
      <c r="C342" s="63">
        <v>1</v>
      </c>
      <c r="D342" s="22" t="s">
        <v>422</v>
      </c>
      <c r="E342" s="30" t="s">
        <v>808</v>
      </c>
      <c r="F342" s="132" t="s">
        <v>940</v>
      </c>
      <c r="G342" s="40">
        <v>19.399999999999999</v>
      </c>
      <c r="H342" s="30" t="s">
        <v>73</v>
      </c>
      <c r="I342" s="22">
        <v>3</v>
      </c>
      <c r="J342" s="134">
        <f>VLOOKUP(I342,'invulblad normen'!$A$10:$C$21,3,FALSE)</f>
        <v>0</v>
      </c>
      <c r="K342" s="22">
        <f t="shared" si="10"/>
        <v>0</v>
      </c>
      <c r="L342" s="22">
        <f t="shared" si="11"/>
        <v>0</v>
      </c>
    </row>
    <row r="343" spans="1:12" x14ac:dyDescent="0.25">
      <c r="A343" s="22" t="s">
        <v>142</v>
      </c>
      <c r="B343" s="24" t="s">
        <v>149</v>
      </c>
      <c r="C343" s="63">
        <v>1</v>
      </c>
      <c r="D343" s="22" t="s">
        <v>294</v>
      </c>
      <c r="E343" s="30" t="s">
        <v>645</v>
      </c>
      <c r="F343" s="132" t="s">
        <v>938</v>
      </c>
      <c r="G343" s="40">
        <v>43.7</v>
      </c>
      <c r="H343" s="136" t="s">
        <v>76</v>
      </c>
      <c r="I343" s="22">
        <v>1</v>
      </c>
      <c r="J343" s="134">
        <f>VLOOKUP(I343,'invulblad normen'!$A$10:$C$21,3,FALSE)</f>
        <v>0</v>
      </c>
      <c r="K343" s="22">
        <f t="shared" si="10"/>
        <v>0</v>
      </c>
      <c r="L343" s="22">
        <f t="shared" si="11"/>
        <v>0</v>
      </c>
    </row>
    <row r="344" spans="1:12" x14ac:dyDescent="0.25">
      <c r="A344" s="22" t="s">
        <v>142</v>
      </c>
      <c r="B344" s="24" t="s">
        <v>149</v>
      </c>
      <c r="C344" s="63">
        <v>1</v>
      </c>
      <c r="D344" s="22" t="s">
        <v>295</v>
      </c>
      <c r="E344" s="30" t="s">
        <v>649</v>
      </c>
      <c r="F344" s="132" t="s">
        <v>938</v>
      </c>
      <c r="G344" s="40">
        <v>67.8</v>
      </c>
      <c r="H344" s="136" t="s">
        <v>76</v>
      </c>
      <c r="I344" s="22">
        <v>1</v>
      </c>
      <c r="J344" s="134">
        <f>VLOOKUP(I344,'invulblad normen'!$A$10:$C$21,3,FALSE)</f>
        <v>0</v>
      </c>
      <c r="K344" s="22">
        <f t="shared" si="10"/>
        <v>0</v>
      </c>
      <c r="L344" s="22">
        <f t="shared" si="11"/>
        <v>0</v>
      </c>
    </row>
    <row r="345" spans="1:12" x14ac:dyDescent="0.25">
      <c r="A345" s="22" t="s">
        <v>142</v>
      </c>
      <c r="B345" s="24" t="s">
        <v>149</v>
      </c>
      <c r="C345" s="63">
        <v>1</v>
      </c>
      <c r="D345" s="22" t="s">
        <v>296</v>
      </c>
      <c r="E345" s="30" t="s">
        <v>650</v>
      </c>
      <c r="F345" s="132" t="s">
        <v>938</v>
      </c>
      <c r="G345" s="40">
        <v>44.3</v>
      </c>
      <c r="H345" s="136" t="s">
        <v>76</v>
      </c>
      <c r="I345" s="22">
        <v>1</v>
      </c>
      <c r="J345" s="134">
        <f>VLOOKUP(I345,'invulblad normen'!$A$10:$C$21,3,FALSE)</f>
        <v>0</v>
      </c>
      <c r="K345" s="22">
        <f t="shared" si="10"/>
        <v>0</v>
      </c>
      <c r="L345" s="22">
        <f t="shared" si="11"/>
        <v>0</v>
      </c>
    </row>
    <row r="346" spans="1:12" x14ac:dyDescent="0.25">
      <c r="A346" s="22" t="s">
        <v>142</v>
      </c>
      <c r="B346" s="24" t="s">
        <v>149</v>
      </c>
      <c r="C346" s="63">
        <v>1</v>
      </c>
      <c r="D346" s="22" t="s">
        <v>423</v>
      </c>
      <c r="E346" s="30" t="s">
        <v>809</v>
      </c>
      <c r="F346" s="29" t="s">
        <v>941</v>
      </c>
      <c r="G346" s="40">
        <v>10.8</v>
      </c>
      <c r="H346" s="136" t="s">
        <v>76</v>
      </c>
      <c r="I346" s="22">
        <v>8</v>
      </c>
      <c r="J346" s="134">
        <f>VLOOKUP(I346,'invulblad normen'!$A$10:$C$21,3,FALSE)</f>
        <v>0</v>
      </c>
      <c r="K346" s="22">
        <f t="shared" si="10"/>
        <v>0</v>
      </c>
      <c r="L346" s="22">
        <f t="shared" si="11"/>
        <v>0</v>
      </c>
    </row>
    <row r="347" spans="1:12" x14ac:dyDescent="0.25">
      <c r="A347" s="22" t="s">
        <v>142</v>
      </c>
      <c r="B347" s="24" t="s">
        <v>149</v>
      </c>
      <c r="C347" s="63">
        <v>1</v>
      </c>
      <c r="D347" s="22" t="s">
        <v>423</v>
      </c>
      <c r="E347" s="30" t="s">
        <v>810</v>
      </c>
      <c r="F347" s="29" t="s">
        <v>941</v>
      </c>
      <c r="G347" s="40">
        <v>6.4</v>
      </c>
      <c r="H347" s="136" t="s">
        <v>76</v>
      </c>
      <c r="I347" s="22">
        <v>8</v>
      </c>
      <c r="J347" s="134">
        <f>VLOOKUP(I347,'invulblad normen'!$A$10:$C$21,3,FALSE)</f>
        <v>0</v>
      </c>
      <c r="K347" s="22">
        <f t="shared" si="10"/>
        <v>0</v>
      </c>
      <c r="L347" s="22">
        <f t="shared" si="11"/>
        <v>0</v>
      </c>
    </row>
    <row r="348" spans="1:12" x14ac:dyDescent="0.25">
      <c r="A348" s="22" t="s">
        <v>142</v>
      </c>
      <c r="B348" s="24" t="s">
        <v>149</v>
      </c>
      <c r="C348" s="63">
        <v>1</v>
      </c>
      <c r="D348" s="22" t="s">
        <v>382</v>
      </c>
      <c r="E348" s="30" t="s">
        <v>811</v>
      </c>
      <c r="F348" s="135" t="s">
        <v>75</v>
      </c>
      <c r="G348" s="40">
        <v>5.6</v>
      </c>
      <c r="H348" s="136" t="s">
        <v>76</v>
      </c>
      <c r="I348" s="22">
        <v>3</v>
      </c>
      <c r="J348" s="134">
        <f>VLOOKUP(I348,'invulblad normen'!$A$10:$C$21,3,FALSE)</f>
        <v>0</v>
      </c>
      <c r="K348" s="22">
        <f t="shared" si="10"/>
        <v>0</v>
      </c>
      <c r="L348" s="22">
        <f t="shared" si="11"/>
        <v>0</v>
      </c>
    </row>
    <row r="349" spans="1:12" x14ac:dyDescent="0.25">
      <c r="A349" s="22" t="s">
        <v>142</v>
      </c>
      <c r="B349" s="24" t="s">
        <v>149</v>
      </c>
      <c r="C349" s="63">
        <v>1</v>
      </c>
      <c r="D349" s="22" t="s">
        <v>368</v>
      </c>
      <c r="E349" s="30" t="s">
        <v>812</v>
      </c>
      <c r="F349" s="135" t="s">
        <v>75</v>
      </c>
      <c r="G349" s="40">
        <v>15.2</v>
      </c>
      <c r="H349" s="136" t="s">
        <v>76</v>
      </c>
      <c r="I349" s="22">
        <v>3</v>
      </c>
      <c r="J349" s="134">
        <f>VLOOKUP(I349,'invulblad normen'!$A$10:$C$21,3,FALSE)</f>
        <v>0</v>
      </c>
      <c r="K349" s="22">
        <f t="shared" si="10"/>
        <v>0</v>
      </c>
      <c r="L349" s="22">
        <f t="shared" si="11"/>
        <v>0</v>
      </c>
    </row>
    <row r="350" spans="1:12" x14ac:dyDescent="0.25">
      <c r="A350" s="22" t="s">
        <v>142</v>
      </c>
      <c r="B350" s="24" t="s">
        <v>149</v>
      </c>
      <c r="C350" s="63">
        <v>1</v>
      </c>
      <c r="D350" s="22" t="s">
        <v>291</v>
      </c>
      <c r="E350" s="30" t="s">
        <v>651</v>
      </c>
      <c r="F350" s="132" t="s">
        <v>938</v>
      </c>
      <c r="G350" s="40">
        <v>75.099999999999994</v>
      </c>
      <c r="H350" s="136" t="s">
        <v>76</v>
      </c>
      <c r="I350" s="22">
        <v>1</v>
      </c>
      <c r="J350" s="134">
        <f>VLOOKUP(I350,'invulblad normen'!$A$10:$C$21,3,FALSE)</f>
        <v>0</v>
      </c>
      <c r="K350" s="22">
        <f t="shared" si="10"/>
        <v>0</v>
      </c>
      <c r="L350" s="22">
        <f t="shared" si="11"/>
        <v>0</v>
      </c>
    </row>
    <row r="351" spans="1:12" x14ac:dyDescent="0.25">
      <c r="A351" s="22" t="s">
        <v>142</v>
      </c>
      <c r="B351" s="24" t="s">
        <v>149</v>
      </c>
      <c r="C351" s="63">
        <v>1</v>
      </c>
      <c r="D351" s="22" t="s">
        <v>368</v>
      </c>
      <c r="E351" s="30" t="s">
        <v>813</v>
      </c>
      <c r="F351" s="135" t="s">
        <v>75</v>
      </c>
      <c r="G351" s="40">
        <v>8.5</v>
      </c>
      <c r="H351" s="136" t="s">
        <v>76</v>
      </c>
      <c r="I351" s="22">
        <v>3</v>
      </c>
      <c r="J351" s="134">
        <f>VLOOKUP(I351,'invulblad normen'!$A$10:$C$21,3,FALSE)</f>
        <v>0</v>
      </c>
      <c r="K351" s="22">
        <f t="shared" si="10"/>
        <v>0</v>
      </c>
      <c r="L351" s="22">
        <f t="shared" si="11"/>
        <v>0</v>
      </c>
    </row>
    <row r="352" spans="1:12" x14ac:dyDescent="0.25">
      <c r="A352" s="22" t="s">
        <v>142</v>
      </c>
      <c r="B352" s="24" t="s">
        <v>149</v>
      </c>
      <c r="C352" s="63">
        <v>1</v>
      </c>
      <c r="D352" s="22" t="s">
        <v>424</v>
      </c>
      <c r="E352" s="30" t="s">
        <v>814</v>
      </c>
      <c r="F352" s="135" t="s">
        <v>75</v>
      </c>
      <c r="G352" s="40">
        <v>38.700000000000003</v>
      </c>
      <c r="H352" s="136" t="s">
        <v>76</v>
      </c>
      <c r="I352" s="22">
        <v>3</v>
      </c>
      <c r="J352" s="134">
        <f>VLOOKUP(I352,'invulblad normen'!$A$10:$C$21,3,FALSE)</f>
        <v>0</v>
      </c>
      <c r="K352" s="22">
        <f t="shared" si="10"/>
        <v>0</v>
      </c>
      <c r="L352" s="22">
        <f t="shared" si="11"/>
        <v>0</v>
      </c>
    </row>
    <row r="353" spans="1:12" x14ac:dyDescent="0.25">
      <c r="A353" s="22" t="s">
        <v>142</v>
      </c>
      <c r="B353" s="24" t="s">
        <v>149</v>
      </c>
      <c r="C353" s="63">
        <v>1</v>
      </c>
      <c r="D353" s="22" t="s">
        <v>421</v>
      </c>
      <c r="E353" s="30" t="s">
        <v>815</v>
      </c>
      <c r="F353" s="132" t="s">
        <v>940</v>
      </c>
      <c r="G353" s="40">
        <v>8</v>
      </c>
      <c r="H353" s="30" t="s">
        <v>73</v>
      </c>
      <c r="I353" s="22">
        <v>3</v>
      </c>
      <c r="J353" s="134">
        <f>VLOOKUP(I353,'invulblad normen'!$A$10:$C$21,3,FALSE)</f>
        <v>0</v>
      </c>
      <c r="K353" s="22">
        <f t="shared" si="10"/>
        <v>0</v>
      </c>
      <c r="L353" s="22">
        <f t="shared" si="11"/>
        <v>0</v>
      </c>
    </row>
    <row r="354" spans="1:12" x14ac:dyDescent="0.25">
      <c r="A354" s="22" t="s">
        <v>142</v>
      </c>
      <c r="B354" s="24" t="s">
        <v>149</v>
      </c>
      <c r="C354" s="63">
        <v>1</v>
      </c>
      <c r="D354" s="22" t="s">
        <v>425</v>
      </c>
      <c r="E354" s="30" t="s">
        <v>816</v>
      </c>
      <c r="F354" s="132" t="s">
        <v>940</v>
      </c>
      <c r="G354" s="40">
        <v>12.2</v>
      </c>
      <c r="H354" s="30" t="s">
        <v>73</v>
      </c>
      <c r="I354" s="22">
        <v>3</v>
      </c>
      <c r="J354" s="134">
        <f>VLOOKUP(I354,'invulblad normen'!$A$10:$C$21,3,FALSE)</f>
        <v>0</v>
      </c>
      <c r="K354" s="22">
        <f t="shared" si="10"/>
        <v>0</v>
      </c>
      <c r="L354" s="22">
        <f t="shared" si="11"/>
        <v>0</v>
      </c>
    </row>
    <row r="355" spans="1:12" x14ac:dyDescent="0.25">
      <c r="A355" s="22" t="s">
        <v>142</v>
      </c>
      <c r="B355" s="24" t="s">
        <v>149</v>
      </c>
      <c r="C355" s="63">
        <v>1</v>
      </c>
      <c r="D355" s="22" t="s">
        <v>426</v>
      </c>
      <c r="E355" s="30" t="s">
        <v>817</v>
      </c>
      <c r="F355" s="132" t="s">
        <v>940</v>
      </c>
      <c r="G355" s="40">
        <v>17</v>
      </c>
      <c r="H355" s="30" t="s">
        <v>73</v>
      </c>
      <c r="I355" s="22">
        <v>3</v>
      </c>
      <c r="J355" s="134">
        <f>VLOOKUP(I355,'invulblad normen'!$A$10:$C$21,3,FALSE)</f>
        <v>0</v>
      </c>
      <c r="K355" s="22">
        <f t="shared" si="10"/>
        <v>0</v>
      </c>
      <c r="L355" s="22">
        <f t="shared" si="11"/>
        <v>0</v>
      </c>
    </row>
    <row r="356" spans="1:12" x14ac:dyDescent="0.25">
      <c r="A356" s="22" t="s">
        <v>142</v>
      </c>
      <c r="B356" s="24" t="s">
        <v>149</v>
      </c>
      <c r="C356" s="63">
        <v>1</v>
      </c>
      <c r="D356" s="22" t="s">
        <v>297</v>
      </c>
      <c r="E356" s="30" t="s">
        <v>652</v>
      </c>
      <c r="F356" s="132" t="s">
        <v>938</v>
      </c>
      <c r="G356" s="40">
        <v>47.8</v>
      </c>
      <c r="H356" s="136" t="s">
        <v>76</v>
      </c>
      <c r="I356" s="22">
        <v>1</v>
      </c>
      <c r="J356" s="134">
        <f>VLOOKUP(I356,'invulblad normen'!$A$10:$C$21,3,FALSE)</f>
        <v>0</v>
      </c>
      <c r="K356" s="22">
        <f t="shared" si="10"/>
        <v>0</v>
      </c>
      <c r="L356" s="22">
        <f t="shared" si="11"/>
        <v>0</v>
      </c>
    </row>
    <row r="357" spans="1:12" x14ac:dyDescent="0.25">
      <c r="A357" s="22" t="s">
        <v>142</v>
      </c>
      <c r="B357" s="24" t="s">
        <v>149</v>
      </c>
      <c r="C357" s="63">
        <v>1</v>
      </c>
      <c r="D357" s="22" t="s">
        <v>298</v>
      </c>
      <c r="E357" s="30" t="s">
        <v>653</v>
      </c>
      <c r="F357" s="132" t="s">
        <v>938</v>
      </c>
      <c r="G357" s="40">
        <v>44.3</v>
      </c>
      <c r="H357" s="136" t="s">
        <v>76</v>
      </c>
      <c r="I357" s="22">
        <v>1</v>
      </c>
      <c r="J357" s="134">
        <f>VLOOKUP(I357,'invulblad normen'!$A$10:$C$21,3,FALSE)</f>
        <v>0</v>
      </c>
      <c r="K357" s="22">
        <f t="shared" si="10"/>
        <v>0</v>
      </c>
      <c r="L357" s="22">
        <f t="shared" si="11"/>
        <v>0</v>
      </c>
    </row>
    <row r="358" spans="1:12" x14ac:dyDescent="0.25">
      <c r="A358" s="22" t="s">
        <v>142</v>
      </c>
      <c r="B358" s="24" t="s">
        <v>149</v>
      </c>
      <c r="C358" s="29">
        <v>2</v>
      </c>
      <c r="D358" s="22" t="s">
        <v>411</v>
      </c>
      <c r="E358" s="30" t="s">
        <v>835</v>
      </c>
      <c r="F358" s="135" t="s">
        <v>75</v>
      </c>
      <c r="G358" s="40">
        <v>41</v>
      </c>
      <c r="H358" s="136" t="s">
        <v>76</v>
      </c>
      <c r="I358" s="22">
        <v>3</v>
      </c>
      <c r="J358" s="134">
        <f>VLOOKUP(I358,'invulblad normen'!$A$10:$C$21,3,FALSE)</f>
        <v>0</v>
      </c>
      <c r="K358" s="22">
        <f t="shared" si="10"/>
        <v>0</v>
      </c>
      <c r="L358" s="22">
        <f t="shared" si="11"/>
        <v>0</v>
      </c>
    </row>
    <row r="359" spans="1:12" x14ac:dyDescent="0.25">
      <c r="A359" s="22" t="s">
        <v>142</v>
      </c>
      <c r="B359" s="24" t="s">
        <v>149</v>
      </c>
      <c r="C359" s="29">
        <v>2</v>
      </c>
      <c r="D359" s="22" t="s">
        <v>376</v>
      </c>
      <c r="E359" s="30" t="s">
        <v>836</v>
      </c>
      <c r="F359" s="29" t="s">
        <v>939</v>
      </c>
      <c r="G359" s="40">
        <v>14</v>
      </c>
      <c r="H359" s="136" t="s">
        <v>76</v>
      </c>
      <c r="I359" s="22">
        <v>6</v>
      </c>
      <c r="J359" s="134">
        <f>VLOOKUP(I359,'invulblad normen'!$A$10:$C$21,3,FALSE)</f>
        <v>0</v>
      </c>
      <c r="K359" s="22">
        <f t="shared" si="10"/>
        <v>0</v>
      </c>
      <c r="L359" s="22">
        <f t="shared" si="11"/>
        <v>0</v>
      </c>
    </row>
    <row r="360" spans="1:12" x14ac:dyDescent="0.25">
      <c r="A360" s="22" t="s">
        <v>142</v>
      </c>
      <c r="B360" s="24" t="s">
        <v>149</v>
      </c>
      <c r="C360" s="29">
        <v>2</v>
      </c>
      <c r="D360" s="22" t="s">
        <v>439</v>
      </c>
      <c r="E360" s="30" t="s">
        <v>837</v>
      </c>
      <c r="F360" s="132" t="s">
        <v>940</v>
      </c>
      <c r="G360" s="40">
        <v>10.9</v>
      </c>
      <c r="H360" s="136" t="s">
        <v>76</v>
      </c>
      <c r="I360" s="22">
        <v>3</v>
      </c>
      <c r="J360" s="134">
        <f>VLOOKUP(I360,'invulblad normen'!$A$10:$C$21,3,FALSE)</f>
        <v>0</v>
      </c>
      <c r="K360" s="22">
        <f t="shared" si="10"/>
        <v>0</v>
      </c>
      <c r="L360" s="22">
        <f t="shared" si="11"/>
        <v>0</v>
      </c>
    </row>
    <row r="361" spans="1:12" x14ac:dyDescent="0.25">
      <c r="A361" s="22" t="s">
        <v>142</v>
      </c>
      <c r="B361" s="24" t="s">
        <v>149</v>
      </c>
      <c r="C361" s="29">
        <v>2</v>
      </c>
      <c r="D361" s="22" t="s">
        <v>439</v>
      </c>
      <c r="E361" s="30" t="s">
        <v>838</v>
      </c>
      <c r="F361" s="132" t="s">
        <v>940</v>
      </c>
      <c r="G361" s="40">
        <v>12.9</v>
      </c>
      <c r="H361" s="30" t="s">
        <v>73</v>
      </c>
      <c r="I361" s="22">
        <v>3</v>
      </c>
      <c r="J361" s="134">
        <f>VLOOKUP(I361,'invulblad normen'!$A$10:$C$21,3,FALSE)</f>
        <v>0</v>
      </c>
      <c r="K361" s="22">
        <f t="shared" si="10"/>
        <v>0</v>
      </c>
      <c r="L361" s="22">
        <f t="shared" si="11"/>
        <v>0</v>
      </c>
    </row>
    <row r="362" spans="1:12" x14ac:dyDescent="0.25">
      <c r="A362" s="22" t="s">
        <v>142</v>
      </c>
      <c r="B362" s="24" t="s">
        <v>149</v>
      </c>
      <c r="C362" s="29">
        <v>2</v>
      </c>
      <c r="D362" s="22" t="s">
        <v>421</v>
      </c>
      <c r="E362" s="30" t="s">
        <v>839</v>
      </c>
      <c r="F362" s="132" t="s">
        <v>940</v>
      </c>
      <c r="G362" s="40">
        <v>15.5</v>
      </c>
      <c r="H362" s="30" t="s">
        <v>73</v>
      </c>
      <c r="I362" s="22">
        <v>3</v>
      </c>
      <c r="J362" s="134">
        <f>VLOOKUP(I362,'invulblad normen'!$A$10:$C$21,3,FALSE)</f>
        <v>0</v>
      </c>
      <c r="K362" s="22">
        <f t="shared" si="10"/>
        <v>0</v>
      </c>
      <c r="L362" s="22">
        <f t="shared" si="11"/>
        <v>0</v>
      </c>
    </row>
    <row r="363" spans="1:12" x14ac:dyDescent="0.25">
      <c r="A363" s="22" t="s">
        <v>142</v>
      </c>
      <c r="B363" s="24" t="s">
        <v>149</v>
      </c>
      <c r="C363" s="29">
        <v>2</v>
      </c>
      <c r="D363" s="22" t="s">
        <v>336</v>
      </c>
      <c r="E363" s="30" t="s">
        <v>840</v>
      </c>
      <c r="F363" s="29" t="s">
        <v>939</v>
      </c>
      <c r="G363" s="40">
        <v>19.600000000000001</v>
      </c>
      <c r="H363" s="136" t="s">
        <v>76</v>
      </c>
      <c r="I363" s="22">
        <v>6</v>
      </c>
      <c r="J363" s="134">
        <f>VLOOKUP(I363,'invulblad normen'!$A$10:$C$21,3,FALSE)</f>
        <v>0</v>
      </c>
      <c r="K363" s="22">
        <f t="shared" si="10"/>
        <v>0</v>
      </c>
      <c r="L363" s="22">
        <f t="shared" si="11"/>
        <v>0</v>
      </c>
    </row>
    <row r="364" spans="1:12" x14ac:dyDescent="0.25">
      <c r="A364" s="22" t="s">
        <v>142</v>
      </c>
      <c r="B364" s="24" t="s">
        <v>149</v>
      </c>
      <c r="C364" s="29">
        <v>2</v>
      </c>
      <c r="D364" s="22" t="s">
        <v>336</v>
      </c>
      <c r="E364" s="30" t="s">
        <v>841</v>
      </c>
      <c r="F364" s="29" t="s">
        <v>939</v>
      </c>
      <c r="G364" s="40">
        <v>19.600000000000001</v>
      </c>
      <c r="H364" s="136" t="s">
        <v>76</v>
      </c>
      <c r="I364" s="22">
        <v>6</v>
      </c>
      <c r="J364" s="134">
        <f>VLOOKUP(I364,'invulblad normen'!$A$10:$C$21,3,FALSE)</f>
        <v>0</v>
      </c>
      <c r="K364" s="22">
        <f t="shared" si="10"/>
        <v>0</v>
      </c>
      <c r="L364" s="22">
        <f t="shared" si="11"/>
        <v>0</v>
      </c>
    </row>
    <row r="365" spans="1:12" x14ac:dyDescent="0.25">
      <c r="A365" s="22" t="s">
        <v>142</v>
      </c>
      <c r="B365" s="24" t="s">
        <v>149</v>
      </c>
      <c r="C365" s="29">
        <v>2</v>
      </c>
      <c r="D365" s="22" t="s">
        <v>368</v>
      </c>
      <c r="E365" s="30" t="s">
        <v>842</v>
      </c>
      <c r="F365" s="135" t="s">
        <v>75</v>
      </c>
      <c r="G365" s="40">
        <v>32.4</v>
      </c>
      <c r="H365" s="136" t="s">
        <v>76</v>
      </c>
      <c r="I365" s="22">
        <v>3</v>
      </c>
      <c r="J365" s="134">
        <f>VLOOKUP(I365,'invulblad normen'!$A$10:$C$21,3,FALSE)</f>
        <v>0</v>
      </c>
      <c r="K365" s="22">
        <f t="shared" si="10"/>
        <v>0</v>
      </c>
      <c r="L365" s="22">
        <f t="shared" si="11"/>
        <v>0</v>
      </c>
    </row>
    <row r="366" spans="1:12" x14ac:dyDescent="0.25">
      <c r="A366" s="22" t="s">
        <v>142</v>
      </c>
      <c r="B366" s="24" t="s">
        <v>149</v>
      </c>
      <c r="C366" s="29">
        <v>2</v>
      </c>
      <c r="D366" s="22" t="s">
        <v>440</v>
      </c>
      <c r="E366" s="30" t="s">
        <v>843</v>
      </c>
      <c r="F366" s="132" t="s">
        <v>940</v>
      </c>
      <c r="G366" s="40">
        <v>12.5</v>
      </c>
      <c r="H366" s="30" t="s">
        <v>73</v>
      </c>
      <c r="I366" s="22">
        <v>3</v>
      </c>
      <c r="J366" s="134">
        <f>VLOOKUP(I366,'invulblad normen'!$A$10:$C$21,3,FALSE)</f>
        <v>0</v>
      </c>
      <c r="K366" s="22">
        <f t="shared" si="10"/>
        <v>0</v>
      </c>
      <c r="L366" s="22">
        <f t="shared" si="11"/>
        <v>0</v>
      </c>
    </row>
    <row r="367" spans="1:12" x14ac:dyDescent="0.25">
      <c r="A367" s="22" t="s">
        <v>142</v>
      </c>
      <c r="B367" s="24" t="s">
        <v>149</v>
      </c>
      <c r="C367" s="29">
        <v>2</v>
      </c>
      <c r="D367" s="22" t="s">
        <v>440</v>
      </c>
      <c r="E367" s="30" t="s">
        <v>844</v>
      </c>
      <c r="F367" s="132" t="s">
        <v>940</v>
      </c>
      <c r="G367" s="40">
        <v>12.3</v>
      </c>
      <c r="H367" s="30" t="s">
        <v>73</v>
      </c>
      <c r="I367" s="22">
        <v>3</v>
      </c>
      <c r="J367" s="134">
        <f>VLOOKUP(I367,'invulblad normen'!$A$10:$C$21,3,FALSE)</f>
        <v>0</v>
      </c>
      <c r="K367" s="22">
        <f t="shared" si="10"/>
        <v>0</v>
      </c>
      <c r="L367" s="22">
        <f t="shared" si="11"/>
        <v>0</v>
      </c>
    </row>
    <row r="368" spans="1:12" x14ac:dyDescent="0.25">
      <c r="A368" s="22" t="s">
        <v>142</v>
      </c>
      <c r="B368" s="24" t="s">
        <v>149</v>
      </c>
      <c r="C368" s="29">
        <v>2</v>
      </c>
      <c r="D368" s="22" t="s">
        <v>423</v>
      </c>
      <c r="E368" s="30" t="s">
        <v>845</v>
      </c>
      <c r="F368" s="29" t="s">
        <v>941</v>
      </c>
      <c r="G368" s="40">
        <v>13.4</v>
      </c>
      <c r="H368" s="136" t="s">
        <v>76</v>
      </c>
      <c r="I368" s="22">
        <v>8</v>
      </c>
      <c r="J368" s="134">
        <f>VLOOKUP(I368,'invulblad normen'!$A$10:$C$21,3,FALSE)</f>
        <v>0</v>
      </c>
      <c r="K368" s="22">
        <f t="shared" si="10"/>
        <v>0</v>
      </c>
      <c r="L368" s="22">
        <f t="shared" si="11"/>
        <v>0</v>
      </c>
    </row>
    <row r="369" spans="1:12" x14ac:dyDescent="0.25">
      <c r="A369" s="22" t="s">
        <v>142</v>
      </c>
      <c r="B369" s="24" t="s">
        <v>149</v>
      </c>
      <c r="C369" s="29">
        <v>2</v>
      </c>
      <c r="D369" s="22" t="s">
        <v>423</v>
      </c>
      <c r="E369" s="30" t="s">
        <v>846</v>
      </c>
      <c r="F369" s="29" t="s">
        <v>941</v>
      </c>
      <c r="G369" s="40">
        <v>13.4</v>
      </c>
      <c r="H369" s="136" t="s">
        <v>76</v>
      </c>
      <c r="I369" s="22">
        <v>8</v>
      </c>
      <c r="J369" s="134">
        <f>VLOOKUP(I369,'invulblad normen'!$A$10:$C$21,3,FALSE)</f>
        <v>0</v>
      </c>
      <c r="K369" s="22">
        <f t="shared" si="10"/>
        <v>0</v>
      </c>
      <c r="L369" s="22">
        <f t="shared" si="11"/>
        <v>0</v>
      </c>
    </row>
    <row r="370" spans="1:12" x14ac:dyDescent="0.25">
      <c r="A370" s="22" t="s">
        <v>142</v>
      </c>
      <c r="B370" s="24" t="s">
        <v>149</v>
      </c>
      <c r="C370" s="29">
        <v>2</v>
      </c>
      <c r="D370" s="22" t="s">
        <v>395</v>
      </c>
      <c r="E370" s="30" t="s">
        <v>847</v>
      </c>
      <c r="F370" s="132" t="s">
        <v>940</v>
      </c>
      <c r="G370" s="40">
        <v>16</v>
      </c>
      <c r="H370" s="30" t="s">
        <v>73</v>
      </c>
      <c r="I370" s="22">
        <v>3</v>
      </c>
      <c r="J370" s="134">
        <f>VLOOKUP(I370,'invulblad normen'!$A$10:$C$21,3,FALSE)</f>
        <v>0</v>
      </c>
      <c r="K370" s="22">
        <f t="shared" si="10"/>
        <v>0</v>
      </c>
      <c r="L370" s="22">
        <f t="shared" si="11"/>
        <v>0</v>
      </c>
    </row>
    <row r="371" spans="1:12" x14ac:dyDescent="0.25">
      <c r="A371" s="22" t="s">
        <v>142</v>
      </c>
      <c r="B371" s="24" t="s">
        <v>149</v>
      </c>
      <c r="C371" s="29">
        <v>2</v>
      </c>
      <c r="D371" s="22" t="s">
        <v>331</v>
      </c>
      <c r="E371" s="30" t="s">
        <v>848</v>
      </c>
      <c r="F371" s="135" t="s">
        <v>75</v>
      </c>
      <c r="G371" s="40">
        <v>75.7</v>
      </c>
      <c r="H371" s="136" t="s">
        <v>76</v>
      </c>
      <c r="I371" s="22">
        <v>3</v>
      </c>
      <c r="J371" s="134">
        <f>VLOOKUP(I371,'invulblad normen'!$A$10:$C$21,3,FALSE)</f>
        <v>0</v>
      </c>
      <c r="K371" s="22">
        <f t="shared" si="10"/>
        <v>0</v>
      </c>
      <c r="L371" s="22">
        <f t="shared" si="11"/>
        <v>0</v>
      </c>
    </row>
    <row r="372" spans="1:12" x14ac:dyDescent="0.25">
      <c r="A372" s="22" t="s">
        <v>142</v>
      </c>
      <c r="B372" s="24" t="s">
        <v>149</v>
      </c>
      <c r="C372" s="29">
        <v>2</v>
      </c>
      <c r="D372" s="22" t="s">
        <v>316</v>
      </c>
      <c r="E372" s="30" t="s">
        <v>673</v>
      </c>
      <c r="F372" s="132" t="s">
        <v>938</v>
      </c>
      <c r="G372" s="40">
        <v>115.6</v>
      </c>
      <c r="H372" s="136" t="s">
        <v>76</v>
      </c>
      <c r="I372" s="22">
        <v>1</v>
      </c>
      <c r="J372" s="134">
        <f>VLOOKUP(I372,'invulblad normen'!$A$10:$C$21,3,FALSE)</f>
        <v>0</v>
      </c>
      <c r="K372" s="22">
        <f t="shared" si="10"/>
        <v>0</v>
      </c>
      <c r="L372" s="22">
        <f t="shared" si="11"/>
        <v>0</v>
      </c>
    </row>
    <row r="373" spans="1:12" x14ac:dyDescent="0.25">
      <c r="A373" s="22" t="s">
        <v>142</v>
      </c>
      <c r="B373" s="24" t="s">
        <v>149</v>
      </c>
      <c r="C373" s="29">
        <v>2</v>
      </c>
      <c r="D373" s="22" t="s">
        <v>317</v>
      </c>
      <c r="E373" s="30" t="s">
        <v>674</v>
      </c>
      <c r="F373" s="132" t="s">
        <v>938</v>
      </c>
      <c r="G373" s="40">
        <v>54.5</v>
      </c>
      <c r="H373" s="136" t="s">
        <v>76</v>
      </c>
      <c r="I373" s="22">
        <v>1</v>
      </c>
      <c r="J373" s="134">
        <f>VLOOKUP(I373,'invulblad normen'!$A$10:$C$21,3,FALSE)</f>
        <v>0</v>
      </c>
      <c r="K373" s="22">
        <f t="shared" si="10"/>
        <v>0</v>
      </c>
      <c r="L373" s="22">
        <f t="shared" si="11"/>
        <v>0</v>
      </c>
    </row>
    <row r="374" spans="1:12" x14ac:dyDescent="0.25">
      <c r="A374" s="22" t="s">
        <v>142</v>
      </c>
      <c r="B374" s="24" t="s">
        <v>149</v>
      </c>
      <c r="C374" s="29">
        <v>2</v>
      </c>
      <c r="D374" s="22" t="s">
        <v>368</v>
      </c>
      <c r="E374" s="30" t="s">
        <v>849</v>
      </c>
      <c r="F374" s="135" t="s">
        <v>75</v>
      </c>
      <c r="G374" s="40">
        <v>10.7</v>
      </c>
      <c r="H374" s="136" t="s">
        <v>76</v>
      </c>
      <c r="I374" s="22">
        <v>3</v>
      </c>
      <c r="J374" s="134">
        <f>VLOOKUP(I374,'invulblad normen'!$A$10:$C$21,3,FALSE)</f>
        <v>0</v>
      </c>
      <c r="K374" s="22">
        <f t="shared" si="10"/>
        <v>0</v>
      </c>
      <c r="L374" s="22">
        <f t="shared" si="11"/>
        <v>0</v>
      </c>
    </row>
    <row r="375" spans="1:12" x14ac:dyDescent="0.25">
      <c r="A375" s="22" t="s">
        <v>142</v>
      </c>
      <c r="B375" s="24" t="s">
        <v>149</v>
      </c>
      <c r="C375" s="29">
        <v>2</v>
      </c>
      <c r="D375" s="22" t="s">
        <v>383</v>
      </c>
      <c r="E375" s="30" t="s">
        <v>850</v>
      </c>
      <c r="F375" s="29" t="s">
        <v>939</v>
      </c>
      <c r="G375" s="40">
        <v>9.4</v>
      </c>
      <c r="H375" s="136" t="s">
        <v>76</v>
      </c>
      <c r="I375" s="22">
        <v>6</v>
      </c>
      <c r="J375" s="134">
        <f>VLOOKUP(I375,'invulblad normen'!$A$10:$C$21,3,FALSE)</f>
        <v>0</v>
      </c>
      <c r="K375" s="22">
        <f t="shared" si="10"/>
        <v>0</v>
      </c>
      <c r="L375" s="22">
        <f t="shared" si="11"/>
        <v>0</v>
      </c>
    </row>
    <row r="376" spans="1:12" x14ac:dyDescent="0.25">
      <c r="A376" s="22" t="s">
        <v>142</v>
      </c>
      <c r="B376" s="24" t="s">
        <v>149</v>
      </c>
      <c r="C376" s="29">
        <v>2</v>
      </c>
      <c r="D376" s="22" t="s">
        <v>383</v>
      </c>
      <c r="E376" s="30" t="s">
        <v>851</v>
      </c>
      <c r="F376" s="29" t="s">
        <v>939</v>
      </c>
      <c r="G376" s="40">
        <v>9.4</v>
      </c>
      <c r="H376" s="136" t="s">
        <v>76</v>
      </c>
      <c r="I376" s="22">
        <v>6</v>
      </c>
      <c r="J376" s="134">
        <f>VLOOKUP(I376,'invulblad normen'!$A$10:$C$21,3,FALSE)</f>
        <v>0</v>
      </c>
      <c r="K376" s="22">
        <f t="shared" si="10"/>
        <v>0</v>
      </c>
      <c r="L376" s="22">
        <f t="shared" si="11"/>
        <v>0</v>
      </c>
    </row>
    <row r="377" spans="1:12" x14ac:dyDescent="0.25">
      <c r="A377" s="22" t="s">
        <v>142</v>
      </c>
      <c r="B377" s="24" t="s">
        <v>149</v>
      </c>
      <c r="C377" s="29">
        <v>2</v>
      </c>
      <c r="D377" s="22" t="s">
        <v>368</v>
      </c>
      <c r="E377" s="30" t="s">
        <v>852</v>
      </c>
      <c r="F377" s="135" t="s">
        <v>75</v>
      </c>
      <c r="G377" s="40">
        <v>41.1</v>
      </c>
      <c r="H377" s="136" t="s">
        <v>76</v>
      </c>
      <c r="I377" s="22">
        <v>3</v>
      </c>
      <c r="J377" s="134">
        <f>VLOOKUP(I377,'invulblad normen'!$A$10:$C$21,3,FALSE)</f>
        <v>0</v>
      </c>
      <c r="K377" s="22">
        <f t="shared" si="10"/>
        <v>0</v>
      </c>
      <c r="L377" s="22">
        <f t="shared" si="11"/>
        <v>0</v>
      </c>
    </row>
    <row r="378" spans="1:12" x14ac:dyDescent="0.25">
      <c r="A378" s="22" t="s">
        <v>142</v>
      </c>
      <c r="B378" s="24" t="s">
        <v>149</v>
      </c>
      <c r="C378" s="29">
        <v>2</v>
      </c>
      <c r="D378" s="22" t="s">
        <v>420</v>
      </c>
      <c r="E378" s="30" t="s">
        <v>853</v>
      </c>
      <c r="F378" s="29" t="s">
        <v>939</v>
      </c>
      <c r="G378" s="40">
        <v>9.3000000000000007</v>
      </c>
      <c r="H378" s="136" t="s">
        <v>76</v>
      </c>
      <c r="I378" s="22">
        <v>6</v>
      </c>
      <c r="J378" s="134">
        <f>VLOOKUP(I378,'invulblad normen'!$A$10:$C$21,3,FALSE)</f>
        <v>0</v>
      </c>
      <c r="K378" s="22">
        <f t="shared" si="10"/>
        <v>0</v>
      </c>
      <c r="L378" s="22">
        <f t="shared" si="11"/>
        <v>0</v>
      </c>
    </row>
    <row r="379" spans="1:12" x14ac:dyDescent="0.25">
      <c r="A379" s="22" t="s">
        <v>142</v>
      </c>
      <c r="B379" s="24" t="s">
        <v>149</v>
      </c>
      <c r="C379" s="29">
        <v>2</v>
      </c>
      <c r="D379" s="22" t="s">
        <v>421</v>
      </c>
      <c r="E379" s="30" t="s">
        <v>854</v>
      </c>
      <c r="F379" s="132" t="s">
        <v>940</v>
      </c>
      <c r="G379" s="40">
        <v>15.2</v>
      </c>
      <c r="H379" s="30" t="s">
        <v>73</v>
      </c>
      <c r="I379" s="22">
        <v>3</v>
      </c>
      <c r="J379" s="134">
        <f>VLOOKUP(I379,'invulblad normen'!$A$10:$C$21,3,FALSE)</f>
        <v>0</v>
      </c>
      <c r="K379" s="22">
        <f t="shared" si="10"/>
        <v>0</v>
      </c>
      <c r="L379" s="22">
        <f t="shared" si="11"/>
        <v>0</v>
      </c>
    </row>
    <row r="380" spans="1:12" x14ac:dyDescent="0.25">
      <c r="A380" s="22" t="s">
        <v>142</v>
      </c>
      <c r="B380" s="24" t="s">
        <v>149</v>
      </c>
      <c r="C380" s="29">
        <v>2</v>
      </c>
      <c r="D380" s="22" t="s">
        <v>443</v>
      </c>
      <c r="E380" s="30" t="s">
        <v>855</v>
      </c>
      <c r="F380" s="132" t="s">
        <v>940</v>
      </c>
      <c r="G380" s="40">
        <v>12.1</v>
      </c>
      <c r="H380" s="136" t="s">
        <v>76</v>
      </c>
      <c r="I380" s="22">
        <v>3</v>
      </c>
      <c r="J380" s="134">
        <f>VLOOKUP(I380,'invulblad normen'!$A$10:$C$21,3,FALSE)</f>
        <v>0</v>
      </c>
      <c r="K380" s="22">
        <f t="shared" si="10"/>
        <v>0</v>
      </c>
      <c r="L380" s="22">
        <f t="shared" si="11"/>
        <v>0</v>
      </c>
    </row>
    <row r="381" spans="1:12" x14ac:dyDescent="0.25">
      <c r="A381" s="22" t="s">
        <v>142</v>
      </c>
      <c r="B381" s="24" t="s">
        <v>149</v>
      </c>
      <c r="C381" s="29">
        <v>2</v>
      </c>
      <c r="D381" s="22" t="s">
        <v>296</v>
      </c>
      <c r="E381" s="30" t="s">
        <v>675</v>
      </c>
      <c r="F381" s="132" t="s">
        <v>938</v>
      </c>
      <c r="G381" s="40">
        <v>49.7</v>
      </c>
      <c r="H381" s="136" t="s">
        <v>76</v>
      </c>
      <c r="I381" s="22">
        <v>1</v>
      </c>
      <c r="J381" s="134">
        <f>VLOOKUP(I381,'invulblad normen'!$A$10:$C$21,3,FALSE)</f>
        <v>0</v>
      </c>
      <c r="K381" s="22">
        <f t="shared" si="10"/>
        <v>0</v>
      </c>
      <c r="L381" s="22">
        <f t="shared" si="11"/>
        <v>0</v>
      </c>
    </row>
    <row r="382" spans="1:12" x14ac:dyDescent="0.25">
      <c r="A382" s="22" t="s">
        <v>142</v>
      </c>
      <c r="B382" s="24" t="s">
        <v>149</v>
      </c>
      <c r="C382" s="29">
        <v>2</v>
      </c>
      <c r="D382" s="22" t="s">
        <v>296</v>
      </c>
      <c r="E382" s="30" t="s">
        <v>676</v>
      </c>
      <c r="F382" s="132" t="s">
        <v>938</v>
      </c>
      <c r="G382" s="40">
        <v>50.1</v>
      </c>
      <c r="H382" s="136" t="s">
        <v>76</v>
      </c>
      <c r="I382" s="22">
        <v>1</v>
      </c>
      <c r="J382" s="134">
        <f>VLOOKUP(I382,'invulblad normen'!$A$10:$C$21,3,FALSE)</f>
        <v>0</v>
      </c>
      <c r="K382" s="22">
        <f t="shared" si="10"/>
        <v>0</v>
      </c>
      <c r="L382" s="22">
        <f t="shared" si="11"/>
        <v>0</v>
      </c>
    </row>
    <row r="383" spans="1:12" x14ac:dyDescent="0.25">
      <c r="A383" s="22" t="s">
        <v>142</v>
      </c>
      <c r="B383" s="24" t="s">
        <v>149</v>
      </c>
      <c r="C383" s="29">
        <v>2</v>
      </c>
      <c r="D383" s="22" t="s">
        <v>296</v>
      </c>
      <c r="E383" s="30" t="s">
        <v>677</v>
      </c>
      <c r="F383" s="132" t="s">
        <v>938</v>
      </c>
      <c r="G383" s="40">
        <v>49.7</v>
      </c>
      <c r="H383" s="136" t="s">
        <v>76</v>
      </c>
      <c r="I383" s="22">
        <v>1</v>
      </c>
      <c r="J383" s="134">
        <f>VLOOKUP(I383,'invulblad normen'!$A$10:$C$21,3,FALSE)</f>
        <v>0</v>
      </c>
      <c r="K383" s="22">
        <f t="shared" si="10"/>
        <v>0</v>
      </c>
      <c r="L383" s="22">
        <f t="shared" si="11"/>
        <v>0</v>
      </c>
    </row>
    <row r="384" spans="1:12" x14ac:dyDescent="0.25">
      <c r="A384" s="22" t="s">
        <v>142</v>
      </c>
      <c r="B384" s="24" t="s">
        <v>149</v>
      </c>
      <c r="C384" s="29">
        <v>2</v>
      </c>
      <c r="D384" s="22" t="s">
        <v>421</v>
      </c>
      <c r="E384" s="30" t="s">
        <v>856</v>
      </c>
      <c r="F384" s="132" t="s">
        <v>940</v>
      </c>
      <c r="G384" s="40">
        <v>22.8</v>
      </c>
      <c r="H384" s="30" t="s">
        <v>73</v>
      </c>
      <c r="I384" s="22">
        <v>3</v>
      </c>
      <c r="J384" s="134">
        <f>VLOOKUP(I384,'invulblad normen'!$A$10:$C$21,3,FALSE)</f>
        <v>0</v>
      </c>
      <c r="K384" s="22">
        <f t="shared" si="10"/>
        <v>0</v>
      </c>
      <c r="L384" s="22">
        <f t="shared" si="11"/>
        <v>0</v>
      </c>
    </row>
    <row r="385" spans="1:12" x14ac:dyDescent="0.25">
      <c r="A385" s="22" t="s">
        <v>142</v>
      </c>
      <c r="B385" s="24" t="s">
        <v>149</v>
      </c>
      <c r="C385" s="29">
        <v>2</v>
      </c>
      <c r="D385" s="22" t="s">
        <v>420</v>
      </c>
      <c r="E385" s="30" t="s">
        <v>857</v>
      </c>
      <c r="F385" s="135" t="s">
        <v>75</v>
      </c>
      <c r="G385" s="40">
        <v>9.3000000000000007</v>
      </c>
      <c r="H385" s="136" t="s">
        <v>76</v>
      </c>
      <c r="I385" s="22">
        <v>3</v>
      </c>
      <c r="J385" s="134">
        <f>VLOOKUP(I385,'invulblad normen'!$A$10:$C$21,3,FALSE)</f>
        <v>0</v>
      </c>
      <c r="K385" s="22">
        <f t="shared" si="10"/>
        <v>0</v>
      </c>
      <c r="L385" s="22">
        <f t="shared" si="11"/>
        <v>0</v>
      </c>
    </row>
    <row r="386" spans="1:12" x14ac:dyDescent="0.25">
      <c r="A386" s="22" t="s">
        <v>142</v>
      </c>
      <c r="B386" s="24" t="s">
        <v>149</v>
      </c>
      <c r="C386" s="29">
        <v>2</v>
      </c>
      <c r="D386" s="22" t="s">
        <v>423</v>
      </c>
      <c r="E386" s="30" t="s">
        <v>858</v>
      </c>
      <c r="F386" s="29" t="s">
        <v>941</v>
      </c>
      <c r="G386" s="40">
        <v>8.1</v>
      </c>
      <c r="H386" s="136" t="s">
        <v>76</v>
      </c>
      <c r="I386" s="22">
        <v>8</v>
      </c>
      <c r="J386" s="134">
        <f>VLOOKUP(I386,'invulblad normen'!$A$10:$C$21,3,FALSE)</f>
        <v>0</v>
      </c>
      <c r="K386" s="22">
        <f t="shared" si="10"/>
        <v>0</v>
      </c>
      <c r="L386" s="22">
        <f t="shared" si="11"/>
        <v>0</v>
      </c>
    </row>
    <row r="387" spans="1:12" x14ac:dyDescent="0.25">
      <c r="A387" s="22" t="s">
        <v>142</v>
      </c>
      <c r="B387" s="24" t="s">
        <v>149</v>
      </c>
      <c r="C387" s="29">
        <v>2</v>
      </c>
      <c r="D387" s="22" t="s">
        <v>446</v>
      </c>
      <c r="E387" s="30" t="s">
        <v>859</v>
      </c>
      <c r="F387" s="29" t="s">
        <v>941</v>
      </c>
      <c r="G387" s="40">
        <v>3.6</v>
      </c>
      <c r="H387" s="136" t="s">
        <v>76</v>
      </c>
      <c r="I387" s="22">
        <v>8</v>
      </c>
      <c r="J387" s="134">
        <f>VLOOKUP(I387,'invulblad normen'!$A$10:$C$21,3,FALSE)</f>
        <v>0</v>
      </c>
      <c r="K387" s="22">
        <f t="shared" si="10"/>
        <v>0</v>
      </c>
      <c r="L387" s="22">
        <f t="shared" si="11"/>
        <v>0</v>
      </c>
    </row>
    <row r="388" spans="1:12" x14ac:dyDescent="0.25">
      <c r="A388" s="22" t="s">
        <v>142</v>
      </c>
      <c r="B388" s="24" t="s">
        <v>149</v>
      </c>
      <c r="C388" s="29">
        <v>2</v>
      </c>
      <c r="D388" s="22" t="s">
        <v>423</v>
      </c>
      <c r="E388" s="30" t="s">
        <v>860</v>
      </c>
      <c r="F388" s="29" t="s">
        <v>941</v>
      </c>
      <c r="G388" s="40">
        <v>12.1</v>
      </c>
      <c r="H388" s="136" t="s">
        <v>76</v>
      </c>
      <c r="I388" s="22">
        <v>8</v>
      </c>
      <c r="J388" s="134">
        <f>VLOOKUP(I388,'invulblad normen'!$A$10:$C$21,3,FALSE)</f>
        <v>0</v>
      </c>
      <c r="K388" s="22">
        <f t="shared" si="10"/>
        <v>0</v>
      </c>
      <c r="L388" s="22">
        <f t="shared" si="11"/>
        <v>0</v>
      </c>
    </row>
    <row r="389" spans="1:12" x14ac:dyDescent="0.25">
      <c r="A389" s="22" t="s">
        <v>142</v>
      </c>
      <c r="B389" s="24" t="s">
        <v>149</v>
      </c>
      <c r="C389" s="29">
        <v>2</v>
      </c>
      <c r="D389" s="22" t="s">
        <v>320</v>
      </c>
      <c r="E389" s="30" t="s">
        <v>678</v>
      </c>
      <c r="F389" s="132" t="s">
        <v>938</v>
      </c>
      <c r="G389" s="40">
        <v>30.6</v>
      </c>
      <c r="H389" s="136" t="s">
        <v>76</v>
      </c>
      <c r="I389" s="22">
        <v>1</v>
      </c>
      <c r="J389" s="134">
        <f>VLOOKUP(I389,'invulblad normen'!$A$10:$C$21,3,FALSE)</f>
        <v>0</v>
      </c>
      <c r="K389" s="22">
        <f t="shared" si="10"/>
        <v>0</v>
      </c>
      <c r="L389" s="22">
        <f t="shared" si="11"/>
        <v>0</v>
      </c>
    </row>
    <row r="390" spans="1:12" x14ac:dyDescent="0.25">
      <c r="A390" s="22" t="s">
        <v>142</v>
      </c>
      <c r="B390" s="24" t="s">
        <v>149</v>
      </c>
      <c r="C390" s="29">
        <v>2</v>
      </c>
      <c r="D390" s="22" t="s">
        <v>332</v>
      </c>
      <c r="E390" s="30" t="s">
        <v>679</v>
      </c>
      <c r="F390" s="132" t="s">
        <v>938</v>
      </c>
      <c r="G390" s="40">
        <v>46.3</v>
      </c>
      <c r="H390" s="136" t="s">
        <v>76</v>
      </c>
      <c r="I390" s="22">
        <v>1</v>
      </c>
      <c r="J390" s="134">
        <f>VLOOKUP(I390,'invulblad normen'!$A$10:$C$21,3,FALSE)</f>
        <v>0</v>
      </c>
      <c r="K390" s="22">
        <f t="shared" si="10"/>
        <v>0</v>
      </c>
      <c r="L390" s="22">
        <f t="shared" si="11"/>
        <v>0</v>
      </c>
    </row>
    <row r="391" spans="1:12" x14ac:dyDescent="0.25">
      <c r="A391" s="22" t="s">
        <v>142</v>
      </c>
      <c r="B391" s="24" t="s">
        <v>149</v>
      </c>
      <c r="C391" s="29">
        <v>2</v>
      </c>
      <c r="D391" s="22" t="s">
        <v>447</v>
      </c>
      <c r="E391" s="30" t="s">
        <v>861</v>
      </c>
      <c r="F391" s="135" t="s">
        <v>75</v>
      </c>
      <c r="G391" s="40">
        <v>53.8</v>
      </c>
      <c r="H391" s="136" t="s">
        <v>76</v>
      </c>
      <c r="I391" s="22">
        <v>3</v>
      </c>
      <c r="J391" s="134">
        <f>VLOOKUP(I391,'invulblad normen'!$A$10:$C$21,3,FALSE)</f>
        <v>0</v>
      </c>
      <c r="K391" s="22">
        <f t="shared" ref="K391:K454" si="12">J391*G391</f>
        <v>0</v>
      </c>
      <c r="L391" s="22">
        <f t="shared" ref="L391:L454" si="13">K391/200</f>
        <v>0</v>
      </c>
    </row>
    <row r="392" spans="1:12" x14ac:dyDescent="0.25">
      <c r="A392" s="22" t="s">
        <v>142</v>
      </c>
      <c r="B392" s="24" t="s">
        <v>149</v>
      </c>
      <c r="C392" s="29">
        <v>2</v>
      </c>
      <c r="D392" s="22" t="s">
        <v>333</v>
      </c>
      <c r="E392" s="30" t="s">
        <v>680</v>
      </c>
      <c r="F392" s="132" t="s">
        <v>938</v>
      </c>
      <c r="G392" s="40">
        <v>33.700000000000003</v>
      </c>
      <c r="H392" s="136" t="s">
        <v>76</v>
      </c>
      <c r="I392" s="22">
        <v>1</v>
      </c>
      <c r="J392" s="134">
        <f>VLOOKUP(I392,'invulblad normen'!$A$10:$C$21,3,FALSE)</f>
        <v>0</v>
      </c>
      <c r="K392" s="22">
        <f t="shared" si="12"/>
        <v>0</v>
      </c>
      <c r="L392" s="22">
        <f t="shared" si="13"/>
        <v>0</v>
      </c>
    </row>
    <row r="393" spans="1:12" x14ac:dyDescent="0.25">
      <c r="A393" s="22" t="s">
        <v>142</v>
      </c>
      <c r="B393" s="24" t="s">
        <v>149</v>
      </c>
      <c r="C393" s="29">
        <v>2</v>
      </c>
      <c r="D393" s="22" t="s">
        <v>334</v>
      </c>
      <c r="E393" s="30" t="s">
        <v>681</v>
      </c>
      <c r="F393" s="132" t="s">
        <v>938</v>
      </c>
      <c r="G393" s="40">
        <v>47.7</v>
      </c>
      <c r="H393" s="136" t="s">
        <v>76</v>
      </c>
      <c r="I393" s="22">
        <v>1</v>
      </c>
      <c r="J393" s="134">
        <f>VLOOKUP(I393,'invulblad normen'!$A$10:$C$21,3,FALSE)</f>
        <v>0</v>
      </c>
      <c r="K393" s="22">
        <f t="shared" si="12"/>
        <v>0</v>
      </c>
      <c r="L393" s="22">
        <f t="shared" si="13"/>
        <v>0</v>
      </c>
    </row>
    <row r="394" spans="1:12" x14ac:dyDescent="0.25">
      <c r="A394" s="22" t="s">
        <v>142</v>
      </c>
      <c r="B394" s="24" t="s">
        <v>149</v>
      </c>
      <c r="C394" s="29">
        <v>2</v>
      </c>
      <c r="D394" s="22" t="s">
        <v>431</v>
      </c>
      <c r="E394" s="30" t="s">
        <v>862</v>
      </c>
      <c r="F394" s="29" t="s">
        <v>941</v>
      </c>
      <c r="G394" s="40">
        <v>1.7</v>
      </c>
      <c r="H394" s="136" t="s">
        <v>76</v>
      </c>
      <c r="I394" s="22">
        <v>8</v>
      </c>
      <c r="J394" s="134">
        <f>VLOOKUP(I394,'invulblad normen'!$A$10:$C$21,3,FALSE)</f>
        <v>0</v>
      </c>
      <c r="K394" s="22">
        <f t="shared" si="12"/>
        <v>0</v>
      </c>
      <c r="L394" s="22">
        <f t="shared" si="13"/>
        <v>0</v>
      </c>
    </row>
    <row r="395" spans="1:12" x14ac:dyDescent="0.25">
      <c r="A395" s="22" t="s">
        <v>142</v>
      </c>
      <c r="B395" s="24" t="s">
        <v>149</v>
      </c>
      <c r="C395" s="29">
        <v>2</v>
      </c>
      <c r="D395" s="22" t="s">
        <v>335</v>
      </c>
      <c r="E395" s="30" t="s">
        <v>682</v>
      </c>
      <c r="F395" s="132" t="s">
        <v>938</v>
      </c>
      <c r="G395" s="40">
        <v>46.7</v>
      </c>
      <c r="H395" s="136" t="s">
        <v>76</v>
      </c>
      <c r="I395" s="22">
        <v>1</v>
      </c>
      <c r="J395" s="134">
        <f>VLOOKUP(I395,'invulblad normen'!$A$10:$C$21,3,FALSE)</f>
        <v>0</v>
      </c>
      <c r="K395" s="22">
        <f t="shared" si="12"/>
        <v>0</v>
      </c>
      <c r="L395" s="22">
        <f t="shared" si="13"/>
        <v>0</v>
      </c>
    </row>
    <row r="396" spans="1:12" x14ac:dyDescent="0.25">
      <c r="A396" s="22" t="s">
        <v>142</v>
      </c>
      <c r="B396" s="24" t="s">
        <v>149</v>
      </c>
      <c r="C396" s="29">
        <v>2</v>
      </c>
      <c r="D396" s="22" t="s">
        <v>337</v>
      </c>
      <c r="E396" s="30" t="s">
        <v>683</v>
      </c>
      <c r="F396" s="132" t="s">
        <v>938</v>
      </c>
      <c r="G396" s="40">
        <v>46.7</v>
      </c>
      <c r="H396" s="136" t="s">
        <v>76</v>
      </c>
      <c r="I396" s="22">
        <v>1</v>
      </c>
      <c r="J396" s="134">
        <f>VLOOKUP(I396,'invulblad normen'!$A$10:$C$21,3,FALSE)</f>
        <v>0</v>
      </c>
      <c r="K396" s="22">
        <f t="shared" si="12"/>
        <v>0</v>
      </c>
      <c r="L396" s="22">
        <f t="shared" si="13"/>
        <v>0</v>
      </c>
    </row>
    <row r="397" spans="1:12" x14ac:dyDescent="0.25">
      <c r="A397" s="22" t="s">
        <v>142</v>
      </c>
      <c r="B397" s="24" t="s">
        <v>149</v>
      </c>
      <c r="C397" s="29">
        <v>2</v>
      </c>
      <c r="D397" s="22" t="s">
        <v>338</v>
      </c>
      <c r="E397" s="30" t="s">
        <v>684</v>
      </c>
      <c r="F397" s="132" t="s">
        <v>938</v>
      </c>
      <c r="G397" s="40">
        <v>13.8</v>
      </c>
      <c r="H397" s="136" t="s">
        <v>76</v>
      </c>
      <c r="I397" s="22">
        <v>1</v>
      </c>
      <c r="J397" s="134">
        <f>VLOOKUP(I397,'invulblad normen'!$A$10:$C$21,3,FALSE)</f>
        <v>0</v>
      </c>
      <c r="K397" s="22">
        <f t="shared" si="12"/>
        <v>0</v>
      </c>
      <c r="L397" s="22">
        <f t="shared" si="13"/>
        <v>0</v>
      </c>
    </row>
    <row r="398" spans="1:12" x14ac:dyDescent="0.25">
      <c r="A398" s="22" t="s">
        <v>142</v>
      </c>
      <c r="B398" s="24" t="s">
        <v>149</v>
      </c>
      <c r="C398" s="29">
        <v>2</v>
      </c>
      <c r="D398" s="22" t="s">
        <v>339</v>
      </c>
      <c r="E398" s="30" t="s">
        <v>685</v>
      </c>
      <c r="F398" s="132" t="s">
        <v>938</v>
      </c>
      <c r="G398" s="40">
        <v>24.3</v>
      </c>
      <c r="H398" s="136" t="s">
        <v>76</v>
      </c>
      <c r="I398" s="22">
        <v>1</v>
      </c>
      <c r="J398" s="134">
        <f>VLOOKUP(I398,'invulblad normen'!$A$10:$C$21,3,FALSE)</f>
        <v>0</v>
      </c>
      <c r="K398" s="22">
        <f t="shared" si="12"/>
        <v>0</v>
      </c>
      <c r="L398" s="22">
        <f t="shared" si="13"/>
        <v>0</v>
      </c>
    </row>
    <row r="399" spans="1:12" x14ac:dyDescent="0.25">
      <c r="A399" s="22" t="s">
        <v>142</v>
      </c>
      <c r="B399" s="24" t="s">
        <v>149</v>
      </c>
      <c r="C399" s="29">
        <v>2</v>
      </c>
      <c r="D399" s="22" t="s">
        <v>368</v>
      </c>
      <c r="E399" s="30" t="s">
        <v>865</v>
      </c>
      <c r="F399" s="135" t="s">
        <v>75</v>
      </c>
      <c r="G399" s="40">
        <v>37.299999999999997</v>
      </c>
      <c r="H399" s="136" t="s">
        <v>76</v>
      </c>
      <c r="I399" s="22">
        <v>3</v>
      </c>
      <c r="J399" s="134">
        <f>VLOOKUP(I399,'invulblad normen'!$A$10:$C$21,3,FALSE)</f>
        <v>0</v>
      </c>
      <c r="K399" s="22">
        <f t="shared" si="12"/>
        <v>0</v>
      </c>
      <c r="L399" s="22">
        <f t="shared" si="13"/>
        <v>0</v>
      </c>
    </row>
    <row r="400" spans="1:12" x14ac:dyDescent="0.25">
      <c r="A400" s="22" t="s">
        <v>142</v>
      </c>
      <c r="B400" s="24" t="s">
        <v>149</v>
      </c>
      <c r="C400" s="29">
        <v>2</v>
      </c>
      <c r="D400" s="22" t="s">
        <v>404</v>
      </c>
      <c r="E400" s="30" t="s">
        <v>866</v>
      </c>
      <c r="F400" s="25" t="s">
        <v>127</v>
      </c>
      <c r="G400" s="40">
        <v>10.1</v>
      </c>
      <c r="H400" s="136" t="s">
        <v>76</v>
      </c>
      <c r="I400" s="22">
        <v>7</v>
      </c>
      <c r="J400" s="134">
        <f>VLOOKUP(I400,'invulblad normen'!$A$10:$C$21,3,FALSE)</f>
        <v>0</v>
      </c>
      <c r="K400" s="22">
        <f t="shared" si="12"/>
        <v>0</v>
      </c>
      <c r="L400" s="22">
        <f t="shared" si="13"/>
        <v>0</v>
      </c>
    </row>
    <row r="401" spans="1:12" x14ac:dyDescent="0.25">
      <c r="A401" s="22" t="s">
        <v>142</v>
      </c>
      <c r="B401" s="24" t="s">
        <v>149</v>
      </c>
      <c r="C401" s="29">
        <v>2</v>
      </c>
      <c r="D401" s="22" t="s">
        <v>450</v>
      </c>
      <c r="E401" s="30" t="s">
        <v>867</v>
      </c>
      <c r="F401" s="25" t="s">
        <v>127</v>
      </c>
      <c r="G401" s="40">
        <v>50</v>
      </c>
      <c r="H401" s="136" t="s">
        <v>76</v>
      </c>
      <c r="I401" s="22">
        <v>7</v>
      </c>
      <c r="J401" s="134">
        <f>VLOOKUP(I401,'invulblad normen'!$A$10:$C$21,3,FALSE)</f>
        <v>0</v>
      </c>
      <c r="K401" s="22">
        <f t="shared" si="12"/>
        <v>0</v>
      </c>
      <c r="L401" s="22">
        <f t="shared" si="13"/>
        <v>0</v>
      </c>
    </row>
    <row r="402" spans="1:12" x14ac:dyDescent="0.25">
      <c r="A402" s="22" t="s">
        <v>142</v>
      </c>
      <c r="B402" s="24" t="s">
        <v>149</v>
      </c>
      <c r="C402" s="29">
        <v>2</v>
      </c>
      <c r="D402" s="22" t="s">
        <v>344</v>
      </c>
      <c r="E402" s="30" t="s">
        <v>686</v>
      </c>
      <c r="F402" s="132" t="s">
        <v>938</v>
      </c>
      <c r="G402" s="40">
        <v>43</v>
      </c>
      <c r="H402" s="136" t="s">
        <v>76</v>
      </c>
      <c r="I402" s="22">
        <v>1</v>
      </c>
      <c r="J402" s="134">
        <f>VLOOKUP(I402,'invulblad normen'!$A$10:$C$21,3,FALSE)</f>
        <v>0</v>
      </c>
      <c r="K402" s="22">
        <f t="shared" si="12"/>
        <v>0</v>
      </c>
      <c r="L402" s="22">
        <f t="shared" si="13"/>
        <v>0</v>
      </c>
    </row>
    <row r="403" spans="1:12" x14ac:dyDescent="0.25">
      <c r="A403" s="22" t="s">
        <v>142</v>
      </c>
      <c r="B403" s="24" t="s">
        <v>149</v>
      </c>
      <c r="C403" s="29">
        <v>2</v>
      </c>
      <c r="D403" s="22" t="s">
        <v>421</v>
      </c>
      <c r="E403" s="30" t="s">
        <v>869</v>
      </c>
      <c r="F403" s="132" t="s">
        <v>940</v>
      </c>
      <c r="G403" s="40">
        <v>12.4</v>
      </c>
      <c r="H403" s="136" t="s">
        <v>76</v>
      </c>
      <c r="I403" s="22">
        <v>3</v>
      </c>
      <c r="J403" s="134">
        <f>VLOOKUP(I403,'invulblad normen'!$A$10:$C$21,3,FALSE)</f>
        <v>0</v>
      </c>
      <c r="K403" s="22">
        <f t="shared" si="12"/>
        <v>0</v>
      </c>
      <c r="L403" s="22">
        <f t="shared" si="13"/>
        <v>0</v>
      </c>
    </row>
    <row r="404" spans="1:12" x14ac:dyDescent="0.25">
      <c r="A404" s="22" t="s">
        <v>142</v>
      </c>
      <c r="B404" s="24" t="s">
        <v>149</v>
      </c>
      <c r="C404" s="137">
        <v>3</v>
      </c>
      <c r="D404" s="22" t="s">
        <v>420</v>
      </c>
      <c r="E404" s="36" t="s">
        <v>906</v>
      </c>
      <c r="F404" s="29" t="s">
        <v>939</v>
      </c>
      <c r="G404" s="40">
        <v>13.9</v>
      </c>
      <c r="H404" s="136" t="s">
        <v>76</v>
      </c>
      <c r="I404" s="22">
        <v>6</v>
      </c>
      <c r="J404" s="134">
        <f>VLOOKUP(I404,'invulblad normen'!$A$10:$C$21,3,FALSE)</f>
        <v>0</v>
      </c>
      <c r="K404" s="22">
        <f t="shared" si="12"/>
        <v>0</v>
      </c>
      <c r="L404" s="22">
        <f t="shared" si="13"/>
        <v>0</v>
      </c>
    </row>
    <row r="405" spans="1:12" x14ac:dyDescent="0.25">
      <c r="A405" s="22" t="s">
        <v>142</v>
      </c>
      <c r="B405" s="24" t="s">
        <v>149</v>
      </c>
      <c r="C405" s="137">
        <v>3</v>
      </c>
      <c r="D405" s="22" t="s">
        <v>421</v>
      </c>
      <c r="E405" s="36" t="s">
        <v>907</v>
      </c>
      <c r="F405" s="132" t="s">
        <v>940</v>
      </c>
      <c r="G405" s="40">
        <v>6.8</v>
      </c>
      <c r="H405" s="30" t="s">
        <v>73</v>
      </c>
      <c r="I405" s="22">
        <v>3</v>
      </c>
      <c r="J405" s="134">
        <f>VLOOKUP(I405,'invulblad normen'!$A$10:$C$21,3,FALSE)</f>
        <v>0</v>
      </c>
      <c r="K405" s="22">
        <f t="shared" si="12"/>
        <v>0</v>
      </c>
      <c r="L405" s="22">
        <f t="shared" si="13"/>
        <v>0</v>
      </c>
    </row>
    <row r="406" spans="1:12" x14ac:dyDescent="0.25">
      <c r="A406" s="22" t="s">
        <v>142</v>
      </c>
      <c r="B406" s="24" t="s">
        <v>149</v>
      </c>
      <c r="C406" s="137">
        <v>3</v>
      </c>
      <c r="D406" s="22" t="s">
        <v>368</v>
      </c>
      <c r="E406" s="36" t="s">
        <v>908</v>
      </c>
      <c r="F406" s="135" t="s">
        <v>75</v>
      </c>
      <c r="G406" s="40">
        <v>32.299999999999997</v>
      </c>
      <c r="H406" s="136" t="s">
        <v>76</v>
      </c>
      <c r="I406" s="22">
        <v>3</v>
      </c>
      <c r="J406" s="134">
        <f>VLOOKUP(I406,'invulblad normen'!$A$10:$C$21,3,FALSE)</f>
        <v>0</v>
      </c>
      <c r="K406" s="22">
        <f t="shared" si="12"/>
        <v>0</v>
      </c>
      <c r="L406" s="22">
        <f t="shared" si="13"/>
        <v>0</v>
      </c>
    </row>
    <row r="407" spans="1:12" x14ac:dyDescent="0.25">
      <c r="A407" s="22" t="s">
        <v>142</v>
      </c>
      <c r="B407" s="24" t="s">
        <v>149</v>
      </c>
      <c r="C407" s="137">
        <v>3</v>
      </c>
      <c r="D407" s="22" t="s">
        <v>421</v>
      </c>
      <c r="E407" s="36" t="s">
        <v>909</v>
      </c>
      <c r="F407" s="132" t="s">
        <v>940</v>
      </c>
      <c r="G407" s="40">
        <v>12.7</v>
      </c>
      <c r="H407" s="30" t="s">
        <v>73</v>
      </c>
      <c r="I407" s="22">
        <v>3</v>
      </c>
      <c r="J407" s="134">
        <f>VLOOKUP(I407,'invulblad normen'!$A$10:$C$21,3,FALSE)</f>
        <v>0</v>
      </c>
      <c r="K407" s="22">
        <f t="shared" si="12"/>
        <v>0</v>
      </c>
      <c r="L407" s="22">
        <f t="shared" si="13"/>
        <v>0</v>
      </c>
    </row>
    <row r="408" spans="1:12" x14ac:dyDescent="0.25">
      <c r="A408" s="22" t="s">
        <v>142</v>
      </c>
      <c r="B408" s="24" t="s">
        <v>149</v>
      </c>
      <c r="C408" s="137">
        <v>3</v>
      </c>
      <c r="D408" s="22" t="s">
        <v>466</v>
      </c>
      <c r="E408" s="36" t="s">
        <v>910</v>
      </c>
      <c r="F408" s="132" t="s">
        <v>940</v>
      </c>
      <c r="G408" s="40">
        <v>13.9</v>
      </c>
      <c r="H408" s="30" t="s">
        <v>73</v>
      </c>
      <c r="I408" s="22">
        <v>3</v>
      </c>
      <c r="J408" s="134">
        <f>VLOOKUP(I408,'invulblad normen'!$A$10:$C$21,3,FALSE)</f>
        <v>0</v>
      </c>
      <c r="K408" s="22">
        <f t="shared" si="12"/>
        <v>0</v>
      </c>
      <c r="L408" s="22">
        <f t="shared" si="13"/>
        <v>0</v>
      </c>
    </row>
    <row r="409" spans="1:12" x14ac:dyDescent="0.25">
      <c r="A409" s="22" t="s">
        <v>142</v>
      </c>
      <c r="B409" s="24" t="s">
        <v>149</v>
      </c>
      <c r="C409" s="137">
        <v>3</v>
      </c>
      <c r="D409" s="22" t="s">
        <v>421</v>
      </c>
      <c r="E409" s="36" t="s">
        <v>911</v>
      </c>
      <c r="F409" s="132" t="s">
        <v>940</v>
      </c>
      <c r="G409" s="40">
        <v>15.5</v>
      </c>
      <c r="H409" s="30" t="s">
        <v>73</v>
      </c>
      <c r="I409" s="22">
        <v>3</v>
      </c>
      <c r="J409" s="134">
        <f>VLOOKUP(I409,'invulblad normen'!$A$10:$C$21,3,FALSE)</f>
        <v>0</v>
      </c>
      <c r="K409" s="22">
        <f t="shared" si="12"/>
        <v>0</v>
      </c>
      <c r="L409" s="22">
        <f t="shared" si="13"/>
        <v>0</v>
      </c>
    </row>
    <row r="410" spans="1:12" x14ac:dyDescent="0.25">
      <c r="A410" s="22" t="s">
        <v>142</v>
      </c>
      <c r="B410" s="24" t="s">
        <v>149</v>
      </c>
      <c r="C410" s="137">
        <v>3</v>
      </c>
      <c r="D410" s="22" t="s">
        <v>336</v>
      </c>
      <c r="E410" s="36" t="s">
        <v>912</v>
      </c>
      <c r="F410" s="29" t="s">
        <v>939</v>
      </c>
      <c r="G410" s="40">
        <v>19.899999999999999</v>
      </c>
      <c r="H410" s="136" t="s">
        <v>76</v>
      </c>
      <c r="I410" s="22">
        <v>6</v>
      </c>
      <c r="J410" s="134">
        <f>VLOOKUP(I410,'invulblad normen'!$A$10:$C$21,3,FALSE)</f>
        <v>0</v>
      </c>
      <c r="K410" s="22">
        <f t="shared" si="12"/>
        <v>0</v>
      </c>
      <c r="L410" s="22">
        <f t="shared" si="13"/>
        <v>0</v>
      </c>
    </row>
    <row r="411" spans="1:12" x14ac:dyDescent="0.25">
      <c r="A411" s="22" t="s">
        <v>142</v>
      </c>
      <c r="B411" s="24" t="s">
        <v>149</v>
      </c>
      <c r="C411" s="137">
        <v>3</v>
      </c>
      <c r="D411" s="22" t="s">
        <v>336</v>
      </c>
      <c r="E411" s="36" t="s">
        <v>913</v>
      </c>
      <c r="F411" s="29" t="s">
        <v>939</v>
      </c>
      <c r="G411" s="40">
        <v>19.899999999999999</v>
      </c>
      <c r="H411" s="136" t="s">
        <v>76</v>
      </c>
      <c r="I411" s="22">
        <v>6</v>
      </c>
      <c r="J411" s="134">
        <f>VLOOKUP(I411,'invulblad normen'!$A$10:$C$21,3,FALSE)</f>
        <v>0</v>
      </c>
      <c r="K411" s="22">
        <f t="shared" si="12"/>
        <v>0</v>
      </c>
      <c r="L411" s="22">
        <f t="shared" si="13"/>
        <v>0</v>
      </c>
    </row>
    <row r="412" spans="1:12" x14ac:dyDescent="0.25">
      <c r="A412" s="22" t="s">
        <v>142</v>
      </c>
      <c r="B412" s="24" t="s">
        <v>149</v>
      </c>
      <c r="C412" s="137">
        <v>3</v>
      </c>
      <c r="D412" s="22" t="s">
        <v>467</v>
      </c>
      <c r="E412" s="36" t="s">
        <v>914</v>
      </c>
      <c r="F412" s="132" t="s">
        <v>940</v>
      </c>
      <c r="G412" s="40">
        <v>12.5</v>
      </c>
      <c r="H412" s="30" t="s">
        <v>73</v>
      </c>
      <c r="I412" s="22">
        <v>3</v>
      </c>
      <c r="J412" s="134">
        <f>VLOOKUP(I412,'invulblad normen'!$A$10:$C$21,3,FALSE)</f>
        <v>0</v>
      </c>
      <c r="K412" s="22">
        <f t="shared" si="12"/>
        <v>0</v>
      </c>
      <c r="L412" s="22">
        <f t="shared" si="13"/>
        <v>0</v>
      </c>
    </row>
    <row r="413" spans="1:12" x14ac:dyDescent="0.25">
      <c r="A413" s="22" t="s">
        <v>142</v>
      </c>
      <c r="B413" s="24" t="s">
        <v>149</v>
      </c>
      <c r="C413" s="137">
        <v>3</v>
      </c>
      <c r="D413" s="22" t="s">
        <v>439</v>
      </c>
      <c r="E413" s="36" t="s">
        <v>915</v>
      </c>
      <c r="F413" s="132" t="s">
        <v>940</v>
      </c>
      <c r="G413" s="40">
        <v>10.3</v>
      </c>
      <c r="H413" s="30" t="s">
        <v>73</v>
      </c>
      <c r="I413" s="22">
        <v>3</v>
      </c>
      <c r="J413" s="134">
        <f>VLOOKUP(I413,'invulblad normen'!$A$10:$C$21,3,FALSE)</f>
        <v>0</v>
      </c>
      <c r="K413" s="22">
        <f t="shared" si="12"/>
        <v>0</v>
      </c>
      <c r="L413" s="22">
        <f t="shared" si="13"/>
        <v>0</v>
      </c>
    </row>
    <row r="414" spans="1:12" x14ac:dyDescent="0.25">
      <c r="A414" s="22" t="s">
        <v>142</v>
      </c>
      <c r="B414" s="24" t="s">
        <v>149</v>
      </c>
      <c r="C414" s="137">
        <v>3</v>
      </c>
      <c r="D414" s="22" t="s">
        <v>467</v>
      </c>
      <c r="E414" s="36" t="s">
        <v>916</v>
      </c>
      <c r="F414" s="132" t="s">
        <v>940</v>
      </c>
      <c r="G414" s="40">
        <v>12.3</v>
      </c>
      <c r="H414" s="30" t="s">
        <v>73</v>
      </c>
      <c r="I414" s="22">
        <v>3</v>
      </c>
      <c r="J414" s="134">
        <f>VLOOKUP(I414,'invulblad normen'!$A$10:$C$21,3,FALSE)</f>
        <v>0</v>
      </c>
      <c r="K414" s="22">
        <f t="shared" si="12"/>
        <v>0</v>
      </c>
      <c r="L414" s="22">
        <f t="shared" si="13"/>
        <v>0</v>
      </c>
    </row>
    <row r="415" spans="1:12" x14ac:dyDescent="0.25">
      <c r="A415" s="22" t="s">
        <v>142</v>
      </c>
      <c r="B415" s="24" t="s">
        <v>149</v>
      </c>
      <c r="C415" s="137">
        <v>3</v>
      </c>
      <c r="D415" s="22" t="s">
        <v>423</v>
      </c>
      <c r="E415" s="36" t="s">
        <v>917</v>
      </c>
      <c r="F415" s="29" t="s">
        <v>941</v>
      </c>
      <c r="G415" s="40">
        <v>9.4</v>
      </c>
      <c r="H415" s="136" t="s">
        <v>76</v>
      </c>
      <c r="I415" s="22">
        <v>8</v>
      </c>
      <c r="J415" s="134">
        <f>VLOOKUP(I415,'invulblad normen'!$A$10:$C$21,3,FALSE)</f>
        <v>0</v>
      </c>
      <c r="K415" s="22">
        <f t="shared" si="12"/>
        <v>0</v>
      </c>
      <c r="L415" s="22">
        <f t="shared" si="13"/>
        <v>0</v>
      </c>
    </row>
    <row r="416" spans="1:12" x14ac:dyDescent="0.25">
      <c r="A416" s="22" t="s">
        <v>142</v>
      </c>
      <c r="B416" s="24" t="s">
        <v>149</v>
      </c>
      <c r="C416" s="137">
        <v>3</v>
      </c>
      <c r="D416" s="22" t="s">
        <v>423</v>
      </c>
      <c r="E416" s="36" t="s">
        <v>918</v>
      </c>
      <c r="F416" s="29" t="s">
        <v>941</v>
      </c>
      <c r="G416" s="40">
        <v>12.5</v>
      </c>
      <c r="H416" s="136" t="s">
        <v>76</v>
      </c>
      <c r="I416" s="22">
        <v>8</v>
      </c>
      <c r="J416" s="134">
        <f>VLOOKUP(I416,'invulblad normen'!$A$10:$C$21,3,FALSE)</f>
        <v>0</v>
      </c>
      <c r="K416" s="22">
        <f t="shared" si="12"/>
        <v>0</v>
      </c>
      <c r="L416" s="22">
        <f t="shared" si="13"/>
        <v>0</v>
      </c>
    </row>
    <row r="417" spans="1:12" x14ac:dyDescent="0.25">
      <c r="A417" s="22" t="s">
        <v>142</v>
      </c>
      <c r="B417" s="24" t="s">
        <v>149</v>
      </c>
      <c r="C417" s="137">
        <v>3</v>
      </c>
      <c r="D417" s="22" t="s">
        <v>382</v>
      </c>
      <c r="E417" s="36" t="s">
        <v>919</v>
      </c>
      <c r="F417" s="135" t="s">
        <v>75</v>
      </c>
      <c r="G417" s="40">
        <v>4.7</v>
      </c>
      <c r="H417" s="136" t="s">
        <v>76</v>
      </c>
      <c r="I417" s="22">
        <v>3</v>
      </c>
      <c r="J417" s="134">
        <f>VLOOKUP(I417,'invulblad normen'!$A$10:$C$21,3,FALSE)</f>
        <v>0</v>
      </c>
      <c r="K417" s="22">
        <f t="shared" si="12"/>
        <v>0</v>
      </c>
      <c r="L417" s="22">
        <f t="shared" si="13"/>
        <v>0</v>
      </c>
    </row>
    <row r="418" spans="1:12" x14ac:dyDescent="0.25">
      <c r="A418" s="22" t="s">
        <v>142</v>
      </c>
      <c r="B418" s="24" t="s">
        <v>149</v>
      </c>
      <c r="C418" s="137">
        <v>3</v>
      </c>
      <c r="D418" s="22" t="s">
        <v>382</v>
      </c>
      <c r="E418" s="36" t="s">
        <v>920</v>
      </c>
      <c r="F418" s="135" t="s">
        <v>75</v>
      </c>
      <c r="G418" s="40">
        <v>5.9</v>
      </c>
      <c r="H418" s="136" t="s">
        <v>76</v>
      </c>
      <c r="I418" s="22">
        <v>3</v>
      </c>
      <c r="J418" s="134">
        <f>VLOOKUP(I418,'invulblad normen'!$A$10:$C$21,3,FALSE)</f>
        <v>0</v>
      </c>
      <c r="K418" s="22">
        <f t="shared" si="12"/>
        <v>0</v>
      </c>
      <c r="L418" s="22">
        <f t="shared" si="13"/>
        <v>0</v>
      </c>
    </row>
    <row r="419" spans="1:12" x14ac:dyDescent="0.25">
      <c r="A419" s="22" t="s">
        <v>142</v>
      </c>
      <c r="B419" s="24" t="s">
        <v>149</v>
      </c>
      <c r="C419" s="137">
        <v>3</v>
      </c>
      <c r="D419" s="22" t="s">
        <v>353</v>
      </c>
      <c r="E419" s="36" t="s">
        <v>694</v>
      </c>
      <c r="F419" s="132" t="s">
        <v>938</v>
      </c>
      <c r="G419" s="40">
        <v>84.7</v>
      </c>
      <c r="H419" s="136" t="s">
        <v>76</v>
      </c>
      <c r="I419" s="22">
        <v>1</v>
      </c>
      <c r="J419" s="134">
        <f>VLOOKUP(I419,'invulblad normen'!$A$10:$C$21,3,FALSE)</f>
        <v>0</v>
      </c>
      <c r="K419" s="22">
        <f t="shared" si="12"/>
        <v>0</v>
      </c>
      <c r="L419" s="22">
        <f t="shared" si="13"/>
        <v>0</v>
      </c>
    </row>
    <row r="420" spans="1:12" x14ac:dyDescent="0.25">
      <c r="A420" s="22" t="s">
        <v>142</v>
      </c>
      <c r="B420" s="24" t="s">
        <v>149</v>
      </c>
      <c r="C420" s="137">
        <v>3</v>
      </c>
      <c r="D420" s="22" t="s">
        <v>355</v>
      </c>
      <c r="E420" s="36" t="s">
        <v>695</v>
      </c>
      <c r="F420" s="132" t="s">
        <v>938</v>
      </c>
      <c r="G420" s="40">
        <v>68.400000000000006</v>
      </c>
      <c r="H420" s="136" t="s">
        <v>76</v>
      </c>
      <c r="I420" s="22">
        <v>1</v>
      </c>
      <c r="J420" s="134">
        <f>VLOOKUP(I420,'invulblad normen'!$A$10:$C$21,3,FALSE)</f>
        <v>0</v>
      </c>
      <c r="K420" s="22">
        <f t="shared" si="12"/>
        <v>0</v>
      </c>
      <c r="L420" s="22">
        <f t="shared" si="13"/>
        <v>0</v>
      </c>
    </row>
    <row r="421" spans="1:12" x14ac:dyDescent="0.25">
      <c r="A421" s="22" t="s">
        <v>142</v>
      </c>
      <c r="B421" s="24" t="s">
        <v>149</v>
      </c>
      <c r="C421" s="137">
        <v>3</v>
      </c>
      <c r="D421" s="22" t="s">
        <v>296</v>
      </c>
      <c r="E421" s="36" t="s">
        <v>696</v>
      </c>
      <c r="F421" s="132" t="s">
        <v>938</v>
      </c>
      <c r="G421" s="40">
        <v>56.4</v>
      </c>
      <c r="H421" s="136" t="s">
        <v>76</v>
      </c>
      <c r="I421" s="22">
        <v>1</v>
      </c>
      <c r="J421" s="134">
        <f>VLOOKUP(I421,'invulblad normen'!$A$10:$C$21,3,FALSE)</f>
        <v>0</v>
      </c>
      <c r="K421" s="22">
        <f t="shared" si="12"/>
        <v>0</v>
      </c>
      <c r="L421" s="22">
        <f t="shared" si="13"/>
        <v>0</v>
      </c>
    </row>
    <row r="422" spans="1:12" x14ac:dyDescent="0.25">
      <c r="A422" s="22" t="s">
        <v>142</v>
      </c>
      <c r="B422" s="24" t="s">
        <v>149</v>
      </c>
      <c r="C422" s="137">
        <v>3</v>
      </c>
      <c r="D422" s="22" t="s">
        <v>421</v>
      </c>
      <c r="E422" s="36" t="s">
        <v>921</v>
      </c>
      <c r="F422" s="132" t="s">
        <v>940</v>
      </c>
      <c r="G422" s="40">
        <v>14.5</v>
      </c>
      <c r="H422" s="30" t="s">
        <v>73</v>
      </c>
      <c r="I422" s="22">
        <v>3</v>
      </c>
      <c r="J422" s="134">
        <f>VLOOKUP(I422,'invulblad normen'!$A$10:$C$21,3,FALSE)</f>
        <v>0</v>
      </c>
      <c r="K422" s="22">
        <f t="shared" si="12"/>
        <v>0</v>
      </c>
      <c r="L422" s="22">
        <f t="shared" si="13"/>
        <v>0</v>
      </c>
    </row>
    <row r="423" spans="1:12" x14ac:dyDescent="0.25">
      <c r="A423" s="22" t="s">
        <v>142</v>
      </c>
      <c r="B423" s="24" t="s">
        <v>149</v>
      </c>
      <c r="C423" s="137">
        <v>3</v>
      </c>
      <c r="D423" s="22" t="s">
        <v>426</v>
      </c>
      <c r="E423" s="36" t="s">
        <v>922</v>
      </c>
      <c r="F423" s="132" t="s">
        <v>940</v>
      </c>
      <c r="G423" s="40">
        <v>20.2</v>
      </c>
      <c r="H423" s="30" t="s">
        <v>73</v>
      </c>
      <c r="I423" s="22">
        <v>3</v>
      </c>
      <c r="J423" s="134">
        <f>VLOOKUP(I423,'invulblad normen'!$A$10:$C$21,3,FALSE)</f>
        <v>0</v>
      </c>
      <c r="K423" s="22">
        <f t="shared" si="12"/>
        <v>0</v>
      </c>
      <c r="L423" s="22">
        <f t="shared" si="13"/>
        <v>0</v>
      </c>
    </row>
    <row r="424" spans="1:12" x14ac:dyDescent="0.25">
      <c r="A424" s="22" t="s">
        <v>142</v>
      </c>
      <c r="B424" s="24" t="s">
        <v>149</v>
      </c>
      <c r="C424" s="137">
        <v>3</v>
      </c>
      <c r="D424" s="22" t="s">
        <v>356</v>
      </c>
      <c r="E424" s="36" t="s">
        <v>697</v>
      </c>
      <c r="F424" s="132" t="s">
        <v>938</v>
      </c>
      <c r="G424" s="40">
        <v>33.9</v>
      </c>
      <c r="H424" s="136" t="s">
        <v>76</v>
      </c>
      <c r="I424" s="22">
        <v>1</v>
      </c>
      <c r="J424" s="134">
        <f>VLOOKUP(I424,'invulblad normen'!$A$10:$C$21,3,FALSE)</f>
        <v>0</v>
      </c>
      <c r="K424" s="22">
        <f t="shared" si="12"/>
        <v>0</v>
      </c>
      <c r="L424" s="22">
        <f t="shared" si="13"/>
        <v>0</v>
      </c>
    </row>
    <row r="425" spans="1:12" x14ac:dyDescent="0.25">
      <c r="A425" s="22" t="s">
        <v>142</v>
      </c>
      <c r="B425" s="24" t="s">
        <v>149</v>
      </c>
      <c r="C425" s="137">
        <v>3</v>
      </c>
      <c r="D425" s="22" t="s">
        <v>368</v>
      </c>
      <c r="E425" s="36" t="s">
        <v>923</v>
      </c>
      <c r="F425" s="135" t="s">
        <v>75</v>
      </c>
      <c r="G425" s="40">
        <v>62.6</v>
      </c>
      <c r="H425" s="136" t="s">
        <v>76</v>
      </c>
      <c r="I425" s="22">
        <v>3</v>
      </c>
      <c r="J425" s="134">
        <f>VLOOKUP(I425,'invulblad normen'!$A$10:$C$21,3,FALSE)</f>
        <v>0</v>
      </c>
      <c r="K425" s="22">
        <f t="shared" si="12"/>
        <v>0</v>
      </c>
      <c r="L425" s="22">
        <f t="shared" si="13"/>
        <v>0</v>
      </c>
    </row>
    <row r="426" spans="1:12" x14ac:dyDescent="0.25">
      <c r="A426" s="22" t="s">
        <v>142</v>
      </c>
      <c r="B426" s="24" t="s">
        <v>149</v>
      </c>
      <c r="C426" s="137">
        <v>3</v>
      </c>
      <c r="D426" s="22" t="s">
        <v>296</v>
      </c>
      <c r="E426" s="36" t="s">
        <v>698</v>
      </c>
      <c r="F426" s="132" t="s">
        <v>938</v>
      </c>
      <c r="G426" s="40">
        <v>56.4</v>
      </c>
      <c r="H426" s="136" t="s">
        <v>76</v>
      </c>
      <c r="I426" s="22">
        <v>1</v>
      </c>
      <c r="J426" s="134">
        <f>VLOOKUP(I426,'invulblad normen'!$A$10:$C$21,3,FALSE)</f>
        <v>0</v>
      </c>
      <c r="K426" s="22">
        <f t="shared" si="12"/>
        <v>0</v>
      </c>
      <c r="L426" s="22">
        <f t="shared" si="13"/>
        <v>0</v>
      </c>
    </row>
    <row r="427" spans="1:12" x14ac:dyDescent="0.25">
      <c r="A427" s="22" t="s">
        <v>142</v>
      </c>
      <c r="B427" s="24" t="s">
        <v>149</v>
      </c>
      <c r="C427" s="137">
        <v>3</v>
      </c>
      <c r="D427" s="22" t="s">
        <v>471</v>
      </c>
      <c r="E427" s="36" t="s">
        <v>924</v>
      </c>
      <c r="F427" s="135" t="s">
        <v>75</v>
      </c>
      <c r="G427" s="40">
        <v>15.6</v>
      </c>
      <c r="H427" s="136" t="s">
        <v>76</v>
      </c>
      <c r="I427" s="22">
        <v>3</v>
      </c>
      <c r="J427" s="134">
        <f>VLOOKUP(I427,'invulblad normen'!$A$10:$C$21,3,FALSE)</f>
        <v>0</v>
      </c>
      <c r="K427" s="22">
        <f t="shared" si="12"/>
        <v>0</v>
      </c>
      <c r="L427" s="22">
        <f t="shared" si="13"/>
        <v>0</v>
      </c>
    </row>
    <row r="428" spans="1:12" x14ac:dyDescent="0.25">
      <c r="A428" s="22" t="s">
        <v>142</v>
      </c>
      <c r="B428" s="24" t="s">
        <v>149</v>
      </c>
      <c r="C428" s="137">
        <v>3</v>
      </c>
      <c r="D428" s="22" t="s">
        <v>296</v>
      </c>
      <c r="E428" s="36" t="s">
        <v>699</v>
      </c>
      <c r="F428" s="132" t="s">
        <v>938</v>
      </c>
      <c r="G428" s="40">
        <v>50.1</v>
      </c>
      <c r="H428" s="136" t="s">
        <v>76</v>
      </c>
      <c r="I428" s="22">
        <v>1</v>
      </c>
      <c r="J428" s="134">
        <f>VLOOKUP(I428,'invulblad normen'!$A$10:$C$21,3,FALSE)</f>
        <v>0</v>
      </c>
      <c r="K428" s="22">
        <f t="shared" si="12"/>
        <v>0</v>
      </c>
      <c r="L428" s="22">
        <f t="shared" si="13"/>
        <v>0</v>
      </c>
    </row>
    <row r="429" spans="1:12" x14ac:dyDescent="0.25">
      <c r="A429" s="22" t="s">
        <v>142</v>
      </c>
      <c r="B429" s="24" t="s">
        <v>149</v>
      </c>
      <c r="C429" s="137">
        <v>3</v>
      </c>
      <c r="D429" s="22" t="s">
        <v>420</v>
      </c>
      <c r="E429" s="36" t="s">
        <v>925</v>
      </c>
      <c r="F429" s="29" t="s">
        <v>939</v>
      </c>
      <c r="G429" s="40">
        <v>9.3000000000000007</v>
      </c>
      <c r="H429" s="136" t="s">
        <v>76</v>
      </c>
      <c r="I429" s="22">
        <v>6</v>
      </c>
      <c r="J429" s="134">
        <f>VLOOKUP(I429,'invulblad normen'!$A$10:$C$21,3,FALSE)</f>
        <v>0</v>
      </c>
      <c r="K429" s="22">
        <f t="shared" si="12"/>
        <v>0</v>
      </c>
      <c r="L429" s="22">
        <f t="shared" si="13"/>
        <v>0</v>
      </c>
    </row>
    <row r="430" spans="1:12" x14ac:dyDescent="0.25">
      <c r="A430" s="22" t="s">
        <v>142</v>
      </c>
      <c r="B430" s="24" t="s">
        <v>149</v>
      </c>
      <c r="C430" s="137">
        <v>3</v>
      </c>
      <c r="D430" s="22" t="s">
        <v>363</v>
      </c>
      <c r="E430" s="36" t="s">
        <v>700</v>
      </c>
      <c r="F430" s="132" t="s">
        <v>938</v>
      </c>
      <c r="G430" s="40">
        <v>88.9</v>
      </c>
      <c r="H430" s="136" t="s">
        <v>76</v>
      </c>
      <c r="I430" s="22">
        <v>1</v>
      </c>
      <c r="J430" s="134">
        <f>VLOOKUP(I430,'invulblad normen'!$A$10:$C$21,3,FALSE)</f>
        <v>0</v>
      </c>
      <c r="K430" s="22">
        <f t="shared" si="12"/>
        <v>0</v>
      </c>
      <c r="L430" s="22">
        <f t="shared" si="13"/>
        <v>0</v>
      </c>
    </row>
    <row r="431" spans="1:12" x14ac:dyDescent="0.25">
      <c r="A431" s="22" t="s">
        <v>142</v>
      </c>
      <c r="B431" s="24" t="s">
        <v>149</v>
      </c>
      <c r="C431" s="137">
        <v>3</v>
      </c>
      <c r="D431" s="22" t="s">
        <v>420</v>
      </c>
      <c r="E431" s="36" t="s">
        <v>926</v>
      </c>
      <c r="F431" s="29" t="s">
        <v>939</v>
      </c>
      <c r="G431" s="40">
        <v>9.3000000000000007</v>
      </c>
      <c r="H431" s="136" t="s">
        <v>76</v>
      </c>
      <c r="I431" s="22">
        <v>6</v>
      </c>
      <c r="J431" s="134">
        <f>VLOOKUP(I431,'invulblad normen'!$A$10:$C$21,3,FALSE)</f>
        <v>0</v>
      </c>
      <c r="K431" s="22">
        <f t="shared" si="12"/>
        <v>0</v>
      </c>
      <c r="L431" s="22">
        <f t="shared" si="13"/>
        <v>0</v>
      </c>
    </row>
    <row r="432" spans="1:12" x14ac:dyDescent="0.25">
      <c r="A432" s="22" t="s">
        <v>142</v>
      </c>
      <c r="B432" s="24" t="s">
        <v>149</v>
      </c>
      <c r="C432" s="137">
        <v>3</v>
      </c>
      <c r="D432" s="22" t="s">
        <v>423</v>
      </c>
      <c r="E432" s="36" t="s">
        <v>927</v>
      </c>
      <c r="F432" s="29" t="s">
        <v>941</v>
      </c>
      <c r="G432" s="40">
        <v>12.1</v>
      </c>
      <c r="H432" s="136" t="s">
        <v>76</v>
      </c>
      <c r="I432" s="22">
        <v>8</v>
      </c>
      <c r="J432" s="134">
        <f>VLOOKUP(I432,'invulblad normen'!$A$10:$C$21,3,FALSE)</f>
        <v>0</v>
      </c>
      <c r="K432" s="22">
        <f t="shared" si="12"/>
        <v>0</v>
      </c>
      <c r="L432" s="22">
        <f t="shared" si="13"/>
        <v>0</v>
      </c>
    </row>
    <row r="433" spans="1:12" x14ac:dyDescent="0.25">
      <c r="A433" s="22" t="s">
        <v>142</v>
      </c>
      <c r="B433" s="24" t="s">
        <v>149</v>
      </c>
      <c r="C433" s="137">
        <v>3</v>
      </c>
      <c r="D433" s="22" t="s">
        <v>474</v>
      </c>
      <c r="E433" s="36" t="s">
        <v>928</v>
      </c>
      <c r="F433" s="137" t="s">
        <v>944</v>
      </c>
      <c r="G433" s="40">
        <v>3</v>
      </c>
      <c r="H433" s="30" t="s">
        <v>73</v>
      </c>
      <c r="I433" s="22">
        <v>11</v>
      </c>
      <c r="J433" s="134">
        <f>VLOOKUP(I433,'invulblad normen'!$A$10:$C$21,3,FALSE)</f>
        <v>0</v>
      </c>
      <c r="K433" s="22">
        <f t="shared" si="12"/>
        <v>0</v>
      </c>
      <c r="L433" s="22">
        <f t="shared" si="13"/>
        <v>0</v>
      </c>
    </row>
    <row r="434" spans="1:12" x14ac:dyDescent="0.25">
      <c r="A434" s="22" t="s">
        <v>142</v>
      </c>
      <c r="B434" s="24" t="s">
        <v>149</v>
      </c>
      <c r="C434" s="137">
        <v>3</v>
      </c>
      <c r="D434" s="22" t="s">
        <v>423</v>
      </c>
      <c r="E434" s="36" t="s">
        <v>929</v>
      </c>
      <c r="F434" s="29" t="s">
        <v>941</v>
      </c>
      <c r="G434" s="40">
        <v>11.9</v>
      </c>
      <c r="H434" s="136" t="s">
        <v>76</v>
      </c>
      <c r="I434" s="22">
        <v>8</v>
      </c>
      <c r="J434" s="134">
        <f>VLOOKUP(I434,'invulblad normen'!$A$10:$C$21,3,FALSE)</f>
        <v>0</v>
      </c>
      <c r="K434" s="22">
        <f t="shared" si="12"/>
        <v>0</v>
      </c>
      <c r="L434" s="22">
        <f t="shared" si="13"/>
        <v>0</v>
      </c>
    </row>
    <row r="435" spans="1:12" x14ac:dyDescent="0.25">
      <c r="A435" s="22" t="s">
        <v>142</v>
      </c>
      <c r="B435" s="24" t="s">
        <v>149</v>
      </c>
      <c r="C435" s="137">
        <v>3</v>
      </c>
      <c r="D435" s="22" t="s">
        <v>364</v>
      </c>
      <c r="E435" s="36" t="s">
        <v>701</v>
      </c>
      <c r="F435" s="132" t="s">
        <v>938</v>
      </c>
      <c r="G435" s="40">
        <v>75.099999999999994</v>
      </c>
      <c r="H435" s="136" t="s">
        <v>76</v>
      </c>
      <c r="I435" s="22">
        <v>1</v>
      </c>
      <c r="J435" s="134">
        <f>VLOOKUP(I435,'invulblad normen'!$A$10:$C$21,3,FALSE)</f>
        <v>0</v>
      </c>
      <c r="K435" s="22">
        <f t="shared" si="12"/>
        <v>0</v>
      </c>
      <c r="L435" s="22">
        <f t="shared" si="13"/>
        <v>0</v>
      </c>
    </row>
    <row r="436" spans="1:12" x14ac:dyDescent="0.25">
      <c r="A436" s="22" t="s">
        <v>142</v>
      </c>
      <c r="B436" s="24" t="s">
        <v>149</v>
      </c>
      <c r="C436" s="137">
        <v>3</v>
      </c>
      <c r="D436" s="22" t="s">
        <v>296</v>
      </c>
      <c r="E436" s="36" t="s">
        <v>704</v>
      </c>
      <c r="F436" s="132" t="s">
        <v>938</v>
      </c>
      <c r="G436" s="40">
        <v>50.1</v>
      </c>
      <c r="H436" s="136" t="s">
        <v>76</v>
      </c>
      <c r="I436" s="22">
        <v>1</v>
      </c>
      <c r="J436" s="134">
        <f>VLOOKUP(I436,'invulblad normen'!$A$10:$C$21,3,FALSE)</f>
        <v>0</v>
      </c>
      <c r="K436" s="22">
        <f t="shared" si="12"/>
        <v>0</v>
      </c>
      <c r="L436" s="22">
        <f t="shared" si="13"/>
        <v>0</v>
      </c>
    </row>
    <row r="437" spans="1:12" x14ac:dyDescent="0.25">
      <c r="A437" s="22" t="s">
        <v>142</v>
      </c>
      <c r="B437" s="24" t="s">
        <v>149</v>
      </c>
      <c r="C437" s="137">
        <v>3</v>
      </c>
      <c r="D437" s="22" t="s">
        <v>296</v>
      </c>
      <c r="E437" s="36" t="s">
        <v>705</v>
      </c>
      <c r="F437" s="132" t="s">
        <v>938</v>
      </c>
      <c r="G437" s="40">
        <v>50.1</v>
      </c>
      <c r="H437" s="136" t="s">
        <v>76</v>
      </c>
      <c r="I437" s="22">
        <v>1</v>
      </c>
      <c r="J437" s="134">
        <f>VLOOKUP(I437,'invulblad normen'!$A$10:$C$21,3,FALSE)</f>
        <v>0</v>
      </c>
      <c r="K437" s="22">
        <f t="shared" si="12"/>
        <v>0</v>
      </c>
      <c r="L437" s="22">
        <f t="shared" si="13"/>
        <v>0</v>
      </c>
    </row>
    <row r="438" spans="1:12" x14ac:dyDescent="0.25">
      <c r="A438" s="22" t="s">
        <v>142</v>
      </c>
      <c r="B438" s="24" t="s">
        <v>149</v>
      </c>
      <c r="C438" s="137">
        <v>3</v>
      </c>
      <c r="D438" s="22" t="s">
        <v>296</v>
      </c>
      <c r="E438" s="36" t="s">
        <v>706</v>
      </c>
      <c r="F438" s="132" t="s">
        <v>938</v>
      </c>
      <c r="G438" s="40">
        <v>50.1</v>
      </c>
      <c r="H438" s="136" t="s">
        <v>76</v>
      </c>
      <c r="I438" s="22">
        <v>1</v>
      </c>
      <c r="J438" s="134">
        <f>VLOOKUP(I438,'invulblad normen'!$A$10:$C$21,3,FALSE)</f>
        <v>0</v>
      </c>
      <c r="K438" s="22">
        <f t="shared" si="12"/>
        <v>0</v>
      </c>
      <c r="L438" s="22">
        <f t="shared" si="13"/>
        <v>0</v>
      </c>
    </row>
    <row r="439" spans="1:12" x14ac:dyDescent="0.25">
      <c r="A439" s="22" t="s">
        <v>142</v>
      </c>
      <c r="B439" s="24" t="s">
        <v>149</v>
      </c>
      <c r="C439" s="137">
        <v>3</v>
      </c>
      <c r="D439" s="22" t="s">
        <v>369</v>
      </c>
      <c r="E439" s="36" t="s">
        <v>708</v>
      </c>
      <c r="F439" s="132" t="s">
        <v>938</v>
      </c>
      <c r="G439" s="40">
        <v>68.7</v>
      </c>
      <c r="H439" s="136" t="s">
        <v>76</v>
      </c>
      <c r="I439" s="22">
        <v>1</v>
      </c>
      <c r="J439" s="134">
        <f>VLOOKUP(I439,'invulblad normen'!$A$10:$C$21,3,FALSE)</f>
        <v>0</v>
      </c>
      <c r="K439" s="22">
        <f t="shared" si="12"/>
        <v>0</v>
      </c>
      <c r="L439" s="22">
        <f t="shared" si="13"/>
        <v>0</v>
      </c>
    </row>
    <row r="440" spans="1:12" x14ac:dyDescent="0.25">
      <c r="A440" s="22" t="s">
        <v>142</v>
      </c>
      <c r="B440" s="24" t="s">
        <v>149</v>
      </c>
      <c r="C440" s="137">
        <v>3</v>
      </c>
      <c r="D440" s="22" t="s">
        <v>368</v>
      </c>
      <c r="E440" s="36" t="s">
        <v>930</v>
      </c>
      <c r="F440" s="135" t="s">
        <v>75</v>
      </c>
      <c r="G440" s="40">
        <v>68.7</v>
      </c>
      <c r="H440" s="136" t="s">
        <v>76</v>
      </c>
      <c r="I440" s="22">
        <v>3</v>
      </c>
      <c r="J440" s="134">
        <f>VLOOKUP(I440,'invulblad normen'!$A$10:$C$21,3,FALSE)</f>
        <v>0</v>
      </c>
      <c r="K440" s="22">
        <f t="shared" si="12"/>
        <v>0</v>
      </c>
      <c r="L440" s="22">
        <f t="shared" si="13"/>
        <v>0</v>
      </c>
    </row>
    <row r="441" spans="1:12" x14ac:dyDescent="0.25">
      <c r="A441" s="22" t="s">
        <v>142</v>
      </c>
      <c r="B441" s="24" t="s">
        <v>149</v>
      </c>
      <c r="C441" s="137">
        <v>3</v>
      </c>
      <c r="D441" s="22" t="s">
        <v>471</v>
      </c>
      <c r="E441" s="36" t="s">
        <v>931</v>
      </c>
      <c r="F441" s="135" t="s">
        <v>75</v>
      </c>
      <c r="G441" s="40">
        <v>15.6</v>
      </c>
      <c r="H441" s="136" t="s">
        <v>76</v>
      </c>
      <c r="I441" s="22">
        <v>3</v>
      </c>
      <c r="J441" s="134">
        <f>VLOOKUP(I441,'invulblad normen'!$A$10:$C$21,3,FALSE)</f>
        <v>0</v>
      </c>
      <c r="K441" s="22">
        <f t="shared" si="12"/>
        <v>0</v>
      </c>
      <c r="L441" s="22">
        <f t="shared" si="13"/>
        <v>0</v>
      </c>
    </row>
    <row r="442" spans="1:12" x14ac:dyDescent="0.25">
      <c r="A442" s="22" t="s">
        <v>142</v>
      </c>
      <c r="B442" s="24" t="s">
        <v>149</v>
      </c>
      <c r="C442" s="137">
        <v>3</v>
      </c>
      <c r="D442" s="22" t="s">
        <v>370</v>
      </c>
      <c r="E442" s="36" t="s">
        <v>709</v>
      </c>
      <c r="F442" s="132" t="s">
        <v>938</v>
      </c>
      <c r="G442" s="40">
        <v>33.9</v>
      </c>
      <c r="H442" s="136" t="s">
        <v>76</v>
      </c>
      <c r="I442" s="22">
        <v>1</v>
      </c>
      <c r="J442" s="134">
        <f>VLOOKUP(I442,'invulblad normen'!$A$10:$C$21,3,FALSE)</f>
        <v>0</v>
      </c>
      <c r="K442" s="22">
        <f t="shared" si="12"/>
        <v>0</v>
      </c>
      <c r="L442" s="22">
        <f t="shared" si="13"/>
        <v>0</v>
      </c>
    </row>
    <row r="443" spans="1:12" x14ac:dyDescent="0.25">
      <c r="A443" s="22" t="s">
        <v>142</v>
      </c>
      <c r="B443" s="24" t="s">
        <v>149</v>
      </c>
      <c r="C443" s="137">
        <v>3</v>
      </c>
      <c r="D443" s="22" t="s">
        <v>426</v>
      </c>
      <c r="E443" s="36" t="s">
        <v>932</v>
      </c>
      <c r="F443" s="132" t="s">
        <v>940</v>
      </c>
      <c r="G443" s="40">
        <v>20.2</v>
      </c>
      <c r="H443" s="30" t="s">
        <v>73</v>
      </c>
      <c r="I443" s="22">
        <v>3</v>
      </c>
      <c r="J443" s="134">
        <f>VLOOKUP(I443,'invulblad normen'!$A$10:$C$21,3,FALSE)</f>
        <v>0</v>
      </c>
      <c r="K443" s="22">
        <f t="shared" si="12"/>
        <v>0</v>
      </c>
      <c r="L443" s="22">
        <f t="shared" si="13"/>
        <v>0</v>
      </c>
    </row>
    <row r="444" spans="1:12" x14ac:dyDescent="0.25">
      <c r="A444" s="22" t="s">
        <v>142</v>
      </c>
      <c r="B444" s="24" t="s">
        <v>149</v>
      </c>
      <c r="C444" s="137">
        <v>3</v>
      </c>
      <c r="D444" s="22" t="s">
        <v>421</v>
      </c>
      <c r="E444" s="36" t="s">
        <v>933</v>
      </c>
      <c r="F444" s="132" t="s">
        <v>940</v>
      </c>
      <c r="G444" s="40">
        <v>15</v>
      </c>
      <c r="H444" s="30" t="s">
        <v>73</v>
      </c>
      <c r="I444" s="22">
        <v>3</v>
      </c>
      <c r="J444" s="134">
        <f>VLOOKUP(I444,'invulblad normen'!$A$10:$C$21,3,FALSE)</f>
        <v>0</v>
      </c>
      <c r="K444" s="22">
        <f t="shared" si="12"/>
        <v>0</v>
      </c>
      <c r="L444" s="22">
        <f t="shared" si="13"/>
        <v>0</v>
      </c>
    </row>
    <row r="445" spans="1:12" x14ac:dyDescent="0.25">
      <c r="A445" s="22" t="s">
        <v>142</v>
      </c>
      <c r="B445" s="24" t="s">
        <v>149</v>
      </c>
      <c r="C445" s="137">
        <v>3</v>
      </c>
      <c r="D445" s="22" t="s">
        <v>368</v>
      </c>
      <c r="E445" s="36" t="s">
        <v>934</v>
      </c>
      <c r="F445" s="135" t="s">
        <v>75</v>
      </c>
      <c r="G445" s="40">
        <v>39.6</v>
      </c>
      <c r="H445" s="136" t="s">
        <v>76</v>
      </c>
      <c r="I445" s="22">
        <v>3</v>
      </c>
      <c r="J445" s="134">
        <f>VLOOKUP(I445,'invulblad normen'!$A$10:$C$21,3,FALSE)</f>
        <v>0</v>
      </c>
      <c r="K445" s="22">
        <f t="shared" si="12"/>
        <v>0</v>
      </c>
      <c r="L445" s="22">
        <f t="shared" si="13"/>
        <v>0</v>
      </c>
    </row>
    <row r="446" spans="1:12" x14ac:dyDescent="0.25">
      <c r="A446" s="22" t="s">
        <v>142</v>
      </c>
      <c r="B446" s="24" t="s">
        <v>149</v>
      </c>
      <c r="C446" s="137">
        <v>3</v>
      </c>
      <c r="D446" s="22" t="s">
        <v>426</v>
      </c>
      <c r="E446" s="36" t="s">
        <v>935</v>
      </c>
      <c r="F446" s="132" t="s">
        <v>940</v>
      </c>
      <c r="G446" s="40">
        <v>14.8</v>
      </c>
      <c r="H446" s="30" t="s">
        <v>73</v>
      </c>
      <c r="I446" s="22">
        <v>3</v>
      </c>
      <c r="J446" s="134">
        <f>VLOOKUP(I446,'invulblad normen'!$A$10:$C$21,3,FALSE)</f>
        <v>0</v>
      </c>
      <c r="K446" s="22">
        <f t="shared" si="12"/>
        <v>0</v>
      </c>
      <c r="L446" s="22">
        <f t="shared" si="13"/>
        <v>0</v>
      </c>
    </row>
    <row r="447" spans="1:12" x14ac:dyDescent="0.25">
      <c r="A447" s="22" t="s">
        <v>142</v>
      </c>
      <c r="B447" s="24" t="s">
        <v>149</v>
      </c>
      <c r="C447" s="137">
        <v>3</v>
      </c>
      <c r="D447" s="22" t="s">
        <v>371</v>
      </c>
      <c r="E447" s="36" t="s">
        <v>714</v>
      </c>
      <c r="F447" s="132" t="s">
        <v>938</v>
      </c>
      <c r="G447" s="40">
        <v>77.2</v>
      </c>
      <c r="H447" s="136" t="s">
        <v>76</v>
      </c>
      <c r="I447" s="22">
        <v>1</v>
      </c>
      <c r="J447" s="134">
        <f>VLOOKUP(I447,'invulblad normen'!$A$10:$C$21,3,FALSE)</f>
        <v>0</v>
      </c>
      <c r="K447" s="22">
        <f t="shared" si="12"/>
        <v>0</v>
      </c>
      <c r="L447" s="22">
        <f t="shared" si="13"/>
        <v>0</v>
      </c>
    </row>
    <row r="448" spans="1:12" x14ac:dyDescent="0.25">
      <c r="A448" s="22" t="s">
        <v>142</v>
      </c>
      <c r="B448" s="24" t="s">
        <v>149</v>
      </c>
      <c r="C448" s="137">
        <v>3</v>
      </c>
      <c r="D448" s="22" t="s">
        <v>296</v>
      </c>
      <c r="E448" s="36" t="s">
        <v>717</v>
      </c>
      <c r="F448" s="132" t="s">
        <v>938</v>
      </c>
      <c r="G448" s="40">
        <v>52.9</v>
      </c>
      <c r="H448" s="136" t="s">
        <v>76</v>
      </c>
      <c r="I448" s="22">
        <v>1</v>
      </c>
      <c r="J448" s="134">
        <f>VLOOKUP(I448,'invulblad normen'!$A$10:$C$21,3,FALSE)</f>
        <v>0</v>
      </c>
      <c r="K448" s="22">
        <f t="shared" si="12"/>
        <v>0</v>
      </c>
      <c r="L448" s="22">
        <f t="shared" si="13"/>
        <v>0</v>
      </c>
    </row>
    <row r="449" spans="1:12" x14ac:dyDescent="0.25">
      <c r="A449" s="22" t="s">
        <v>142</v>
      </c>
      <c r="B449" s="24" t="s">
        <v>149</v>
      </c>
      <c r="C449" s="137">
        <v>3</v>
      </c>
      <c r="D449" s="22" t="s">
        <v>296</v>
      </c>
      <c r="E449" s="36" t="s">
        <v>718</v>
      </c>
      <c r="F449" s="132" t="s">
        <v>938</v>
      </c>
      <c r="G449" s="40">
        <v>52.9</v>
      </c>
      <c r="H449" s="136" t="s">
        <v>76</v>
      </c>
      <c r="I449" s="22">
        <v>1</v>
      </c>
      <c r="J449" s="134">
        <f>VLOOKUP(I449,'invulblad normen'!$A$10:$C$21,3,FALSE)</f>
        <v>0</v>
      </c>
      <c r="K449" s="22">
        <f t="shared" si="12"/>
        <v>0</v>
      </c>
      <c r="L449" s="22">
        <f t="shared" si="13"/>
        <v>0</v>
      </c>
    </row>
    <row r="450" spans="1:12" x14ac:dyDescent="0.25">
      <c r="A450" s="22" t="s">
        <v>142</v>
      </c>
      <c r="B450" s="24" t="s">
        <v>149</v>
      </c>
      <c r="C450" s="137">
        <v>3</v>
      </c>
      <c r="D450" s="22" t="s">
        <v>296</v>
      </c>
      <c r="E450" s="36" t="s">
        <v>730</v>
      </c>
      <c r="F450" s="132" t="s">
        <v>938</v>
      </c>
      <c r="G450" s="40">
        <v>52.5</v>
      </c>
      <c r="H450" s="136" t="s">
        <v>76</v>
      </c>
      <c r="I450" s="22">
        <v>1</v>
      </c>
      <c r="J450" s="134">
        <f>VLOOKUP(I450,'invulblad normen'!$A$10:$C$21,3,FALSE)</f>
        <v>0</v>
      </c>
      <c r="K450" s="22">
        <f t="shared" si="12"/>
        <v>0</v>
      </c>
      <c r="L450" s="22">
        <f t="shared" si="13"/>
        <v>0</v>
      </c>
    </row>
    <row r="451" spans="1:12" x14ac:dyDescent="0.25">
      <c r="A451" s="22" t="s">
        <v>142</v>
      </c>
      <c r="B451" s="24" t="s">
        <v>149</v>
      </c>
      <c r="C451" s="63">
        <v>1</v>
      </c>
      <c r="D451" s="22" t="s">
        <v>402</v>
      </c>
      <c r="E451" s="30" t="s">
        <v>818</v>
      </c>
      <c r="F451" s="29" t="s">
        <v>939</v>
      </c>
      <c r="G451" s="40">
        <v>9.4</v>
      </c>
      <c r="H451" s="136" t="s">
        <v>76</v>
      </c>
      <c r="I451" s="22">
        <v>6</v>
      </c>
      <c r="J451" s="134">
        <f>VLOOKUP(I451,'invulblad normen'!$A$10:$C$21,3,FALSE)</f>
        <v>0</v>
      </c>
      <c r="K451" s="22">
        <f t="shared" si="12"/>
        <v>0</v>
      </c>
      <c r="L451" s="22">
        <f t="shared" si="13"/>
        <v>0</v>
      </c>
    </row>
    <row r="452" spans="1:12" x14ac:dyDescent="0.25">
      <c r="A452" s="22" t="s">
        <v>142</v>
      </c>
      <c r="B452" s="24" t="s">
        <v>149</v>
      </c>
      <c r="C452" s="63">
        <v>1</v>
      </c>
      <c r="D452" s="22" t="s">
        <v>418</v>
      </c>
      <c r="E452" s="30" t="s">
        <v>820</v>
      </c>
      <c r="F452" s="135" t="s">
        <v>75</v>
      </c>
      <c r="G452" s="40">
        <v>19.600000000000001</v>
      </c>
      <c r="H452" s="136" t="s">
        <v>76</v>
      </c>
      <c r="I452" s="22">
        <v>3</v>
      </c>
      <c r="J452" s="134">
        <f>VLOOKUP(I452,'invulblad normen'!$A$10:$C$21,3,FALSE)</f>
        <v>0</v>
      </c>
      <c r="K452" s="22">
        <f t="shared" si="12"/>
        <v>0</v>
      </c>
      <c r="L452" s="22">
        <f t="shared" si="13"/>
        <v>0</v>
      </c>
    </row>
    <row r="453" spans="1:12" x14ac:dyDescent="0.25">
      <c r="A453" s="22" t="s">
        <v>142</v>
      </c>
      <c r="B453" s="24" t="s">
        <v>149</v>
      </c>
      <c r="C453" s="63">
        <v>1</v>
      </c>
      <c r="D453" s="22" t="s">
        <v>368</v>
      </c>
      <c r="E453" s="30" t="s">
        <v>819</v>
      </c>
      <c r="F453" s="135" t="s">
        <v>75</v>
      </c>
      <c r="G453" s="40">
        <v>147</v>
      </c>
      <c r="H453" s="136" t="s">
        <v>76</v>
      </c>
      <c r="I453" s="22">
        <v>3</v>
      </c>
      <c r="J453" s="134">
        <f>VLOOKUP(I453,'invulblad normen'!$A$10:$C$21,3,FALSE)</f>
        <v>0</v>
      </c>
      <c r="K453" s="22">
        <f t="shared" si="12"/>
        <v>0</v>
      </c>
      <c r="L453" s="22">
        <f t="shared" si="13"/>
        <v>0</v>
      </c>
    </row>
    <row r="454" spans="1:12" x14ac:dyDescent="0.25">
      <c r="A454" s="22" t="s">
        <v>142</v>
      </c>
      <c r="B454" s="24" t="s">
        <v>149</v>
      </c>
      <c r="C454" s="63">
        <v>1</v>
      </c>
      <c r="D454" s="22" t="s">
        <v>299</v>
      </c>
      <c r="E454" s="30" t="s">
        <v>654</v>
      </c>
      <c r="F454" s="132" t="s">
        <v>938</v>
      </c>
      <c r="G454" s="40">
        <v>21</v>
      </c>
      <c r="H454" s="136" t="s">
        <v>76</v>
      </c>
      <c r="I454" s="22">
        <v>1</v>
      </c>
      <c r="J454" s="134">
        <f>VLOOKUP(I454,'invulblad normen'!$A$10:$C$21,3,FALSE)</f>
        <v>0</v>
      </c>
      <c r="K454" s="22">
        <f t="shared" si="12"/>
        <v>0</v>
      </c>
      <c r="L454" s="22">
        <f t="shared" si="13"/>
        <v>0</v>
      </c>
    </row>
    <row r="455" spans="1:12" x14ac:dyDescent="0.25">
      <c r="A455" s="22" t="s">
        <v>142</v>
      </c>
      <c r="B455" s="24" t="s">
        <v>149</v>
      </c>
      <c r="C455" s="63">
        <v>1</v>
      </c>
      <c r="D455" s="22" t="s">
        <v>300</v>
      </c>
      <c r="E455" s="30" t="s">
        <v>655</v>
      </c>
      <c r="F455" s="132" t="s">
        <v>938</v>
      </c>
      <c r="G455" s="40">
        <v>199</v>
      </c>
      <c r="H455" s="136" t="s">
        <v>76</v>
      </c>
      <c r="I455" s="22">
        <v>1</v>
      </c>
      <c r="J455" s="134">
        <f>VLOOKUP(I455,'invulblad normen'!$A$10:$C$21,3,FALSE)</f>
        <v>0</v>
      </c>
      <c r="K455" s="22">
        <f t="shared" ref="K455:K518" si="14">J455*G455</f>
        <v>0</v>
      </c>
      <c r="L455" s="22">
        <f t="shared" ref="L455:L518" si="15">K455/200</f>
        <v>0</v>
      </c>
    </row>
    <row r="456" spans="1:12" x14ac:dyDescent="0.25">
      <c r="A456" s="22" t="s">
        <v>142</v>
      </c>
      <c r="B456" s="24" t="s">
        <v>149</v>
      </c>
      <c r="C456" s="63">
        <v>1</v>
      </c>
      <c r="D456" s="22" t="s">
        <v>301</v>
      </c>
      <c r="E456" s="30" t="s">
        <v>656</v>
      </c>
      <c r="F456" s="132" t="s">
        <v>938</v>
      </c>
      <c r="G456" s="40">
        <v>147.9</v>
      </c>
      <c r="H456" s="136" t="s">
        <v>76</v>
      </c>
      <c r="I456" s="22">
        <v>1</v>
      </c>
      <c r="J456" s="134">
        <f>VLOOKUP(I456,'invulblad normen'!$A$10:$C$21,3,FALSE)</f>
        <v>0</v>
      </c>
      <c r="K456" s="22">
        <f t="shared" si="14"/>
        <v>0</v>
      </c>
      <c r="L456" s="22">
        <f t="shared" si="15"/>
        <v>0</v>
      </c>
    </row>
    <row r="457" spans="1:12" x14ac:dyDescent="0.25">
      <c r="A457" s="22" t="s">
        <v>142</v>
      </c>
      <c r="B457" s="24" t="s">
        <v>149</v>
      </c>
      <c r="C457" s="63">
        <v>1</v>
      </c>
      <c r="D457" s="22" t="s">
        <v>302</v>
      </c>
      <c r="E457" s="30" t="s">
        <v>657</v>
      </c>
      <c r="F457" s="132" t="s">
        <v>938</v>
      </c>
      <c r="G457" s="40">
        <v>49.2</v>
      </c>
      <c r="H457" s="136" t="s">
        <v>76</v>
      </c>
      <c r="I457" s="22">
        <v>1</v>
      </c>
      <c r="J457" s="134">
        <f>VLOOKUP(I457,'invulblad normen'!$A$10:$C$21,3,FALSE)</f>
        <v>0</v>
      </c>
      <c r="K457" s="22">
        <f t="shared" si="14"/>
        <v>0</v>
      </c>
      <c r="L457" s="22">
        <f t="shared" si="15"/>
        <v>0</v>
      </c>
    </row>
    <row r="458" spans="1:12" x14ac:dyDescent="0.25">
      <c r="A458" s="22" t="s">
        <v>142</v>
      </c>
      <c r="B458" s="24" t="s">
        <v>149</v>
      </c>
      <c r="C458" s="63">
        <v>1</v>
      </c>
      <c r="D458" s="22" t="s">
        <v>305</v>
      </c>
      <c r="E458" s="30" t="s">
        <v>660</v>
      </c>
      <c r="F458" s="132" t="s">
        <v>938</v>
      </c>
      <c r="G458" s="40">
        <v>9.1</v>
      </c>
      <c r="H458" s="136" t="s">
        <v>76</v>
      </c>
      <c r="I458" s="22">
        <v>1</v>
      </c>
      <c r="J458" s="134">
        <f>VLOOKUP(I458,'invulblad normen'!$A$10:$C$21,3,FALSE)</f>
        <v>0</v>
      </c>
      <c r="K458" s="22">
        <f t="shared" si="14"/>
        <v>0</v>
      </c>
      <c r="L458" s="22">
        <f t="shared" si="15"/>
        <v>0</v>
      </c>
    </row>
    <row r="459" spans="1:12" x14ac:dyDescent="0.25">
      <c r="A459" s="22" t="s">
        <v>142</v>
      </c>
      <c r="B459" s="24" t="s">
        <v>149</v>
      </c>
      <c r="C459" s="63">
        <v>1</v>
      </c>
      <c r="D459" s="22" t="s">
        <v>306</v>
      </c>
      <c r="E459" s="30" t="s">
        <v>661</v>
      </c>
      <c r="F459" s="132" t="s">
        <v>938</v>
      </c>
      <c r="G459" s="40">
        <v>17.7</v>
      </c>
      <c r="H459" s="136" t="s">
        <v>76</v>
      </c>
      <c r="I459" s="22">
        <v>1</v>
      </c>
      <c r="J459" s="134">
        <f>VLOOKUP(I459,'invulblad normen'!$A$10:$C$21,3,FALSE)</f>
        <v>0</v>
      </c>
      <c r="K459" s="22">
        <f t="shared" si="14"/>
        <v>0</v>
      </c>
      <c r="L459" s="22">
        <f t="shared" si="15"/>
        <v>0</v>
      </c>
    </row>
    <row r="460" spans="1:12" x14ac:dyDescent="0.25">
      <c r="A460" s="22" t="s">
        <v>142</v>
      </c>
      <c r="B460" s="24" t="s">
        <v>149</v>
      </c>
      <c r="C460" s="63">
        <v>1</v>
      </c>
      <c r="D460" s="22" t="s">
        <v>307</v>
      </c>
      <c r="E460" s="30" t="s">
        <v>662</v>
      </c>
      <c r="F460" s="132" t="s">
        <v>938</v>
      </c>
      <c r="G460" s="40">
        <v>225.3</v>
      </c>
      <c r="H460" s="136" t="s">
        <v>76</v>
      </c>
      <c r="I460" s="22">
        <v>1</v>
      </c>
      <c r="J460" s="134">
        <f>VLOOKUP(I460,'invulblad normen'!$A$10:$C$21,3,FALSE)</f>
        <v>0</v>
      </c>
      <c r="K460" s="22">
        <f t="shared" si="14"/>
        <v>0</v>
      </c>
      <c r="L460" s="22">
        <f t="shared" si="15"/>
        <v>0</v>
      </c>
    </row>
    <row r="461" spans="1:12" x14ac:dyDescent="0.25">
      <c r="A461" s="22" t="s">
        <v>142</v>
      </c>
      <c r="B461" s="24" t="s">
        <v>149</v>
      </c>
      <c r="C461" s="63">
        <v>1</v>
      </c>
      <c r="D461" s="22" t="s">
        <v>308</v>
      </c>
      <c r="E461" s="30" t="s">
        <v>663</v>
      </c>
      <c r="F461" s="132" t="s">
        <v>938</v>
      </c>
      <c r="G461" s="40">
        <v>49.2</v>
      </c>
      <c r="H461" s="136" t="s">
        <v>76</v>
      </c>
      <c r="I461" s="22">
        <v>1</v>
      </c>
      <c r="J461" s="134">
        <f>VLOOKUP(I461,'invulblad normen'!$A$10:$C$21,3,FALSE)</f>
        <v>0</v>
      </c>
      <c r="K461" s="22">
        <f t="shared" si="14"/>
        <v>0</v>
      </c>
      <c r="L461" s="22">
        <f t="shared" si="15"/>
        <v>0</v>
      </c>
    </row>
    <row r="462" spans="1:12" x14ac:dyDescent="0.25">
      <c r="A462" s="22" t="s">
        <v>142</v>
      </c>
      <c r="B462" s="24" t="s">
        <v>149</v>
      </c>
      <c r="C462" s="63">
        <v>1</v>
      </c>
      <c r="D462" s="22" t="s">
        <v>309</v>
      </c>
      <c r="E462" s="30" t="s">
        <v>664</v>
      </c>
      <c r="F462" s="132" t="s">
        <v>938</v>
      </c>
      <c r="G462" s="40">
        <v>178</v>
      </c>
      <c r="H462" s="136" t="s">
        <v>76</v>
      </c>
      <c r="I462" s="22">
        <v>1</v>
      </c>
      <c r="J462" s="134">
        <f>VLOOKUP(I462,'invulblad normen'!$A$10:$C$21,3,FALSE)</f>
        <v>0</v>
      </c>
      <c r="K462" s="22">
        <f t="shared" si="14"/>
        <v>0</v>
      </c>
      <c r="L462" s="22">
        <f t="shared" si="15"/>
        <v>0</v>
      </c>
    </row>
    <row r="463" spans="1:12" x14ac:dyDescent="0.25">
      <c r="A463" s="22" t="s">
        <v>142</v>
      </c>
      <c r="B463" s="24" t="s">
        <v>149</v>
      </c>
      <c r="C463" s="63">
        <v>1</v>
      </c>
      <c r="D463" s="22" t="s">
        <v>311</v>
      </c>
      <c r="E463" s="30" t="s">
        <v>666</v>
      </c>
      <c r="F463" s="132" t="s">
        <v>938</v>
      </c>
      <c r="G463" s="40">
        <v>11.2</v>
      </c>
      <c r="H463" s="136" t="s">
        <v>76</v>
      </c>
      <c r="I463" s="22">
        <v>1</v>
      </c>
      <c r="J463" s="134">
        <f>VLOOKUP(I463,'invulblad normen'!$A$10:$C$21,3,FALSE)</f>
        <v>0</v>
      </c>
      <c r="K463" s="22">
        <f t="shared" si="14"/>
        <v>0</v>
      </c>
      <c r="L463" s="22">
        <f t="shared" si="15"/>
        <v>0</v>
      </c>
    </row>
    <row r="464" spans="1:12" x14ac:dyDescent="0.25">
      <c r="A464" s="22" t="s">
        <v>142</v>
      </c>
      <c r="B464" s="24" t="s">
        <v>149</v>
      </c>
      <c r="C464" s="63">
        <v>1</v>
      </c>
      <c r="D464" s="22" t="s">
        <v>308</v>
      </c>
      <c r="E464" s="30" t="s">
        <v>667</v>
      </c>
      <c r="F464" s="132" t="s">
        <v>938</v>
      </c>
      <c r="G464" s="40">
        <v>50.4</v>
      </c>
      <c r="H464" s="136" t="s">
        <v>76</v>
      </c>
      <c r="I464" s="22">
        <v>1</v>
      </c>
      <c r="J464" s="134">
        <f>VLOOKUP(I464,'invulblad normen'!$A$10:$C$21,3,FALSE)</f>
        <v>0</v>
      </c>
      <c r="K464" s="22">
        <f t="shared" si="14"/>
        <v>0</v>
      </c>
      <c r="L464" s="22">
        <f t="shared" si="15"/>
        <v>0</v>
      </c>
    </row>
    <row r="465" spans="1:12" x14ac:dyDescent="0.25">
      <c r="A465" s="22" t="s">
        <v>142</v>
      </c>
      <c r="B465" s="24" t="s">
        <v>149</v>
      </c>
      <c r="C465" s="63">
        <v>1</v>
      </c>
      <c r="D465" s="22" t="s">
        <v>312</v>
      </c>
      <c r="E465" s="30" t="s">
        <v>668</v>
      </c>
      <c r="F465" s="132" t="s">
        <v>938</v>
      </c>
      <c r="G465" s="40">
        <v>72.8</v>
      </c>
      <c r="H465" s="136" t="s">
        <v>76</v>
      </c>
      <c r="I465" s="22">
        <v>1</v>
      </c>
      <c r="J465" s="134">
        <f>VLOOKUP(I465,'invulblad normen'!$A$10:$C$21,3,FALSE)</f>
        <v>0</v>
      </c>
      <c r="K465" s="22">
        <f t="shared" si="14"/>
        <v>0</v>
      </c>
      <c r="L465" s="22">
        <f t="shared" si="15"/>
        <v>0</v>
      </c>
    </row>
    <row r="466" spans="1:12" x14ac:dyDescent="0.25">
      <c r="A466" s="22" t="s">
        <v>142</v>
      </c>
      <c r="B466" s="24" t="s">
        <v>149</v>
      </c>
      <c r="C466" s="63">
        <v>1</v>
      </c>
      <c r="D466" s="22" t="s">
        <v>313</v>
      </c>
      <c r="E466" s="30" t="s">
        <v>670</v>
      </c>
      <c r="F466" s="132" t="s">
        <v>938</v>
      </c>
      <c r="G466" s="40">
        <v>281.8</v>
      </c>
      <c r="H466" s="136" t="s">
        <v>76</v>
      </c>
      <c r="I466" s="22">
        <v>1</v>
      </c>
      <c r="J466" s="134">
        <f>VLOOKUP(I466,'invulblad normen'!$A$10:$C$21,3,FALSE)</f>
        <v>0</v>
      </c>
      <c r="K466" s="22">
        <f t="shared" si="14"/>
        <v>0</v>
      </c>
      <c r="L466" s="22">
        <f t="shared" si="15"/>
        <v>0</v>
      </c>
    </row>
    <row r="467" spans="1:12" x14ac:dyDescent="0.25">
      <c r="A467" s="22" t="s">
        <v>142</v>
      </c>
      <c r="B467" s="24" t="s">
        <v>149</v>
      </c>
      <c r="C467" s="63">
        <v>1</v>
      </c>
      <c r="D467" s="22" t="s">
        <v>314</v>
      </c>
      <c r="E467" s="30" t="s">
        <v>671</v>
      </c>
      <c r="F467" s="132" t="s">
        <v>938</v>
      </c>
      <c r="G467" s="40">
        <v>76</v>
      </c>
      <c r="H467" s="136" t="s">
        <v>76</v>
      </c>
      <c r="I467" s="22">
        <v>1</v>
      </c>
      <c r="J467" s="134">
        <f>VLOOKUP(I467,'invulblad normen'!$A$10:$C$21,3,FALSE)</f>
        <v>0</v>
      </c>
      <c r="K467" s="22">
        <f t="shared" si="14"/>
        <v>0</v>
      </c>
      <c r="L467" s="22">
        <f t="shared" si="15"/>
        <v>0</v>
      </c>
    </row>
    <row r="468" spans="1:12" x14ac:dyDescent="0.25">
      <c r="A468" s="22" t="s">
        <v>142</v>
      </c>
      <c r="B468" s="24" t="s">
        <v>149</v>
      </c>
      <c r="C468" s="29">
        <v>2</v>
      </c>
      <c r="D468" s="22" t="s">
        <v>452</v>
      </c>
      <c r="E468" s="30" t="s">
        <v>870</v>
      </c>
      <c r="F468" s="29" t="s">
        <v>939</v>
      </c>
      <c r="G468" s="40">
        <v>14.8</v>
      </c>
      <c r="H468" s="136" t="s">
        <v>76</v>
      </c>
      <c r="I468" s="22">
        <v>6</v>
      </c>
      <c r="J468" s="134">
        <f>VLOOKUP(I468,'invulblad normen'!$A$10:$C$21,3,FALSE)</f>
        <v>0</v>
      </c>
      <c r="K468" s="22">
        <f t="shared" si="14"/>
        <v>0</v>
      </c>
      <c r="L468" s="22">
        <f t="shared" si="15"/>
        <v>0</v>
      </c>
    </row>
    <row r="469" spans="1:12" x14ac:dyDescent="0.25">
      <c r="A469" s="22" t="s">
        <v>142</v>
      </c>
      <c r="B469" s="24" t="s">
        <v>149</v>
      </c>
      <c r="C469" s="29">
        <v>2</v>
      </c>
      <c r="D469" s="22" t="s">
        <v>419</v>
      </c>
      <c r="E469" s="30" t="s">
        <v>871</v>
      </c>
      <c r="F469" s="135" t="s">
        <v>75</v>
      </c>
      <c r="G469" s="40">
        <v>152.4</v>
      </c>
      <c r="H469" s="136" t="s">
        <v>76</v>
      </c>
      <c r="I469" s="22">
        <v>3</v>
      </c>
      <c r="J469" s="134">
        <f>VLOOKUP(I469,'invulblad normen'!$A$10:$C$21,3,FALSE)</f>
        <v>0</v>
      </c>
      <c r="K469" s="22">
        <f t="shared" si="14"/>
        <v>0</v>
      </c>
      <c r="L469" s="22">
        <f t="shared" si="15"/>
        <v>0</v>
      </c>
    </row>
    <row r="470" spans="1:12" x14ac:dyDescent="0.25">
      <c r="A470" s="22" t="s">
        <v>142</v>
      </c>
      <c r="B470" s="24" t="s">
        <v>149</v>
      </c>
      <c r="C470" s="29">
        <v>2</v>
      </c>
      <c r="D470" s="22" t="s">
        <v>453</v>
      </c>
      <c r="E470" s="30" t="s">
        <v>872</v>
      </c>
      <c r="F470" s="29" t="s">
        <v>101</v>
      </c>
      <c r="G470" s="40">
        <v>21.8</v>
      </c>
      <c r="H470" s="136" t="s">
        <v>76</v>
      </c>
      <c r="I470" s="22">
        <v>2</v>
      </c>
      <c r="J470" s="134">
        <f>VLOOKUP(I470,'invulblad normen'!$A$10:$C$21,3,FALSE)</f>
        <v>0</v>
      </c>
      <c r="K470" s="22">
        <f t="shared" si="14"/>
        <v>0</v>
      </c>
      <c r="L470" s="22">
        <f t="shared" si="15"/>
        <v>0</v>
      </c>
    </row>
    <row r="471" spans="1:12" x14ac:dyDescent="0.25">
      <c r="A471" s="22" t="s">
        <v>142</v>
      </c>
      <c r="B471" s="24" t="s">
        <v>149</v>
      </c>
      <c r="C471" s="29">
        <v>2</v>
      </c>
      <c r="D471" s="22" t="s">
        <v>346</v>
      </c>
      <c r="E471" s="30" t="s">
        <v>687</v>
      </c>
      <c r="F471" s="132" t="s">
        <v>938</v>
      </c>
      <c r="G471" s="40">
        <v>46.9</v>
      </c>
      <c r="H471" s="136" t="s">
        <v>76</v>
      </c>
      <c r="I471" s="22">
        <v>1</v>
      </c>
      <c r="J471" s="134">
        <f>VLOOKUP(I471,'invulblad normen'!$A$10:$C$21,3,FALSE)</f>
        <v>0</v>
      </c>
      <c r="K471" s="22">
        <f t="shared" si="14"/>
        <v>0</v>
      </c>
      <c r="L471" s="22">
        <f t="shared" si="15"/>
        <v>0</v>
      </c>
    </row>
    <row r="472" spans="1:12" x14ac:dyDescent="0.25">
      <c r="A472" s="22" t="s">
        <v>142</v>
      </c>
      <c r="B472" s="24" t="s">
        <v>149</v>
      </c>
      <c r="C472" s="29">
        <v>2</v>
      </c>
      <c r="D472" s="22" t="s">
        <v>346</v>
      </c>
      <c r="E472" s="30" t="s">
        <v>688</v>
      </c>
      <c r="F472" s="132" t="s">
        <v>938</v>
      </c>
      <c r="G472" s="40">
        <v>46.9</v>
      </c>
      <c r="H472" s="136" t="s">
        <v>76</v>
      </c>
      <c r="I472" s="22">
        <v>1</v>
      </c>
      <c r="J472" s="134">
        <f>VLOOKUP(I472,'invulblad normen'!$A$10:$C$21,3,FALSE)</f>
        <v>0</v>
      </c>
      <c r="K472" s="22">
        <f t="shared" si="14"/>
        <v>0</v>
      </c>
      <c r="L472" s="22">
        <f t="shared" si="15"/>
        <v>0</v>
      </c>
    </row>
    <row r="473" spans="1:12" x14ac:dyDescent="0.25">
      <c r="A473" s="22" t="s">
        <v>142</v>
      </c>
      <c r="B473" s="24" t="s">
        <v>149</v>
      </c>
      <c r="C473" s="29">
        <v>2</v>
      </c>
      <c r="D473" s="22" t="s">
        <v>454</v>
      </c>
      <c r="E473" s="30" t="s">
        <v>875</v>
      </c>
      <c r="F473" s="132" t="s">
        <v>940</v>
      </c>
      <c r="G473" s="40">
        <v>19.899999999999999</v>
      </c>
      <c r="H473" s="136" t="s">
        <v>76</v>
      </c>
      <c r="I473" s="22">
        <v>3</v>
      </c>
      <c r="J473" s="134">
        <f>VLOOKUP(I473,'invulblad normen'!$A$10:$C$21,3,FALSE)</f>
        <v>0</v>
      </c>
      <c r="K473" s="22">
        <f t="shared" si="14"/>
        <v>0</v>
      </c>
      <c r="L473" s="22">
        <f t="shared" si="15"/>
        <v>0</v>
      </c>
    </row>
    <row r="474" spans="1:12" x14ac:dyDescent="0.25">
      <c r="A474" s="22" t="s">
        <v>142</v>
      </c>
      <c r="B474" s="24" t="s">
        <v>149</v>
      </c>
      <c r="C474" s="29">
        <v>2</v>
      </c>
      <c r="D474" s="22" t="s">
        <v>350</v>
      </c>
      <c r="E474" s="30" t="s">
        <v>689</v>
      </c>
      <c r="F474" s="132" t="s">
        <v>938</v>
      </c>
      <c r="G474" s="40">
        <v>66.400000000000006</v>
      </c>
      <c r="H474" s="136" t="s">
        <v>76</v>
      </c>
      <c r="I474" s="22">
        <v>1</v>
      </c>
      <c r="J474" s="134">
        <f>VLOOKUP(I474,'invulblad normen'!$A$10:$C$21,3,FALSE)</f>
        <v>0</v>
      </c>
      <c r="K474" s="22">
        <f t="shared" si="14"/>
        <v>0</v>
      </c>
      <c r="L474" s="22">
        <f t="shared" si="15"/>
        <v>0</v>
      </c>
    </row>
    <row r="475" spans="1:12" x14ac:dyDescent="0.25">
      <c r="A475" s="22" t="s">
        <v>142</v>
      </c>
      <c r="B475" s="24" t="s">
        <v>149</v>
      </c>
      <c r="C475" s="29">
        <v>2</v>
      </c>
      <c r="D475" s="22" t="s">
        <v>346</v>
      </c>
      <c r="E475" s="30" t="s">
        <v>690</v>
      </c>
      <c r="F475" s="132" t="s">
        <v>938</v>
      </c>
      <c r="G475" s="40">
        <v>79.2</v>
      </c>
      <c r="H475" s="136" t="s">
        <v>76</v>
      </c>
      <c r="I475" s="22">
        <v>1</v>
      </c>
      <c r="J475" s="134">
        <f>VLOOKUP(I475,'invulblad normen'!$A$10:$C$21,3,FALSE)</f>
        <v>0</v>
      </c>
      <c r="K475" s="22">
        <f t="shared" si="14"/>
        <v>0</v>
      </c>
      <c r="L475" s="22">
        <f t="shared" si="15"/>
        <v>0</v>
      </c>
    </row>
    <row r="476" spans="1:12" x14ac:dyDescent="0.25">
      <c r="A476" s="22" t="s">
        <v>142</v>
      </c>
      <c r="B476" s="24" t="s">
        <v>149</v>
      </c>
      <c r="C476" s="29">
        <v>2</v>
      </c>
      <c r="D476" s="22" t="s">
        <v>346</v>
      </c>
      <c r="E476" s="30" t="s">
        <v>691</v>
      </c>
      <c r="F476" s="132" t="s">
        <v>938</v>
      </c>
      <c r="G476" s="40">
        <v>47.4</v>
      </c>
      <c r="H476" s="136" t="s">
        <v>76</v>
      </c>
      <c r="I476" s="22">
        <v>1</v>
      </c>
      <c r="J476" s="134">
        <f>VLOOKUP(I476,'invulblad normen'!$A$10:$C$21,3,FALSE)</f>
        <v>0</v>
      </c>
      <c r="K476" s="22">
        <f t="shared" si="14"/>
        <v>0</v>
      </c>
      <c r="L476" s="22">
        <f t="shared" si="15"/>
        <v>0</v>
      </c>
    </row>
    <row r="477" spans="1:12" x14ac:dyDescent="0.25">
      <c r="A477" s="22" t="s">
        <v>142</v>
      </c>
      <c r="B477" s="24" t="s">
        <v>149</v>
      </c>
      <c r="C477" s="29">
        <v>2</v>
      </c>
      <c r="D477" s="22" t="s">
        <v>455</v>
      </c>
      <c r="E477" s="30" t="s">
        <v>878</v>
      </c>
      <c r="F477" s="132" t="s">
        <v>940</v>
      </c>
      <c r="G477" s="40">
        <v>27.9</v>
      </c>
      <c r="H477" s="30" t="s">
        <v>73</v>
      </c>
      <c r="I477" s="22">
        <v>3</v>
      </c>
      <c r="J477" s="134">
        <f>VLOOKUP(I477,'invulblad normen'!$A$10:$C$21,3,FALSE)</f>
        <v>0</v>
      </c>
      <c r="K477" s="22">
        <f t="shared" si="14"/>
        <v>0</v>
      </c>
      <c r="L477" s="22">
        <f t="shared" si="15"/>
        <v>0</v>
      </c>
    </row>
    <row r="478" spans="1:12" x14ac:dyDescent="0.25">
      <c r="A478" s="22" t="s">
        <v>142</v>
      </c>
      <c r="B478" s="24" t="s">
        <v>149</v>
      </c>
      <c r="C478" s="29">
        <v>2</v>
      </c>
      <c r="D478" s="22" t="s">
        <v>426</v>
      </c>
      <c r="E478" s="30" t="s">
        <v>879</v>
      </c>
      <c r="F478" s="132" t="s">
        <v>940</v>
      </c>
      <c r="G478" s="40">
        <v>20.3</v>
      </c>
      <c r="H478" s="30" t="s">
        <v>73</v>
      </c>
      <c r="I478" s="22">
        <v>3</v>
      </c>
      <c r="J478" s="134">
        <f>VLOOKUP(I478,'invulblad normen'!$A$10:$C$21,3,FALSE)</f>
        <v>0</v>
      </c>
      <c r="K478" s="22">
        <f t="shared" si="14"/>
        <v>0</v>
      </c>
      <c r="L478" s="22">
        <f t="shared" si="15"/>
        <v>0</v>
      </c>
    </row>
    <row r="479" spans="1:12" x14ac:dyDescent="0.25">
      <c r="A479" s="22" t="s">
        <v>142</v>
      </c>
      <c r="B479" s="24" t="s">
        <v>149</v>
      </c>
      <c r="C479" s="29">
        <v>2</v>
      </c>
      <c r="D479" s="22" t="s">
        <v>351</v>
      </c>
      <c r="E479" s="30" t="s">
        <v>692</v>
      </c>
      <c r="F479" s="132" t="s">
        <v>938</v>
      </c>
      <c r="G479" s="40">
        <v>84.1</v>
      </c>
      <c r="H479" s="136" t="s">
        <v>76</v>
      </c>
      <c r="I479" s="22">
        <v>1</v>
      </c>
      <c r="J479" s="134">
        <f>VLOOKUP(I479,'invulblad normen'!$A$10:$C$21,3,FALSE)</f>
        <v>0</v>
      </c>
      <c r="K479" s="22">
        <f t="shared" si="14"/>
        <v>0</v>
      </c>
      <c r="L479" s="22">
        <f t="shared" si="15"/>
        <v>0</v>
      </c>
    </row>
    <row r="480" spans="1:12" x14ac:dyDescent="0.25">
      <c r="A480" s="22" t="s">
        <v>142</v>
      </c>
      <c r="B480" s="24" t="s">
        <v>149</v>
      </c>
      <c r="C480" s="29">
        <v>2</v>
      </c>
      <c r="D480" s="22" t="s">
        <v>407</v>
      </c>
      <c r="E480" s="30" t="s">
        <v>881</v>
      </c>
      <c r="F480" s="29" t="s">
        <v>101</v>
      </c>
      <c r="G480" s="40">
        <v>12.7</v>
      </c>
      <c r="H480" s="136" t="s">
        <v>76</v>
      </c>
      <c r="I480" s="22">
        <v>2</v>
      </c>
      <c r="J480" s="134">
        <f>VLOOKUP(I480,'invulblad normen'!$A$10:$C$21,3,FALSE)</f>
        <v>0</v>
      </c>
      <c r="K480" s="22">
        <f t="shared" si="14"/>
        <v>0</v>
      </c>
      <c r="L480" s="22">
        <f t="shared" si="15"/>
        <v>0</v>
      </c>
    </row>
    <row r="481" spans="1:12" x14ac:dyDescent="0.25">
      <c r="A481" s="22" t="s">
        <v>142</v>
      </c>
      <c r="B481" s="24" t="s">
        <v>149</v>
      </c>
      <c r="C481" s="29">
        <v>2</v>
      </c>
      <c r="D481" s="22" t="s">
        <v>457</v>
      </c>
      <c r="E481" s="30" t="s">
        <v>882</v>
      </c>
      <c r="F481" s="135" t="s">
        <v>75</v>
      </c>
      <c r="G481" s="40">
        <v>51.8</v>
      </c>
      <c r="H481" s="136" t="s">
        <v>76</v>
      </c>
      <c r="I481" s="22">
        <v>3</v>
      </c>
      <c r="J481" s="134">
        <f>VLOOKUP(I481,'invulblad normen'!$A$10:$C$21,3,FALSE)</f>
        <v>0</v>
      </c>
      <c r="K481" s="22">
        <f t="shared" si="14"/>
        <v>0</v>
      </c>
      <c r="L481" s="22">
        <f t="shared" si="15"/>
        <v>0</v>
      </c>
    </row>
    <row r="482" spans="1:12" x14ac:dyDescent="0.25">
      <c r="A482" s="24" t="s">
        <v>139</v>
      </c>
      <c r="B482" s="24" t="s">
        <v>144</v>
      </c>
      <c r="C482" s="63" t="s">
        <v>946</v>
      </c>
      <c r="D482" s="28" t="s">
        <v>72</v>
      </c>
      <c r="E482" s="33" t="s">
        <v>514</v>
      </c>
      <c r="F482" s="132" t="s">
        <v>940</v>
      </c>
      <c r="G482" s="37">
        <v>32.5</v>
      </c>
      <c r="H482" s="30" t="s">
        <v>73</v>
      </c>
      <c r="I482" s="22">
        <v>3</v>
      </c>
      <c r="J482" s="134">
        <f>VLOOKUP(I482,'invulblad normen'!$A$10:$C$21,3,FALSE)</f>
        <v>0</v>
      </c>
      <c r="K482" s="22">
        <f t="shared" si="14"/>
        <v>0</v>
      </c>
      <c r="L482" s="22">
        <f t="shared" si="15"/>
        <v>0</v>
      </c>
    </row>
    <row r="483" spans="1:12" x14ac:dyDescent="0.25">
      <c r="A483" s="24" t="s">
        <v>139</v>
      </c>
      <c r="B483" s="24" t="s">
        <v>144</v>
      </c>
      <c r="C483" s="63" t="s">
        <v>946</v>
      </c>
      <c r="D483" s="28" t="s">
        <v>72</v>
      </c>
      <c r="E483" s="33" t="s">
        <v>513</v>
      </c>
      <c r="F483" s="132" t="s">
        <v>940</v>
      </c>
      <c r="G483" s="37">
        <v>33</v>
      </c>
      <c r="H483" s="30" t="s">
        <v>73</v>
      </c>
      <c r="I483" s="22">
        <v>3</v>
      </c>
      <c r="J483" s="134">
        <f>VLOOKUP(I483,'invulblad normen'!$A$10:$C$21,3,FALSE)</f>
        <v>0</v>
      </c>
      <c r="K483" s="22">
        <f t="shared" si="14"/>
        <v>0</v>
      </c>
      <c r="L483" s="22">
        <f t="shared" si="15"/>
        <v>0</v>
      </c>
    </row>
    <row r="484" spans="1:12" x14ac:dyDescent="0.25">
      <c r="A484" s="24" t="s">
        <v>139</v>
      </c>
      <c r="B484" s="24" t="s">
        <v>144</v>
      </c>
      <c r="C484" s="63" t="s">
        <v>946</v>
      </c>
      <c r="D484" s="26" t="s">
        <v>72</v>
      </c>
      <c r="E484" s="33" t="s">
        <v>512</v>
      </c>
      <c r="F484" s="132" t="s">
        <v>940</v>
      </c>
      <c r="G484" s="37">
        <v>21.6</v>
      </c>
      <c r="H484" s="30" t="s">
        <v>73</v>
      </c>
      <c r="I484" s="22">
        <v>3</v>
      </c>
      <c r="J484" s="134">
        <f>VLOOKUP(I484,'invulblad normen'!$A$10:$C$21,3,FALSE)</f>
        <v>0</v>
      </c>
      <c r="K484" s="22">
        <f t="shared" si="14"/>
        <v>0</v>
      </c>
      <c r="L484" s="22">
        <f t="shared" si="15"/>
        <v>0</v>
      </c>
    </row>
    <row r="485" spans="1:12" x14ac:dyDescent="0.25">
      <c r="A485" s="24" t="s">
        <v>139</v>
      </c>
      <c r="B485" s="24" t="s">
        <v>144</v>
      </c>
      <c r="C485" s="63" t="s">
        <v>946</v>
      </c>
      <c r="D485" s="26" t="s">
        <v>72</v>
      </c>
      <c r="E485" s="34" t="s">
        <v>511</v>
      </c>
      <c r="F485" s="132" t="s">
        <v>940</v>
      </c>
      <c r="G485" s="37">
        <v>62</v>
      </c>
      <c r="H485" s="30" t="s">
        <v>73</v>
      </c>
      <c r="I485" s="22">
        <v>3</v>
      </c>
      <c r="J485" s="134">
        <f>VLOOKUP(I485,'invulblad normen'!$A$10:$C$21,3,FALSE)</f>
        <v>0</v>
      </c>
      <c r="K485" s="22">
        <f t="shared" si="14"/>
        <v>0</v>
      </c>
      <c r="L485" s="22">
        <f t="shared" si="15"/>
        <v>0</v>
      </c>
    </row>
    <row r="486" spans="1:12" x14ac:dyDescent="0.25">
      <c r="A486" s="24" t="s">
        <v>139</v>
      </c>
      <c r="B486" s="24" t="s">
        <v>144</v>
      </c>
      <c r="C486" s="63" t="s">
        <v>946</v>
      </c>
      <c r="D486" s="28" t="s">
        <v>72</v>
      </c>
      <c r="E486" s="33" t="s">
        <v>515</v>
      </c>
      <c r="F486" s="132" t="s">
        <v>940</v>
      </c>
      <c r="G486" s="37">
        <v>45</v>
      </c>
      <c r="H486" s="30" t="s">
        <v>73</v>
      </c>
      <c r="I486" s="22">
        <v>3</v>
      </c>
      <c r="J486" s="134">
        <f>VLOOKUP(I486,'invulblad normen'!$A$10:$C$21,3,FALSE)</f>
        <v>0</v>
      </c>
      <c r="K486" s="22">
        <f t="shared" si="14"/>
        <v>0</v>
      </c>
      <c r="L486" s="22">
        <f t="shared" si="15"/>
        <v>0</v>
      </c>
    </row>
    <row r="487" spans="1:12" x14ac:dyDescent="0.25">
      <c r="A487" s="24" t="s">
        <v>139</v>
      </c>
      <c r="B487" s="24" t="s">
        <v>144</v>
      </c>
      <c r="C487" s="63" t="s">
        <v>946</v>
      </c>
      <c r="D487" s="26" t="s">
        <v>178</v>
      </c>
      <c r="E487" s="32" t="s">
        <v>516</v>
      </c>
      <c r="F487" s="132" t="s">
        <v>940</v>
      </c>
      <c r="G487" s="37">
        <v>31.6</v>
      </c>
      <c r="H487" s="30" t="s">
        <v>73</v>
      </c>
      <c r="I487" s="22">
        <v>3</v>
      </c>
      <c r="J487" s="134">
        <f>VLOOKUP(I487,'invulblad normen'!$A$10:$C$21,3,FALSE)</f>
        <v>0</v>
      </c>
      <c r="K487" s="22">
        <f t="shared" si="14"/>
        <v>0</v>
      </c>
      <c r="L487" s="22">
        <f t="shared" si="15"/>
        <v>0</v>
      </c>
    </row>
    <row r="488" spans="1:12" x14ac:dyDescent="0.25">
      <c r="A488" s="22" t="s">
        <v>142</v>
      </c>
      <c r="B488" s="24" t="s">
        <v>149</v>
      </c>
      <c r="C488" s="63">
        <v>1</v>
      </c>
      <c r="D488" s="22" t="s">
        <v>429</v>
      </c>
      <c r="E488" s="30" t="s">
        <v>821</v>
      </c>
      <c r="F488" s="29" t="s">
        <v>939</v>
      </c>
      <c r="G488" s="40">
        <v>10</v>
      </c>
      <c r="H488" s="136" t="s">
        <v>76</v>
      </c>
      <c r="I488" s="22">
        <v>6</v>
      </c>
      <c r="J488" s="134">
        <f>VLOOKUP(I488,'invulblad normen'!$A$10:$C$21,3,FALSE)</f>
        <v>0</v>
      </c>
      <c r="K488" s="22">
        <f t="shared" si="14"/>
        <v>0</v>
      </c>
      <c r="L488" s="22">
        <f t="shared" si="15"/>
        <v>0</v>
      </c>
    </row>
    <row r="489" spans="1:12" x14ac:dyDescent="0.25">
      <c r="A489" s="22" t="s">
        <v>142</v>
      </c>
      <c r="B489" s="24" t="s">
        <v>149</v>
      </c>
      <c r="C489" s="63">
        <v>1</v>
      </c>
      <c r="D489" s="22" t="s">
        <v>8</v>
      </c>
      <c r="E489" s="30" t="s">
        <v>822</v>
      </c>
      <c r="F489" s="29" t="s">
        <v>101</v>
      </c>
      <c r="G489" s="40">
        <v>6</v>
      </c>
      <c r="H489" s="136" t="s">
        <v>76</v>
      </c>
      <c r="I489" s="22">
        <v>2</v>
      </c>
      <c r="J489" s="134">
        <f>VLOOKUP(I489,'invulblad normen'!$A$10:$C$21,3,FALSE)</f>
        <v>0</v>
      </c>
      <c r="K489" s="22">
        <f t="shared" si="14"/>
        <v>0</v>
      </c>
      <c r="L489" s="22">
        <f t="shared" si="15"/>
        <v>0</v>
      </c>
    </row>
    <row r="490" spans="1:12" x14ac:dyDescent="0.25">
      <c r="A490" s="22" t="s">
        <v>142</v>
      </c>
      <c r="B490" s="24" t="s">
        <v>149</v>
      </c>
      <c r="C490" s="63">
        <v>1</v>
      </c>
      <c r="D490" s="22" t="s">
        <v>430</v>
      </c>
      <c r="E490" s="30" t="s">
        <v>823</v>
      </c>
      <c r="F490" s="137" t="s">
        <v>943</v>
      </c>
      <c r="G490" s="40">
        <v>70.599999999999994</v>
      </c>
      <c r="H490" s="136" t="s">
        <v>76</v>
      </c>
      <c r="I490" s="22">
        <v>9</v>
      </c>
      <c r="J490" s="134">
        <f>VLOOKUP(I490,'invulblad normen'!$A$10:$C$21,3,FALSE)</f>
        <v>0</v>
      </c>
      <c r="K490" s="22">
        <f t="shared" si="14"/>
        <v>0</v>
      </c>
      <c r="L490" s="22">
        <f t="shared" si="15"/>
        <v>0</v>
      </c>
    </row>
    <row r="491" spans="1:12" x14ac:dyDescent="0.25">
      <c r="A491" s="22" t="s">
        <v>142</v>
      </c>
      <c r="B491" s="24" t="s">
        <v>149</v>
      </c>
      <c r="C491" s="63">
        <v>1</v>
      </c>
      <c r="D491" s="22" t="s">
        <v>968</v>
      </c>
      <c r="E491" s="30" t="s">
        <v>824</v>
      </c>
      <c r="F491" s="137" t="s">
        <v>944</v>
      </c>
      <c r="G491" s="40">
        <v>18.399999999999999</v>
      </c>
      <c r="H491" s="136" t="s">
        <v>76</v>
      </c>
      <c r="I491" s="22">
        <v>11</v>
      </c>
      <c r="J491" s="134">
        <f>VLOOKUP(I491,'invulblad normen'!$A$10:$C$21,3,FALSE)</f>
        <v>0</v>
      </c>
      <c r="K491" s="22">
        <f t="shared" si="14"/>
        <v>0</v>
      </c>
      <c r="L491" s="22">
        <f t="shared" si="15"/>
        <v>0</v>
      </c>
    </row>
    <row r="492" spans="1:12" x14ac:dyDescent="0.25">
      <c r="A492" s="22" t="s">
        <v>142</v>
      </c>
      <c r="B492" s="24" t="s">
        <v>149</v>
      </c>
      <c r="C492" s="63">
        <v>1</v>
      </c>
      <c r="D492" s="22" t="s">
        <v>368</v>
      </c>
      <c r="E492" s="30" t="s">
        <v>825</v>
      </c>
      <c r="F492" s="135" t="s">
        <v>75</v>
      </c>
      <c r="G492" s="40">
        <v>38.299999999999997</v>
      </c>
      <c r="H492" s="136" t="s">
        <v>76</v>
      </c>
      <c r="I492" s="22">
        <v>3</v>
      </c>
      <c r="J492" s="134">
        <f>VLOOKUP(I492,'invulblad normen'!$A$10:$C$21,3,FALSE)</f>
        <v>0</v>
      </c>
      <c r="K492" s="22">
        <f t="shared" si="14"/>
        <v>0</v>
      </c>
      <c r="L492" s="22">
        <f t="shared" si="15"/>
        <v>0</v>
      </c>
    </row>
    <row r="493" spans="1:12" x14ac:dyDescent="0.25">
      <c r="A493" s="22" t="s">
        <v>142</v>
      </c>
      <c r="B493" s="24" t="s">
        <v>149</v>
      </c>
      <c r="C493" s="63">
        <v>1</v>
      </c>
      <c r="D493" s="22" t="s">
        <v>386</v>
      </c>
      <c r="E493" s="30" t="s">
        <v>826</v>
      </c>
      <c r="F493" s="29" t="s">
        <v>941</v>
      </c>
      <c r="G493" s="40">
        <v>5.8</v>
      </c>
      <c r="H493" s="136" t="s">
        <v>76</v>
      </c>
      <c r="I493" s="22">
        <v>8</v>
      </c>
      <c r="J493" s="134">
        <f>VLOOKUP(I493,'invulblad normen'!$A$10:$C$21,3,FALSE)</f>
        <v>0</v>
      </c>
      <c r="K493" s="22">
        <f t="shared" si="14"/>
        <v>0</v>
      </c>
      <c r="L493" s="22">
        <f t="shared" si="15"/>
        <v>0</v>
      </c>
    </row>
    <row r="494" spans="1:12" x14ac:dyDescent="0.25">
      <c r="A494" s="22" t="s">
        <v>142</v>
      </c>
      <c r="B494" s="24" t="s">
        <v>149</v>
      </c>
      <c r="C494" s="63">
        <v>1</v>
      </c>
      <c r="D494" s="22" t="s">
        <v>386</v>
      </c>
      <c r="E494" s="30" t="s">
        <v>827</v>
      </c>
      <c r="F494" s="29" t="s">
        <v>941</v>
      </c>
      <c r="G494" s="40">
        <v>5.8</v>
      </c>
      <c r="H494" s="136" t="s">
        <v>76</v>
      </c>
      <c r="I494" s="22">
        <v>8</v>
      </c>
      <c r="J494" s="134">
        <f>VLOOKUP(I494,'invulblad normen'!$A$10:$C$21,3,FALSE)</f>
        <v>0</v>
      </c>
      <c r="K494" s="22">
        <f t="shared" si="14"/>
        <v>0</v>
      </c>
      <c r="L494" s="22">
        <f t="shared" si="15"/>
        <v>0</v>
      </c>
    </row>
    <row r="495" spans="1:12" x14ac:dyDescent="0.25">
      <c r="A495" s="22" t="s">
        <v>142</v>
      </c>
      <c r="B495" s="24" t="s">
        <v>149</v>
      </c>
      <c r="C495" s="63">
        <v>1</v>
      </c>
      <c r="D495" s="22" t="s">
        <v>431</v>
      </c>
      <c r="E495" s="30" t="s">
        <v>828</v>
      </c>
      <c r="F495" s="29" t="s">
        <v>941</v>
      </c>
      <c r="G495" s="40">
        <v>8.8000000000000007</v>
      </c>
      <c r="H495" s="136" t="s">
        <v>76</v>
      </c>
      <c r="I495" s="22">
        <v>8</v>
      </c>
      <c r="J495" s="134">
        <f>VLOOKUP(I495,'invulblad normen'!$A$10:$C$21,3,FALSE)</f>
        <v>0</v>
      </c>
      <c r="K495" s="22">
        <f t="shared" si="14"/>
        <v>0</v>
      </c>
      <c r="L495" s="22">
        <f t="shared" si="15"/>
        <v>0</v>
      </c>
    </row>
    <row r="496" spans="1:12" x14ac:dyDescent="0.25">
      <c r="A496" s="22" t="s">
        <v>142</v>
      </c>
      <c r="B496" s="24" t="s">
        <v>149</v>
      </c>
      <c r="C496" s="63">
        <v>1</v>
      </c>
      <c r="D496" s="22" t="s">
        <v>315</v>
      </c>
      <c r="E496" s="30" t="s">
        <v>672</v>
      </c>
      <c r="F496" s="132" t="s">
        <v>938</v>
      </c>
      <c r="G496" s="40">
        <v>123.2</v>
      </c>
      <c r="H496" s="136" t="s">
        <v>76</v>
      </c>
      <c r="I496" s="22">
        <v>1</v>
      </c>
      <c r="J496" s="134">
        <f>VLOOKUP(I496,'invulblad normen'!$A$10:$C$21,3,FALSE)</f>
        <v>0</v>
      </c>
      <c r="K496" s="22">
        <f t="shared" si="14"/>
        <v>0</v>
      </c>
      <c r="L496" s="22">
        <f t="shared" si="15"/>
        <v>0</v>
      </c>
    </row>
    <row r="497" spans="1:12" x14ac:dyDescent="0.25">
      <c r="A497" s="22" t="s">
        <v>142</v>
      </c>
      <c r="B497" s="24" t="s">
        <v>149</v>
      </c>
      <c r="C497" s="63">
        <v>1</v>
      </c>
      <c r="D497" s="22" t="s">
        <v>433</v>
      </c>
      <c r="E497" s="30" t="s">
        <v>829</v>
      </c>
      <c r="F497" s="135" t="s">
        <v>75</v>
      </c>
      <c r="G497" s="40">
        <v>12.4</v>
      </c>
      <c r="H497" s="136" t="s">
        <v>76</v>
      </c>
      <c r="I497" s="22">
        <v>3</v>
      </c>
      <c r="J497" s="134">
        <f>VLOOKUP(I497,'invulblad normen'!$A$10:$C$21,3,FALSE)</f>
        <v>0</v>
      </c>
      <c r="K497" s="22">
        <f t="shared" si="14"/>
        <v>0</v>
      </c>
      <c r="L497" s="22">
        <f t="shared" si="15"/>
        <v>0</v>
      </c>
    </row>
    <row r="498" spans="1:12" x14ac:dyDescent="0.25">
      <c r="A498" s="22" t="s">
        <v>142</v>
      </c>
      <c r="B498" s="24" t="s">
        <v>149</v>
      </c>
      <c r="C498" s="63">
        <v>1</v>
      </c>
      <c r="D498" s="22" t="s">
        <v>434</v>
      </c>
      <c r="E498" s="30" t="s">
        <v>830</v>
      </c>
      <c r="F498" s="137" t="s">
        <v>943</v>
      </c>
      <c r="G498" s="40">
        <v>264.8</v>
      </c>
      <c r="H498" s="136" t="s">
        <v>76</v>
      </c>
      <c r="I498" s="22">
        <v>9</v>
      </c>
      <c r="J498" s="134">
        <f>VLOOKUP(I498,'invulblad normen'!$A$10:$C$21,3,FALSE)</f>
        <v>0</v>
      </c>
      <c r="K498" s="22">
        <f t="shared" si="14"/>
        <v>0</v>
      </c>
      <c r="L498" s="22">
        <f t="shared" si="15"/>
        <v>0</v>
      </c>
    </row>
    <row r="499" spans="1:12" x14ac:dyDescent="0.25">
      <c r="A499" s="22" t="s">
        <v>142</v>
      </c>
      <c r="B499" s="24" t="s">
        <v>149</v>
      </c>
      <c r="C499" s="63">
        <v>1</v>
      </c>
      <c r="D499" s="22" t="s">
        <v>435</v>
      </c>
      <c r="E499" s="30" t="s">
        <v>831</v>
      </c>
      <c r="F499" s="135" t="s">
        <v>75</v>
      </c>
      <c r="G499" s="40">
        <v>4.8</v>
      </c>
      <c r="H499" s="136" t="s">
        <v>76</v>
      </c>
      <c r="I499" s="22">
        <v>3</v>
      </c>
      <c r="J499" s="134">
        <f>VLOOKUP(I499,'invulblad normen'!$A$10:$C$21,3,FALSE)</f>
        <v>0</v>
      </c>
      <c r="K499" s="22">
        <f t="shared" si="14"/>
        <v>0</v>
      </c>
      <c r="L499" s="22">
        <f t="shared" si="15"/>
        <v>0</v>
      </c>
    </row>
    <row r="500" spans="1:12" x14ac:dyDescent="0.25">
      <c r="A500" s="22" t="s">
        <v>142</v>
      </c>
      <c r="B500" s="24" t="s">
        <v>149</v>
      </c>
      <c r="C500" s="63">
        <v>1</v>
      </c>
      <c r="D500" s="22" t="s">
        <v>436</v>
      </c>
      <c r="E500" s="30" t="s">
        <v>832</v>
      </c>
      <c r="F500" s="137" t="s">
        <v>943</v>
      </c>
      <c r="G500" s="40">
        <v>266</v>
      </c>
      <c r="H500" s="136" t="s">
        <v>76</v>
      </c>
      <c r="I500" s="22">
        <v>9</v>
      </c>
      <c r="J500" s="134">
        <f>VLOOKUP(I500,'invulblad normen'!$A$10:$C$21,3,FALSE)</f>
        <v>0</v>
      </c>
      <c r="K500" s="22">
        <f t="shared" si="14"/>
        <v>0</v>
      </c>
      <c r="L500" s="22">
        <f t="shared" si="15"/>
        <v>0</v>
      </c>
    </row>
    <row r="501" spans="1:12" x14ac:dyDescent="0.25">
      <c r="A501" s="22" t="s">
        <v>142</v>
      </c>
      <c r="B501" s="24" t="s">
        <v>149</v>
      </c>
      <c r="C501" s="63">
        <v>1</v>
      </c>
      <c r="D501" s="22" t="s">
        <v>437</v>
      </c>
      <c r="E501" s="30" t="s">
        <v>833</v>
      </c>
      <c r="F501" s="135" t="s">
        <v>75</v>
      </c>
      <c r="G501" s="40">
        <v>4.8</v>
      </c>
      <c r="H501" s="136" t="s">
        <v>76</v>
      </c>
      <c r="I501" s="22">
        <v>3</v>
      </c>
      <c r="J501" s="134">
        <f>VLOOKUP(I501,'invulblad normen'!$A$10:$C$21,3,FALSE)</f>
        <v>0</v>
      </c>
      <c r="K501" s="22">
        <f t="shared" si="14"/>
        <v>0</v>
      </c>
      <c r="L501" s="22">
        <f t="shared" si="15"/>
        <v>0</v>
      </c>
    </row>
    <row r="502" spans="1:12" x14ac:dyDescent="0.25">
      <c r="A502" s="22" t="s">
        <v>142</v>
      </c>
      <c r="B502" s="24" t="s">
        <v>149</v>
      </c>
      <c r="C502" s="63">
        <v>1</v>
      </c>
      <c r="D502" s="22" t="s">
        <v>438</v>
      </c>
      <c r="E502" s="30" t="s">
        <v>834</v>
      </c>
      <c r="F502" s="137" t="s">
        <v>943</v>
      </c>
      <c r="G502" s="41">
        <v>264</v>
      </c>
      <c r="H502" s="136" t="s">
        <v>76</v>
      </c>
      <c r="I502" s="22">
        <v>9</v>
      </c>
      <c r="J502" s="134">
        <f>VLOOKUP(I502,'invulblad normen'!$A$10:$C$21,3,FALSE)</f>
        <v>0</v>
      </c>
      <c r="K502" s="22">
        <f t="shared" si="14"/>
        <v>0</v>
      </c>
      <c r="L502" s="22">
        <f t="shared" si="15"/>
        <v>0</v>
      </c>
    </row>
    <row r="503" spans="1:12" x14ac:dyDescent="0.25">
      <c r="A503" s="22" t="s">
        <v>142</v>
      </c>
      <c r="B503" s="24" t="s">
        <v>149</v>
      </c>
      <c r="C503" s="29">
        <v>2</v>
      </c>
      <c r="D503" s="22" t="s">
        <v>368</v>
      </c>
      <c r="E503" s="30" t="s">
        <v>883</v>
      </c>
      <c r="F503" s="135" t="s">
        <v>75</v>
      </c>
      <c r="G503" s="40">
        <v>19.600000000000001</v>
      </c>
      <c r="H503" s="136" t="s">
        <v>76</v>
      </c>
      <c r="I503" s="22">
        <v>3</v>
      </c>
      <c r="J503" s="134">
        <f>VLOOKUP(I503,'invulblad normen'!$A$10:$C$21,3,FALSE)</f>
        <v>0</v>
      </c>
      <c r="K503" s="22">
        <f t="shared" si="14"/>
        <v>0</v>
      </c>
      <c r="L503" s="22">
        <f t="shared" si="15"/>
        <v>0</v>
      </c>
    </row>
    <row r="504" spans="1:12" x14ac:dyDescent="0.25">
      <c r="A504" s="22" t="s">
        <v>142</v>
      </c>
      <c r="B504" s="24" t="s">
        <v>149</v>
      </c>
      <c r="C504" s="29">
        <v>2</v>
      </c>
      <c r="D504" s="22" t="s">
        <v>352</v>
      </c>
      <c r="E504" s="36" t="s">
        <v>693</v>
      </c>
      <c r="F504" s="132" t="s">
        <v>938</v>
      </c>
      <c r="G504" s="40">
        <v>25.7</v>
      </c>
      <c r="H504" s="136" t="s">
        <v>76</v>
      </c>
      <c r="I504" s="22">
        <v>1</v>
      </c>
      <c r="J504" s="134">
        <f>VLOOKUP(I504,'invulblad normen'!$A$10:$C$21,3,FALSE)</f>
        <v>0</v>
      </c>
      <c r="K504" s="22">
        <f t="shared" si="14"/>
        <v>0</v>
      </c>
      <c r="L504" s="22">
        <f t="shared" si="15"/>
        <v>0</v>
      </c>
    </row>
    <row r="505" spans="1:12" x14ac:dyDescent="0.25">
      <c r="A505" s="22" t="s">
        <v>142</v>
      </c>
      <c r="B505" s="24" t="s">
        <v>149</v>
      </c>
      <c r="C505" s="29">
        <v>2</v>
      </c>
      <c r="D505" s="22" t="s">
        <v>368</v>
      </c>
      <c r="E505" s="36" t="s">
        <v>884</v>
      </c>
      <c r="F505" s="135" t="s">
        <v>75</v>
      </c>
      <c r="G505" s="40">
        <v>11.3</v>
      </c>
      <c r="H505" s="136" t="s">
        <v>76</v>
      </c>
      <c r="I505" s="22">
        <v>3</v>
      </c>
      <c r="J505" s="134">
        <f>VLOOKUP(I505,'invulblad normen'!$A$10:$C$21,3,FALSE)</f>
        <v>0</v>
      </c>
      <c r="K505" s="22">
        <f t="shared" si="14"/>
        <v>0</v>
      </c>
      <c r="L505" s="22">
        <f t="shared" si="15"/>
        <v>0</v>
      </c>
    </row>
    <row r="506" spans="1:12" x14ac:dyDescent="0.25">
      <c r="A506" s="22" t="s">
        <v>142</v>
      </c>
      <c r="B506" s="24" t="s">
        <v>149</v>
      </c>
      <c r="C506" s="29">
        <v>2</v>
      </c>
      <c r="D506" s="22" t="s">
        <v>459</v>
      </c>
      <c r="E506" s="36" t="s">
        <v>885</v>
      </c>
      <c r="F506" s="132" t="s">
        <v>940</v>
      </c>
      <c r="G506" s="40">
        <v>20.9</v>
      </c>
      <c r="H506" s="136" t="s">
        <v>76</v>
      </c>
      <c r="I506" s="22">
        <v>3</v>
      </c>
      <c r="J506" s="134">
        <f>VLOOKUP(I506,'invulblad normen'!$A$10:$C$21,3,FALSE)</f>
        <v>0</v>
      </c>
      <c r="K506" s="22">
        <f t="shared" si="14"/>
        <v>0</v>
      </c>
      <c r="L506" s="22">
        <f t="shared" si="15"/>
        <v>0</v>
      </c>
    </row>
    <row r="507" spans="1:12" x14ac:dyDescent="0.25">
      <c r="A507" s="22" t="s">
        <v>142</v>
      </c>
      <c r="B507" s="24" t="s">
        <v>149</v>
      </c>
      <c r="C507" s="29">
        <v>2</v>
      </c>
      <c r="D507" s="22" t="s">
        <v>460</v>
      </c>
      <c r="E507" s="36" t="s">
        <v>886</v>
      </c>
      <c r="F507" s="29" t="s">
        <v>941</v>
      </c>
      <c r="G507" s="40">
        <v>4.7</v>
      </c>
      <c r="H507" s="136" t="s">
        <v>76</v>
      </c>
      <c r="I507" s="22">
        <v>8</v>
      </c>
      <c r="J507" s="134">
        <f>VLOOKUP(I507,'invulblad normen'!$A$10:$C$21,3,FALSE)</f>
        <v>0</v>
      </c>
      <c r="K507" s="22">
        <f t="shared" si="14"/>
        <v>0</v>
      </c>
      <c r="L507" s="22">
        <f t="shared" si="15"/>
        <v>0</v>
      </c>
    </row>
    <row r="508" spans="1:12" x14ac:dyDescent="0.25">
      <c r="A508" s="22" t="s">
        <v>142</v>
      </c>
      <c r="B508" s="24" t="s">
        <v>149</v>
      </c>
      <c r="C508" s="29">
        <v>2</v>
      </c>
      <c r="D508" s="22" t="s">
        <v>460</v>
      </c>
      <c r="E508" s="36" t="s">
        <v>887</v>
      </c>
      <c r="F508" s="29" t="s">
        <v>941</v>
      </c>
      <c r="G508" s="40">
        <v>4.7</v>
      </c>
      <c r="H508" s="136" t="s">
        <v>76</v>
      </c>
      <c r="I508" s="22">
        <v>8</v>
      </c>
      <c r="J508" s="134">
        <f>VLOOKUP(I508,'invulblad normen'!$A$10:$C$21,3,FALSE)</f>
        <v>0</v>
      </c>
      <c r="K508" s="22">
        <f t="shared" si="14"/>
        <v>0</v>
      </c>
      <c r="L508" s="22">
        <f t="shared" si="15"/>
        <v>0</v>
      </c>
    </row>
    <row r="509" spans="1:12" x14ac:dyDescent="0.25">
      <c r="A509" s="22" t="s">
        <v>142</v>
      </c>
      <c r="B509" s="24" t="s">
        <v>149</v>
      </c>
      <c r="C509" s="29">
        <v>2</v>
      </c>
      <c r="D509" s="22" t="s">
        <v>217</v>
      </c>
      <c r="E509" s="36" t="s">
        <v>888</v>
      </c>
      <c r="F509" s="29" t="s">
        <v>941</v>
      </c>
      <c r="G509" s="40">
        <v>4.4000000000000004</v>
      </c>
      <c r="H509" s="136" t="s">
        <v>76</v>
      </c>
      <c r="I509" s="22">
        <v>8</v>
      </c>
      <c r="J509" s="134">
        <f>VLOOKUP(I509,'invulblad normen'!$A$10:$C$21,3,FALSE)</f>
        <v>0</v>
      </c>
      <c r="K509" s="22">
        <f t="shared" si="14"/>
        <v>0</v>
      </c>
      <c r="L509" s="22">
        <f t="shared" si="15"/>
        <v>0</v>
      </c>
    </row>
    <row r="510" spans="1:12" x14ac:dyDescent="0.25">
      <c r="A510" s="22" t="s">
        <v>142</v>
      </c>
      <c r="B510" s="24" t="s">
        <v>149</v>
      </c>
      <c r="C510" s="29">
        <v>2</v>
      </c>
      <c r="D510" s="22" t="s">
        <v>461</v>
      </c>
      <c r="E510" s="36" t="s">
        <v>889</v>
      </c>
      <c r="F510" s="29" t="s">
        <v>941</v>
      </c>
      <c r="G510" s="40">
        <v>5.9</v>
      </c>
      <c r="H510" s="136" t="s">
        <v>76</v>
      </c>
      <c r="I510" s="22">
        <v>8</v>
      </c>
      <c r="J510" s="134">
        <f>VLOOKUP(I510,'invulblad normen'!$A$10:$C$21,3,FALSE)</f>
        <v>0</v>
      </c>
      <c r="K510" s="22">
        <f t="shared" si="14"/>
        <v>0</v>
      </c>
      <c r="L510" s="22">
        <f t="shared" si="15"/>
        <v>0</v>
      </c>
    </row>
    <row r="511" spans="1:12" x14ac:dyDescent="0.25">
      <c r="A511" s="22" t="s">
        <v>142</v>
      </c>
      <c r="B511" s="24" t="s">
        <v>149</v>
      </c>
      <c r="C511" s="29">
        <v>2</v>
      </c>
      <c r="D511" s="22" t="s">
        <v>461</v>
      </c>
      <c r="E511" s="36" t="s">
        <v>890</v>
      </c>
      <c r="F511" s="29" t="s">
        <v>941</v>
      </c>
      <c r="G511" s="40">
        <v>6.3</v>
      </c>
      <c r="H511" s="136" t="s">
        <v>76</v>
      </c>
      <c r="I511" s="22">
        <v>8</v>
      </c>
      <c r="J511" s="134">
        <f>VLOOKUP(I511,'invulblad normen'!$A$10:$C$21,3,FALSE)</f>
        <v>0</v>
      </c>
      <c r="K511" s="22">
        <f t="shared" si="14"/>
        <v>0</v>
      </c>
      <c r="L511" s="22">
        <f t="shared" si="15"/>
        <v>0</v>
      </c>
    </row>
    <row r="512" spans="1:12" x14ac:dyDescent="0.25">
      <c r="A512" s="22" t="s">
        <v>142</v>
      </c>
      <c r="B512" s="24" t="s">
        <v>149</v>
      </c>
      <c r="C512" s="29">
        <v>2</v>
      </c>
      <c r="D512" s="22" t="s">
        <v>462</v>
      </c>
      <c r="E512" s="36" t="s">
        <v>891</v>
      </c>
      <c r="F512" s="135" t="s">
        <v>75</v>
      </c>
      <c r="G512" s="40">
        <v>31.7</v>
      </c>
      <c r="H512" s="136" t="s">
        <v>76</v>
      </c>
      <c r="I512" s="22">
        <v>3</v>
      </c>
      <c r="J512" s="134">
        <f>VLOOKUP(I512,'invulblad normen'!$A$10:$C$21,3,FALSE)</f>
        <v>0</v>
      </c>
      <c r="K512" s="22">
        <f t="shared" si="14"/>
        <v>0</v>
      </c>
      <c r="L512" s="22">
        <f t="shared" si="15"/>
        <v>0</v>
      </c>
    </row>
    <row r="513" spans="1:12" x14ac:dyDescent="0.25">
      <c r="A513" s="22" t="s">
        <v>142</v>
      </c>
      <c r="B513" s="24" t="s">
        <v>149</v>
      </c>
      <c r="C513" s="29">
        <v>2</v>
      </c>
      <c r="D513" s="22" t="s">
        <v>463</v>
      </c>
      <c r="E513" s="36" t="s">
        <v>892</v>
      </c>
      <c r="F513" s="29" t="s">
        <v>939</v>
      </c>
      <c r="G513" s="40">
        <v>9.4</v>
      </c>
      <c r="H513" s="136" t="s">
        <v>76</v>
      </c>
      <c r="I513" s="22">
        <v>6</v>
      </c>
      <c r="J513" s="134">
        <f>VLOOKUP(I513,'invulblad normen'!$A$10:$C$21,3,FALSE)</f>
        <v>0</v>
      </c>
      <c r="K513" s="22">
        <f t="shared" si="14"/>
        <v>0</v>
      </c>
      <c r="L513" s="22">
        <f t="shared" si="15"/>
        <v>0</v>
      </c>
    </row>
    <row r="514" spans="1:12" x14ac:dyDescent="0.25">
      <c r="A514" s="22" t="s">
        <v>142</v>
      </c>
      <c r="B514" s="24" t="s">
        <v>149</v>
      </c>
      <c r="C514" s="29">
        <v>2</v>
      </c>
      <c r="D514" s="22" t="s">
        <v>464</v>
      </c>
      <c r="E514" s="36" t="s">
        <v>893</v>
      </c>
      <c r="F514" s="29" t="s">
        <v>939</v>
      </c>
      <c r="G514" s="40">
        <v>4.4000000000000004</v>
      </c>
      <c r="H514" s="136" t="s">
        <v>76</v>
      </c>
      <c r="I514" s="22">
        <v>6</v>
      </c>
      <c r="J514" s="134">
        <f>VLOOKUP(I514,'invulblad normen'!$A$10:$C$21,3,FALSE)</f>
        <v>0</v>
      </c>
      <c r="K514" s="22">
        <f t="shared" si="14"/>
        <v>0</v>
      </c>
      <c r="L514" s="22">
        <f t="shared" si="15"/>
        <v>0</v>
      </c>
    </row>
    <row r="515" spans="1:12" x14ac:dyDescent="0.25">
      <c r="A515" s="22" t="s">
        <v>142</v>
      </c>
      <c r="B515" s="24" t="s">
        <v>149</v>
      </c>
      <c r="C515" s="29">
        <v>2</v>
      </c>
      <c r="D515" s="22" t="s">
        <v>465</v>
      </c>
      <c r="E515" s="36" t="s">
        <v>894</v>
      </c>
      <c r="F515" s="29" t="s">
        <v>939</v>
      </c>
      <c r="G515" s="40">
        <v>4.4000000000000004</v>
      </c>
      <c r="H515" s="136" t="s">
        <v>76</v>
      </c>
      <c r="I515" s="22">
        <v>6</v>
      </c>
      <c r="J515" s="134">
        <f>VLOOKUP(I515,'invulblad normen'!$A$10:$C$21,3,FALSE)</f>
        <v>0</v>
      </c>
      <c r="K515" s="22">
        <f t="shared" si="14"/>
        <v>0</v>
      </c>
      <c r="L515" s="22">
        <f t="shared" si="15"/>
        <v>0</v>
      </c>
    </row>
    <row r="516" spans="1:12" x14ac:dyDescent="0.25">
      <c r="A516" s="22" t="s">
        <v>142</v>
      </c>
      <c r="B516" s="24" t="s">
        <v>149</v>
      </c>
      <c r="C516" s="29">
        <v>2</v>
      </c>
      <c r="D516" s="22" t="s">
        <v>401</v>
      </c>
      <c r="E516" s="36" t="s">
        <v>895</v>
      </c>
      <c r="F516" s="137" t="s">
        <v>942</v>
      </c>
      <c r="G516" s="40">
        <v>21.8</v>
      </c>
      <c r="H516" s="136" t="s">
        <v>76</v>
      </c>
      <c r="I516" s="22">
        <v>10</v>
      </c>
      <c r="J516" s="134">
        <f>VLOOKUP(I516,'invulblad normen'!$A$10:$C$21,3,FALSE)</f>
        <v>0</v>
      </c>
      <c r="K516" s="22">
        <f t="shared" si="14"/>
        <v>0</v>
      </c>
      <c r="L516" s="22">
        <f t="shared" si="15"/>
        <v>0</v>
      </c>
    </row>
    <row r="517" spans="1:12" x14ac:dyDescent="0.25">
      <c r="A517" s="22" t="s">
        <v>142</v>
      </c>
      <c r="B517" s="24" t="s">
        <v>149</v>
      </c>
      <c r="C517" s="29">
        <v>2</v>
      </c>
      <c r="D517" s="22" t="s">
        <v>431</v>
      </c>
      <c r="E517" s="36" t="s">
        <v>896</v>
      </c>
      <c r="F517" s="137" t="s">
        <v>942</v>
      </c>
      <c r="G517" s="40">
        <v>6.7</v>
      </c>
      <c r="H517" s="136" t="s">
        <v>76</v>
      </c>
      <c r="I517" s="22">
        <v>10</v>
      </c>
      <c r="J517" s="134">
        <f>VLOOKUP(I517,'invulblad normen'!$A$10:$C$21,3,FALSE)</f>
        <v>0</v>
      </c>
      <c r="K517" s="22">
        <f t="shared" si="14"/>
        <v>0</v>
      </c>
      <c r="L517" s="22">
        <f t="shared" si="15"/>
        <v>0</v>
      </c>
    </row>
    <row r="518" spans="1:12" x14ac:dyDescent="0.25">
      <c r="A518" s="22" t="s">
        <v>142</v>
      </c>
      <c r="B518" s="24" t="s">
        <v>149</v>
      </c>
      <c r="C518" s="29">
        <v>2</v>
      </c>
      <c r="D518" s="22" t="s">
        <v>401</v>
      </c>
      <c r="E518" s="36" t="s">
        <v>897</v>
      </c>
      <c r="F518" s="137" t="s">
        <v>942</v>
      </c>
      <c r="G518" s="40">
        <v>21.8</v>
      </c>
      <c r="H518" s="136" t="s">
        <v>76</v>
      </c>
      <c r="I518" s="22">
        <v>10</v>
      </c>
      <c r="J518" s="134">
        <f>VLOOKUP(I518,'invulblad normen'!$A$10:$C$21,3,FALSE)</f>
        <v>0</v>
      </c>
      <c r="K518" s="22">
        <f t="shared" si="14"/>
        <v>0</v>
      </c>
      <c r="L518" s="22">
        <f t="shared" si="15"/>
        <v>0</v>
      </c>
    </row>
    <row r="519" spans="1:12" x14ac:dyDescent="0.25">
      <c r="A519" s="22" t="s">
        <v>142</v>
      </c>
      <c r="B519" s="24" t="s">
        <v>149</v>
      </c>
      <c r="C519" s="29">
        <v>2</v>
      </c>
      <c r="D519" s="22" t="s">
        <v>431</v>
      </c>
      <c r="E519" s="36" t="s">
        <v>898</v>
      </c>
      <c r="F519" s="137" t="s">
        <v>942</v>
      </c>
      <c r="G519" s="40">
        <v>6.7</v>
      </c>
      <c r="H519" s="136" t="s">
        <v>76</v>
      </c>
      <c r="I519" s="22">
        <v>10</v>
      </c>
      <c r="J519" s="134">
        <f>VLOOKUP(I519,'invulblad normen'!$A$10:$C$21,3,FALSE)</f>
        <v>0</v>
      </c>
      <c r="K519" s="22">
        <f t="shared" ref="K519:K582" si="16">J519*G519</f>
        <v>0</v>
      </c>
      <c r="L519" s="22">
        <f t="shared" ref="L519:L582" si="17">K519/200</f>
        <v>0</v>
      </c>
    </row>
    <row r="520" spans="1:12" x14ac:dyDescent="0.25">
      <c r="A520" s="22" t="s">
        <v>142</v>
      </c>
      <c r="B520" s="24" t="s">
        <v>149</v>
      </c>
      <c r="C520" s="29">
        <v>2</v>
      </c>
      <c r="D520" s="22" t="s">
        <v>401</v>
      </c>
      <c r="E520" s="36" t="s">
        <v>899</v>
      </c>
      <c r="F520" s="137" t="s">
        <v>942</v>
      </c>
      <c r="G520" s="40">
        <v>21.8</v>
      </c>
      <c r="H520" s="136" t="s">
        <v>76</v>
      </c>
      <c r="I520" s="22">
        <v>10</v>
      </c>
      <c r="J520" s="134">
        <f>VLOOKUP(I520,'invulblad normen'!$A$10:$C$21,3,FALSE)</f>
        <v>0</v>
      </c>
      <c r="K520" s="22">
        <f t="shared" si="16"/>
        <v>0</v>
      </c>
      <c r="L520" s="22">
        <f t="shared" si="17"/>
        <v>0</v>
      </c>
    </row>
    <row r="521" spans="1:12" x14ac:dyDescent="0.25">
      <c r="A521" s="22" t="s">
        <v>142</v>
      </c>
      <c r="B521" s="24" t="s">
        <v>149</v>
      </c>
      <c r="C521" s="29">
        <v>2</v>
      </c>
      <c r="D521" s="22" t="s">
        <v>401</v>
      </c>
      <c r="E521" s="36" t="s">
        <v>900</v>
      </c>
      <c r="F521" s="137" t="s">
        <v>942</v>
      </c>
      <c r="G521" s="40">
        <v>26.5</v>
      </c>
      <c r="H521" s="136" t="s">
        <v>76</v>
      </c>
      <c r="I521" s="22">
        <v>10</v>
      </c>
      <c r="J521" s="134">
        <f>VLOOKUP(I521,'invulblad normen'!$A$10:$C$21,3,FALSE)</f>
        <v>0</v>
      </c>
      <c r="K521" s="22">
        <f t="shared" si="16"/>
        <v>0</v>
      </c>
      <c r="L521" s="22">
        <f t="shared" si="17"/>
        <v>0</v>
      </c>
    </row>
    <row r="522" spans="1:12" x14ac:dyDescent="0.25">
      <c r="A522" s="22" t="s">
        <v>142</v>
      </c>
      <c r="B522" s="24" t="s">
        <v>149</v>
      </c>
      <c r="C522" s="29">
        <v>2</v>
      </c>
      <c r="D522" s="22" t="s">
        <v>431</v>
      </c>
      <c r="E522" s="36" t="s">
        <v>901</v>
      </c>
      <c r="F522" s="137" t="s">
        <v>942</v>
      </c>
      <c r="G522" s="40">
        <v>6.9</v>
      </c>
      <c r="H522" s="136" t="s">
        <v>76</v>
      </c>
      <c r="I522" s="22">
        <v>10</v>
      </c>
      <c r="J522" s="134">
        <f>VLOOKUP(I522,'invulblad normen'!$A$10:$C$21,3,FALSE)</f>
        <v>0</v>
      </c>
      <c r="K522" s="22">
        <f t="shared" si="16"/>
        <v>0</v>
      </c>
      <c r="L522" s="22">
        <f t="shared" si="17"/>
        <v>0</v>
      </c>
    </row>
    <row r="523" spans="1:12" x14ac:dyDescent="0.25">
      <c r="A523" s="22" t="s">
        <v>142</v>
      </c>
      <c r="B523" s="24" t="s">
        <v>149</v>
      </c>
      <c r="C523" s="29">
        <v>2</v>
      </c>
      <c r="D523" s="22" t="s">
        <v>401</v>
      </c>
      <c r="E523" s="36" t="s">
        <v>902</v>
      </c>
      <c r="F523" s="137" t="s">
        <v>942</v>
      </c>
      <c r="G523" s="40">
        <v>26.5</v>
      </c>
      <c r="H523" s="136" t="s">
        <v>76</v>
      </c>
      <c r="I523" s="22">
        <v>10</v>
      </c>
      <c r="J523" s="134">
        <f>VLOOKUP(I523,'invulblad normen'!$A$10:$C$21,3,FALSE)</f>
        <v>0</v>
      </c>
      <c r="K523" s="22">
        <f t="shared" si="16"/>
        <v>0</v>
      </c>
      <c r="L523" s="22">
        <f t="shared" si="17"/>
        <v>0</v>
      </c>
    </row>
    <row r="524" spans="1:12" x14ac:dyDescent="0.25">
      <c r="A524" s="22" t="s">
        <v>142</v>
      </c>
      <c r="B524" s="24" t="s">
        <v>149</v>
      </c>
      <c r="C524" s="29">
        <v>2</v>
      </c>
      <c r="D524" s="22" t="s">
        <v>431</v>
      </c>
      <c r="E524" s="36" t="s">
        <v>903</v>
      </c>
      <c r="F524" s="137" t="s">
        <v>942</v>
      </c>
      <c r="G524" s="40">
        <v>6.9</v>
      </c>
      <c r="H524" s="136" t="s">
        <v>76</v>
      </c>
      <c r="I524" s="22">
        <v>10</v>
      </c>
      <c r="J524" s="134">
        <f>VLOOKUP(I524,'invulblad normen'!$A$10:$C$21,3,FALSE)</f>
        <v>0</v>
      </c>
      <c r="K524" s="22">
        <f t="shared" si="16"/>
        <v>0</v>
      </c>
      <c r="L524" s="22">
        <f t="shared" si="17"/>
        <v>0</v>
      </c>
    </row>
    <row r="525" spans="1:12" x14ac:dyDescent="0.25">
      <c r="A525" s="22" t="s">
        <v>142</v>
      </c>
      <c r="B525" s="24" t="s">
        <v>149</v>
      </c>
      <c r="C525" s="29">
        <v>2</v>
      </c>
      <c r="D525" s="22" t="s">
        <v>401</v>
      </c>
      <c r="E525" s="36" t="s">
        <v>904</v>
      </c>
      <c r="F525" s="137" t="s">
        <v>942</v>
      </c>
      <c r="G525" s="40">
        <v>20.5</v>
      </c>
      <c r="H525" s="136" t="s">
        <v>76</v>
      </c>
      <c r="I525" s="22">
        <v>10</v>
      </c>
      <c r="J525" s="134">
        <f>VLOOKUP(I525,'invulblad normen'!$A$10:$C$21,3,FALSE)</f>
        <v>0</v>
      </c>
      <c r="K525" s="22">
        <f t="shared" si="16"/>
        <v>0</v>
      </c>
      <c r="L525" s="22">
        <f t="shared" si="17"/>
        <v>0</v>
      </c>
    </row>
    <row r="526" spans="1:12" x14ac:dyDescent="0.25">
      <c r="A526" s="22" t="s">
        <v>142</v>
      </c>
      <c r="B526" s="24" t="s">
        <v>149</v>
      </c>
      <c r="C526" s="29">
        <v>2</v>
      </c>
      <c r="D526" s="22" t="s">
        <v>431</v>
      </c>
      <c r="E526" s="36" t="s">
        <v>905</v>
      </c>
      <c r="F526" s="137" t="s">
        <v>942</v>
      </c>
      <c r="G526" s="40">
        <v>6.9</v>
      </c>
      <c r="H526" s="136" t="s">
        <v>76</v>
      </c>
      <c r="I526" s="22">
        <v>10</v>
      </c>
      <c r="J526" s="134">
        <f>VLOOKUP(I526,'invulblad normen'!$A$10:$C$21,3,FALSE)</f>
        <v>0</v>
      </c>
      <c r="K526" s="22">
        <f t="shared" si="16"/>
        <v>0</v>
      </c>
      <c r="L526" s="22">
        <f t="shared" si="17"/>
        <v>0</v>
      </c>
    </row>
    <row r="527" spans="1:12" x14ac:dyDescent="0.25">
      <c r="A527" s="24" t="s">
        <v>139</v>
      </c>
      <c r="B527" s="24" t="s">
        <v>144</v>
      </c>
      <c r="C527" s="63" t="s">
        <v>946</v>
      </c>
      <c r="D527" s="26" t="s">
        <v>151</v>
      </c>
      <c r="E527" s="30" t="s">
        <v>483</v>
      </c>
      <c r="F527" s="132" t="s">
        <v>938</v>
      </c>
      <c r="G527" s="40">
        <v>75</v>
      </c>
      <c r="H527" s="133" t="s">
        <v>936</v>
      </c>
      <c r="I527" s="22">
        <v>1</v>
      </c>
      <c r="J527" s="134">
        <f>VLOOKUP(I527,'invulblad normen'!$A$10:$C$21,3,FALSE)</f>
        <v>0</v>
      </c>
      <c r="K527" s="22">
        <f t="shared" si="16"/>
        <v>0</v>
      </c>
      <c r="L527" s="22">
        <f t="shared" si="17"/>
        <v>0</v>
      </c>
    </row>
    <row r="528" spans="1:12" x14ac:dyDescent="0.25">
      <c r="A528" s="24" t="s">
        <v>139</v>
      </c>
      <c r="B528" s="24" t="s">
        <v>144</v>
      </c>
      <c r="C528" s="63" t="s">
        <v>946</v>
      </c>
      <c r="D528" s="26" t="s">
        <v>152</v>
      </c>
      <c r="E528" s="30" t="s">
        <v>484</v>
      </c>
      <c r="F528" s="132" t="s">
        <v>938</v>
      </c>
      <c r="G528" s="40">
        <v>98</v>
      </c>
      <c r="H528" s="133" t="s">
        <v>936</v>
      </c>
      <c r="I528" s="22">
        <v>1</v>
      </c>
      <c r="J528" s="134">
        <f>VLOOKUP(I528,'invulblad normen'!$A$10:$C$21,3,FALSE)</f>
        <v>0</v>
      </c>
      <c r="K528" s="22">
        <f t="shared" si="16"/>
        <v>0</v>
      </c>
      <c r="L528" s="22">
        <f t="shared" si="17"/>
        <v>0</v>
      </c>
    </row>
    <row r="529" spans="1:12" x14ac:dyDescent="0.25">
      <c r="A529" s="24" t="s">
        <v>139</v>
      </c>
      <c r="B529" s="24" t="s">
        <v>144</v>
      </c>
      <c r="C529" s="63" t="s">
        <v>946</v>
      </c>
      <c r="D529" s="26" t="s">
        <v>153</v>
      </c>
      <c r="E529" s="30" t="s">
        <v>485</v>
      </c>
      <c r="F529" s="132" t="s">
        <v>938</v>
      </c>
      <c r="G529" s="40">
        <v>101</v>
      </c>
      <c r="H529" s="133" t="s">
        <v>936</v>
      </c>
      <c r="I529" s="22">
        <v>1</v>
      </c>
      <c r="J529" s="134">
        <f>VLOOKUP(I529,'invulblad normen'!$A$10:$C$21,3,FALSE)</f>
        <v>0</v>
      </c>
      <c r="K529" s="22">
        <f t="shared" si="16"/>
        <v>0</v>
      </c>
      <c r="L529" s="22">
        <f t="shared" si="17"/>
        <v>0</v>
      </c>
    </row>
    <row r="530" spans="1:12" x14ac:dyDescent="0.25">
      <c r="A530" s="24" t="s">
        <v>139</v>
      </c>
      <c r="B530" s="24" t="s">
        <v>144</v>
      </c>
      <c r="C530" s="63" t="s">
        <v>946</v>
      </c>
      <c r="D530" s="27" t="s">
        <v>72</v>
      </c>
      <c r="E530" s="32" t="s">
        <v>510</v>
      </c>
      <c r="F530" s="132" t="s">
        <v>940</v>
      </c>
      <c r="G530" s="40">
        <v>24.1</v>
      </c>
      <c r="H530" s="30" t="s">
        <v>937</v>
      </c>
      <c r="I530" s="22">
        <v>3</v>
      </c>
      <c r="J530" s="134">
        <f>VLOOKUP(I530,'invulblad normen'!$A$10:$C$21,3,FALSE)</f>
        <v>0</v>
      </c>
      <c r="K530" s="22">
        <f t="shared" si="16"/>
        <v>0</v>
      </c>
      <c r="L530" s="22">
        <f t="shared" si="17"/>
        <v>0</v>
      </c>
    </row>
    <row r="531" spans="1:12" x14ac:dyDescent="0.25">
      <c r="A531" s="24" t="s">
        <v>139</v>
      </c>
      <c r="B531" s="24" t="s">
        <v>144</v>
      </c>
      <c r="C531" s="63" t="s">
        <v>946</v>
      </c>
      <c r="D531" s="27" t="s">
        <v>174</v>
      </c>
      <c r="E531" s="31" t="s">
        <v>509</v>
      </c>
      <c r="F531" s="132" t="s">
        <v>940</v>
      </c>
      <c r="G531" s="40">
        <v>21.9</v>
      </c>
      <c r="H531" s="30" t="s">
        <v>937</v>
      </c>
      <c r="I531" s="22">
        <v>3</v>
      </c>
      <c r="J531" s="134">
        <f>VLOOKUP(I531,'invulblad normen'!$A$10:$C$21,3,FALSE)</f>
        <v>0</v>
      </c>
      <c r="K531" s="22">
        <f t="shared" si="16"/>
        <v>0</v>
      </c>
      <c r="L531" s="22">
        <f t="shared" si="17"/>
        <v>0</v>
      </c>
    </row>
    <row r="532" spans="1:12" x14ac:dyDescent="0.25">
      <c r="A532" s="24" t="s">
        <v>139</v>
      </c>
      <c r="B532" s="24" t="s">
        <v>144</v>
      </c>
      <c r="C532" s="63" t="s">
        <v>946</v>
      </c>
      <c r="D532" s="27" t="s">
        <v>72</v>
      </c>
      <c r="E532" s="32" t="s">
        <v>508</v>
      </c>
      <c r="F532" s="132" t="s">
        <v>940</v>
      </c>
      <c r="G532" s="40">
        <v>40.200000000000003</v>
      </c>
      <c r="H532" s="30" t="s">
        <v>937</v>
      </c>
      <c r="I532" s="22">
        <v>3</v>
      </c>
      <c r="J532" s="134">
        <f>VLOOKUP(I532,'invulblad normen'!$A$10:$C$21,3,FALSE)</f>
        <v>0</v>
      </c>
      <c r="K532" s="22">
        <f t="shared" si="16"/>
        <v>0</v>
      </c>
      <c r="L532" s="22">
        <f t="shared" si="17"/>
        <v>0</v>
      </c>
    </row>
    <row r="533" spans="1:12" x14ac:dyDescent="0.25">
      <c r="A533" s="24" t="s">
        <v>139</v>
      </c>
      <c r="B533" s="24" t="s">
        <v>144</v>
      </c>
      <c r="C533" s="63" t="s">
        <v>946</v>
      </c>
      <c r="D533" s="27" t="s">
        <v>72</v>
      </c>
      <c r="E533" s="31" t="s">
        <v>507</v>
      </c>
      <c r="F533" s="132" t="s">
        <v>940</v>
      </c>
      <c r="G533" s="40">
        <v>52</v>
      </c>
      <c r="H533" s="30" t="s">
        <v>73</v>
      </c>
      <c r="I533" s="22">
        <v>3</v>
      </c>
      <c r="J533" s="134">
        <f>VLOOKUP(I533,'invulblad normen'!$A$10:$C$21,3,FALSE)</f>
        <v>0</v>
      </c>
      <c r="K533" s="22">
        <f t="shared" si="16"/>
        <v>0</v>
      </c>
      <c r="L533" s="22">
        <f t="shared" si="17"/>
        <v>0</v>
      </c>
    </row>
    <row r="534" spans="1:12" x14ac:dyDescent="0.25">
      <c r="A534" s="24" t="s">
        <v>139</v>
      </c>
      <c r="B534" s="24" t="s">
        <v>144</v>
      </c>
      <c r="C534" s="63" t="s">
        <v>946</v>
      </c>
      <c r="D534" s="27" t="s">
        <v>72</v>
      </c>
      <c r="E534" s="31" t="s">
        <v>505</v>
      </c>
      <c r="F534" s="132" t="s">
        <v>940</v>
      </c>
      <c r="G534" s="40">
        <v>15.8</v>
      </c>
      <c r="H534" s="30" t="s">
        <v>73</v>
      </c>
      <c r="I534" s="22">
        <v>3</v>
      </c>
      <c r="J534" s="134">
        <f>VLOOKUP(I534,'invulblad normen'!$A$10:$C$21,3,FALSE)</f>
        <v>0</v>
      </c>
      <c r="K534" s="22">
        <f t="shared" si="16"/>
        <v>0</v>
      </c>
      <c r="L534" s="22">
        <f t="shared" si="17"/>
        <v>0</v>
      </c>
    </row>
    <row r="535" spans="1:12" x14ac:dyDescent="0.25">
      <c r="A535" s="24" t="s">
        <v>139</v>
      </c>
      <c r="B535" s="24" t="s">
        <v>144</v>
      </c>
      <c r="C535" s="63" t="s">
        <v>946</v>
      </c>
      <c r="D535" s="27" t="s">
        <v>174</v>
      </c>
      <c r="E535" s="31" t="s">
        <v>506</v>
      </c>
      <c r="F535" s="132" t="s">
        <v>940</v>
      </c>
      <c r="G535" s="40">
        <v>15.8</v>
      </c>
      <c r="H535" s="30" t="s">
        <v>73</v>
      </c>
      <c r="I535" s="22">
        <v>3</v>
      </c>
      <c r="J535" s="134">
        <f>VLOOKUP(I535,'invulblad normen'!$A$10:$C$21,3,FALSE)</f>
        <v>0</v>
      </c>
      <c r="K535" s="22">
        <f t="shared" si="16"/>
        <v>0</v>
      </c>
      <c r="L535" s="22">
        <f t="shared" si="17"/>
        <v>0</v>
      </c>
    </row>
    <row r="536" spans="1:12" x14ac:dyDescent="0.25">
      <c r="A536" s="24" t="s">
        <v>139</v>
      </c>
      <c r="B536" s="24" t="s">
        <v>144</v>
      </c>
      <c r="C536" s="63" t="s">
        <v>946</v>
      </c>
      <c r="D536" s="28" t="s">
        <v>128</v>
      </c>
      <c r="E536" s="32" t="s">
        <v>503</v>
      </c>
      <c r="F536" s="137" t="s">
        <v>942</v>
      </c>
      <c r="G536" s="37">
        <v>7.1</v>
      </c>
      <c r="H536" s="32" t="s">
        <v>937</v>
      </c>
      <c r="I536" s="22">
        <v>10</v>
      </c>
      <c r="J536" s="134">
        <f>VLOOKUP(I536,'invulblad normen'!$A$10:$C$21,3,FALSE)</f>
        <v>0</v>
      </c>
      <c r="K536" s="22">
        <f t="shared" si="16"/>
        <v>0</v>
      </c>
      <c r="L536" s="22">
        <f t="shared" si="17"/>
        <v>0</v>
      </c>
    </row>
    <row r="537" spans="1:12" x14ac:dyDescent="0.25">
      <c r="A537" s="24" t="s">
        <v>139</v>
      </c>
      <c r="B537" s="24" t="s">
        <v>144</v>
      </c>
      <c r="C537" s="63" t="s">
        <v>946</v>
      </c>
      <c r="D537" s="28" t="s">
        <v>128</v>
      </c>
      <c r="E537" s="32" t="s">
        <v>504</v>
      </c>
      <c r="F537" s="137" t="s">
        <v>942</v>
      </c>
      <c r="G537" s="37">
        <v>7</v>
      </c>
      <c r="H537" s="32" t="s">
        <v>937</v>
      </c>
      <c r="I537" s="22">
        <v>10</v>
      </c>
      <c r="J537" s="134">
        <f>VLOOKUP(I537,'invulblad normen'!$A$10:$C$21,3,FALSE)</f>
        <v>0</v>
      </c>
      <c r="K537" s="22">
        <f t="shared" si="16"/>
        <v>0</v>
      </c>
      <c r="L537" s="22">
        <f t="shared" si="17"/>
        <v>0</v>
      </c>
    </row>
    <row r="538" spans="1:12" x14ac:dyDescent="0.25">
      <c r="A538" s="24" t="s">
        <v>139</v>
      </c>
      <c r="B538" s="24" t="s">
        <v>144</v>
      </c>
      <c r="C538" s="63" t="s">
        <v>946</v>
      </c>
      <c r="D538" s="26" t="s">
        <v>127</v>
      </c>
      <c r="E538" s="30" t="s">
        <v>502</v>
      </c>
      <c r="F538" s="25" t="s">
        <v>127</v>
      </c>
      <c r="G538" s="40"/>
      <c r="H538" s="30"/>
      <c r="I538" s="22">
        <v>7</v>
      </c>
      <c r="J538" s="134">
        <f>VLOOKUP(I538,'invulblad normen'!$A$10:$C$21,3,FALSE)</f>
        <v>0</v>
      </c>
      <c r="K538" s="22">
        <f t="shared" si="16"/>
        <v>0</v>
      </c>
      <c r="L538" s="22">
        <f t="shared" si="17"/>
        <v>0</v>
      </c>
    </row>
    <row r="539" spans="1:12" x14ac:dyDescent="0.25">
      <c r="A539" s="24" t="s">
        <v>139</v>
      </c>
      <c r="B539" s="24" t="s">
        <v>144</v>
      </c>
      <c r="C539" s="63" t="s">
        <v>946</v>
      </c>
      <c r="D539" s="24" t="s">
        <v>173</v>
      </c>
      <c r="E539" s="33" t="s">
        <v>501</v>
      </c>
      <c r="F539" s="132" t="s">
        <v>940</v>
      </c>
      <c r="G539" s="37">
        <v>37</v>
      </c>
      <c r="H539" s="133" t="s">
        <v>936</v>
      </c>
      <c r="I539" s="22">
        <v>3</v>
      </c>
      <c r="J539" s="134">
        <f>VLOOKUP(I539,'invulblad normen'!$A$10:$C$21,3,FALSE)</f>
        <v>0</v>
      </c>
      <c r="K539" s="22">
        <f t="shared" si="16"/>
        <v>0</v>
      </c>
      <c r="L539" s="22">
        <f t="shared" si="17"/>
        <v>0</v>
      </c>
    </row>
    <row r="540" spans="1:12" x14ac:dyDescent="0.25">
      <c r="A540" s="24" t="s">
        <v>139</v>
      </c>
      <c r="B540" s="24" t="s">
        <v>144</v>
      </c>
      <c r="C540" s="63">
        <v>1</v>
      </c>
      <c r="D540" s="24" t="s">
        <v>124</v>
      </c>
      <c r="E540" s="33" t="s">
        <v>522</v>
      </c>
      <c r="F540" s="132" t="s">
        <v>940</v>
      </c>
      <c r="G540" s="37">
        <v>55</v>
      </c>
      <c r="H540" s="30" t="s">
        <v>73</v>
      </c>
      <c r="I540" s="22">
        <v>3</v>
      </c>
      <c r="J540" s="134">
        <f>VLOOKUP(I540,'invulblad normen'!$A$10:$C$21,3,FALSE)</f>
        <v>0</v>
      </c>
      <c r="K540" s="22">
        <f t="shared" si="16"/>
        <v>0</v>
      </c>
      <c r="L540" s="22">
        <f t="shared" si="17"/>
        <v>0</v>
      </c>
    </row>
    <row r="541" spans="1:12" x14ac:dyDescent="0.25">
      <c r="A541" s="24" t="s">
        <v>139</v>
      </c>
      <c r="B541" s="24" t="s">
        <v>144</v>
      </c>
      <c r="C541" s="63">
        <v>1</v>
      </c>
      <c r="D541" s="24" t="s">
        <v>72</v>
      </c>
      <c r="E541" s="33" t="s">
        <v>517</v>
      </c>
      <c r="F541" s="132" t="s">
        <v>940</v>
      </c>
      <c r="G541" s="37">
        <v>24.7</v>
      </c>
      <c r="H541" s="30" t="s">
        <v>73</v>
      </c>
      <c r="I541" s="22">
        <v>3</v>
      </c>
      <c r="J541" s="134">
        <f>VLOOKUP(I541,'invulblad normen'!$A$10:$C$21,3,FALSE)</f>
        <v>0</v>
      </c>
      <c r="K541" s="22">
        <f t="shared" si="16"/>
        <v>0</v>
      </c>
      <c r="L541" s="22">
        <f t="shared" si="17"/>
        <v>0</v>
      </c>
    </row>
    <row r="542" spans="1:12" x14ac:dyDescent="0.25">
      <c r="A542" s="24" t="s">
        <v>139</v>
      </c>
      <c r="B542" s="24" t="s">
        <v>144</v>
      </c>
      <c r="C542" s="63">
        <v>1</v>
      </c>
      <c r="D542" s="24" t="s">
        <v>72</v>
      </c>
      <c r="E542" s="33" t="s">
        <v>519</v>
      </c>
      <c r="F542" s="132" t="s">
        <v>940</v>
      </c>
      <c r="G542" s="37">
        <v>17</v>
      </c>
      <c r="H542" s="30" t="s">
        <v>73</v>
      </c>
      <c r="I542" s="22">
        <v>3</v>
      </c>
      <c r="J542" s="134">
        <f>VLOOKUP(I542,'invulblad normen'!$A$10:$C$21,3,FALSE)</f>
        <v>0</v>
      </c>
      <c r="K542" s="22">
        <f t="shared" si="16"/>
        <v>0</v>
      </c>
      <c r="L542" s="22">
        <f t="shared" si="17"/>
        <v>0</v>
      </c>
    </row>
    <row r="543" spans="1:12" x14ac:dyDescent="0.25">
      <c r="A543" s="24" t="s">
        <v>139</v>
      </c>
      <c r="B543" s="24" t="s">
        <v>144</v>
      </c>
      <c r="C543" s="63">
        <v>1</v>
      </c>
      <c r="D543" s="24" t="s">
        <v>72</v>
      </c>
      <c r="E543" s="33" t="s">
        <v>520</v>
      </c>
      <c r="F543" s="132" t="s">
        <v>940</v>
      </c>
      <c r="G543" s="37">
        <v>24.2</v>
      </c>
      <c r="H543" s="30" t="s">
        <v>73</v>
      </c>
      <c r="I543" s="22">
        <v>3</v>
      </c>
      <c r="J543" s="134">
        <f>VLOOKUP(I543,'invulblad normen'!$A$10:$C$21,3,FALSE)</f>
        <v>0</v>
      </c>
      <c r="K543" s="22">
        <f t="shared" si="16"/>
        <v>0</v>
      </c>
      <c r="L543" s="22">
        <f t="shared" si="17"/>
        <v>0</v>
      </c>
    </row>
    <row r="544" spans="1:12" x14ac:dyDescent="0.25">
      <c r="A544" s="24" t="s">
        <v>139</v>
      </c>
      <c r="B544" s="24" t="s">
        <v>144</v>
      </c>
      <c r="C544" s="63">
        <v>1</v>
      </c>
      <c r="D544" s="24" t="s">
        <v>72</v>
      </c>
      <c r="E544" s="33" t="s">
        <v>518</v>
      </c>
      <c r="F544" s="132" t="s">
        <v>940</v>
      </c>
      <c r="G544" s="37">
        <v>29.5</v>
      </c>
      <c r="H544" s="30" t="s">
        <v>73</v>
      </c>
      <c r="I544" s="22">
        <v>3</v>
      </c>
      <c r="J544" s="134">
        <f>VLOOKUP(I544,'invulblad normen'!$A$10:$C$21,3,FALSE)</f>
        <v>0</v>
      </c>
      <c r="K544" s="22">
        <f t="shared" si="16"/>
        <v>0</v>
      </c>
      <c r="L544" s="22">
        <f t="shared" si="17"/>
        <v>0</v>
      </c>
    </row>
    <row r="545" spans="1:12" x14ac:dyDescent="0.25">
      <c r="A545" s="24" t="s">
        <v>139</v>
      </c>
      <c r="B545" s="24" t="s">
        <v>144</v>
      </c>
      <c r="C545" s="63">
        <v>1</v>
      </c>
      <c r="D545" s="24" t="s">
        <v>124</v>
      </c>
      <c r="E545" s="33" t="s">
        <v>518</v>
      </c>
      <c r="F545" s="132" t="s">
        <v>940</v>
      </c>
      <c r="G545" s="37">
        <v>21.5</v>
      </c>
      <c r="H545" s="133" t="s">
        <v>936</v>
      </c>
      <c r="I545" s="22">
        <v>3</v>
      </c>
      <c r="J545" s="134">
        <f>VLOOKUP(I545,'invulblad normen'!$A$10:$C$21,3,FALSE)</f>
        <v>0</v>
      </c>
      <c r="K545" s="22">
        <f t="shared" si="16"/>
        <v>0</v>
      </c>
      <c r="L545" s="22">
        <f t="shared" si="17"/>
        <v>0</v>
      </c>
    </row>
    <row r="546" spans="1:12" x14ac:dyDescent="0.25">
      <c r="A546" s="24" t="s">
        <v>139</v>
      </c>
      <c r="B546" s="24" t="s">
        <v>144</v>
      </c>
      <c r="C546" s="63">
        <v>1</v>
      </c>
      <c r="D546" s="24" t="s">
        <v>178</v>
      </c>
      <c r="E546" s="33" t="s">
        <v>521</v>
      </c>
      <c r="F546" s="132" t="s">
        <v>940</v>
      </c>
      <c r="G546" s="37">
        <v>10</v>
      </c>
      <c r="H546" s="30" t="s">
        <v>73</v>
      </c>
      <c r="I546" s="22">
        <v>3</v>
      </c>
      <c r="J546" s="134">
        <f>VLOOKUP(I546,'invulblad normen'!$A$10:$C$21,3,FALSE)</f>
        <v>0</v>
      </c>
      <c r="K546" s="22">
        <f t="shared" si="16"/>
        <v>0</v>
      </c>
      <c r="L546" s="22">
        <f t="shared" si="17"/>
        <v>0</v>
      </c>
    </row>
    <row r="547" spans="1:12" x14ac:dyDescent="0.25">
      <c r="A547" s="24" t="s">
        <v>139</v>
      </c>
      <c r="B547" s="24" t="s">
        <v>144</v>
      </c>
      <c r="C547" s="29">
        <v>2</v>
      </c>
      <c r="D547" s="24" t="s">
        <v>72</v>
      </c>
      <c r="E547" s="33" t="s">
        <v>523</v>
      </c>
      <c r="F547" s="132" t="s">
        <v>940</v>
      </c>
      <c r="G547" s="37">
        <v>17.3</v>
      </c>
      <c r="H547" s="30" t="s">
        <v>937</v>
      </c>
      <c r="I547" s="22">
        <v>3</v>
      </c>
      <c r="J547" s="134">
        <f>VLOOKUP(I547,'invulblad normen'!$A$10:$C$21,3,FALSE)</f>
        <v>0</v>
      </c>
      <c r="K547" s="22">
        <f t="shared" si="16"/>
        <v>0</v>
      </c>
      <c r="L547" s="22">
        <f t="shared" si="17"/>
        <v>0</v>
      </c>
    </row>
    <row r="548" spans="1:12" x14ac:dyDescent="0.25">
      <c r="A548" s="24" t="s">
        <v>139</v>
      </c>
      <c r="B548" s="24" t="s">
        <v>144</v>
      </c>
      <c r="C548" s="29">
        <v>2</v>
      </c>
      <c r="D548" s="24" t="s">
        <v>72</v>
      </c>
      <c r="E548" s="33" t="s">
        <v>525</v>
      </c>
      <c r="F548" s="132" t="s">
        <v>940</v>
      </c>
      <c r="G548" s="37">
        <v>17</v>
      </c>
      <c r="H548" s="30" t="s">
        <v>937</v>
      </c>
      <c r="I548" s="22">
        <v>3</v>
      </c>
      <c r="J548" s="134">
        <f>VLOOKUP(I548,'invulblad normen'!$A$10:$C$21,3,FALSE)</f>
        <v>0</v>
      </c>
      <c r="K548" s="22">
        <f t="shared" si="16"/>
        <v>0</v>
      </c>
      <c r="L548" s="22">
        <f t="shared" si="17"/>
        <v>0</v>
      </c>
    </row>
    <row r="549" spans="1:12" x14ac:dyDescent="0.25">
      <c r="A549" s="24" t="s">
        <v>139</v>
      </c>
      <c r="B549" s="24" t="s">
        <v>144</v>
      </c>
      <c r="C549" s="29">
        <v>2</v>
      </c>
      <c r="D549" s="24" t="s">
        <v>72</v>
      </c>
      <c r="E549" s="33" t="s">
        <v>524</v>
      </c>
      <c r="F549" s="132" t="s">
        <v>940</v>
      </c>
      <c r="G549" s="37">
        <v>30.6</v>
      </c>
      <c r="H549" s="30" t="s">
        <v>937</v>
      </c>
      <c r="I549" s="22">
        <v>3</v>
      </c>
      <c r="J549" s="134">
        <f>VLOOKUP(I549,'invulblad normen'!$A$10:$C$21,3,FALSE)</f>
        <v>0</v>
      </c>
      <c r="K549" s="22">
        <f t="shared" si="16"/>
        <v>0</v>
      </c>
      <c r="L549" s="22">
        <f t="shared" si="17"/>
        <v>0</v>
      </c>
    </row>
    <row r="550" spans="1:12" x14ac:dyDescent="0.25">
      <c r="A550" s="24" t="s">
        <v>139</v>
      </c>
      <c r="B550" s="24" t="s">
        <v>144</v>
      </c>
      <c r="C550" s="63" t="s">
        <v>946</v>
      </c>
      <c r="D550" s="27" t="s">
        <v>155</v>
      </c>
      <c r="E550" s="32" t="s">
        <v>487</v>
      </c>
      <c r="F550" s="132" t="s">
        <v>938</v>
      </c>
      <c r="G550" s="40">
        <v>62</v>
      </c>
      <c r="H550" s="133" t="s">
        <v>937</v>
      </c>
      <c r="I550" s="22">
        <v>1</v>
      </c>
      <c r="J550" s="134">
        <f>VLOOKUP(I550,'invulblad normen'!$A$10:$C$21,3,FALSE)</f>
        <v>0</v>
      </c>
      <c r="K550" s="22">
        <f t="shared" si="16"/>
        <v>0</v>
      </c>
      <c r="L550" s="22">
        <f t="shared" si="17"/>
        <v>0</v>
      </c>
    </row>
    <row r="551" spans="1:12" x14ac:dyDescent="0.25">
      <c r="A551" s="24" t="s">
        <v>139</v>
      </c>
      <c r="B551" s="24" t="s">
        <v>144</v>
      </c>
      <c r="C551" s="63" t="s">
        <v>946</v>
      </c>
      <c r="D551" s="27" t="s">
        <v>154</v>
      </c>
      <c r="E551" s="31" t="s">
        <v>486</v>
      </c>
      <c r="F551" s="132" t="s">
        <v>938</v>
      </c>
      <c r="G551" s="40">
        <v>78</v>
      </c>
      <c r="H551" s="133" t="s">
        <v>937</v>
      </c>
      <c r="I551" s="22">
        <v>1</v>
      </c>
      <c r="J551" s="134">
        <f>VLOOKUP(I551,'invulblad normen'!$A$10:$C$21,3,FALSE)</f>
        <v>0</v>
      </c>
      <c r="K551" s="22">
        <f t="shared" si="16"/>
        <v>0</v>
      </c>
      <c r="L551" s="22">
        <f t="shared" si="17"/>
        <v>0</v>
      </c>
    </row>
    <row r="552" spans="1:12" x14ac:dyDescent="0.25">
      <c r="A552" s="22" t="s">
        <v>141</v>
      </c>
      <c r="B552" s="22" t="s">
        <v>147</v>
      </c>
      <c r="C552" s="63" t="s">
        <v>946</v>
      </c>
      <c r="D552" s="22" t="s">
        <v>263</v>
      </c>
      <c r="E552" s="36" t="s">
        <v>589</v>
      </c>
      <c r="F552" s="132" t="s">
        <v>938</v>
      </c>
      <c r="G552" s="41">
        <v>90</v>
      </c>
      <c r="H552" s="133" t="s">
        <v>936</v>
      </c>
      <c r="I552" s="22">
        <v>1</v>
      </c>
      <c r="J552" s="134">
        <f>VLOOKUP(I552,'invulblad normen'!$A$10:$C$21,3,FALSE)</f>
        <v>0</v>
      </c>
      <c r="K552" s="22">
        <f t="shared" si="16"/>
        <v>0</v>
      </c>
      <c r="L552" s="22">
        <f t="shared" si="17"/>
        <v>0</v>
      </c>
    </row>
    <row r="553" spans="1:12" x14ac:dyDescent="0.25">
      <c r="A553" s="22" t="s">
        <v>141</v>
      </c>
      <c r="B553" s="22" t="s">
        <v>147</v>
      </c>
      <c r="C553" s="63" t="s">
        <v>946</v>
      </c>
      <c r="D553" s="22" t="s">
        <v>133</v>
      </c>
      <c r="E553" s="36" t="s">
        <v>631</v>
      </c>
      <c r="F553" s="132" t="s">
        <v>940</v>
      </c>
      <c r="G553" s="41">
        <v>22</v>
      </c>
      <c r="H553" s="133" t="s">
        <v>936</v>
      </c>
      <c r="I553" s="22">
        <v>3</v>
      </c>
      <c r="J553" s="134">
        <f>VLOOKUP(I553,'invulblad normen'!$A$10:$C$21,3,FALSE)</f>
        <v>0</v>
      </c>
      <c r="K553" s="22">
        <f t="shared" si="16"/>
        <v>0</v>
      </c>
      <c r="L553" s="22">
        <f t="shared" si="17"/>
        <v>0</v>
      </c>
    </row>
    <row r="554" spans="1:12" x14ac:dyDescent="0.25">
      <c r="A554" s="22" t="s">
        <v>141</v>
      </c>
      <c r="B554" s="22" t="s">
        <v>147</v>
      </c>
      <c r="C554" s="63" t="s">
        <v>946</v>
      </c>
      <c r="D554" s="22" t="s">
        <v>251</v>
      </c>
      <c r="E554" s="36" t="s">
        <v>588</v>
      </c>
      <c r="F554" s="132" t="s">
        <v>938</v>
      </c>
      <c r="G554" s="41">
        <v>70</v>
      </c>
      <c r="H554" s="133" t="s">
        <v>936</v>
      </c>
      <c r="I554" s="22">
        <v>1</v>
      </c>
      <c r="J554" s="134">
        <f>VLOOKUP(I554,'invulblad normen'!$A$10:$C$21,3,FALSE)</f>
        <v>0</v>
      </c>
      <c r="K554" s="22">
        <f t="shared" si="16"/>
        <v>0</v>
      </c>
      <c r="L554" s="22">
        <f t="shared" si="17"/>
        <v>0</v>
      </c>
    </row>
    <row r="555" spans="1:12" x14ac:dyDescent="0.25">
      <c r="A555" s="22" t="s">
        <v>141</v>
      </c>
      <c r="B555" s="22" t="s">
        <v>147</v>
      </c>
      <c r="C555" s="63" t="s">
        <v>946</v>
      </c>
      <c r="D555" s="22" t="s">
        <v>256</v>
      </c>
      <c r="E555" s="36" t="s">
        <v>586</v>
      </c>
      <c r="F555" s="132" t="s">
        <v>938</v>
      </c>
      <c r="G555" s="41">
        <v>265</v>
      </c>
      <c r="H555" s="133" t="s">
        <v>936</v>
      </c>
      <c r="I555" s="22">
        <v>1</v>
      </c>
      <c r="J555" s="134">
        <f>VLOOKUP(I555,'invulblad normen'!$A$10:$C$21,3,FALSE)</f>
        <v>0</v>
      </c>
      <c r="K555" s="22">
        <f t="shared" si="16"/>
        <v>0</v>
      </c>
      <c r="L555" s="22">
        <f t="shared" si="17"/>
        <v>0</v>
      </c>
    </row>
    <row r="556" spans="1:12" x14ac:dyDescent="0.25">
      <c r="A556" s="22" t="s">
        <v>141</v>
      </c>
      <c r="B556" s="22" t="s">
        <v>147</v>
      </c>
      <c r="C556" s="63" t="s">
        <v>946</v>
      </c>
      <c r="D556" s="22" t="s">
        <v>261</v>
      </c>
      <c r="E556" s="36" t="s">
        <v>587</v>
      </c>
      <c r="F556" s="132" t="s">
        <v>938</v>
      </c>
      <c r="G556" s="41">
        <v>60</v>
      </c>
      <c r="H556" s="133" t="s">
        <v>936</v>
      </c>
      <c r="I556" s="22">
        <v>1</v>
      </c>
      <c r="J556" s="134">
        <f>VLOOKUP(I556,'invulblad normen'!$A$10:$C$21,3,FALSE)</f>
        <v>0</v>
      </c>
      <c r="K556" s="22">
        <f t="shared" si="16"/>
        <v>0</v>
      </c>
      <c r="L556" s="22">
        <f t="shared" si="17"/>
        <v>0</v>
      </c>
    </row>
    <row r="557" spans="1:12" x14ac:dyDescent="0.25">
      <c r="A557" s="22" t="s">
        <v>141</v>
      </c>
      <c r="B557" s="22" t="s">
        <v>147</v>
      </c>
      <c r="C557" s="63" t="s">
        <v>946</v>
      </c>
      <c r="D557" s="22" t="s">
        <v>254</v>
      </c>
      <c r="E557" s="36" t="s">
        <v>584</v>
      </c>
      <c r="F557" s="132" t="s">
        <v>938</v>
      </c>
      <c r="G557" s="41">
        <v>64</v>
      </c>
      <c r="H557" s="133" t="s">
        <v>936</v>
      </c>
      <c r="I557" s="22">
        <v>1</v>
      </c>
      <c r="J557" s="134">
        <f>VLOOKUP(I557,'invulblad normen'!$A$10:$C$21,3,FALSE)</f>
        <v>0</v>
      </c>
      <c r="K557" s="22">
        <f t="shared" si="16"/>
        <v>0</v>
      </c>
      <c r="L557" s="22">
        <f t="shared" si="17"/>
        <v>0</v>
      </c>
    </row>
    <row r="558" spans="1:12" x14ac:dyDescent="0.25">
      <c r="A558" s="22" t="s">
        <v>141</v>
      </c>
      <c r="B558" s="22" t="s">
        <v>147</v>
      </c>
      <c r="C558" s="63" t="s">
        <v>946</v>
      </c>
      <c r="D558" s="22" t="s">
        <v>255</v>
      </c>
      <c r="E558" s="36" t="s">
        <v>585</v>
      </c>
      <c r="F558" s="132" t="s">
        <v>938</v>
      </c>
      <c r="G558" s="41">
        <v>65</v>
      </c>
      <c r="H558" s="30" t="s">
        <v>73</v>
      </c>
      <c r="I558" s="22">
        <v>1</v>
      </c>
      <c r="J558" s="134">
        <f>VLOOKUP(I558,'invulblad normen'!$A$10:$C$21,3,FALSE)</f>
        <v>0</v>
      </c>
      <c r="K558" s="22">
        <f t="shared" si="16"/>
        <v>0</v>
      </c>
      <c r="L558" s="22">
        <f t="shared" si="17"/>
        <v>0</v>
      </c>
    </row>
    <row r="559" spans="1:12" x14ac:dyDescent="0.25">
      <c r="A559" s="22" t="s">
        <v>141</v>
      </c>
      <c r="B559" s="22" t="s">
        <v>147</v>
      </c>
      <c r="C559" s="63" t="s">
        <v>946</v>
      </c>
      <c r="D559" s="22" t="s">
        <v>265</v>
      </c>
      <c r="E559" s="36" t="s">
        <v>590</v>
      </c>
      <c r="F559" s="132" t="s">
        <v>938</v>
      </c>
      <c r="G559" s="41">
        <v>62</v>
      </c>
      <c r="H559" s="133" t="s">
        <v>936</v>
      </c>
      <c r="I559" s="22">
        <v>1</v>
      </c>
      <c r="J559" s="134">
        <f>VLOOKUP(I559,'invulblad normen'!$A$10:$C$21,3,FALSE)</f>
        <v>0</v>
      </c>
      <c r="K559" s="22">
        <f t="shared" si="16"/>
        <v>0</v>
      </c>
      <c r="L559" s="22">
        <f t="shared" si="17"/>
        <v>0</v>
      </c>
    </row>
    <row r="560" spans="1:12" x14ac:dyDescent="0.25">
      <c r="A560" s="22" t="s">
        <v>141</v>
      </c>
      <c r="B560" s="22" t="s">
        <v>147</v>
      </c>
      <c r="C560" s="63">
        <v>1</v>
      </c>
      <c r="D560" s="22" t="s">
        <v>304</v>
      </c>
      <c r="E560" s="36" t="s">
        <v>658</v>
      </c>
      <c r="F560" s="132" t="s">
        <v>940</v>
      </c>
      <c r="G560" s="41">
        <v>27.5</v>
      </c>
      <c r="H560" s="133" t="s">
        <v>936</v>
      </c>
      <c r="I560" s="22">
        <v>3</v>
      </c>
      <c r="J560" s="134">
        <f>VLOOKUP(I560,'invulblad normen'!$A$10:$C$21,3,FALSE)</f>
        <v>0</v>
      </c>
      <c r="K560" s="22">
        <f t="shared" si="16"/>
        <v>0</v>
      </c>
      <c r="L560" s="22">
        <f t="shared" si="17"/>
        <v>0</v>
      </c>
    </row>
    <row r="561" spans="1:12" x14ac:dyDescent="0.25">
      <c r="A561" s="22" t="s">
        <v>141</v>
      </c>
      <c r="B561" s="22" t="s">
        <v>147</v>
      </c>
      <c r="C561" s="63">
        <v>1</v>
      </c>
      <c r="D561" s="22" t="s">
        <v>97</v>
      </c>
      <c r="E561" s="36" t="s">
        <v>619</v>
      </c>
      <c r="F561" s="132" t="s">
        <v>938</v>
      </c>
      <c r="G561" s="41">
        <v>53</v>
      </c>
      <c r="H561" s="133" t="s">
        <v>936</v>
      </c>
      <c r="I561" s="22">
        <v>1</v>
      </c>
      <c r="J561" s="134">
        <f>VLOOKUP(I561,'invulblad normen'!$A$10:$C$21,3,FALSE)</f>
        <v>0</v>
      </c>
      <c r="K561" s="22">
        <f t="shared" si="16"/>
        <v>0</v>
      </c>
      <c r="L561" s="22">
        <f t="shared" si="17"/>
        <v>0</v>
      </c>
    </row>
    <row r="562" spans="1:12" x14ac:dyDescent="0.25">
      <c r="A562" s="22" t="s">
        <v>141</v>
      </c>
      <c r="B562" s="22" t="s">
        <v>147</v>
      </c>
      <c r="C562" s="63">
        <v>1</v>
      </c>
      <c r="D562" s="22" t="s">
        <v>97</v>
      </c>
      <c r="E562" s="36" t="s">
        <v>620</v>
      </c>
      <c r="F562" s="132" t="s">
        <v>938</v>
      </c>
      <c r="G562" s="41">
        <v>68</v>
      </c>
      <c r="H562" s="133" t="s">
        <v>936</v>
      </c>
      <c r="I562" s="22">
        <v>1</v>
      </c>
      <c r="J562" s="134">
        <f>VLOOKUP(I562,'invulblad normen'!$A$10:$C$21,3,FALSE)</f>
        <v>0</v>
      </c>
      <c r="K562" s="22">
        <f t="shared" si="16"/>
        <v>0</v>
      </c>
      <c r="L562" s="22">
        <f t="shared" si="17"/>
        <v>0</v>
      </c>
    </row>
    <row r="563" spans="1:12" x14ac:dyDescent="0.25">
      <c r="A563" s="22" t="s">
        <v>141</v>
      </c>
      <c r="B563" s="22" t="s">
        <v>147</v>
      </c>
      <c r="C563" s="63">
        <v>1</v>
      </c>
      <c r="D563" s="22" t="s">
        <v>304</v>
      </c>
      <c r="E563" s="36" t="s">
        <v>659</v>
      </c>
      <c r="F563" s="132" t="s">
        <v>940</v>
      </c>
      <c r="G563" s="41">
        <v>27.5</v>
      </c>
      <c r="H563" s="133" t="s">
        <v>936</v>
      </c>
      <c r="I563" s="22">
        <v>3</v>
      </c>
      <c r="J563" s="134">
        <f>VLOOKUP(I563,'invulblad normen'!$A$10:$C$21,3,FALSE)</f>
        <v>0</v>
      </c>
      <c r="K563" s="22">
        <f t="shared" si="16"/>
        <v>0</v>
      </c>
      <c r="L563" s="22">
        <f t="shared" si="17"/>
        <v>0</v>
      </c>
    </row>
    <row r="564" spans="1:12" x14ac:dyDescent="0.25">
      <c r="A564" s="22" t="s">
        <v>141</v>
      </c>
      <c r="B564" s="22" t="s">
        <v>147</v>
      </c>
      <c r="C564" s="63">
        <v>1</v>
      </c>
      <c r="D564" s="22" t="s">
        <v>97</v>
      </c>
      <c r="E564" s="36" t="s">
        <v>616</v>
      </c>
      <c r="F564" s="132" t="s">
        <v>938</v>
      </c>
      <c r="G564" s="41">
        <v>53</v>
      </c>
      <c r="H564" s="133" t="s">
        <v>936</v>
      </c>
      <c r="I564" s="22">
        <v>1</v>
      </c>
      <c r="J564" s="134">
        <f>VLOOKUP(I564,'invulblad normen'!$A$10:$C$21,3,FALSE)</f>
        <v>0</v>
      </c>
      <c r="K564" s="22">
        <f t="shared" si="16"/>
        <v>0</v>
      </c>
      <c r="L564" s="22">
        <f t="shared" si="17"/>
        <v>0</v>
      </c>
    </row>
    <row r="565" spans="1:12" x14ac:dyDescent="0.25">
      <c r="A565" s="22" t="s">
        <v>141</v>
      </c>
      <c r="B565" s="22" t="s">
        <v>147</v>
      </c>
      <c r="C565" s="63">
        <v>1</v>
      </c>
      <c r="D565" s="22" t="s">
        <v>97</v>
      </c>
      <c r="E565" s="36" t="s">
        <v>617</v>
      </c>
      <c r="F565" s="132" t="s">
        <v>938</v>
      </c>
      <c r="G565" s="41">
        <v>53</v>
      </c>
      <c r="H565" s="133" t="s">
        <v>936</v>
      </c>
      <c r="I565" s="22">
        <v>1</v>
      </c>
      <c r="J565" s="134">
        <f>VLOOKUP(I565,'invulblad normen'!$A$10:$C$21,3,FALSE)</f>
        <v>0</v>
      </c>
      <c r="K565" s="22">
        <f t="shared" si="16"/>
        <v>0</v>
      </c>
      <c r="L565" s="22">
        <f t="shared" si="17"/>
        <v>0</v>
      </c>
    </row>
    <row r="566" spans="1:12" x14ac:dyDescent="0.25">
      <c r="A566" s="22" t="s">
        <v>141</v>
      </c>
      <c r="B566" s="22" t="s">
        <v>147</v>
      </c>
      <c r="C566" s="63">
        <v>1</v>
      </c>
      <c r="D566" s="22" t="s">
        <v>97</v>
      </c>
      <c r="E566" s="36" t="s">
        <v>618</v>
      </c>
      <c r="F566" s="132" t="s">
        <v>938</v>
      </c>
      <c r="G566" s="41">
        <v>61</v>
      </c>
      <c r="H566" s="133" t="s">
        <v>936</v>
      </c>
      <c r="I566" s="22">
        <v>1</v>
      </c>
      <c r="J566" s="134">
        <f>VLOOKUP(I566,'invulblad normen'!$A$10:$C$21,3,FALSE)</f>
        <v>0</v>
      </c>
      <c r="K566" s="22">
        <f t="shared" si="16"/>
        <v>0</v>
      </c>
      <c r="L566" s="22">
        <f t="shared" si="17"/>
        <v>0</v>
      </c>
    </row>
    <row r="567" spans="1:12" x14ac:dyDescent="0.25">
      <c r="A567" s="22" t="s">
        <v>141</v>
      </c>
      <c r="B567" s="22" t="s">
        <v>147</v>
      </c>
      <c r="C567" s="63">
        <v>1</v>
      </c>
      <c r="D567" s="22" t="s">
        <v>97</v>
      </c>
      <c r="E567" s="36" t="s">
        <v>612</v>
      </c>
      <c r="F567" s="132" t="s">
        <v>938</v>
      </c>
      <c r="G567" s="41">
        <v>62</v>
      </c>
      <c r="H567" s="133" t="s">
        <v>936</v>
      </c>
      <c r="I567" s="22">
        <v>1</v>
      </c>
      <c r="J567" s="134">
        <f>VLOOKUP(I567,'invulblad normen'!$A$10:$C$21,3,FALSE)</f>
        <v>0</v>
      </c>
      <c r="K567" s="22">
        <f t="shared" si="16"/>
        <v>0</v>
      </c>
      <c r="L567" s="22">
        <f t="shared" si="17"/>
        <v>0</v>
      </c>
    </row>
    <row r="568" spans="1:12" x14ac:dyDescent="0.25">
      <c r="A568" s="22" t="s">
        <v>141</v>
      </c>
      <c r="B568" s="22" t="s">
        <v>147</v>
      </c>
      <c r="C568" s="63">
        <v>1</v>
      </c>
      <c r="D568" s="22" t="s">
        <v>97</v>
      </c>
      <c r="E568" s="36" t="s">
        <v>613</v>
      </c>
      <c r="F568" s="132" t="s">
        <v>938</v>
      </c>
      <c r="G568" s="41">
        <v>53</v>
      </c>
      <c r="H568" s="133" t="s">
        <v>936</v>
      </c>
      <c r="I568" s="22">
        <v>1</v>
      </c>
      <c r="J568" s="134">
        <f>VLOOKUP(I568,'invulblad normen'!$A$10:$C$21,3,FALSE)</f>
        <v>0</v>
      </c>
      <c r="K568" s="22">
        <f t="shared" si="16"/>
        <v>0</v>
      </c>
      <c r="L568" s="22">
        <f t="shared" si="17"/>
        <v>0</v>
      </c>
    </row>
    <row r="569" spans="1:12" x14ac:dyDescent="0.25">
      <c r="A569" s="22" t="s">
        <v>141</v>
      </c>
      <c r="B569" s="22" t="s">
        <v>147</v>
      </c>
      <c r="C569" s="63">
        <v>1</v>
      </c>
      <c r="D569" s="22" t="s">
        <v>97</v>
      </c>
      <c r="E569" s="36" t="s">
        <v>614</v>
      </c>
      <c r="F569" s="132" t="s">
        <v>938</v>
      </c>
      <c r="G569" s="41">
        <v>53</v>
      </c>
      <c r="H569" s="133" t="s">
        <v>936</v>
      </c>
      <c r="I569" s="22">
        <v>1</v>
      </c>
      <c r="J569" s="134">
        <f>VLOOKUP(I569,'invulblad normen'!$A$10:$C$21,3,FALSE)</f>
        <v>0</v>
      </c>
      <c r="K569" s="22">
        <f t="shared" si="16"/>
        <v>0</v>
      </c>
      <c r="L569" s="22">
        <f t="shared" si="17"/>
        <v>0</v>
      </c>
    </row>
    <row r="570" spans="1:12" x14ac:dyDescent="0.25">
      <c r="A570" s="22" t="s">
        <v>141</v>
      </c>
      <c r="B570" s="22" t="s">
        <v>147</v>
      </c>
      <c r="C570" s="63">
        <v>1</v>
      </c>
      <c r="D570" s="22" t="s">
        <v>97</v>
      </c>
      <c r="E570" s="36" t="s">
        <v>615</v>
      </c>
      <c r="F570" s="132" t="s">
        <v>938</v>
      </c>
      <c r="G570" s="41">
        <v>55</v>
      </c>
      <c r="H570" s="133" t="s">
        <v>936</v>
      </c>
      <c r="I570" s="22">
        <v>1</v>
      </c>
      <c r="J570" s="134">
        <f>VLOOKUP(I570,'invulblad normen'!$A$10:$C$21,3,FALSE)</f>
        <v>0</v>
      </c>
      <c r="K570" s="22">
        <f t="shared" si="16"/>
        <v>0</v>
      </c>
      <c r="L570" s="22">
        <f t="shared" si="17"/>
        <v>0</v>
      </c>
    </row>
    <row r="571" spans="1:12" x14ac:dyDescent="0.25">
      <c r="A571" s="22" t="s">
        <v>141</v>
      </c>
      <c r="B571" s="22" t="s">
        <v>147</v>
      </c>
      <c r="C571" s="63" t="s">
        <v>946</v>
      </c>
      <c r="D571" s="22" t="s">
        <v>236</v>
      </c>
      <c r="E571" s="36" t="s">
        <v>576</v>
      </c>
      <c r="F571" s="132" t="s">
        <v>938</v>
      </c>
      <c r="G571" s="41">
        <v>54</v>
      </c>
      <c r="H571" s="133" t="s">
        <v>936</v>
      </c>
      <c r="I571" s="22">
        <v>1</v>
      </c>
      <c r="J571" s="134">
        <f>VLOOKUP(I571,'invulblad normen'!$A$10:$C$21,3,FALSE)</f>
        <v>0</v>
      </c>
      <c r="K571" s="22">
        <f t="shared" si="16"/>
        <v>0</v>
      </c>
      <c r="L571" s="22">
        <f t="shared" si="17"/>
        <v>0</v>
      </c>
    </row>
    <row r="572" spans="1:12" x14ac:dyDescent="0.25">
      <c r="A572" s="22" t="s">
        <v>141</v>
      </c>
      <c r="B572" s="22" t="s">
        <v>147</v>
      </c>
      <c r="C572" s="63" t="s">
        <v>946</v>
      </c>
      <c r="D572" s="22" t="s">
        <v>237</v>
      </c>
      <c r="E572" s="36" t="s">
        <v>577</v>
      </c>
      <c r="F572" s="132" t="s">
        <v>938</v>
      </c>
      <c r="G572" s="41">
        <v>110</v>
      </c>
      <c r="H572" s="133" t="s">
        <v>936</v>
      </c>
      <c r="I572" s="22">
        <v>1</v>
      </c>
      <c r="J572" s="134">
        <f>VLOOKUP(I572,'invulblad normen'!$A$10:$C$21,3,FALSE)</f>
        <v>0</v>
      </c>
      <c r="K572" s="22">
        <f t="shared" si="16"/>
        <v>0</v>
      </c>
      <c r="L572" s="22">
        <f t="shared" si="17"/>
        <v>0</v>
      </c>
    </row>
    <row r="573" spans="1:12" x14ac:dyDescent="0.25">
      <c r="A573" s="22" t="s">
        <v>141</v>
      </c>
      <c r="B573" s="22" t="s">
        <v>147</v>
      </c>
      <c r="C573" s="63" t="s">
        <v>946</v>
      </c>
      <c r="D573" s="22" t="s">
        <v>232</v>
      </c>
      <c r="E573" s="36" t="s">
        <v>578</v>
      </c>
      <c r="F573" s="132" t="s">
        <v>938</v>
      </c>
      <c r="G573" s="41">
        <v>94</v>
      </c>
      <c r="H573" s="133" t="s">
        <v>936</v>
      </c>
      <c r="I573" s="22">
        <v>1</v>
      </c>
      <c r="J573" s="134">
        <f>VLOOKUP(I573,'invulblad normen'!$A$10:$C$21,3,FALSE)</f>
        <v>0</v>
      </c>
      <c r="K573" s="22">
        <f t="shared" si="16"/>
        <v>0</v>
      </c>
      <c r="L573" s="22">
        <f t="shared" si="17"/>
        <v>0</v>
      </c>
    </row>
    <row r="574" spans="1:12" x14ac:dyDescent="0.25">
      <c r="A574" s="22" t="s">
        <v>141</v>
      </c>
      <c r="B574" s="22" t="s">
        <v>147</v>
      </c>
      <c r="C574" s="63" t="s">
        <v>946</v>
      </c>
      <c r="D574" s="22" t="s">
        <v>248</v>
      </c>
      <c r="E574" s="36" t="s">
        <v>579</v>
      </c>
      <c r="F574" s="132" t="s">
        <v>938</v>
      </c>
      <c r="G574" s="41">
        <v>65</v>
      </c>
      <c r="H574" s="133" t="s">
        <v>936</v>
      </c>
      <c r="I574" s="22">
        <v>1</v>
      </c>
      <c r="J574" s="134">
        <f>VLOOKUP(I574,'invulblad normen'!$A$10:$C$21,3,FALSE)</f>
        <v>0</v>
      </c>
      <c r="K574" s="22">
        <f t="shared" si="16"/>
        <v>0</v>
      </c>
      <c r="L574" s="22">
        <f t="shared" si="17"/>
        <v>0</v>
      </c>
    </row>
    <row r="575" spans="1:12" x14ac:dyDescent="0.25">
      <c r="A575" s="22" t="s">
        <v>141</v>
      </c>
      <c r="B575" s="22" t="s">
        <v>147</v>
      </c>
      <c r="C575" s="63" t="s">
        <v>946</v>
      </c>
      <c r="D575" s="22" t="s">
        <v>249</v>
      </c>
      <c r="E575" s="36" t="s">
        <v>580</v>
      </c>
      <c r="F575" s="132" t="s">
        <v>938</v>
      </c>
      <c r="G575" s="41">
        <v>63</v>
      </c>
      <c r="H575" s="133" t="s">
        <v>936</v>
      </c>
      <c r="I575" s="22">
        <v>1</v>
      </c>
      <c r="J575" s="134">
        <f>VLOOKUP(I575,'invulblad normen'!$A$10:$C$21,3,FALSE)</f>
        <v>0</v>
      </c>
      <c r="K575" s="22">
        <f t="shared" si="16"/>
        <v>0</v>
      </c>
      <c r="L575" s="22">
        <f t="shared" si="17"/>
        <v>0</v>
      </c>
    </row>
    <row r="576" spans="1:12" x14ac:dyDescent="0.25">
      <c r="A576" s="22" t="s">
        <v>141</v>
      </c>
      <c r="B576" s="22" t="s">
        <v>147</v>
      </c>
      <c r="C576" s="63" t="s">
        <v>946</v>
      </c>
      <c r="D576" s="22" t="s">
        <v>224</v>
      </c>
      <c r="E576" s="36" t="s">
        <v>569</v>
      </c>
      <c r="F576" s="132" t="s">
        <v>938</v>
      </c>
      <c r="G576" s="41">
        <v>137</v>
      </c>
      <c r="H576" s="31" t="s">
        <v>937</v>
      </c>
      <c r="I576" s="22">
        <v>1</v>
      </c>
      <c r="J576" s="134">
        <f>VLOOKUP(I576,'invulblad normen'!$A$10:$C$21,3,FALSE)</f>
        <v>0</v>
      </c>
      <c r="K576" s="22">
        <f t="shared" si="16"/>
        <v>0</v>
      </c>
      <c r="L576" s="22">
        <f t="shared" si="17"/>
        <v>0</v>
      </c>
    </row>
    <row r="577" spans="1:12" x14ac:dyDescent="0.25">
      <c r="A577" s="22" t="s">
        <v>141</v>
      </c>
      <c r="B577" s="22" t="s">
        <v>147</v>
      </c>
      <c r="C577" s="63" t="s">
        <v>946</v>
      </c>
      <c r="D577" s="22" t="s">
        <v>250</v>
      </c>
      <c r="E577" s="36" t="s">
        <v>581</v>
      </c>
      <c r="F577" s="132" t="s">
        <v>938</v>
      </c>
      <c r="G577" s="41">
        <v>195</v>
      </c>
      <c r="H577" s="133" t="s">
        <v>936</v>
      </c>
      <c r="I577" s="22">
        <v>1</v>
      </c>
      <c r="J577" s="134">
        <f>VLOOKUP(I577,'invulblad normen'!$A$10:$C$21,3,FALSE)</f>
        <v>0</v>
      </c>
      <c r="K577" s="22">
        <f t="shared" si="16"/>
        <v>0</v>
      </c>
      <c r="L577" s="22">
        <f t="shared" si="17"/>
        <v>0</v>
      </c>
    </row>
    <row r="578" spans="1:12" x14ac:dyDescent="0.25">
      <c r="A578" s="22" t="s">
        <v>141</v>
      </c>
      <c r="B578" s="22" t="s">
        <v>147</v>
      </c>
      <c r="C578" s="63" t="s">
        <v>946</v>
      </c>
      <c r="D578" s="22" t="s">
        <v>251</v>
      </c>
      <c r="E578" s="36" t="s">
        <v>582</v>
      </c>
      <c r="F578" s="132" t="s">
        <v>938</v>
      </c>
      <c r="G578" s="41">
        <v>53</v>
      </c>
      <c r="H578" s="133" t="s">
        <v>936</v>
      </c>
      <c r="I578" s="22">
        <v>1</v>
      </c>
      <c r="J578" s="134">
        <f>VLOOKUP(I578,'invulblad normen'!$A$10:$C$21,3,FALSE)</f>
        <v>0</v>
      </c>
      <c r="K578" s="22">
        <f t="shared" si="16"/>
        <v>0</v>
      </c>
      <c r="L578" s="22">
        <f t="shared" si="17"/>
        <v>0</v>
      </c>
    </row>
    <row r="579" spans="1:12" x14ac:dyDescent="0.25">
      <c r="A579" s="22" t="s">
        <v>141</v>
      </c>
      <c r="B579" s="22" t="s">
        <v>147</v>
      </c>
      <c r="C579" s="63" t="s">
        <v>946</v>
      </c>
      <c r="D579" s="22" t="s">
        <v>252</v>
      </c>
      <c r="E579" s="36" t="s">
        <v>583</v>
      </c>
      <c r="F579" s="132" t="s">
        <v>938</v>
      </c>
      <c r="G579" s="41">
        <v>82</v>
      </c>
      <c r="H579" s="133" t="s">
        <v>936</v>
      </c>
      <c r="I579" s="22">
        <v>1</v>
      </c>
      <c r="J579" s="134">
        <f>VLOOKUP(I579,'invulblad normen'!$A$10:$C$21,3,FALSE)</f>
        <v>0</v>
      </c>
      <c r="K579" s="22">
        <f t="shared" si="16"/>
        <v>0</v>
      </c>
      <c r="L579" s="22">
        <f t="shared" si="17"/>
        <v>0</v>
      </c>
    </row>
    <row r="580" spans="1:12" x14ac:dyDescent="0.25">
      <c r="A580" s="22" t="s">
        <v>141</v>
      </c>
      <c r="B580" s="22" t="s">
        <v>147</v>
      </c>
      <c r="C580" s="63" t="s">
        <v>946</v>
      </c>
      <c r="D580" s="22" t="s">
        <v>221</v>
      </c>
      <c r="E580" s="36" t="s">
        <v>630</v>
      </c>
      <c r="F580" s="132" t="s">
        <v>940</v>
      </c>
      <c r="G580" s="41">
        <v>27</v>
      </c>
      <c r="H580" s="30" t="s">
        <v>73</v>
      </c>
      <c r="I580" s="22">
        <v>3</v>
      </c>
      <c r="J580" s="134">
        <f>VLOOKUP(I580,'invulblad normen'!$A$10:$C$21,3,FALSE)</f>
        <v>0</v>
      </c>
      <c r="K580" s="22">
        <f t="shared" si="16"/>
        <v>0</v>
      </c>
      <c r="L580" s="22">
        <f t="shared" si="17"/>
        <v>0</v>
      </c>
    </row>
    <row r="581" spans="1:12" x14ac:dyDescent="0.25">
      <c r="A581" s="22" t="s">
        <v>141</v>
      </c>
      <c r="B581" s="22" t="s">
        <v>147</v>
      </c>
      <c r="C581" s="63" t="s">
        <v>946</v>
      </c>
      <c r="D581" s="22" t="s">
        <v>224</v>
      </c>
      <c r="E581" s="36" t="s">
        <v>570</v>
      </c>
      <c r="F581" s="132" t="s">
        <v>938</v>
      </c>
      <c r="G581" s="41">
        <v>127</v>
      </c>
      <c r="H581" s="31" t="s">
        <v>937</v>
      </c>
      <c r="I581" s="22">
        <v>1</v>
      </c>
      <c r="J581" s="134">
        <f>VLOOKUP(I581,'invulblad normen'!$A$10:$C$21,3,FALSE)</f>
        <v>0</v>
      </c>
      <c r="K581" s="22">
        <f t="shared" si="16"/>
        <v>0</v>
      </c>
      <c r="L581" s="22">
        <f t="shared" si="17"/>
        <v>0</v>
      </c>
    </row>
    <row r="582" spans="1:12" x14ac:dyDescent="0.25">
      <c r="A582" s="22" t="s">
        <v>141</v>
      </c>
      <c r="B582" s="22" t="s">
        <v>147</v>
      </c>
      <c r="C582" s="63" t="s">
        <v>946</v>
      </c>
      <c r="D582" s="22" t="s">
        <v>229</v>
      </c>
      <c r="E582" s="36" t="s">
        <v>571</v>
      </c>
      <c r="F582" s="132" t="s">
        <v>938</v>
      </c>
      <c r="G582" s="41">
        <v>48</v>
      </c>
      <c r="H582" s="133" t="s">
        <v>936</v>
      </c>
      <c r="I582" s="22">
        <v>1</v>
      </c>
      <c r="J582" s="134">
        <f>VLOOKUP(I582,'invulblad normen'!$A$10:$C$21,3,FALSE)</f>
        <v>0</v>
      </c>
      <c r="K582" s="22">
        <f t="shared" si="16"/>
        <v>0</v>
      </c>
      <c r="L582" s="22">
        <f t="shared" si="17"/>
        <v>0</v>
      </c>
    </row>
    <row r="583" spans="1:12" x14ac:dyDescent="0.25">
      <c r="A583" s="22" t="s">
        <v>141</v>
      </c>
      <c r="B583" s="22" t="s">
        <v>147</v>
      </c>
      <c r="C583" s="63" t="s">
        <v>946</v>
      </c>
      <c r="D583" s="22" t="s">
        <v>230</v>
      </c>
      <c r="E583" s="36" t="s">
        <v>572</v>
      </c>
      <c r="F583" s="132" t="s">
        <v>938</v>
      </c>
      <c r="G583" s="41">
        <v>478</v>
      </c>
      <c r="H583" s="31" t="s">
        <v>937</v>
      </c>
      <c r="I583" s="22">
        <v>1</v>
      </c>
      <c r="J583" s="134">
        <f>VLOOKUP(I583,'invulblad normen'!$A$10:$C$21,3,FALSE)</f>
        <v>0</v>
      </c>
      <c r="K583" s="22">
        <f t="shared" ref="K583:K646" si="18">J583*G583</f>
        <v>0</v>
      </c>
      <c r="L583" s="22">
        <f t="shared" ref="L583:L646" si="19">K583/200</f>
        <v>0</v>
      </c>
    </row>
    <row r="584" spans="1:12" x14ac:dyDescent="0.25">
      <c r="A584" s="22" t="s">
        <v>141</v>
      </c>
      <c r="B584" s="22" t="s">
        <v>147</v>
      </c>
      <c r="C584" s="63" t="s">
        <v>946</v>
      </c>
      <c r="D584" s="22" t="s">
        <v>231</v>
      </c>
      <c r="E584" s="36" t="s">
        <v>573</v>
      </c>
      <c r="F584" s="132" t="s">
        <v>938</v>
      </c>
      <c r="G584" s="41">
        <v>212</v>
      </c>
      <c r="H584" s="133" t="s">
        <v>936</v>
      </c>
      <c r="I584" s="22">
        <v>1</v>
      </c>
      <c r="J584" s="134">
        <f>VLOOKUP(I584,'invulblad normen'!$A$10:$C$21,3,FALSE)</f>
        <v>0</v>
      </c>
      <c r="K584" s="22">
        <f t="shared" si="18"/>
        <v>0</v>
      </c>
      <c r="L584" s="22">
        <f t="shared" si="19"/>
        <v>0</v>
      </c>
    </row>
    <row r="585" spans="1:12" x14ac:dyDescent="0.25">
      <c r="A585" s="22" t="s">
        <v>141</v>
      </c>
      <c r="B585" s="22" t="s">
        <v>147</v>
      </c>
      <c r="C585" s="63" t="s">
        <v>946</v>
      </c>
      <c r="D585" s="22" t="s">
        <v>232</v>
      </c>
      <c r="E585" s="36" t="s">
        <v>574</v>
      </c>
      <c r="F585" s="132" t="s">
        <v>938</v>
      </c>
      <c r="G585" s="41">
        <v>92</v>
      </c>
      <c r="H585" s="133" t="s">
        <v>936</v>
      </c>
      <c r="I585" s="22">
        <v>1</v>
      </c>
      <c r="J585" s="134">
        <f>VLOOKUP(I585,'invulblad normen'!$A$10:$C$21,3,FALSE)</f>
        <v>0</v>
      </c>
      <c r="K585" s="22">
        <f t="shared" si="18"/>
        <v>0</v>
      </c>
      <c r="L585" s="22">
        <f t="shared" si="19"/>
        <v>0</v>
      </c>
    </row>
    <row r="586" spans="1:12" x14ac:dyDescent="0.25">
      <c r="A586" s="22" t="s">
        <v>141</v>
      </c>
      <c r="B586" s="22" t="s">
        <v>147</v>
      </c>
      <c r="C586" s="63" t="s">
        <v>946</v>
      </c>
      <c r="D586" s="22" t="s">
        <v>232</v>
      </c>
      <c r="E586" s="36" t="s">
        <v>575</v>
      </c>
      <c r="F586" s="132" t="s">
        <v>938</v>
      </c>
      <c r="G586" s="41">
        <v>73</v>
      </c>
      <c r="H586" s="133" t="s">
        <v>936</v>
      </c>
      <c r="I586" s="22">
        <v>1</v>
      </c>
      <c r="J586" s="134">
        <f>VLOOKUP(I586,'invulblad normen'!$A$10:$C$21,3,FALSE)</f>
        <v>0</v>
      </c>
      <c r="K586" s="22">
        <f t="shared" si="18"/>
        <v>0</v>
      </c>
      <c r="L586" s="22">
        <f t="shared" si="19"/>
        <v>0</v>
      </c>
    </row>
    <row r="587" spans="1:12" x14ac:dyDescent="0.25">
      <c r="A587" s="22" t="s">
        <v>143</v>
      </c>
      <c r="B587" s="22" t="s">
        <v>149</v>
      </c>
      <c r="C587" s="63">
        <v>1</v>
      </c>
      <c r="D587" s="22" t="s">
        <v>451</v>
      </c>
      <c r="E587" s="36" t="s">
        <v>868</v>
      </c>
      <c r="F587" s="132" t="s">
        <v>938</v>
      </c>
      <c r="G587" s="41">
        <v>26</v>
      </c>
      <c r="H587" s="30" t="s">
        <v>73</v>
      </c>
      <c r="I587" s="22">
        <v>1</v>
      </c>
      <c r="J587" s="134">
        <f>VLOOKUP(I587,'invulblad normen'!$A$10:$C$21,3,FALSE)</f>
        <v>0</v>
      </c>
      <c r="K587" s="22">
        <f t="shared" si="18"/>
        <v>0</v>
      </c>
      <c r="L587" s="22">
        <f t="shared" si="19"/>
        <v>0</v>
      </c>
    </row>
    <row r="588" spans="1:12" x14ac:dyDescent="0.25">
      <c r="A588" s="22" t="s">
        <v>141</v>
      </c>
      <c r="B588" s="22" t="s">
        <v>147</v>
      </c>
      <c r="C588" s="63" t="s">
        <v>946</v>
      </c>
      <c r="D588" s="22" t="s">
        <v>223</v>
      </c>
      <c r="E588" s="36" t="s">
        <v>568</v>
      </c>
      <c r="F588" s="132" t="s">
        <v>938</v>
      </c>
      <c r="G588" s="41">
        <v>180</v>
      </c>
      <c r="H588" s="133" t="s">
        <v>936</v>
      </c>
      <c r="I588" s="22">
        <v>1</v>
      </c>
      <c r="J588" s="134">
        <f>VLOOKUP(I588,'invulblad normen'!$A$10:$C$21,3,FALSE)</f>
        <v>0</v>
      </c>
      <c r="K588" s="22">
        <f t="shared" si="18"/>
        <v>0</v>
      </c>
      <c r="L588" s="22">
        <f t="shared" si="19"/>
        <v>0</v>
      </c>
    </row>
    <row r="589" spans="1:12" x14ac:dyDescent="0.25">
      <c r="A589" s="22" t="s">
        <v>141</v>
      </c>
      <c r="B589" s="22" t="s">
        <v>147</v>
      </c>
      <c r="C589" s="63">
        <v>1</v>
      </c>
      <c r="D589" s="22" t="s">
        <v>97</v>
      </c>
      <c r="E589" s="36" t="s">
        <v>568</v>
      </c>
      <c r="F589" s="132" t="s">
        <v>938</v>
      </c>
      <c r="G589" s="41">
        <v>52</v>
      </c>
      <c r="H589" s="30" t="s">
        <v>73</v>
      </c>
      <c r="I589" s="22">
        <v>1</v>
      </c>
      <c r="J589" s="134">
        <f>VLOOKUP(I589,'invulblad normen'!$A$10:$C$21,3,FALSE)</f>
        <v>0</v>
      </c>
      <c r="K589" s="22">
        <f t="shared" si="18"/>
        <v>0</v>
      </c>
      <c r="L589" s="22">
        <f t="shared" si="19"/>
        <v>0</v>
      </c>
    </row>
    <row r="590" spans="1:12" x14ac:dyDescent="0.25">
      <c r="A590" s="22" t="s">
        <v>141</v>
      </c>
      <c r="B590" s="22" t="s">
        <v>147</v>
      </c>
      <c r="C590" s="63">
        <v>1</v>
      </c>
      <c r="D590" s="22" t="s">
        <v>267</v>
      </c>
      <c r="E590" s="36" t="s">
        <v>568</v>
      </c>
      <c r="F590" s="132" t="s">
        <v>938</v>
      </c>
      <c r="G590" s="41">
        <v>128</v>
      </c>
      <c r="H590" s="31" t="s">
        <v>937</v>
      </c>
      <c r="I590" s="22">
        <v>1</v>
      </c>
      <c r="J590" s="134">
        <f>VLOOKUP(I590,'invulblad normen'!$A$10:$C$21,3,FALSE)</f>
        <v>0</v>
      </c>
      <c r="K590" s="22">
        <f t="shared" si="18"/>
        <v>0</v>
      </c>
      <c r="L590" s="22">
        <f t="shared" si="19"/>
        <v>0</v>
      </c>
    </row>
    <row r="591" spans="1:12" x14ac:dyDescent="0.25">
      <c r="A591" s="22" t="s">
        <v>141</v>
      </c>
      <c r="B591" s="22" t="s">
        <v>147</v>
      </c>
      <c r="C591" s="63">
        <v>1</v>
      </c>
      <c r="D591" s="22" t="s">
        <v>283</v>
      </c>
      <c r="E591" s="36" t="s">
        <v>633</v>
      </c>
      <c r="F591" s="132" t="s">
        <v>940</v>
      </c>
      <c r="G591" s="41">
        <v>25</v>
      </c>
      <c r="H591" s="30" t="s">
        <v>73</v>
      </c>
      <c r="I591" s="22">
        <v>3</v>
      </c>
      <c r="J591" s="134">
        <f>VLOOKUP(I591,'invulblad normen'!$A$10:$C$21,3,FALSE)</f>
        <v>0</v>
      </c>
      <c r="K591" s="22">
        <f t="shared" si="18"/>
        <v>0</v>
      </c>
      <c r="L591" s="22">
        <f t="shared" si="19"/>
        <v>0</v>
      </c>
    </row>
    <row r="592" spans="1:12" x14ac:dyDescent="0.25">
      <c r="A592" s="22" t="s">
        <v>141</v>
      </c>
      <c r="B592" s="22" t="s">
        <v>147</v>
      </c>
      <c r="C592" s="63">
        <v>1</v>
      </c>
      <c r="D592" s="22" t="s">
        <v>72</v>
      </c>
      <c r="E592" s="36" t="s">
        <v>632</v>
      </c>
      <c r="F592" s="132" t="s">
        <v>940</v>
      </c>
      <c r="G592" s="41">
        <v>21</v>
      </c>
      <c r="H592" s="30" t="s">
        <v>73</v>
      </c>
      <c r="I592" s="22">
        <v>3</v>
      </c>
      <c r="J592" s="134">
        <f>VLOOKUP(I592,'invulblad normen'!$A$10:$C$21,3,FALSE)</f>
        <v>0</v>
      </c>
      <c r="K592" s="22">
        <f t="shared" si="18"/>
        <v>0</v>
      </c>
      <c r="L592" s="22">
        <f t="shared" si="19"/>
        <v>0</v>
      </c>
    </row>
    <row r="593" spans="1:12" x14ac:dyDescent="0.25">
      <c r="A593" s="22" t="s">
        <v>141</v>
      </c>
      <c r="B593" s="22" t="s">
        <v>147</v>
      </c>
      <c r="C593" s="63">
        <v>1</v>
      </c>
      <c r="D593" s="22" t="s">
        <v>154</v>
      </c>
      <c r="E593" s="36" t="s">
        <v>593</v>
      </c>
      <c r="F593" s="132" t="s">
        <v>938</v>
      </c>
      <c r="G593" s="41">
        <v>63</v>
      </c>
      <c r="H593" s="133" t="s">
        <v>936</v>
      </c>
      <c r="I593" s="22">
        <v>1</v>
      </c>
      <c r="J593" s="134">
        <f>VLOOKUP(I593,'invulblad normen'!$A$10:$C$21,3,FALSE)</f>
        <v>0</v>
      </c>
      <c r="K593" s="22">
        <f t="shared" si="18"/>
        <v>0</v>
      </c>
      <c r="L593" s="22">
        <f t="shared" si="19"/>
        <v>0</v>
      </c>
    </row>
    <row r="594" spans="1:12" x14ac:dyDescent="0.25">
      <c r="A594" s="22" t="s">
        <v>141</v>
      </c>
      <c r="B594" s="22" t="s">
        <v>147</v>
      </c>
      <c r="C594" s="63">
        <v>1</v>
      </c>
      <c r="D594" s="22" t="s">
        <v>97</v>
      </c>
      <c r="E594" s="36" t="s">
        <v>592</v>
      </c>
      <c r="F594" s="132" t="s">
        <v>938</v>
      </c>
      <c r="G594" s="41">
        <v>49</v>
      </c>
      <c r="H594" s="30" t="s">
        <v>73</v>
      </c>
      <c r="I594" s="22">
        <v>1</v>
      </c>
      <c r="J594" s="134">
        <f>VLOOKUP(I594,'invulblad normen'!$A$10:$C$21,3,FALSE)</f>
        <v>0</v>
      </c>
      <c r="K594" s="22">
        <f t="shared" si="18"/>
        <v>0</v>
      </c>
      <c r="L594" s="22">
        <f t="shared" si="19"/>
        <v>0</v>
      </c>
    </row>
    <row r="595" spans="1:12" x14ac:dyDescent="0.25">
      <c r="A595" s="22" t="s">
        <v>141</v>
      </c>
      <c r="B595" s="22" t="s">
        <v>147</v>
      </c>
      <c r="C595" s="63">
        <v>1</v>
      </c>
      <c r="D595" s="22" t="s">
        <v>97</v>
      </c>
      <c r="E595" s="36" t="s">
        <v>591</v>
      </c>
      <c r="F595" s="132" t="s">
        <v>938</v>
      </c>
      <c r="G595" s="41">
        <v>49</v>
      </c>
      <c r="H595" s="30" t="s">
        <v>73</v>
      </c>
      <c r="I595" s="22">
        <v>1</v>
      </c>
      <c r="J595" s="134">
        <f>VLOOKUP(I595,'invulblad normen'!$A$10:$C$21,3,FALSE)</f>
        <v>0</v>
      </c>
      <c r="K595" s="22">
        <f t="shared" si="18"/>
        <v>0</v>
      </c>
      <c r="L595" s="22">
        <f t="shared" si="19"/>
        <v>0</v>
      </c>
    </row>
    <row r="596" spans="1:12" x14ac:dyDescent="0.25">
      <c r="A596" s="22" t="s">
        <v>143</v>
      </c>
      <c r="B596" s="22" t="s">
        <v>149</v>
      </c>
      <c r="C596" s="63">
        <v>1</v>
      </c>
      <c r="D596" s="22" t="s">
        <v>165</v>
      </c>
      <c r="E596" s="36" t="s">
        <v>863</v>
      </c>
      <c r="F596" s="132" t="s">
        <v>938</v>
      </c>
      <c r="G596" s="41">
        <v>48</v>
      </c>
      <c r="H596" s="30" t="s">
        <v>73</v>
      </c>
      <c r="I596" s="22">
        <v>1</v>
      </c>
      <c r="J596" s="134">
        <f>VLOOKUP(I596,'invulblad normen'!$A$10:$C$21,3,FALSE)</f>
        <v>0</v>
      </c>
      <c r="K596" s="22">
        <f t="shared" si="18"/>
        <v>0</v>
      </c>
      <c r="L596" s="22">
        <f t="shared" si="19"/>
        <v>0</v>
      </c>
    </row>
    <row r="597" spans="1:12" x14ac:dyDescent="0.25">
      <c r="A597" s="22" t="s">
        <v>143</v>
      </c>
      <c r="B597" s="22" t="s">
        <v>149</v>
      </c>
      <c r="C597" s="63">
        <v>1</v>
      </c>
      <c r="D597" s="22" t="s">
        <v>165</v>
      </c>
      <c r="E597" s="36" t="s">
        <v>864</v>
      </c>
      <c r="F597" s="132" t="s">
        <v>938</v>
      </c>
      <c r="G597" s="41">
        <v>48</v>
      </c>
      <c r="H597" s="30" t="s">
        <v>73</v>
      </c>
      <c r="I597" s="22">
        <v>1</v>
      </c>
      <c r="J597" s="134">
        <f>VLOOKUP(I597,'invulblad normen'!$A$10:$C$21,3,FALSE)</f>
        <v>0</v>
      </c>
      <c r="K597" s="22">
        <f t="shared" si="18"/>
        <v>0</v>
      </c>
      <c r="L597" s="22">
        <f t="shared" si="19"/>
        <v>0</v>
      </c>
    </row>
    <row r="598" spans="1:12" x14ac:dyDescent="0.25">
      <c r="A598" s="22" t="s">
        <v>143</v>
      </c>
      <c r="B598" s="22" t="s">
        <v>149</v>
      </c>
      <c r="C598" s="63">
        <v>1</v>
      </c>
      <c r="D598" s="22" t="s">
        <v>165</v>
      </c>
      <c r="E598" s="36" t="s">
        <v>876</v>
      </c>
      <c r="F598" s="132" t="s">
        <v>938</v>
      </c>
      <c r="G598" s="41">
        <v>48</v>
      </c>
      <c r="H598" s="30" t="s">
        <v>73</v>
      </c>
      <c r="I598" s="22">
        <v>1</v>
      </c>
      <c r="J598" s="134">
        <f>VLOOKUP(I598,'invulblad normen'!$A$10:$C$21,3,FALSE)</f>
        <v>0</v>
      </c>
      <c r="K598" s="22">
        <f t="shared" si="18"/>
        <v>0</v>
      </c>
      <c r="L598" s="22">
        <f t="shared" si="19"/>
        <v>0</v>
      </c>
    </row>
    <row r="599" spans="1:12" x14ac:dyDescent="0.25">
      <c r="A599" s="22" t="s">
        <v>143</v>
      </c>
      <c r="B599" s="22" t="s">
        <v>149</v>
      </c>
      <c r="C599" s="63">
        <v>1</v>
      </c>
      <c r="D599" s="22" t="s">
        <v>165</v>
      </c>
      <c r="E599" s="36" t="s">
        <v>877</v>
      </c>
      <c r="F599" s="132" t="s">
        <v>938</v>
      </c>
      <c r="G599" s="41">
        <v>48</v>
      </c>
      <c r="H599" s="30" t="s">
        <v>73</v>
      </c>
      <c r="I599" s="22">
        <v>1</v>
      </c>
      <c r="J599" s="134">
        <f>VLOOKUP(I599,'invulblad normen'!$A$10:$C$21,3,FALSE)</f>
        <v>0</v>
      </c>
      <c r="K599" s="22">
        <f t="shared" si="18"/>
        <v>0</v>
      </c>
      <c r="L599" s="22">
        <f t="shared" si="19"/>
        <v>0</v>
      </c>
    </row>
    <row r="600" spans="1:12" x14ac:dyDescent="0.25">
      <c r="A600" s="22" t="s">
        <v>143</v>
      </c>
      <c r="B600" s="22" t="s">
        <v>149</v>
      </c>
      <c r="C600" s="63">
        <v>1</v>
      </c>
      <c r="D600" s="22" t="s">
        <v>165</v>
      </c>
      <c r="E600" s="36" t="s">
        <v>873</v>
      </c>
      <c r="F600" s="132" t="s">
        <v>938</v>
      </c>
      <c r="G600" s="41">
        <v>52</v>
      </c>
      <c r="H600" s="30" t="s">
        <v>73</v>
      </c>
      <c r="I600" s="22">
        <v>1</v>
      </c>
      <c r="J600" s="134">
        <f>VLOOKUP(I600,'invulblad normen'!$A$10:$C$21,3,FALSE)</f>
        <v>0</v>
      </c>
      <c r="K600" s="22">
        <f t="shared" si="18"/>
        <v>0</v>
      </c>
      <c r="L600" s="22">
        <f t="shared" si="19"/>
        <v>0</v>
      </c>
    </row>
    <row r="601" spans="1:12" x14ac:dyDescent="0.25">
      <c r="A601" s="22" t="s">
        <v>143</v>
      </c>
      <c r="B601" s="22" t="s">
        <v>149</v>
      </c>
      <c r="C601" s="63">
        <v>1</v>
      </c>
      <c r="D601" s="22" t="s">
        <v>165</v>
      </c>
      <c r="E601" s="36" t="s">
        <v>874</v>
      </c>
      <c r="F601" s="132" t="s">
        <v>938</v>
      </c>
      <c r="G601" s="41">
        <v>54</v>
      </c>
      <c r="H601" s="30" t="s">
        <v>73</v>
      </c>
      <c r="I601" s="22">
        <v>1</v>
      </c>
      <c r="J601" s="134">
        <f>VLOOKUP(I601,'invulblad normen'!$A$10:$C$21,3,FALSE)</f>
        <v>0</v>
      </c>
      <c r="K601" s="22">
        <f t="shared" si="18"/>
        <v>0</v>
      </c>
      <c r="L601" s="22">
        <f t="shared" si="19"/>
        <v>0</v>
      </c>
    </row>
    <row r="602" spans="1:12" x14ac:dyDescent="0.25">
      <c r="A602" s="22" t="s">
        <v>141</v>
      </c>
      <c r="B602" s="22" t="s">
        <v>147</v>
      </c>
      <c r="C602" s="63">
        <v>1</v>
      </c>
      <c r="D602" s="22" t="s">
        <v>268</v>
      </c>
      <c r="E602" s="36" t="s">
        <v>594</v>
      </c>
      <c r="F602" s="132" t="s">
        <v>938</v>
      </c>
      <c r="G602" s="41">
        <v>85</v>
      </c>
      <c r="H602" s="133" t="s">
        <v>936</v>
      </c>
      <c r="I602" s="22">
        <v>1</v>
      </c>
      <c r="J602" s="134">
        <f>VLOOKUP(I602,'invulblad normen'!$A$10:$C$21,3,FALSE)</f>
        <v>0</v>
      </c>
      <c r="K602" s="22">
        <f t="shared" si="18"/>
        <v>0</v>
      </c>
      <c r="L602" s="22">
        <f t="shared" si="19"/>
        <v>0</v>
      </c>
    </row>
    <row r="603" spans="1:12" x14ac:dyDescent="0.25">
      <c r="A603" s="22" t="s">
        <v>141</v>
      </c>
      <c r="B603" s="22" t="s">
        <v>147</v>
      </c>
      <c r="C603" s="63">
        <v>1</v>
      </c>
      <c r="D603" s="22" t="s">
        <v>97</v>
      </c>
      <c r="E603" s="36" t="s">
        <v>603</v>
      </c>
      <c r="F603" s="132" t="s">
        <v>938</v>
      </c>
      <c r="G603" s="41">
        <v>62</v>
      </c>
      <c r="H603" s="133" t="s">
        <v>936</v>
      </c>
      <c r="I603" s="22">
        <v>1</v>
      </c>
      <c r="J603" s="134">
        <f>VLOOKUP(I603,'invulblad normen'!$A$10:$C$21,3,FALSE)</f>
        <v>0</v>
      </c>
      <c r="K603" s="22">
        <f t="shared" si="18"/>
        <v>0</v>
      </c>
      <c r="L603" s="22">
        <f t="shared" si="19"/>
        <v>0</v>
      </c>
    </row>
    <row r="604" spans="1:12" x14ac:dyDescent="0.25">
      <c r="A604" s="22" t="s">
        <v>141</v>
      </c>
      <c r="B604" s="22" t="s">
        <v>147</v>
      </c>
      <c r="C604" s="63">
        <v>1</v>
      </c>
      <c r="D604" s="22" t="s">
        <v>97</v>
      </c>
      <c r="E604" s="36" t="s">
        <v>604</v>
      </c>
      <c r="F604" s="132" t="s">
        <v>938</v>
      </c>
      <c r="G604" s="41">
        <v>53</v>
      </c>
      <c r="H604" s="133" t="s">
        <v>936</v>
      </c>
      <c r="I604" s="22">
        <v>1</v>
      </c>
      <c r="J604" s="134">
        <f>VLOOKUP(I604,'invulblad normen'!$A$10:$C$21,3,FALSE)</f>
        <v>0</v>
      </c>
      <c r="K604" s="22">
        <f t="shared" si="18"/>
        <v>0</v>
      </c>
      <c r="L604" s="22">
        <f t="shared" si="19"/>
        <v>0</v>
      </c>
    </row>
    <row r="605" spans="1:12" x14ac:dyDescent="0.25">
      <c r="A605" s="22" t="s">
        <v>141</v>
      </c>
      <c r="B605" s="22" t="s">
        <v>147</v>
      </c>
      <c r="C605" s="63">
        <v>1</v>
      </c>
      <c r="D605" s="22" t="s">
        <v>97</v>
      </c>
      <c r="E605" s="36" t="s">
        <v>605</v>
      </c>
      <c r="F605" s="132" t="s">
        <v>938</v>
      </c>
      <c r="G605" s="41">
        <v>74</v>
      </c>
      <c r="H605" s="133" t="s">
        <v>936</v>
      </c>
      <c r="I605" s="22">
        <v>1</v>
      </c>
      <c r="J605" s="134">
        <f>VLOOKUP(I605,'invulblad normen'!$A$10:$C$21,3,FALSE)</f>
        <v>0</v>
      </c>
      <c r="K605" s="22">
        <f t="shared" si="18"/>
        <v>0</v>
      </c>
      <c r="L605" s="22">
        <f t="shared" si="19"/>
        <v>0</v>
      </c>
    </row>
    <row r="606" spans="1:12" x14ac:dyDescent="0.25">
      <c r="A606" s="22" t="s">
        <v>141</v>
      </c>
      <c r="B606" s="22" t="s">
        <v>147</v>
      </c>
      <c r="C606" s="63">
        <v>1</v>
      </c>
      <c r="D606" s="22" t="s">
        <v>207</v>
      </c>
      <c r="E606" s="36" t="s">
        <v>644</v>
      </c>
      <c r="F606" s="132" t="s">
        <v>940</v>
      </c>
      <c r="G606" s="41">
        <v>29</v>
      </c>
      <c r="H606" s="133" t="s">
        <v>936</v>
      </c>
      <c r="I606" s="22">
        <v>3</v>
      </c>
      <c r="J606" s="134">
        <f>VLOOKUP(I606,'invulblad normen'!$A$10:$C$21,3,FALSE)</f>
        <v>0</v>
      </c>
      <c r="K606" s="22">
        <f t="shared" si="18"/>
        <v>0</v>
      </c>
      <c r="L606" s="22">
        <f t="shared" si="19"/>
        <v>0</v>
      </c>
    </row>
    <row r="607" spans="1:12" x14ac:dyDescent="0.25">
      <c r="A607" s="22" t="s">
        <v>141</v>
      </c>
      <c r="B607" s="22" t="s">
        <v>147</v>
      </c>
      <c r="C607" s="63">
        <v>1</v>
      </c>
      <c r="D607" s="22" t="s">
        <v>97</v>
      </c>
      <c r="E607" s="36" t="s">
        <v>606</v>
      </c>
      <c r="F607" s="132" t="s">
        <v>938</v>
      </c>
      <c r="G607" s="41">
        <v>62</v>
      </c>
      <c r="H607" s="133" t="s">
        <v>936</v>
      </c>
      <c r="I607" s="22">
        <v>1</v>
      </c>
      <c r="J607" s="134">
        <f>VLOOKUP(I607,'invulblad normen'!$A$10:$C$21,3,FALSE)</f>
        <v>0</v>
      </c>
      <c r="K607" s="22">
        <f t="shared" si="18"/>
        <v>0</v>
      </c>
      <c r="L607" s="22">
        <f t="shared" si="19"/>
        <v>0</v>
      </c>
    </row>
    <row r="608" spans="1:12" x14ac:dyDescent="0.25">
      <c r="A608" s="22" t="s">
        <v>141</v>
      </c>
      <c r="B608" s="22" t="s">
        <v>147</v>
      </c>
      <c r="C608" s="63">
        <v>1</v>
      </c>
      <c r="D608" s="22" t="s">
        <v>72</v>
      </c>
      <c r="E608" s="36" t="s">
        <v>646</v>
      </c>
      <c r="F608" s="132" t="s">
        <v>940</v>
      </c>
      <c r="G608" s="41">
        <v>20</v>
      </c>
      <c r="H608" s="133" t="s">
        <v>936</v>
      </c>
      <c r="I608" s="22">
        <v>3</v>
      </c>
      <c r="J608" s="134">
        <f>VLOOKUP(I608,'invulblad normen'!$A$10:$C$21,3,FALSE)</f>
        <v>0</v>
      </c>
      <c r="K608" s="22">
        <f t="shared" si="18"/>
        <v>0</v>
      </c>
      <c r="L608" s="22">
        <f t="shared" si="19"/>
        <v>0</v>
      </c>
    </row>
    <row r="609" spans="1:12" x14ac:dyDescent="0.25">
      <c r="A609" s="22" t="s">
        <v>141</v>
      </c>
      <c r="B609" s="22" t="s">
        <v>147</v>
      </c>
      <c r="C609" s="63">
        <v>1</v>
      </c>
      <c r="D609" s="22" t="s">
        <v>72</v>
      </c>
      <c r="E609" s="36" t="s">
        <v>647</v>
      </c>
      <c r="F609" s="132" t="s">
        <v>940</v>
      </c>
      <c r="G609" s="41">
        <v>20</v>
      </c>
      <c r="H609" s="133" t="s">
        <v>936</v>
      </c>
      <c r="I609" s="22">
        <v>3</v>
      </c>
      <c r="J609" s="134">
        <f>VLOOKUP(I609,'invulblad normen'!$A$10:$C$21,3,FALSE)</f>
        <v>0</v>
      </c>
      <c r="K609" s="22">
        <f t="shared" si="18"/>
        <v>0</v>
      </c>
      <c r="L609" s="22">
        <f t="shared" si="19"/>
        <v>0</v>
      </c>
    </row>
    <row r="610" spans="1:12" x14ac:dyDescent="0.25">
      <c r="A610" s="22" t="s">
        <v>141</v>
      </c>
      <c r="B610" s="22" t="s">
        <v>147</v>
      </c>
      <c r="C610" s="63">
        <v>1</v>
      </c>
      <c r="D610" s="22" t="s">
        <v>72</v>
      </c>
      <c r="E610" s="36" t="s">
        <v>648</v>
      </c>
      <c r="F610" s="132" t="s">
        <v>940</v>
      </c>
      <c r="G610" s="41">
        <v>13</v>
      </c>
      <c r="H610" s="133" t="s">
        <v>936</v>
      </c>
      <c r="I610" s="22">
        <v>3</v>
      </c>
      <c r="J610" s="134">
        <f>VLOOKUP(I610,'invulblad normen'!$A$10:$C$21,3,FALSE)</f>
        <v>0</v>
      </c>
      <c r="K610" s="22">
        <f t="shared" si="18"/>
        <v>0</v>
      </c>
      <c r="L610" s="22">
        <f t="shared" si="19"/>
        <v>0</v>
      </c>
    </row>
    <row r="611" spans="1:12" x14ac:dyDescent="0.25">
      <c r="A611" s="22" t="s">
        <v>141</v>
      </c>
      <c r="B611" s="22" t="s">
        <v>147</v>
      </c>
      <c r="C611" s="63">
        <v>1</v>
      </c>
      <c r="D611" s="22" t="s">
        <v>97</v>
      </c>
      <c r="E611" s="36" t="s">
        <v>607</v>
      </c>
      <c r="F611" s="132" t="s">
        <v>938</v>
      </c>
      <c r="G611" s="41">
        <v>74</v>
      </c>
      <c r="H611" s="133" t="s">
        <v>936</v>
      </c>
      <c r="I611" s="22">
        <v>1</v>
      </c>
      <c r="J611" s="134">
        <f>VLOOKUP(I611,'invulblad normen'!$A$10:$C$21,3,FALSE)</f>
        <v>0</v>
      </c>
      <c r="K611" s="22">
        <f t="shared" si="18"/>
        <v>0</v>
      </c>
      <c r="L611" s="22">
        <f t="shared" si="19"/>
        <v>0</v>
      </c>
    </row>
    <row r="612" spans="1:12" x14ac:dyDescent="0.25">
      <c r="A612" s="22" t="s">
        <v>141</v>
      </c>
      <c r="B612" s="22" t="s">
        <v>147</v>
      </c>
      <c r="C612" s="63">
        <v>1</v>
      </c>
      <c r="D612" s="22" t="s">
        <v>97</v>
      </c>
      <c r="E612" s="36" t="s">
        <v>608</v>
      </c>
      <c r="F612" s="132" t="s">
        <v>938</v>
      </c>
      <c r="G612" s="41">
        <v>53</v>
      </c>
      <c r="H612" s="133" t="s">
        <v>936</v>
      </c>
      <c r="I612" s="22">
        <v>1</v>
      </c>
      <c r="J612" s="134">
        <f>VLOOKUP(I612,'invulblad normen'!$A$10:$C$21,3,FALSE)</f>
        <v>0</v>
      </c>
      <c r="K612" s="22">
        <f t="shared" si="18"/>
        <v>0</v>
      </c>
      <c r="L612" s="22">
        <f t="shared" si="19"/>
        <v>0</v>
      </c>
    </row>
    <row r="613" spans="1:12" x14ac:dyDescent="0.25">
      <c r="A613" s="22" t="s">
        <v>141</v>
      </c>
      <c r="B613" s="22" t="s">
        <v>147</v>
      </c>
      <c r="C613" s="63">
        <v>1</v>
      </c>
      <c r="D613" s="22" t="s">
        <v>270</v>
      </c>
      <c r="E613" s="36" t="s">
        <v>609</v>
      </c>
      <c r="F613" s="132" t="s">
        <v>938</v>
      </c>
      <c r="G613" s="41">
        <v>186</v>
      </c>
      <c r="H613" s="133" t="s">
        <v>936</v>
      </c>
      <c r="I613" s="22">
        <v>1</v>
      </c>
      <c r="J613" s="134">
        <f>VLOOKUP(I613,'invulblad normen'!$A$10:$C$21,3,FALSE)</f>
        <v>0</v>
      </c>
      <c r="K613" s="22">
        <f t="shared" si="18"/>
        <v>0</v>
      </c>
      <c r="L613" s="22">
        <f t="shared" si="19"/>
        <v>0</v>
      </c>
    </row>
    <row r="614" spans="1:12" x14ac:dyDescent="0.25">
      <c r="A614" s="22" t="s">
        <v>141</v>
      </c>
      <c r="B614" s="22" t="s">
        <v>147</v>
      </c>
      <c r="C614" s="63">
        <v>1</v>
      </c>
      <c r="D614" s="22" t="s">
        <v>97</v>
      </c>
      <c r="E614" s="36" t="s">
        <v>610</v>
      </c>
      <c r="F614" s="132" t="s">
        <v>938</v>
      </c>
      <c r="G614" s="41">
        <v>53</v>
      </c>
      <c r="H614" s="133" t="s">
        <v>936</v>
      </c>
      <c r="I614" s="22">
        <v>1</v>
      </c>
      <c r="J614" s="134">
        <f>VLOOKUP(I614,'invulblad normen'!$A$10:$C$21,3,FALSE)</f>
        <v>0</v>
      </c>
      <c r="K614" s="22">
        <f t="shared" si="18"/>
        <v>0</v>
      </c>
      <c r="L614" s="22">
        <f t="shared" si="19"/>
        <v>0</v>
      </c>
    </row>
    <row r="615" spans="1:12" x14ac:dyDescent="0.25">
      <c r="A615" s="22" t="s">
        <v>141</v>
      </c>
      <c r="B615" s="22" t="s">
        <v>147</v>
      </c>
      <c r="C615" s="63">
        <v>1</v>
      </c>
      <c r="D615" s="22" t="s">
        <v>97</v>
      </c>
      <c r="E615" s="36" t="s">
        <v>595</v>
      </c>
      <c r="F615" s="132" t="s">
        <v>938</v>
      </c>
      <c r="G615" s="41">
        <v>61</v>
      </c>
      <c r="H615" s="133" t="s">
        <v>936</v>
      </c>
      <c r="I615" s="22">
        <v>1</v>
      </c>
      <c r="J615" s="134">
        <f>VLOOKUP(I615,'invulblad normen'!$A$10:$C$21,3,FALSE)</f>
        <v>0</v>
      </c>
      <c r="K615" s="22">
        <f t="shared" si="18"/>
        <v>0</v>
      </c>
      <c r="L615" s="22">
        <f t="shared" si="19"/>
        <v>0</v>
      </c>
    </row>
    <row r="616" spans="1:12" x14ac:dyDescent="0.25">
      <c r="A616" s="22" t="s">
        <v>141</v>
      </c>
      <c r="B616" s="22" t="s">
        <v>147</v>
      </c>
      <c r="C616" s="63">
        <v>1</v>
      </c>
      <c r="D616" s="22" t="s">
        <v>270</v>
      </c>
      <c r="E616" s="36" t="s">
        <v>611</v>
      </c>
      <c r="F616" s="132" t="s">
        <v>938</v>
      </c>
      <c r="G616" s="41">
        <v>123</v>
      </c>
      <c r="H616" s="133" t="s">
        <v>936</v>
      </c>
      <c r="I616" s="22">
        <v>1</v>
      </c>
      <c r="J616" s="134">
        <f>VLOOKUP(I616,'invulblad normen'!$A$10:$C$21,3,FALSE)</f>
        <v>0</v>
      </c>
      <c r="K616" s="22">
        <f t="shared" si="18"/>
        <v>0</v>
      </c>
      <c r="L616" s="22">
        <f t="shared" si="19"/>
        <v>0</v>
      </c>
    </row>
    <row r="617" spans="1:12" x14ac:dyDescent="0.25">
      <c r="A617" s="22" t="s">
        <v>141</v>
      </c>
      <c r="B617" s="22" t="s">
        <v>147</v>
      </c>
      <c r="C617" s="63">
        <v>1</v>
      </c>
      <c r="D617" s="22" t="s">
        <v>97</v>
      </c>
      <c r="E617" s="36" t="s">
        <v>596</v>
      </c>
      <c r="F617" s="132" t="s">
        <v>938</v>
      </c>
      <c r="G617" s="41">
        <v>53</v>
      </c>
      <c r="H617" s="133" t="s">
        <v>936</v>
      </c>
      <c r="I617" s="22">
        <v>1</v>
      </c>
      <c r="J617" s="134">
        <f>VLOOKUP(I617,'invulblad normen'!$A$10:$C$21,3,FALSE)</f>
        <v>0</v>
      </c>
      <c r="K617" s="22">
        <f t="shared" si="18"/>
        <v>0</v>
      </c>
      <c r="L617" s="22">
        <f t="shared" si="19"/>
        <v>0</v>
      </c>
    </row>
    <row r="618" spans="1:12" x14ac:dyDescent="0.25">
      <c r="A618" s="22" t="s">
        <v>141</v>
      </c>
      <c r="B618" s="22" t="s">
        <v>147</v>
      </c>
      <c r="C618" s="63">
        <v>1</v>
      </c>
      <c r="D618" s="22" t="s">
        <v>97</v>
      </c>
      <c r="E618" s="36" t="s">
        <v>597</v>
      </c>
      <c r="F618" s="132" t="s">
        <v>938</v>
      </c>
      <c r="G618" s="41">
        <v>74</v>
      </c>
      <c r="H618" s="133" t="s">
        <v>936</v>
      </c>
      <c r="I618" s="22">
        <v>1</v>
      </c>
      <c r="J618" s="134">
        <f>VLOOKUP(I618,'invulblad normen'!$A$10:$C$21,3,FALSE)</f>
        <v>0</v>
      </c>
      <c r="K618" s="22">
        <f t="shared" si="18"/>
        <v>0</v>
      </c>
      <c r="L618" s="22">
        <f t="shared" si="19"/>
        <v>0</v>
      </c>
    </row>
    <row r="619" spans="1:12" x14ac:dyDescent="0.25">
      <c r="A619" s="22" t="s">
        <v>141</v>
      </c>
      <c r="B619" s="22" t="s">
        <v>147</v>
      </c>
      <c r="C619" s="63">
        <v>1</v>
      </c>
      <c r="D619" s="22" t="s">
        <v>97</v>
      </c>
      <c r="E619" s="36" t="s">
        <v>598</v>
      </c>
      <c r="F619" s="132" t="s">
        <v>938</v>
      </c>
      <c r="G619" s="41">
        <v>53</v>
      </c>
      <c r="H619" s="133" t="s">
        <v>936</v>
      </c>
      <c r="I619" s="22">
        <v>1</v>
      </c>
      <c r="J619" s="134">
        <f>VLOOKUP(I619,'invulblad normen'!$A$10:$C$21,3,FALSE)</f>
        <v>0</v>
      </c>
      <c r="K619" s="22">
        <f t="shared" si="18"/>
        <v>0</v>
      </c>
      <c r="L619" s="22">
        <f t="shared" si="19"/>
        <v>0</v>
      </c>
    </row>
    <row r="620" spans="1:12" x14ac:dyDescent="0.25">
      <c r="A620" s="22" t="s">
        <v>141</v>
      </c>
      <c r="B620" s="22" t="s">
        <v>147</v>
      </c>
      <c r="C620" s="63">
        <v>1</v>
      </c>
      <c r="D620" s="22" t="s">
        <v>97</v>
      </c>
      <c r="E620" s="36" t="s">
        <v>599</v>
      </c>
      <c r="F620" s="132" t="s">
        <v>938</v>
      </c>
      <c r="G620" s="41">
        <v>62</v>
      </c>
      <c r="H620" s="133" t="s">
        <v>936</v>
      </c>
      <c r="I620" s="22">
        <v>1</v>
      </c>
      <c r="J620" s="134">
        <f>VLOOKUP(I620,'invulblad normen'!$A$10:$C$21,3,FALSE)</f>
        <v>0</v>
      </c>
      <c r="K620" s="22">
        <f t="shared" si="18"/>
        <v>0</v>
      </c>
      <c r="L620" s="22">
        <f t="shared" si="19"/>
        <v>0</v>
      </c>
    </row>
    <row r="621" spans="1:12" x14ac:dyDescent="0.25">
      <c r="A621" s="22" t="s">
        <v>141</v>
      </c>
      <c r="B621" s="22" t="s">
        <v>147</v>
      </c>
      <c r="C621" s="63">
        <v>1</v>
      </c>
      <c r="D621" s="22" t="s">
        <v>97</v>
      </c>
      <c r="E621" s="36" t="s">
        <v>600</v>
      </c>
      <c r="F621" s="132" t="s">
        <v>938</v>
      </c>
      <c r="G621" s="41">
        <v>53</v>
      </c>
      <c r="H621" s="133" t="s">
        <v>936</v>
      </c>
      <c r="I621" s="22">
        <v>1</v>
      </c>
      <c r="J621" s="134">
        <f>VLOOKUP(I621,'invulblad normen'!$A$10:$C$21,3,FALSE)</f>
        <v>0</v>
      </c>
      <c r="K621" s="22">
        <f t="shared" si="18"/>
        <v>0</v>
      </c>
      <c r="L621" s="22">
        <f t="shared" si="19"/>
        <v>0</v>
      </c>
    </row>
    <row r="622" spans="1:12" x14ac:dyDescent="0.25">
      <c r="A622" s="22" t="s">
        <v>141</v>
      </c>
      <c r="B622" s="22" t="s">
        <v>147</v>
      </c>
      <c r="C622" s="63">
        <v>1</v>
      </c>
      <c r="D622" s="22" t="s">
        <v>97</v>
      </c>
      <c r="E622" s="36" t="s">
        <v>601</v>
      </c>
      <c r="F622" s="132" t="s">
        <v>938</v>
      </c>
      <c r="G622" s="41">
        <v>74</v>
      </c>
      <c r="H622" s="133" t="s">
        <v>936</v>
      </c>
      <c r="I622" s="22">
        <v>1</v>
      </c>
      <c r="J622" s="134">
        <f>VLOOKUP(I622,'invulblad normen'!$A$10:$C$21,3,FALSE)</f>
        <v>0</v>
      </c>
      <c r="K622" s="22">
        <f t="shared" si="18"/>
        <v>0</v>
      </c>
      <c r="L622" s="22">
        <f t="shared" si="19"/>
        <v>0</v>
      </c>
    </row>
    <row r="623" spans="1:12" x14ac:dyDescent="0.25">
      <c r="A623" s="22" t="s">
        <v>141</v>
      </c>
      <c r="B623" s="22" t="s">
        <v>147</v>
      </c>
      <c r="C623" s="63">
        <v>1</v>
      </c>
      <c r="D623" s="22" t="s">
        <v>97</v>
      </c>
      <c r="E623" s="36" t="s">
        <v>602</v>
      </c>
      <c r="F623" s="132" t="s">
        <v>938</v>
      </c>
      <c r="G623" s="41">
        <v>53</v>
      </c>
      <c r="H623" s="133" t="s">
        <v>936</v>
      </c>
      <c r="I623" s="22">
        <v>1</v>
      </c>
      <c r="J623" s="134">
        <f>VLOOKUP(I623,'invulblad normen'!$A$10:$C$21,3,FALSE)</f>
        <v>0</v>
      </c>
      <c r="K623" s="22">
        <f t="shared" si="18"/>
        <v>0</v>
      </c>
      <c r="L623" s="22">
        <f t="shared" si="19"/>
        <v>0</v>
      </c>
    </row>
    <row r="624" spans="1:12" x14ac:dyDescent="0.25">
      <c r="A624" s="22" t="s">
        <v>141</v>
      </c>
      <c r="B624" s="22" t="s">
        <v>147</v>
      </c>
      <c r="C624" s="63">
        <v>1</v>
      </c>
      <c r="D624" s="22" t="s">
        <v>97</v>
      </c>
      <c r="E624" s="36" t="s">
        <v>621</v>
      </c>
      <c r="F624" s="132" t="s">
        <v>938</v>
      </c>
      <c r="G624" s="41">
        <v>54</v>
      </c>
      <c r="H624" s="133" t="s">
        <v>936</v>
      </c>
      <c r="I624" s="22">
        <v>1</v>
      </c>
      <c r="J624" s="134">
        <f>VLOOKUP(I624,'invulblad normen'!$A$10:$C$21,3,FALSE)</f>
        <v>0</v>
      </c>
      <c r="K624" s="22">
        <f t="shared" si="18"/>
        <v>0</v>
      </c>
      <c r="L624" s="22">
        <f t="shared" si="19"/>
        <v>0</v>
      </c>
    </row>
    <row r="625" spans="1:12" x14ac:dyDescent="0.25">
      <c r="A625" s="22" t="s">
        <v>141</v>
      </c>
      <c r="B625" s="22" t="s">
        <v>147</v>
      </c>
      <c r="C625" s="63">
        <v>1</v>
      </c>
      <c r="D625" s="22" t="s">
        <v>97</v>
      </c>
      <c r="E625" s="36" t="s">
        <v>628</v>
      </c>
      <c r="F625" s="132" t="s">
        <v>938</v>
      </c>
      <c r="G625" s="41">
        <v>55</v>
      </c>
      <c r="H625" s="133" t="s">
        <v>936</v>
      </c>
      <c r="I625" s="22">
        <v>1</v>
      </c>
      <c r="J625" s="134">
        <f>VLOOKUP(I625,'invulblad normen'!$A$10:$C$21,3,FALSE)</f>
        <v>0</v>
      </c>
      <c r="K625" s="22">
        <f t="shared" si="18"/>
        <v>0</v>
      </c>
      <c r="L625" s="22">
        <f t="shared" si="19"/>
        <v>0</v>
      </c>
    </row>
    <row r="626" spans="1:12" x14ac:dyDescent="0.25">
      <c r="A626" s="22" t="s">
        <v>141</v>
      </c>
      <c r="B626" s="22" t="s">
        <v>147</v>
      </c>
      <c r="C626" s="63">
        <v>1</v>
      </c>
      <c r="D626" s="22" t="s">
        <v>275</v>
      </c>
      <c r="E626" s="36" t="s">
        <v>629</v>
      </c>
      <c r="F626" s="132" t="s">
        <v>938</v>
      </c>
      <c r="G626" s="41">
        <v>88</v>
      </c>
      <c r="H626" s="133" t="s">
        <v>936</v>
      </c>
      <c r="I626" s="22">
        <v>1</v>
      </c>
      <c r="J626" s="134">
        <f>VLOOKUP(I626,'invulblad normen'!$A$10:$C$21,3,FALSE)</f>
        <v>0</v>
      </c>
      <c r="K626" s="22">
        <f t="shared" si="18"/>
        <v>0</v>
      </c>
      <c r="L626" s="22">
        <f t="shared" si="19"/>
        <v>0</v>
      </c>
    </row>
    <row r="627" spans="1:12" x14ac:dyDescent="0.25">
      <c r="A627" s="22" t="s">
        <v>141</v>
      </c>
      <c r="B627" s="22" t="s">
        <v>147</v>
      </c>
      <c r="C627" s="63">
        <v>1</v>
      </c>
      <c r="D627" s="22" t="s">
        <v>310</v>
      </c>
      <c r="E627" s="36" t="s">
        <v>665</v>
      </c>
      <c r="F627" s="132" t="s">
        <v>940</v>
      </c>
      <c r="G627" s="41">
        <v>27</v>
      </c>
      <c r="H627" s="30" t="s">
        <v>73</v>
      </c>
      <c r="I627" s="22">
        <v>3</v>
      </c>
      <c r="J627" s="134">
        <f>VLOOKUP(I627,'invulblad normen'!$A$10:$C$21,3,FALSE)</f>
        <v>0</v>
      </c>
      <c r="K627" s="22">
        <f t="shared" si="18"/>
        <v>0</v>
      </c>
      <c r="L627" s="22">
        <f t="shared" si="19"/>
        <v>0</v>
      </c>
    </row>
    <row r="628" spans="1:12" x14ac:dyDescent="0.25">
      <c r="A628" s="22" t="s">
        <v>141</v>
      </c>
      <c r="B628" s="22" t="s">
        <v>147</v>
      </c>
      <c r="C628" s="63">
        <v>1</v>
      </c>
      <c r="D628" s="22" t="s">
        <v>97</v>
      </c>
      <c r="E628" s="36" t="s">
        <v>622</v>
      </c>
      <c r="F628" s="132" t="s">
        <v>938</v>
      </c>
      <c r="G628" s="41">
        <v>64</v>
      </c>
      <c r="H628" s="133" t="s">
        <v>936</v>
      </c>
      <c r="I628" s="22">
        <v>1</v>
      </c>
      <c r="J628" s="134">
        <f>VLOOKUP(I628,'invulblad normen'!$A$10:$C$21,3,FALSE)</f>
        <v>0</v>
      </c>
      <c r="K628" s="22">
        <f t="shared" si="18"/>
        <v>0</v>
      </c>
      <c r="L628" s="22">
        <f t="shared" si="19"/>
        <v>0</v>
      </c>
    </row>
    <row r="629" spans="1:12" x14ac:dyDescent="0.25">
      <c r="A629" s="22" t="s">
        <v>141</v>
      </c>
      <c r="B629" s="22" t="s">
        <v>147</v>
      </c>
      <c r="C629" s="63">
        <v>1</v>
      </c>
      <c r="D629" s="22" t="s">
        <v>97</v>
      </c>
      <c r="E629" s="36" t="s">
        <v>623</v>
      </c>
      <c r="F629" s="132" t="s">
        <v>938</v>
      </c>
      <c r="G629" s="41">
        <v>62</v>
      </c>
      <c r="H629" s="133" t="s">
        <v>936</v>
      </c>
      <c r="I629" s="22">
        <v>1</v>
      </c>
      <c r="J629" s="134">
        <f>VLOOKUP(I629,'invulblad normen'!$A$10:$C$21,3,FALSE)</f>
        <v>0</v>
      </c>
      <c r="K629" s="22">
        <f t="shared" si="18"/>
        <v>0</v>
      </c>
      <c r="L629" s="22">
        <f t="shared" si="19"/>
        <v>0</v>
      </c>
    </row>
    <row r="630" spans="1:12" x14ac:dyDescent="0.25">
      <c r="A630" s="22" t="s">
        <v>141</v>
      </c>
      <c r="B630" s="22" t="s">
        <v>147</v>
      </c>
      <c r="C630" s="63">
        <v>1</v>
      </c>
      <c r="D630" s="22" t="s">
        <v>133</v>
      </c>
      <c r="E630" s="36" t="s">
        <v>669</v>
      </c>
      <c r="F630" s="132" t="s">
        <v>940</v>
      </c>
      <c r="G630" s="41">
        <v>22</v>
      </c>
      <c r="H630" s="133" t="s">
        <v>936</v>
      </c>
      <c r="I630" s="22">
        <v>3</v>
      </c>
      <c r="J630" s="134">
        <f>VLOOKUP(I630,'invulblad normen'!$A$10:$C$21,3,FALSE)</f>
        <v>0</v>
      </c>
      <c r="K630" s="22">
        <f t="shared" si="18"/>
        <v>0</v>
      </c>
      <c r="L630" s="22">
        <f t="shared" si="19"/>
        <v>0</v>
      </c>
    </row>
    <row r="631" spans="1:12" x14ac:dyDescent="0.25">
      <c r="A631" s="22" t="s">
        <v>141</v>
      </c>
      <c r="B631" s="22" t="s">
        <v>147</v>
      </c>
      <c r="C631" s="63">
        <v>1</v>
      </c>
      <c r="D631" s="22" t="s">
        <v>97</v>
      </c>
      <c r="E631" s="36" t="s">
        <v>624</v>
      </c>
      <c r="F631" s="132" t="s">
        <v>938</v>
      </c>
      <c r="G631" s="41">
        <v>73</v>
      </c>
      <c r="H631" s="133" t="s">
        <v>936</v>
      </c>
      <c r="I631" s="22">
        <v>1</v>
      </c>
      <c r="J631" s="134">
        <f>VLOOKUP(I631,'invulblad normen'!$A$10:$C$21,3,FALSE)</f>
        <v>0</v>
      </c>
      <c r="K631" s="22">
        <f t="shared" si="18"/>
        <v>0</v>
      </c>
      <c r="L631" s="22">
        <f t="shared" si="19"/>
        <v>0</v>
      </c>
    </row>
    <row r="632" spans="1:12" x14ac:dyDescent="0.25">
      <c r="A632" s="22" t="s">
        <v>141</v>
      </c>
      <c r="B632" s="22" t="s">
        <v>147</v>
      </c>
      <c r="C632" s="63">
        <v>1</v>
      </c>
      <c r="D632" s="22" t="s">
        <v>97</v>
      </c>
      <c r="E632" s="36" t="s">
        <v>625</v>
      </c>
      <c r="F632" s="132" t="s">
        <v>938</v>
      </c>
      <c r="G632" s="41">
        <v>54</v>
      </c>
      <c r="H632" s="133" t="s">
        <v>936</v>
      </c>
      <c r="I632" s="22">
        <v>1</v>
      </c>
      <c r="J632" s="134">
        <f>VLOOKUP(I632,'invulblad normen'!$A$10:$C$21,3,FALSE)</f>
        <v>0</v>
      </c>
      <c r="K632" s="22">
        <f t="shared" si="18"/>
        <v>0</v>
      </c>
      <c r="L632" s="22">
        <f t="shared" si="19"/>
        <v>0</v>
      </c>
    </row>
    <row r="633" spans="1:12" x14ac:dyDescent="0.25">
      <c r="A633" s="22" t="s">
        <v>141</v>
      </c>
      <c r="B633" s="22" t="s">
        <v>147</v>
      </c>
      <c r="C633" s="63">
        <v>1</v>
      </c>
      <c r="D633" s="22" t="s">
        <v>97</v>
      </c>
      <c r="E633" s="36" t="s">
        <v>626</v>
      </c>
      <c r="F633" s="132" t="s">
        <v>938</v>
      </c>
      <c r="G633" s="41">
        <v>54</v>
      </c>
      <c r="H633" s="133" t="s">
        <v>936</v>
      </c>
      <c r="I633" s="22">
        <v>1</v>
      </c>
      <c r="J633" s="134">
        <f>VLOOKUP(I633,'invulblad normen'!$A$10:$C$21,3,FALSE)</f>
        <v>0</v>
      </c>
      <c r="K633" s="22">
        <f t="shared" si="18"/>
        <v>0</v>
      </c>
      <c r="L633" s="22">
        <f t="shared" si="19"/>
        <v>0</v>
      </c>
    </row>
    <row r="634" spans="1:12" x14ac:dyDescent="0.25">
      <c r="A634" s="22" t="s">
        <v>141</v>
      </c>
      <c r="B634" s="22" t="s">
        <v>147</v>
      </c>
      <c r="C634" s="63">
        <v>1</v>
      </c>
      <c r="D634" s="22" t="s">
        <v>97</v>
      </c>
      <c r="E634" s="36" t="s">
        <v>627</v>
      </c>
      <c r="F634" s="132" t="s">
        <v>938</v>
      </c>
      <c r="G634" s="41">
        <v>54</v>
      </c>
      <c r="H634" s="133" t="s">
        <v>936</v>
      </c>
      <c r="I634" s="22">
        <v>1</v>
      </c>
      <c r="J634" s="134">
        <f>VLOOKUP(I634,'invulblad normen'!$A$10:$C$21,3,FALSE)</f>
        <v>0</v>
      </c>
      <c r="K634" s="22">
        <f t="shared" si="18"/>
        <v>0</v>
      </c>
      <c r="L634" s="22">
        <f t="shared" si="19"/>
        <v>0</v>
      </c>
    </row>
    <row r="635" spans="1:12" x14ac:dyDescent="0.25">
      <c r="A635" s="24" t="s">
        <v>139</v>
      </c>
      <c r="B635" s="24" t="s">
        <v>146</v>
      </c>
      <c r="C635" s="63">
        <v>1</v>
      </c>
      <c r="D635" s="25" t="s">
        <v>129</v>
      </c>
      <c r="E635" s="33"/>
      <c r="F635" s="135" t="s">
        <v>75</v>
      </c>
      <c r="G635" s="38">
        <v>3</v>
      </c>
      <c r="H635" s="31" t="s">
        <v>937</v>
      </c>
      <c r="I635" s="22">
        <v>3</v>
      </c>
      <c r="J635" s="134">
        <f>VLOOKUP(I635,'invulblad normen'!$A$10:$C$21,3,FALSE)</f>
        <v>0</v>
      </c>
      <c r="K635" s="22">
        <f t="shared" si="18"/>
        <v>0</v>
      </c>
      <c r="L635" s="22">
        <f t="shared" si="19"/>
        <v>0</v>
      </c>
    </row>
    <row r="636" spans="1:12" x14ac:dyDescent="0.25">
      <c r="A636" s="22" t="s">
        <v>140</v>
      </c>
      <c r="B636" s="22" t="s">
        <v>148</v>
      </c>
      <c r="C636" s="63" t="s">
        <v>946</v>
      </c>
      <c r="D636" s="22" t="s">
        <v>336</v>
      </c>
      <c r="E636" s="36"/>
      <c r="F636" s="29" t="s">
        <v>939</v>
      </c>
      <c r="G636" s="41">
        <v>12.7</v>
      </c>
      <c r="H636" s="31" t="s">
        <v>937</v>
      </c>
      <c r="I636" s="22">
        <v>6</v>
      </c>
      <c r="J636" s="134">
        <f>VLOOKUP(I636,'invulblad normen'!$A$10:$C$21,3,FALSE)</f>
        <v>0</v>
      </c>
      <c r="K636" s="22">
        <f t="shared" si="18"/>
        <v>0</v>
      </c>
      <c r="L636" s="22">
        <f t="shared" si="19"/>
        <v>0</v>
      </c>
    </row>
    <row r="637" spans="1:12" x14ac:dyDescent="0.25">
      <c r="A637" s="22" t="s">
        <v>140</v>
      </c>
      <c r="B637" s="22" t="s">
        <v>148</v>
      </c>
      <c r="C637" s="63">
        <v>1</v>
      </c>
      <c r="D637" s="22" t="s">
        <v>360</v>
      </c>
      <c r="E637" s="36"/>
      <c r="F637" s="132" t="s">
        <v>940</v>
      </c>
      <c r="G637" s="41">
        <v>4.2</v>
      </c>
      <c r="H637" s="133" t="s">
        <v>936</v>
      </c>
      <c r="I637" s="22">
        <v>3</v>
      </c>
      <c r="J637" s="134">
        <f>VLOOKUP(I637,'invulblad normen'!$A$10:$C$21,3,FALSE)</f>
        <v>0</v>
      </c>
      <c r="K637" s="22">
        <f t="shared" si="18"/>
        <v>0</v>
      </c>
      <c r="L637" s="22">
        <f t="shared" si="19"/>
        <v>0</v>
      </c>
    </row>
    <row r="638" spans="1:12" x14ac:dyDescent="0.25">
      <c r="A638" s="22" t="s">
        <v>140</v>
      </c>
      <c r="B638" s="22" t="s">
        <v>148</v>
      </c>
      <c r="C638" s="63">
        <v>1</v>
      </c>
      <c r="D638" s="22" t="s">
        <v>358</v>
      </c>
      <c r="E638" s="36"/>
      <c r="F638" s="29" t="s">
        <v>941</v>
      </c>
      <c r="G638" s="41">
        <v>4.9000000000000004</v>
      </c>
      <c r="H638" s="133" t="s">
        <v>936</v>
      </c>
      <c r="I638" s="22">
        <v>8</v>
      </c>
      <c r="J638" s="134">
        <f>VLOOKUP(I638,'invulblad normen'!$A$10:$C$21,3,FALSE)</f>
        <v>0</v>
      </c>
      <c r="K638" s="22">
        <f t="shared" si="18"/>
        <v>0</v>
      </c>
      <c r="L638" s="22">
        <f t="shared" si="19"/>
        <v>0</v>
      </c>
    </row>
    <row r="639" spans="1:12" x14ac:dyDescent="0.25">
      <c r="A639" s="22" t="s">
        <v>140</v>
      </c>
      <c r="B639" s="22" t="s">
        <v>148</v>
      </c>
      <c r="C639" s="63">
        <v>1</v>
      </c>
      <c r="D639" s="22" t="s">
        <v>357</v>
      </c>
      <c r="E639" s="36"/>
      <c r="F639" s="29" t="s">
        <v>941</v>
      </c>
      <c r="G639" s="41">
        <v>6.7</v>
      </c>
      <c r="H639" s="133" t="s">
        <v>936</v>
      </c>
      <c r="I639" s="22">
        <v>8</v>
      </c>
      <c r="J639" s="134">
        <f>VLOOKUP(I639,'invulblad normen'!$A$10:$C$21,3,FALSE)</f>
        <v>0</v>
      </c>
      <c r="K639" s="22">
        <f t="shared" si="18"/>
        <v>0</v>
      </c>
      <c r="L639" s="22">
        <f t="shared" si="19"/>
        <v>0</v>
      </c>
    </row>
    <row r="640" spans="1:12" x14ac:dyDescent="0.25">
      <c r="A640" s="22" t="s">
        <v>140</v>
      </c>
      <c r="B640" s="22" t="s">
        <v>148</v>
      </c>
      <c r="C640" s="63">
        <v>1</v>
      </c>
      <c r="D640" s="22" t="s">
        <v>368</v>
      </c>
      <c r="E640" s="36"/>
      <c r="F640" s="135" t="s">
        <v>75</v>
      </c>
      <c r="G640" s="41">
        <v>4.7</v>
      </c>
      <c r="H640" s="133" t="s">
        <v>936</v>
      </c>
      <c r="I640" s="22">
        <v>3</v>
      </c>
      <c r="J640" s="134">
        <f>VLOOKUP(I640,'invulblad normen'!$A$10:$C$21,3,FALSE)</f>
        <v>0</v>
      </c>
      <c r="K640" s="22">
        <f t="shared" si="18"/>
        <v>0</v>
      </c>
      <c r="L640" s="22">
        <f t="shared" si="19"/>
        <v>0</v>
      </c>
    </row>
    <row r="641" spans="1:12" x14ac:dyDescent="0.25">
      <c r="A641" s="22" t="s">
        <v>140</v>
      </c>
      <c r="B641" s="22" t="s">
        <v>148</v>
      </c>
      <c r="C641" s="63">
        <v>1</v>
      </c>
      <c r="D641" s="22" t="s">
        <v>368</v>
      </c>
      <c r="E641" s="36"/>
      <c r="F641" s="135" t="s">
        <v>75</v>
      </c>
      <c r="G641" s="41">
        <v>7.2</v>
      </c>
      <c r="H641" s="133" t="s">
        <v>936</v>
      </c>
      <c r="I641" s="22">
        <v>3</v>
      </c>
      <c r="J641" s="134">
        <f>VLOOKUP(I641,'invulblad normen'!$A$10:$C$21,3,FALSE)</f>
        <v>0</v>
      </c>
      <c r="K641" s="22">
        <f t="shared" si="18"/>
        <v>0</v>
      </c>
      <c r="L641" s="22">
        <f t="shared" si="19"/>
        <v>0</v>
      </c>
    </row>
    <row r="642" spans="1:12" x14ac:dyDescent="0.25">
      <c r="A642" s="22" t="s">
        <v>140</v>
      </c>
      <c r="B642" s="22" t="s">
        <v>148</v>
      </c>
      <c r="C642" s="29">
        <v>2</v>
      </c>
      <c r="D642" s="22" t="s">
        <v>336</v>
      </c>
      <c r="E642" s="36"/>
      <c r="F642" s="29" t="s">
        <v>939</v>
      </c>
      <c r="G642" s="41">
        <v>3.4</v>
      </c>
      <c r="H642" s="31" t="s">
        <v>937</v>
      </c>
      <c r="I642" s="22">
        <v>6</v>
      </c>
      <c r="J642" s="134">
        <f>VLOOKUP(I642,'invulblad normen'!$A$10:$C$21,3,FALSE)</f>
        <v>0</v>
      </c>
      <c r="K642" s="22">
        <f t="shared" si="18"/>
        <v>0</v>
      </c>
      <c r="L642" s="22">
        <f t="shared" si="19"/>
        <v>0</v>
      </c>
    </row>
    <row r="643" spans="1:12" x14ac:dyDescent="0.25">
      <c r="A643" s="22" t="s">
        <v>141</v>
      </c>
      <c r="B643" s="22" t="s">
        <v>132</v>
      </c>
      <c r="C643" s="63" t="s">
        <v>946</v>
      </c>
      <c r="D643" s="22" t="s">
        <v>96</v>
      </c>
      <c r="E643" s="36"/>
      <c r="F643" s="137" t="s">
        <v>943</v>
      </c>
      <c r="G643" s="41">
        <v>100</v>
      </c>
      <c r="H643" s="31" t="s">
        <v>937</v>
      </c>
      <c r="I643" s="22">
        <v>9</v>
      </c>
      <c r="J643" s="134">
        <f>VLOOKUP(I643,'invulblad normen'!$A$10:$C$21,3,FALSE)</f>
        <v>0</v>
      </c>
      <c r="K643" s="22">
        <f t="shared" si="18"/>
        <v>0</v>
      </c>
      <c r="L643" s="22">
        <f t="shared" si="19"/>
        <v>0</v>
      </c>
    </row>
    <row r="644" spans="1:12" x14ac:dyDescent="0.25">
      <c r="A644" s="22" t="s">
        <v>141</v>
      </c>
      <c r="B644" s="22" t="s">
        <v>132</v>
      </c>
      <c r="C644" s="63" t="s">
        <v>946</v>
      </c>
      <c r="D644" s="22" t="s">
        <v>99</v>
      </c>
      <c r="E644" s="36"/>
      <c r="F644" s="29" t="s">
        <v>941</v>
      </c>
      <c r="G644" s="41">
        <v>5</v>
      </c>
      <c r="H644" s="36" t="s">
        <v>76</v>
      </c>
      <c r="I644" s="22">
        <v>8</v>
      </c>
      <c r="J644" s="134">
        <f>VLOOKUP(I644,'invulblad normen'!$A$10:$C$21,3,FALSE)</f>
        <v>0</v>
      </c>
      <c r="K644" s="22">
        <f t="shared" si="18"/>
        <v>0</v>
      </c>
      <c r="L644" s="22">
        <f t="shared" si="19"/>
        <v>0</v>
      </c>
    </row>
    <row r="645" spans="1:12" x14ac:dyDescent="0.25">
      <c r="A645" s="22" t="s">
        <v>141</v>
      </c>
      <c r="B645" s="22" t="s">
        <v>132</v>
      </c>
      <c r="C645" s="63" t="s">
        <v>946</v>
      </c>
      <c r="D645" s="22" t="s">
        <v>99</v>
      </c>
      <c r="E645" s="36"/>
      <c r="F645" s="29" t="s">
        <v>941</v>
      </c>
      <c r="G645" s="41">
        <v>5</v>
      </c>
      <c r="H645" s="36" t="s">
        <v>76</v>
      </c>
      <c r="I645" s="22">
        <v>8</v>
      </c>
      <c r="J645" s="134">
        <f>VLOOKUP(I645,'invulblad normen'!$A$10:$C$21,3,FALSE)</f>
        <v>0</v>
      </c>
      <c r="K645" s="22">
        <f t="shared" si="18"/>
        <v>0</v>
      </c>
      <c r="L645" s="22">
        <f t="shared" si="19"/>
        <v>0</v>
      </c>
    </row>
    <row r="646" spans="1:12" x14ac:dyDescent="0.25">
      <c r="A646" s="22" t="s">
        <v>141</v>
      </c>
      <c r="B646" s="22" t="s">
        <v>132</v>
      </c>
      <c r="C646" s="63" t="s">
        <v>946</v>
      </c>
      <c r="D646" s="22" t="s">
        <v>318</v>
      </c>
      <c r="E646" s="36"/>
      <c r="F646" s="137" t="s">
        <v>942</v>
      </c>
      <c r="G646" s="41">
        <v>20</v>
      </c>
      <c r="H646" s="31" t="s">
        <v>937</v>
      </c>
      <c r="I646" s="22">
        <v>10</v>
      </c>
      <c r="J646" s="134">
        <f>VLOOKUP(I646,'invulblad normen'!$A$10:$C$21,3,FALSE)</f>
        <v>0</v>
      </c>
      <c r="K646" s="22">
        <f t="shared" si="18"/>
        <v>0</v>
      </c>
      <c r="L646" s="22">
        <f t="shared" si="19"/>
        <v>0</v>
      </c>
    </row>
    <row r="647" spans="1:12" x14ac:dyDescent="0.25">
      <c r="A647" s="22" t="s">
        <v>141</v>
      </c>
      <c r="B647" s="22" t="s">
        <v>132</v>
      </c>
      <c r="C647" s="63" t="s">
        <v>946</v>
      </c>
      <c r="D647" s="22" t="s">
        <v>318</v>
      </c>
      <c r="E647" s="36"/>
      <c r="F647" s="137" t="s">
        <v>942</v>
      </c>
      <c r="G647" s="41">
        <v>20</v>
      </c>
      <c r="H647" s="31" t="s">
        <v>937</v>
      </c>
      <c r="I647" s="22">
        <v>10</v>
      </c>
      <c r="J647" s="134">
        <f>VLOOKUP(I647,'invulblad normen'!$A$10:$C$21,3,FALSE)</f>
        <v>0</v>
      </c>
      <c r="K647" s="22">
        <f t="shared" ref="K647:K710" si="20">J647*G647</f>
        <v>0</v>
      </c>
      <c r="L647" s="22">
        <f t="shared" ref="L647:L710" si="21">K647/200</f>
        <v>0</v>
      </c>
    </row>
    <row r="648" spans="1:12" x14ac:dyDescent="0.25">
      <c r="A648" s="22" t="s">
        <v>141</v>
      </c>
      <c r="B648" s="22" t="s">
        <v>132</v>
      </c>
      <c r="C648" s="63" t="s">
        <v>946</v>
      </c>
      <c r="D648" s="22" t="s">
        <v>319</v>
      </c>
      <c r="E648" s="36"/>
      <c r="F648" s="137" t="s">
        <v>942</v>
      </c>
      <c r="G648" s="41">
        <v>3</v>
      </c>
      <c r="H648" s="31" t="s">
        <v>937</v>
      </c>
      <c r="I648" s="22">
        <v>10</v>
      </c>
      <c r="J648" s="134">
        <f>VLOOKUP(I648,'invulblad normen'!$A$10:$C$21,3,FALSE)</f>
        <v>0</v>
      </c>
      <c r="K648" s="22">
        <f t="shared" si="20"/>
        <v>0</v>
      </c>
      <c r="L648" s="22">
        <f t="shared" si="21"/>
        <v>0</v>
      </c>
    </row>
    <row r="649" spans="1:12" x14ac:dyDescent="0.25">
      <c r="A649" s="24" t="s">
        <v>139</v>
      </c>
      <c r="B649" s="24" t="s">
        <v>144</v>
      </c>
      <c r="C649" s="63" t="s">
        <v>946</v>
      </c>
      <c r="D649" s="27" t="s">
        <v>131</v>
      </c>
      <c r="E649" s="30"/>
      <c r="F649" s="132" t="s">
        <v>938</v>
      </c>
      <c r="G649" s="40">
        <v>66</v>
      </c>
      <c r="H649" s="133" t="s">
        <v>936</v>
      </c>
      <c r="I649" s="22">
        <v>1</v>
      </c>
      <c r="J649" s="134">
        <f>VLOOKUP(I649,'invulblad normen'!$A$10:$C$21,3,FALSE)</f>
        <v>0</v>
      </c>
      <c r="K649" s="22">
        <f t="shared" si="20"/>
        <v>0</v>
      </c>
      <c r="L649" s="22">
        <f t="shared" si="21"/>
        <v>0</v>
      </c>
    </row>
    <row r="650" spans="1:12" x14ac:dyDescent="0.25">
      <c r="A650" s="24" t="s">
        <v>139</v>
      </c>
      <c r="B650" s="24" t="s">
        <v>144</v>
      </c>
      <c r="C650" s="63">
        <v>1</v>
      </c>
      <c r="D650" s="26" t="s">
        <v>157</v>
      </c>
      <c r="E650" s="34"/>
      <c r="F650" s="132" t="s">
        <v>938</v>
      </c>
      <c r="G650" s="38">
        <v>84</v>
      </c>
      <c r="H650" s="133" t="s">
        <v>936</v>
      </c>
      <c r="I650" s="22">
        <v>1</v>
      </c>
      <c r="J650" s="134">
        <f>VLOOKUP(I650,'invulblad normen'!$A$10:$C$21,3,FALSE)</f>
        <v>0</v>
      </c>
      <c r="K650" s="22">
        <f t="shared" si="20"/>
        <v>0</v>
      </c>
      <c r="L650" s="22">
        <f t="shared" si="21"/>
        <v>0</v>
      </c>
    </row>
    <row r="651" spans="1:12" x14ac:dyDescent="0.25">
      <c r="A651" s="24" t="s">
        <v>139</v>
      </c>
      <c r="B651" s="24" t="s">
        <v>144</v>
      </c>
      <c r="C651" s="63">
        <v>1</v>
      </c>
      <c r="D651" s="24" t="s">
        <v>158</v>
      </c>
      <c r="E651" s="33"/>
      <c r="F651" s="132" t="s">
        <v>938</v>
      </c>
      <c r="G651" s="37">
        <v>110</v>
      </c>
      <c r="H651" s="133" t="s">
        <v>936</v>
      </c>
      <c r="I651" s="22">
        <v>1</v>
      </c>
      <c r="J651" s="134">
        <f>VLOOKUP(I651,'invulblad normen'!$A$10:$C$21,3,FALSE)</f>
        <v>0</v>
      </c>
      <c r="K651" s="22">
        <f t="shared" si="20"/>
        <v>0</v>
      </c>
      <c r="L651" s="22">
        <f t="shared" si="21"/>
        <v>0</v>
      </c>
    </row>
    <row r="652" spans="1:12" x14ac:dyDescent="0.25">
      <c r="A652" s="24" t="s">
        <v>139</v>
      </c>
      <c r="B652" s="24" t="s">
        <v>144</v>
      </c>
      <c r="C652" s="63">
        <v>1</v>
      </c>
      <c r="D652" s="24" t="s">
        <v>157</v>
      </c>
      <c r="E652" s="33"/>
      <c r="F652" s="132" t="s">
        <v>938</v>
      </c>
      <c r="G652" s="37">
        <v>130</v>
      </c>
      <c r="H652" s="133" t="s">
        <v>937</v>
      </c>
      <c r="I652" s="22">
        <v>1</v>
      </c>
      <c r="J652" s="134">
        <f>VLOOKUP(I652,'invulblad normen'!$A$10:$C$21,3,FALSE)</f>
        <v>0</v>
      </c>
      <c r="K652" s="22">
        <f t="shared" si="20"/>
        <v>0</v>
      </c>
      <c r="L652" s="22">
        <f t="shared" si="21"/>
        <v>0</v>
      </c>
    </row>
    <row r="653" spans="1:12" x14ac:dyDescent="0.25">
      <c r="A653" s="24" t="s">
        <v>139</v>
      </c>
      <c r="B653" s="24" t="s">
        <v>144</v>
      </c>
      <c r="C653" s="63">
        <v>1</v>
      </c>
      <c r="D653" s="24" t="s">
        <v>157</v>
      </c>
      <c r="E653" s="33"/>
      <c r="F653" s="132" t="s">
        <v>938</v>
      </c>
      <c r="G653" s="37">
        <v>84</v>
      </c>
      <c r="H653" s="133" t="s">
        <v>937</v>
      </c>
      <c r="I653" s="22">
        <v>1</v>
      </c>
      <c r="J653" s="134">
        <f>VLOOKUP(I653,'invulblad normen'!$A$10:$C$21,3,FALSE)</f>
        <v>0</v>
      </c>
      <c r="K653" s="22">
        <f t="shared" si="20"/>
        <v>0</v>
      </c>
      <c r="L653" s="22">
        <f t="shared" si="21"/>
        <v>0</v>
      </c>
    </row>
    <row r="654" spans="1:12" x14ac:dyDescent="0.25">
      <c r="A654" s="24" t="s">
        <v>139</v>
      </c>
      <c r="B654" s="24" t="s">
        <v>144</v>
      </c>
      <c r="C654" s="29">
        <v>2</v>
      </c>
      <c r="D654" s="24" t="s">
        <v>157</v>
      </c>
      <c r="E654" s="33"/>
      <c r="F654" s="132" t="s">
        <v>938</v>
      </c>
      <c r="G654" s="37">
        <v>130</v>
      </c>
      <c r="H654" s="133" t="s">
        <v>937</v>
      </c>
      <c r="I654" s="22">
        <v>1</v>
      </c>
      <c r="J654" s="134">
        <f>VLOOKUP(I654,'invulblad normen'!$A$10:$C$21,3,FALSE)</f>
        <v>0</v>
      </c>
      <c r="K654" s="22">
        <f t="shared" si="20"/>
        <v>0</v>
      </c>
      <c r="L654" s="22">
        <f t="shared" si="21"/>
        <v>0</v>
      </c>
    </row>
    <row r="655" spans="1:12" x14ac:dyDescent="0.25">
      <c r="A655" s="24" t="s">
        <v>139</v>
      </c>
      <c r="B655" s="24" t="s">
        <v>144</v>
      </c>
      <c r="C655" s="63" t="s">
        <v>946</v>
      </c>
      <c r="D655" s="26" t="s">
        <v>172</v>
      </c>
      <c r="E655" s="30"/>
      <c r="F655" s="29" t="s">
        <v>939</v>
      </c>
      <c r="G655" s="40">
        <v>33</v>
      </c>
      <c r="H655" s="30" t="s">
        <v>937</v>
      </c>
      <c r="I655" s="22">
        <v>6</v>
      </c>
      <c r="J655" s="134">
        <f>VLOOKUP(I655,'invulblad normen'!$A$10:$C$21,3,FALSE)</f>
        <v>0</v>
      </c>
      <c r="K655" s="22">
        <f t="shared" si="20"/>
        <v>0</v>
      </c>
      <c r="L655" s="22">
        <f t="shared" si="21"/>
        <v>0</v>
      </c>
    </row>
    <row r="656" spans="1:12" x14ac:dyDescent="0.25">
      <c r="A656" s="24" t="s">
        <v>139</v>
      </c>
      <c r="B656" s="24" t="s">
        <v>144</v>
      </c>
      <c r="C656" s="63" t="s">
        <v>946</v>
      </c>
      <c r="D656" s="26" t="s">
        <v>122</v>
      </c>
      <c r="E656" s="30"/>
      <c r="F656" s="137" t="s">
        <v>122</v>
      </c>
      <c r="G656" s="40">
        <v>426</v>
      </c>
      <c r="H656" s="133" t="s">
        <v>936</v>
      </c>
      <c r="I656" s="22">
        <v>5</v>
      </c>
      <c r="J656" s="134">
        <f>VLOOKUP(I656,'invulblad normen'!$A$10:$C$21,3,FALSE)</f>
        <v>0</v>
      </c>
      <c r="K656" s="22">
        <f t="shared" si="20"/>
        <v>0</v>
      </c>
      <c r="L656" s="22">
        <f t="shared" si="21"/>
        <v>0</v>
      </c>
    </row>
    <row r="657" spans="1:12" x14ac:dyDescent="0.25">
      <c r="A657" s="24" t="s">
        <v>139</v>
      </c>
      <c r="B657" s="24" t="s">
        <v>144</v>
      </c>
      <c r="C657" s="63" t="s">
        <v>946</v>
      </c>
      <c r="D657" s="28" t="s">
        <v>99</v>
      </c>
      <c r="E657" s="32"/>
      <c r="F657" s="29" t="s">
        <v>941</v>
      </c>
      <c r="G657" s="38">
        <v>8</v>
      </c>
      <c r="H657" s="36" t="s">
        <v>76</v>
      </c>
      <c r="I657" s="22">
        <v>8</v>
      </c>
      <c r="J657" s="134">
        <f>VLOOKUP(I657,'invulblad normen'!$A$10:$C$21,3,FALSE)</f>
        <v>0</v>
      </c>
      <c r="K657" s="22">
        <f t="shared" si="20"/>
        <v>0</v>
      </c>
      <c r="L657" s="22">
        <f t="shared" si="21"/>
        <v>0</v>
      </c>
    </row>
    <row r="658" spans="1:12" x14ac:dyDescent="0.25">
      <c r="A658" s="24" t="s">
        <v>139</v>
      </c>
      <c r="B658" s="24" t="s">
        <v>144</v>
      </c>
      <c r="C658" s="63" t="s">
        <v>946</v>
      </c>
      <c r="D658" s="28" t="s">
        <v>126</v>
      </c>
      <c r="E658" s="32"/>
      <c r="F658" s="29" t="s">
        <v>941</v>
      </c>
      <c r="G658" s="37">
        <v>4.5</v>
      </c>
      <c r="H658" s="36" t="s">
        <v>76</v>
      </c>
      <c r="I658" s="22">
        <v>8</v>
      </c>
      <c r="J658" s="134">
        <f>VLOOKUP(I658,'invulblad normen'!$A$10:$C$21,3,FALSE)</f>
        <v>0</v>
      </c>
      <c r="K658" s="22">
        <f t="shared" si="20"/>
        <v>0</v>
      </c>
      <c r="L658" s="22">
        <f t="shared" si="21"/>
        <v>0</v>
      </c>
    </row>
    <row r="659" spans="1:12" x14ac:dyDescent="0.25">
      <c r="A659" s="24" t="s">
        <v>139</v>
      </c>
      <c r="B659" s="24" t="s">
        <v>144</v>
      </c>
      <c r="C659" s="63" t="s">
        <v>946</v>
      </c>
      <c r="D659" s="28" t="s">
        <v>124</v>
      </c>
      <c r="E659" s="32"/>
      <c r="F659" s="132" t="s">
        <v>940</v>
      </c>
      <c r="G659" s="37">
        <v>77</v>
      </c>
      <c r="H659" s="133" t="s">
        <v>936</v>
      </c>
      <c r="I659" s="22">
        <v>3</v>
      </c>
      <c r="J659" s="134">
        <f>VLOOKUP(I659,'invulblad normen'!$A$10:$C$21,3,FALSE)</f>
        <v>0</v>
      </c>
      <c r="K659" s="22">
        <f t="shared" si="20"/>
        <v>0</v>
      </c>
      <c r="L659" s="22">
        <f t="shared" si="21"/>
        <v>0</v>
      </c>
    </row>
    <row r="660" spans="1:12" x14ac:dyDescent="0.25">
      <c r="A660" s="24" t="s">
        <v>139</v>
      </c>
      <c r="B660" s="24" t="s">
        <v>144</v>
      </c>
      <c r="C660" s="63" t="s">
        <v>946</v>
      </c>
      <c r="D660" s="28" t="s">
        <v>99</v>
      </c>
      <c r="E660" s="32"/>
      <c r="F660" s="29" t="s">
        <v>941</v>
      </c>
      <c r="G660" s="37">
        <v>8</v>
      </c>
      <c r="H660" s="36" t="s">
        <v>76</v>
      </c>
      <c r="I660" s="22">
        <v>8</v>
      </c>
      <c r="J660" s="134">
        <f>VLOOKUP(I660,'invulblad normen'!$A$10:$C$21,3,FALSE)</f>
        <v>0</v>
      </c>
      <c r="K660" s="22">
        <f t="shared" si="20"/>
        <v>0</v>
      </c>
      <c r="L660" s="22">
        <f t="shared" si="21"/>
        <v>0</v>
      </c>
    </row>
    <row r="661" spans="1:12" x14ac:dyDescent="0.25">
      <c r="A661" s="24" t="s">
        <v>139</v>
      </c>
      <c r="B661" s="24" t="s">
        <v>144</v>
      </c>
      <c r="C661" s="63" t="s">
        <v>946</v>
      </c>
      <c r="D661" s="28" t="s">
        <v>99</v>
      </c>
      <c r="E661" s="32"/>
      <c r="F661" s="29" t="s">
        <v>941</v>
      </c>
      <c r="G661" s="37">
        <v>7.2</v>
      </c>
      <c r="H661" s="36" t="s">
        <v>76</v>
      </c>
      <c r="I661" s="22">
        <v>8</v>
      </c>
      <c r="J661" s="134">
        <f>VLOOKUP(I661,'invulblad normen'!$A$10:$C$21,3,FALSE)</f>
        <v>0</v>
      </c>
      <c r="K661" s="22">
        <f t="shared" si="20"/>
        <v>0</v>
      </c>
      <c r="L661" s="22">
        <f t="shared" si="21"/>
        <v>0</v>
      </c>
    </row>
    <row r="662" spans="1:12" x14ac:dyDescent="0.25">
      <c r="A662" s="24" t="s">
        <v>139</v>
      </c>
      <c r="B662" s="24" t="s">
        <v>144</v>
      </c>
      <c r="C662" s="63" t="s">
        <v>946</v>
      </c>
      <c r="D662" s="28" t="s">
        <v>99</v>
      </c>
      <c r="E662" s="32"/>
      <c r="F662" s="29" t="s">
        <v>941</v>
      </c>
      <c r="G662" s="37">
        <v>16.5</v>
      </c>
      <c r="H662" s="36" t="s">
        <v>76</v>
      </c>
      <c r="I662" s="22">
        <v>8</v>
      </c>
      <c r="J662" s="134">
        <f>VLOOKUP(I662,'invulblad normen'!$A$10:$C$21,3,FALSE)</f>
        <v>0</v>
      </c>
      <c r="K662" s="22">
        <f t="shared" si="20"/>
        <v>0</v>
      </c>
      <c r="L662" s="22">
        <f t="shared" si="21"/>
        <v>0</v>
      </c>
    </row>
    <row r="663" spans="1:12" x14ac:dyDescent="0.25">
      <c r="A663" s="24" t="s">
        <v>139</v>
      </c>
      <c r="B663" s="24" t="s">
        <v>144</v>
      </c>
      <c r="C663" s="63" t="s">
        <v>946</v>
      </c>
      <c r="D663" s="25" t="s">
        <v>175</v>
      </c>
      <c r="E663" s="31"/>
      <c r="F663" s="135" t="s">
        <v>75</v>
      </c>
      <c r="G663" s="38">
        <v>430</v>
      </c>
      <c r="H663" s="31" t="s">
        <v>937</v>
      </c>
      <c r="I663" s="22">
        <v>3</v>
      </c>
      <c r="J663" s="134">
        <f>VLOOKUP(I663,'invulblad normen'!$A$10:$C$21,3,FALSE)</f>
        <v>0</v>
      </c>
      <c r="K663" s="22">
        <f t="shared" si="20"/>
        <v>0</v>
      </c>
      <c r="L663" s="22">
        <f t="shared" si="21"/>
        <v>0</v>
      </c>
    </row>
    <row r="664" spans="1:12" x14ac:dyDescent="0.25">
      <c r="A664" s="24" t="s">
        <v>139</v>
      </c>
      <c r="B664" s="24" t="s">
        <v>144</v>
      </c>
      <c r="C664" s="63" t="s">
        <v>946</v>
      </c>
      <c r="D664" s="25" t="s">
        <v>176</v>
      </c>
      <c r="E664" s="32"/>
      <c r="F664" s="135" t="s">
        <v>75</v>
      </c>
      <c r="G664" s="38">
        <v>42</v>
      </c>
      <c r="H664" s="30" t="s">
        <v>73</v>
      </c>
      <c r="I664" s="22">
        <v>3</v>
      </c>
      <c r="J664" s="134">
        <f>VLOOKUP(I664,'invulblad normen'!$A$10:$C$21,3,FALSE)</f>
        <v>0</v>
      </c>
      <c r="K664" s="22">
        <f t="shared" si="20"/>
        <v>0</v>
      </c>
      <c r="L664" s="22">
        <f t="shared" si="21"/>
        <v>0</v>
      </c>
    </row>
    <row r="665" spans="1:12" x14ac:dyDescent="0.25">
      <c r="A665" s="24" t="s">
        <v>139</v>
      </c>
      <c r="B665" s="24" t="s">
        <v>144</v>
      </c>
      <c r="C665" s="63" t="s">
        <v>946</v>
      </c>
      <c r="D665" s="25" t="s">
        <v>177</v>
      </c>
      <c r="E665" s="31"/>
      <c r="F665" s="29" t="s">
        <v>939</v>
      </c>
      <c r="G665" s="38">
        <v>101</v>
      </c>
      <c r="H665" s="136" t="s">
        <v>104</v>
      </c>
      <c r="I665" s="22">
        <v>6</v>
      </c>
      <c r="J665" s="134">
        <f>VLOOKUP(I665,'invulblad normen'!$A$10:$C$21,3,FALSE)</f>
        <v>0</v>
      </c>
      <c r="K665" s="22">
        <f t="shared" si="20"/>
        <v>0</v>
      </c>
      <c r="L665" s="22">
        <f t="shared" si="21"/>
        <v>0</v>
      </c>
    </row>
    <row r="666" spans="1:12" x14ac:dyDescent="0.25">
      <c r="A666" s="24" t="s">
        <v>139</v>
      </c>
      <c r="B666" s="24" t="s">
        <v>144</v>
      </c>
      <c r="C666" s="63" t="s">
        <v>946</v>
      </c>
      <c r="D666" s="28" t="s">
        <v>101</v>
      </c>
      <c r="E666" s="32"/>
      <c r="F666" s="29" t="s">
        <v>101</v>
      </c>
      <c r="G666" s="39">
        <v>12.7</v>
      </c>
      <c r="H666" s="136" t="s">
        <v>95</v>
      </c>
      <c r="I666" s="22">
        <v>2</v>
      </c>
      <c r="J666" s="134">
        <f>VLOOKUP(I666,'invulblad normen'!$A$10:$C$21,3,FALSE)</f>
        <v>0</v>
      </c>
      <c r="K666" s="22">
        <f t="shared" si="20"/>
        <v>0</v>
      </c>
      <c r="L666" s="22">
        <f t="shared" si="21"/>
        <v>0</v>
      </c>
    </row>
    <row r="667" spans="1:12" x14ac:dyDescent="0.25">
      <c r="A667" s="24" t="s">
        <v>139</v>
      </c>
      <c r="B667" s="24" t="s">
        <v>144</v>
      </c>
      <c r="C667" s="63" t="s">
        <v>946</v>
      </c>
      <c r="D667" s="28" t="s">
        <v>99</v>
      </c>
      <c r="E667" s="33"/>
      <c r="F667" s="29" t="s">
        <v>941</v>
      </c>
      <c r="G667" s="37">
        <v>4</v>
      </c>
      <c r="H667" s="36" t="s">
        <v>76</v>
      </c>
      <c r="I667" s="22">
        <v>8</v>
      </c>
      <c r="J667" s="134">
        <f>VLOOKUP(I667,'invulblad normen'!$A$10:$C$21,3,FALSE)</f>
        <v>0</v>
      </c>
      <c r="K667" s="22">
        <f t="shared" si="20"/>
        <v>0</v>
      </c>
      <c r="L667" s="22">
        <f t="shared" si="21"/>
        <v>0</v>
      </c>
    </row>
    <row r="668" spans="1:12" x14ac:dyDescent="0.25">
      <c r="A668" s="24" t="s">
        <v>139</v>
      </c>
      <c r="B668" s="24" t="s">
        <v>144</v>
      </c>
      <c r="C668" s="63" t="s">
        <v>946</v>
      </c>
      <c r="D668" s="28" t="s">
        <v>99</v>
      </c>
      <c r="E668" s="33"/>
      <c r="F668" s="29" t="s">
        <v>941</v>
      </c>
      <c r="G668" s="37">
        <v>4</v>
      </c>
      <c r="H668" s="36" t="s">
        <v>76</v>
      </c>
      <c r="I668" s="22">
        <v>8</v>
      </c>
      <c r="J668" s="134">
        <f>VLOOKUP(I668,'invulblad normen'!$A$10:$C$21,3,FALSE)</f>
        <v>0</v>
      </c>
      <c r="K668" s="22">
        <f t="shared" si="20"/>
        <v>0</v>
      </c>
      <c r="L668" s="22">
        <f t="shared" si="21"/>
        <v>0</v>
      </c>
    </row>
    <row r="669" spans="1:12" x14ac:dyDescent="0.25">
      <c r="A669" s="24" t="s">
        <v>139</v>
      </c>
      <c r="B669" s="24" t="s">
        <v>144</v>
      </c>
      <c r="C669" s="63">
        <v>1</v>
      </c>
      <c r="D669" s="28" t="s">
        <v>100</v>
      </c>
      <c r="E669" s="32"/>
      <c r="F669" s="25" t="s">
        <v>127</v>
      </c>
      <c r="G669" s="37">
        <v>8.1999999999999993</v>
      </c>
      <c r="H669" s="133" t="s">
        <v>936</v>
      </c>
      <c r="I669" s="22">
        <v>7</v>
      </c>
      <c r="J669" s="134">
        <f>VLOOKUP(I669,'invulblad normen'!$A$10:$C$21,3,FALSE)</f>
        <v>0</v>
      </c>
      <c r="K669" s="22">
        <f t="shared" si="20"/>
        <v>0</v>
      </c>
      <c r="L669" s="22">
        <f t="shared" si="21"/>
        <v>0</v>
      </c>
    </row>
    <row r="670" spans="1:12" x14ac:dyDescent="0.25">
      <c r="A670" s="24" t="s">
        <v>139</v>
      </c>
      <c r="B670" s="24" t="s">
        <v>144</v>
      </c>
      <c r="C670" s="63">
        <v>1</v>
      </c>
      <c r="D670" s="28" t="s">
        <v>75</v>
      </c>
      <c r="E670" s="32"/>
      <c r="F670" s="135" t="s">
        <v>75</v>
      </c>
      <c r="G670" s="37">
        <v>80</v>
      </c>
      <c r="H670" s="30" t="s">
        <v>73</v>
      </c>
      <c r="I670" s="22">
        <v>3</v>
      </c>
      <c r="J670" s="134">
        <f>VLOOKUP(I670,'invulblad normen'!$A$10:$C$21,3,FALSE)</f>
        <v>0</v>
      </c>
      <c r="K670" s="22">
        <f t="shared" si="20"/>
        <v>0</v>
      </c>
      <c r="L670" s="22">
        <f t="shared" si="21"/>
        <v>0</v>
      </c>
    </row>
    <row r="671" spans="1:12" x14ac:dyDescent="0.25">
      <c r="A671" s="24" t="s">
        <v>139</v>
      </c>
      <c r="B671" s="24" t="s">
        <v>144</v>
      </c>
      <c r="C671" s="63">
        <v>1</v>
      </c>
      <c r="D671" s="26" t="s">
        <v>103</v>
      </c>
      <c r="E671" s="33"/>
      <c r="F671" s="135" t="s">
        <v>75</v>
      </c>
      <c r="G671" s="38">
        <v>34</v>
      </c>
      <c r="H671" s="133" t="s">
        <v>936</v>
      </c>
      <c r="I671" s="22">
        <v>3</v>
      </c>
      <c r="J671" s="134">
        <f>VLOOKUP(I671,'invulblad normen'!$A$10:$C$21,3,FALSE)</f>
        <v>0</v>
      </c>
      <c r="K671" s="22">
        <f t="shared" si="20"/>
        <v>0</v>
      </c>
      <c r="L671" s="22">
        <f t="shared" si="21"/>
        <v>0</v>
      </c>
    </row>
    <row r="672" spans="1:12" x14ac:dyDescent="0.25">
      <c r="A672" s="24" t="s">
        <v>139</v>
      </c>
      <c r="B672" s="24" t="s">
        <v>144</v>
      </c>
      <c r="C672" s="63">
        <v>1</v>
      </c>
      <c r="D672" s="24" t="s">
        <v>179</v>
      </c>
      <c r="E672" s="33"/>
      <c r="F672" s="132" t="s">
        <v>940</v>
      </c>
      <c r="G672" s="37">
        <v>14</v>
      </c>
      <c r="H672" s="30" t="s">
        <v>73</v>
      </c>
      <c r="I672" s="22">
        <v>3</v>
      </c>
      <c r="J672" s="134">
        <f>VLOOKUP(I672,'invulblad normen'!$A$10:$C$21,3,FALSE)</f>
        <v>0</v>
      </c>
      <c r="K672" s="22">
        <f t="shared" si="20"/>
        <v>0</v>
      </c>
      <c r="L672" s="22">
        <f t="shared" si="21"/>
        <v>0</v>
      </c>
    </row>
    <row r="673" spans="1:12" x14ac:dyDescent="0.25">
      <c r="A673" s="24" t="s">
        <v>139</v>
      </c>
      <c r="B673" s="24" t="s">
        <v>144</v>
      </c>
      <c r="C673" s="63">
        <v>1</v>
      </c>
      <c r="D673" s="24" t="s">
        <v>124</v>
      </c>
      <c r="E673" s="33"/>
      <c r="F673" s="132" t="s">
        <v>940</v>
      </c>
      <c r="G673" s="37">
        <v>30.4</v>
      </c>
      <c r="H673" s="133" t="s">
        <v>936</v>
      </c>
      <c r="I673" s="22">
        <v>3</v>
      </c>
      <c r="J673" s="134">
        <f>VLOOKUP(I673,'invulblad normen'!$A$10:$C$21,3,FALSE)</f>
        <v>0</v>
      </c>
      <c r="K673" s="22">
        <f t="shared" si="20"/>
        <v>0</v>
      </c>
      <c r="L673" s="22">
        <f t="shared" si="21"/>
        <v>0</v>
      </c>
    </row>
    <row r="674" spans="1:12" x14ac:dyDescent="0.25">
      <c r="A674" s="24" t="s">
        <v>139</v>
      </c>
      <c r="B674" s="24" t="s">
        <v>144</v>
      </c>
      <c r="C674" s="63">
        <v>1</v>
      </c>
      <c r="D674" s="24" t="s">
        <v>172</v>
      </c>
      <c r="E674" s="33"/>
      <c r="F674" s="29" t="s">
        <v>939</v>
      </c>
      <c r="G674" s="37">
        <v>34.9</v>
      </c>
      <c r="H674" s="33" t="s">
        <v>937</v>
      </c>
      <c r="I674" s="22">
        <v>6</v>
      </c>
      <c r="J674" s="134">
        <f>VLOOKUP(I674,'invulblad normen'!$A$10:$C$21,3,FALSE)</f>
        <v>0</v>
      </c>
      <c r="K674" s="22">
        <f t="shared" si="20"/>
        <v>0</v>
      </c>
      <c r="L674" s="22">
        <f t="shared" si="21"/>
        <v>0</v>
      </c>
    </row>
    <row r="675" spans="1:12" x14ac:dyDescent="0.25">
      <c r="A675" s="24" t="s">
        <v>139</v>
      </c>
      <c r="B675" s="24" t="s">
        <v>144</v>
      </c>
      <c r="C675" s="63">
        <v>1</v>
      </c>
      <c r="D675" s="24" t="s">
        <v>99</v>
      </c>
      <c r="E675" s="33"/>
      <c r="F675" s="29" t="s">
        <v>941</v>
      </c>
      <c r="G675" s="37">
        <v>9.8000000000000007</v>
      </c>
      <c r="H675" s="36" t="s">
        <v>937</v>
      </c>
      <c r="I675" s="22">
        <v>8</v>
      </c>
      <c r="J675" s="134">
        <f>VLOOKUP(I675,'invulblad normen'!$A$10:$C$21,3,FALSE)</f>
        <v>0</v>
      </c>
      <c r="K675" s="22">
        <f t="shared" si="20"/>
        <v>0</v>
      </c>
      <c r="L675" s="22">
        <f t="shared" si="21"/>
        <v>0</v>
      </c>
    </row>
    <row r="676" spans="1:12" x14ac:dyDescent="0.25">
      <c r="A676" s="24" t="s">
        <v>139</v>
      </c>
      <c r="B676" s="24" t="s">
        <v>144</v>
      </c>
      <c r="C676" s="63">
        <v>1</v>
      </c>
      <c r="D676" s="24" t="s">
        <v>99</v>
      </c>
      <c r="E676" s="33"/>
      <c r="F676" s="29" t="s">
        <v>941</v>
      </c>
      <c r="G676" s="37">
        <v>8.3000000000000007</v>
      </c>
      <c r="H676" s="36" t="s">
        <v>937</v>
      </c>
      <c r="I676" s="22">
        <v>8</v>
      </c>
      <c r="J676" s="134">
        <f>VLOOKUP(I676,'invulblad normen'!$A$10:$C$21,3,FALSE)</f>
        <v>0</v>
      </c>
      <c r="K676" s="22">
        <f t="shared" si="20"/>
        <v>0</v>
      </c>
      <c r="L676" s="22">
        <f t="shared" si="21"/>
        <v>0</v>
      </c>
    </row>
    <row r="677" spans="1:12" x14ac:dyDescent="0.25">
      <c r="A677" s="24" t="s">
        <v>139</v>
      </c>
      <c r="B677" s="24" t="s">
        <v>144</v>
      </c>
      <c r="C677" s="63">
        <v>1</v>
      </c>
      <c r="D677" s="24" t="s">
        <v>99</v>
      </c>
      <c r="E677" s="33"/>
      <c r="F677" s="29" t="s">
        <v>941</v>
      </c>
      <c r="G677" s="37">
        <v>10.5</v>
      </c>
      <c r="H677" s="36" t="s">
        <v>937</v>
      </c>
      <c r="I677" s="22">
        <v>8</v>
      </c>
      <c r="J677" s="134">
        <f>VLOOKUP(I677,'invulblad normen'!$A$10:$C$21,3,FALSE)</f>
        <v>0</v>
      </c>
      <c r="K677" s="22">
        <f t="shared" si="20"/>
        <v>0</v>
      </c>
      <c r="L677" s="22">
        <f t="shared" si="21"/>
        <v>0</v>
      </c>
    </row>
    <row r="678" spans="1:12" x14ac:dyDescent="0.25">
      <c r="A678" s="24" t="s">
        <v>139</v>
      </c>
      <c r="B678" s="24" t="s">
        <v>144</v>
      </c>
      <c r="C678" s="63">
        <v>1</v>
      </c>
      <c r="D678" s="24" t="s">
        <v>99</v>
      </c>
      <c r="E678" s="33"/>
      <c r="F678" s="29" t="s">
        <v>941</v>
      </c>
      <c r="G678" s="37">
        <v>10.4</v>
      </c>
      <c r="H678" s="36" t="s">
        <v>937</v>
      </c>
      <c r="I678" s="22">
        <v>8</v>
      </c>
      <c r="J678" s="134">
        <f>VLOOKUP(I678,'invulblad normen'!$A$10:$C$21,3,FALSE)</f>
        <v>0</v>
      </c>
      <c r="K678" s="22">
        <f t="shared" si="20"/>
        <v>0</v>
      </c>
      <c r="L678" s="22">
        <f t="shared" si="21"/>
        <v>0</v>
      </c>
    </row>
    <row r="679" spans="1:12" x14ac:dyDescent="0.25">
      <c r="A679" s="24" t="s">
        <v>139</v>
      </c>
      <c r="B679" s="24" t="s">
        <v>144</v>
      </c>
      <c r="C679" s="63">
        <v>1</v>
      </c>
      <c r="D679" s="24" t="s">
        <v>99</v>
      </c>
      <c r="E679" s="33"/>
      <c r="F679" s="29" t="s">
        <v>941</v>
      </c>
      <c r="G679" s="37">
        <v>5</v>
      </c>
      <c r="H679" s="36" t="s">
        <v>937</v>
      </c>
      <c r="I679" s="22">
        <v>8</v>
      </c>
      <c r="J679" s="134">
        <f>VLOOKUP(I679,'invulblad normen'!$A$10:$C$21,3,FALSE)</f>
        <v>0</v>
      </c>
      <c r="K679" s="22">
        <f t="shared" si="20"/>
        <v>0</v>
      </c>
      <c r="L679" s="22">
        <f t="shared" si="21"/>
        <v>0</v>
      </c>
    </row>
    <row r="680" spans="1:12" x14ac:dyDescent="0.25">
      <c r="A680" s="24" t="s">
        <v>139</v>
      </c>
      <c r="B680" s="24" t="s">
        <v>144</v>
      </c>
      <c r="C680" s="63">
        <v>1</v>
      </c>
      <c r="D680" s="24" t="s">
        <v>75</v>
      </c>
      <c r="E680" s="33"/>
      <c r="F680" s="135" t="s">
        <v>75</v>
      </c>
      <c r="G680" s="37">
        <v>638.79999999999995</v>
      </c>
      <c r="H680" s="133" t="s">
        <v>937</v>
      </c>
      <c r="I680" s="22">
        <v>3</v>
      </c>
      <c r="J680" s="134">
        <f>VLOOKUP(I680,'invulblad normen'!$A$10:$C$21,3,FALSE)</f>
        <v>0</v>
      </c>
      <c r="K680" s="22">
        <f t="shared" si="20"/>
        <v>0</v>
      </c>
      <c r="L680" s="22">
        <f t="shared" si="21"/>
        <v>0</v>
      </c>
    </row>
    <row r="681" spans="1:12" x14ac:dyDescent="0.25">
      <c r="A681" s="24" t="s">
        <v>139</v>
      </c>
      <c r="B681" s="24" t="s">
        <v>144</v>
      </c>
      <c r="C681" s="63">
        <v>1</v>
      </c>
      <c r="D681" s="24" t="s">
        <v>75</v>
      </c>
      <c r="E681" s="33"/>
      <c r="F681" s="135" t="s">
        <v>75</v>
      </c>
      <c r="G681" s="37">
        <v>34</v>
      </c>
      <c r="H681" s="133" t="s">
        <v>937</v>
      </c>
      <c r="I681" s="22">
        <v>3</v>
      </c>
      <c r="J681" s="134">
        <f>VLOOKUP(I681,'invulblad normen'!$A$10:$C$21,3,FALSE)</f>
        <v>0</v>
      </c>
      <c r="K681" s="22">
        <f t="shared" si="20"/>
        <v>0</v>
      </c>
      <c r="L681" s="22">
        <f t="shared" si="21"/>
        <v>0</v>
      </c>
    </row>
    <row r="682" spans="1:12" x14ac:dyDescent="0.25">
      <c r="A682" s="24" t="s">
        <v>139</v>
      </c>
      <c r="B682" s="24" t="s">
        <v>144</v>
      </c>
      <c r="C682" s="29">
        <v>2</v>
      </c>
      <c r="D682" s="24" t="s">
        <v>99</v>
      </c>
      <c r="E682" s="33"/>
      <c r="F682" s="29" t="s">
        <v>941</v>
      </c>
      <c r="G682" s="37">
        <v>10.5</v>
      </c>
      <c r="H682" s="36" t="s">
        <v>937</v>
      </c>
      <c r="I682" s="22">
        <v>8</v>
      </c>
      <c r="J682" s="134">
        <f>VLOOKUP(I682,'invulblad normen'!$A$10:$C$21,3,FALSE)</f>
        <v>0</v>
      </c>
      <c r="K682" s="22">
        <f t="shared" si="20"/>
        <v>0</v>
      </c>
      <c r="L682" s="22">
        <f t="shared" si="21"/>
        <v>0</v>
      </c>
    </row>
    <row r="683" spans="1:12" x14ac:dyDescent="0.25">
      <c r="A683" s="24" t="s">
        <v>139</v>
      </c>
      <c r="B683" s="24" t="s">
        <v>144</v>
      </c>
      <c r="C683" s="29">
        <v>2</v>
      </c>
      <c r="D683" s="24" t="s">
        <v>99</v>
      </c>
      <c r="E683" s="33"/>
      <c r="F683" s="29" t="s">
        <v>941</v>
      </c>
      <c r="G683" s="37">
        <v>10.5</v>
      </c>
      <c r="H683" s="36" t="s">
        <v>937</v>
      </c>
      <c r="I683" s="22">
        <v>8</v>
      </c>
      <c r="J683" s="134">
        <f>VLOOKUP(I683,'invulblad normen'!$A$10:$C$21,3,FALSE)</f>
        <v>0</v>
      </c>
      <c r="K683" s="22">
        <f t="shared" si="20"/>
        <v>0</v>
      </c>
      <c r="L683" s="22">
        <f t="shared" si="21"/>
        <v>0</v>
      </c>
    </row>
    <row r="684" spans="1:12" x14ac:dyDescent="0.25">
      <c r="A684" s="24" t="s">
        <v>139</v>
      </c>
      <c r="B684" s="24" t="s">
        <v>144</v>
      </c>
      <c r="C684" s="29">
        <v>2</v>
      </c>
      <c r="D684" s="24" t="s">
        <v>99</v>
      </c>
      <c r="E684" s="33"/>
      <c r="F684" s="29" t="s">
        <v>941</v>
      </c>
      <c r="G684" s="37">
        <v>4</v>
      </c>
      <c r="H684" s="36" t="s">
        <v>937</v>
      </c>
      <c r="I684" s="22">
        <v>8</v>
      </c>
      <c r="J684" s="134">
        <f>VLOOKUP(I684,'invulblad normen'!$A$10:$C$21,3,FALSE)</f>
        <v>0</v>
      </c>
      <c r="K684" s="22">
        <f t="shared" si="20"/>
        <v>0</v>
      </c>
      <c r="L684" s="22">
        <f t="shared" si="21"/>
        <v>0</v>
      </c>
    </row>
    <row r="685" spans="1:12" x14ac:dyDescent="0.25">
      <c r="A685" s="24" t="s">
        <v>139</v>
      </c>
      <c r="B685" s="24" t="s">
        <v>144</v>
      </c>
      <c r="C685" s="29">
        <v>2</v>
      </c>
      <c r="D685" s="24" t="s">
        <v>99</v>
      </c>
      <c r="E685" s="33"/>
      <c r="F685" s="29" t="s">
        <v>941</v>
      </c>
      <c r="G685" s="37">
        <v>8.8000000000000007</v>
      </c>
      <c r="H685" s="36" t="s">
        <v>937</v>
      </c>
      <c r="I685" s="22">
        <v>8</v>
      </c>
      <c r="J685" s="134">
        <f>VLOOKUP(I685,'invulblad normen'!$A$10:$C$21,3,FALSE)</f>
        <v>0</v>
      </c>
      <c r="K685" s="22">
        <f t="shared" si="20"/>
        <v>0</v>
      </c>
      <c r="L685" s="22">
        <f t="shared" si="21"/>
        <v>0</v>
      </c>
    </row>
    <row r="686" spans="1:12" x14ac:dyDescent="0.25">
      <c r="A686" s="24" t="s">
        <v>139</v>
      </c>
      <c r="B686" s="24" t="s">
        <v>144</v>
      </c>
      <c r="C686" s="29">
        <v>2</v>
      </c>
      <c r="D686" s="24" t="s">
        <v>99</v>
      </c>
      <c r="E686" s="33"/>
      <c r="F686" s="29" t="s">
        <v>941</v>
      </c>
      <c r="G686" s="37">
        <v>8.1</v>
      </c>
      <c r="H686" s="36" t="s">
        <v>937</v>
      </c>
      <c r="I686" s="22">
        <v>8</v>
      </c>
      <c r="J686" s="134">
        <f>VLOOKUP(I686,'invulblad normen'!$A$10:$C$21,3,FALSE)</f>
        <v>0</v>
      </c>
      <c r="K686" s="22">
        <f t="shared" si="20"/>
        <v>0</v>
      </c>
      <c r="L686" s="22">
        <f t="shared" si="21"/>
        <v>0</v>
      </c>
    </row>
    <row r="687" spans="1:12" x14ac:dyDescent="0.25">
      <c r="A687" s="24" t="s">
        <v>139</v>
      </c>
      <c r="B687" s="24" t="s">
        <v>144</v>
      </c>
      <c r="C687" s="29">
        <v>2</v>
      </c>
      <c r="D687" s="24" t="s">
        <v>172</v>
      </c>
      <c r="E687" s="33"/>
      <c r="F687" s="29" t="s">
        <v>939</v>
      </c>
      <c r="G687" s="37">
        <v>34</v>
      </c>
      <c r="H687" s="33" t="s">
        <v>937</v>
      </c>
      <c r="I687" s="22">
        <v>6</v>
      </c>
      <c r="J687" s="134">
        <f>VLOOKUP(I687,'invulblad normen'!$A$10:$C$21,3,FALSE)</f>
        <v>0</v>
      </c>
      <c r="K687" s="22">
        <f t="shared" si="20"/>
        <v>0</v>
      </c>
      <c r="L687" s="22">
        <f t="shared" si="21"/>
        <v>0</v>
      </c>
    </row>
    <row r="688" spans="1:12" x14ac:dyDescent="0.25">
      <c r="A688" s="24" t="s">
        <v>139</v>
      </c>
      <c r="B688" s="24" t="s">
        <v>144</v>
      </c>
      <c r="C688" s="29">
        <v>2</v>
      </c>
      <c r="D688" s="24" t="s">
        <v>178</v>
      </c>
      <c r="E688" s="33"/>
      <c r="F688" s="132" t="s">
        <v>940</v>
      </c>
      <c r="G688" s="37">
        <v>17.100000000000001</v>
      </c>
      <c r="H688" s="133" t="s">
        <v>937</v>
      </c>
      <c r="I688" s="22">
        <v>3</v>
      </c>
      <c r="J688" s="134">
        <f>VLOOKUP(I688,'invulblad normen'!$A$10:$C$21,3,FALSE)</f>
        <v>0</v>
      </c>
      <c r="K688" s="22">
        <f t="shared" si="20"/>
        <v>0</v>
      </c>
      <c r="L688" s="22">
        <f t="shared" si="21"/>
        <v>0</v>
      </c>
    </row>
    <row r="689" spans="1:12" x14ac:dyDescent="0.25">
      <c r="A689" s="24" t="s">
        <v>139</v>
      </c>
      <c r="B689" s="24" t="s">
        <v>144</v>
      </c>
      <c r="C689" s="29">
        <v>2</v>
      </c>
      <c r="D689" s="24" t="s">
        <v>75</v>
      </c>
      <c r="E689" s="33"/>
      <c r="F689" s="135" t="s">
        <v>75</v>
      </c>
      <c r="G689" s="37">
        <v>330</v>
      </c>
      <c r="H689" s="133" t="s">
        <v>937</v>
      </c>
      <c r="I689" s="22">
        <v>3</v>
      </c>
      <c r="J689" s="134">
        <f>VLOOKUP(I689,'invulblad normen'!$A$10:$C$21,3,FALSE)</f>
        <v>0</v>
      </c>
      <c r="K689" s="22">
        <f t="shared" si="20"/>
        <v>0</v>
      </c>
      <c r="L689" s="22">
        <f t="shared" si="21"/>
        <v>0</v>
      </c>
    </row>
    <row r="690" spans="1:12" x14ac:dyDescent="0.25">
      <c r="A690" s="22" t="s">
        <v>141</v>
      </c>
      <c r="B690" s="22" t="s">
        <v>147</v>
      </c>
      <c r="C690" s="63" t="s">
        <v>946</v>
      </c>
      <c r="D690" s="22" t="s">
        <v>225</v>
      </c>
      <c r="E690" s="36"/>
      <c r="F690" s="132" t="s">
        <v>938</v>
      </c>
      <c r="G690" s="41">
        <v>56</v>
      </c>
      <c r="H690" s="31" t="s">
        <v>937</v>
      </c>
      <c r="I690" s="22">
        <v>1</v>
      </c>
      <c r="J690" s="134">
        <f>VLOOKUP(I690,'invulblad normen'!$A$10:$C$21,3,FALSE)</f>
        <v>0</v>
      </c>
      <c r="K690" s="22">
        <f t="shared" si="20"/>
        <v>0</v>
      </c>
      <c r="L690" s="22">
        <f t="shared" si="21"/>
        <v>0</v>
      </c>
    </row>
    <row r="691" spans="1:12" x14ac:dyDescent="0.25">
      <c r="A691" s="22" t="s">
        <v>141</v>
      </c>
      <c r="B691" s="22" t="s">
        <v>147</v>
      </c>
      <c r="C691" s="63" t="s">
        <v>946</v>
      </c>
      <c r="D691" s="22" t="s">
        <v>226</v>
      </c>
      <c r="E691" s="36"/>
      <c r="F691" s="132" t="s">
        <v>938</v>
      </c>
      <c r="G691" s="41">
        <v>26</v>
      </c>
      <c r="H691" s="30" t="s">
        <v>73</v>
      </c>
      <c r="I691" s="22">
        <v>1</v>
      </c>
      <c r="J691" s="134">
        <f>VLOOKUP(I691,'invulblad normen'!$A$10:$C$21,3,FALSE)</f>
        <v>0</v>
      </c>
      <c r="K691" s="22">
        <f t="shared" si="20"/>
        <v>0</v>
      </c>
      <c r="L691" s="22">
        <f t="shared" si="21"/>
        <v>0</v>
      </c>
    </row>
    <row r="692" spans="1:12" x14ac:dyDescent="0.25">
      <c r="A692" s="22" t="s">
        <v>141</v>
      </c>
      <c r="B692" s="22" t="s">
        <v>147</v>
      </c>
      <c r="C692" s="63" t="s">
        <v>946</v>
      </c>
      <c r="D692" s="22" t="s">
        <v>154</v>
      </c>
      <c r="E692" s="36"/>
      <c r="F692" s="132" t="s">
        <v>938</v>
      </c>
      <c r="G692" s="41">
        <v>78</v>
      </c>
      <c r="H692" s="133" t="s">
        <v>936</v>
      </c>
      <c r="I692" s="22">
        <v>1</v>
      </c>
      <c r="J692" s="134">
        <f>VLOOKUP(I692,'invulblad normen'!$A$10:$C$21,3,FALSE)</f>
        <v>0</v>
      </c>
      <c r="K692" s="22">
        <f t="shared" si="20"/>
        <v>0</v>
      </c>
      <c r="L692" s="22">
        <f t="shared" si="21"/>
        <v>0</v>
      </c>
    </row>
    <row r="693" spans="1:12" x14ac:dyDescent="0.25">
      <c r="A693" s="22" t="s">
        <v>141</v>
      </c>
      <c r="B693" s="22" t="s">
        <v>147</v>
      </c>
      <c r="C693" s="63" t="s">
        <v>946</v>
      </c>
      <c r="D693" s="22" t="s">
        <v>245</v>
      </c>
      <c r="E693" s="36"/>
      <c r="F693" s="132" t="s">
        <v>938</v>
      </c>
      <c r="G693" s="41">
        <v>100</v>
      </c>
      <c r="H693" s="133" t="s">
        <v>936</v>
      </c>
      <c r="I693" s="22">
        <v>1</v>
      </c>
      <c r="J693" s="134">
        <f>VLOOKUP(I693,'invulblad normen'!$A$10:$C$21,3,FALSE)</f>
        <v>0</v>
      </c>
      <c r="K693" s="22">
        <f t="shared" si="20"/>
        <v>0</v>
      </c>
      <c r="L693" s="22">
        <f t="shared" si="21"/>
        <v>0</v>
      </c>
    </row>
    <row r="694" spans="1:12" x14ac:dyDescent="0.25">
      <c r="A694" s="22" t="s">
        <v>141</v>
      </c>
      <c r="B694" s="22" t="s">
        <v>147</v>
      </c>
      <c r="C694" s="63" t="s">
        <v>946</v>
      </c>
      <c r="D694" s="22" t="s">
        <v>157</v>
      </c>
      <c r="E694" s="36"/>
      <c r="F694" s="132" t="s">
        <v>938</v>
      </c>
      <c r="G694" s="41">
        <v>276</v>
      </c>
      <c r="H694" s="133" t="s">
        <v>936</v>
      </c>
      <c r="I694" s="22">
        <v>1</v>
      </c>
      <c r="J694" s="134">
        <f>VLOOKUP(I694,'invulblad normen'!$A$10:$C$21,3,FALSE)</f>
        <v>0</v>
      </c>
      <c r="K694" s="22">
        <f t="shared" si="20"/>
        <v>0</v>
      </c>
      <c r="L694" s="22">
        <f t="shared" si="21"/>
        <v>0</v>
      </c>
    </row>
    <row r="695" spans="1:12" x14ac:dyDescent="0.25">
      <c r="A695" s="22" t="s">
        <v>141</v>
      </c>
      <c r="B695" s="22" t="s">
        <v>147</v>
      </c>
      <c r="C695" s="63" t="s">
        <v>946</v>
      </c>
      <c r="D695" s="22" t="s">
        <v>264</v>
      </c>
      <c r="E695" s="36"/>
      <c r="F695" s="132" t="s">
        <v>938</v>
      </c>
      <c r="G695" s="41">
        <v>42</v>
      </c>
      <c r="H695" s="133" t="s">
        <v>936</v>
      </c>
      <c r="I695" s="22">
        <v>1</v>
      </c>
      <c r="J695" s="134">
        <f>VLOOKUP(I695,'invulblad normen'!$A$10:$C$21,3,FALSE)</f>
        <v>0</v>
      </c>
      <c r="K695" s="22">
        <f t="shared" si="20"/>
        <v>0</v>
      </c>
      <c r="L695" s="22">
        <f t="shared" si="21"/>
        <v>0</v>
      </c>
    </row>
    <row r="696" spans="1:12" x14ac:dyDescent="0.25">
      <c r="A696" s="22" t="s">
        <v>141</v>
      </c>
      <c r="B696" s="22" t="s">
        <v>147</v>
      </c>
      <c r="C696" s="63" t="s">
        <v>946</v>
      </c>
      <c r="D696" s="22" t="s">
        <v>122</v>
      </c>
      <c r="E696" s="36"/>
      <c r="F696" s="132" t="s">
        <v>938</v>
      </c>
      <c r="G696" s="41">
        <v>326</v>
      </c>
      <c r="H696" s="133" t="s">
        <v>936</v>
      </c>
      <c r="I696" s="22">
        <v>1</v>
      </c>
      <c r="J696" s="134">
        <f>VLOOKUP(I696,'invulblad normen'!$A$10:$C$21,3,FALSE)</f>
        <v>0</v>
      </c>
      <c r="K696" s="22">
        <f t="shared" si="20"/>
        <v>0</v>
      </c>
      <c r="L696" s="22">
        <f t="shared" si="21"/>
        <v>0</v>
      </c>
    </row>
    <row r="697" spans="1:12" x14ac:dyDescent="0.25">
      <c r="A697" s="22" t="s">
        <v>141</v>
      </c>
      <c r="B697" s="22" t="s">
        <v>147</v>
      </c>
      <c r="C697" s="63" t="s">
        <v>946</v>
      </c>
      <c r="D697" s="22" t="s">
        <v>266</v>
      </c>
      <c r="E697" s="36"/>
      <c r="F697" s="132" t="s">
        <v>938</v>
      </c>
      <c r="G697" s="41">
        <v>64</v>
      </c>
      <c r="H697" s="133" t="s">
        <v>936</v>
      </c>
      <c r="I697" s="22">
        <v>1</v>
      </c>
      <c r="J697" s="134">
        <f>VLOOKUP(I697,'invulblad normen'!$A$10:$C$21,3,FALSE)</f>
        <v>0</v>
      </c>
      <c r="K697" s="22">
        <f t="shared" si="20"/>
        <v>0</v>
      </c>
      <c r="L697" s="22">
        <f t="shared" si="21"/>
        <v>0</v>
      </c>
    </row>
    <row r="698" spans="1:12" x14ac:dyDescent="0.25">
      <c r="A698" s="22" t="s">
        <v>141</v>
      </c>
      <c r="B698" s="22" t="s">
        <v>147</v>
      </c>
      <c r="C698" s="63" t="s">
        <v>946</v>
      </c>
      <c r="D698" s="22" t="s">
        <v>233</v>
      </c>
      <c r="E698" s="36"/>
      <c r="F698" s="29" t="s">
        <v>101</v>
      </c>
      <c r="G698" s="41">
        <v>49</v>
      </c>
      <c r="H698" s="31" t="s">
        <v>937</v>
      </c>
      <c r="I698" s="22">
        <v>2</v>
      </c>
      <c r="J698" s="134">
        <f>VLOOKUP(I698,'invulblad normen'!$A$10:$C$21,3,FALSE)</f>
        <v>0</v>
      </c>
      <c r="K698" s="22">
        <f t="shared" si="20"/>
        <v>0</v>
      </c>
      <c r="L698" s="22">
        <f t="shared" si="21"/>
        <v>0</v>
      </c>
    </row>
    <row r="699" spans="1:12" x14ac:dyDescent="0.25">
      <c r="A699" s="22" t="s">
        <v>141</v>
      </c>
      <c r="B699" s="22" t="s">
        <v>147</v>
      </c>
      <c r="C699" s="63" t="s">
        <v>946</v>
      </c>
      <c r="D699" s="22" t="s">
        <v>234</v>
      </c>
      <c r="E699" s="36"/>
      <c r="F699" s="132" t="s">
        <v>940</v>
      </c>
      <c r="G699" s="41">
        <v>18</v>
      </c>
      <c r="H699" s="133" t="s">
        <v>936</v>
      </c>
      <c r="I699" s="22">
        <v>3</v>
      </c>
      <c r="J699" s="134">
        <f>VLOOKUP(I699,'invulblad normen'!$A$10:$C$21,3,FALSE)</f>
        <v>0</v>
      </c>
      <c r="K699" s="22">
        <f t="shared" si="20"/>
        <v>0</v>
      </c>
      <c r="L699" s="22">
        <f t="shared" si="21"/>
        <v>0</v>
      </c>
    </row>
    <row r="700" spans="1:12" x14ac:dyDescent="0.25">
      <c r="A700" s="22" t="s">
        <v>141</v>
      </c>
      <c r="B700" s="22" t="s">
        <v>147</v>
      </c>
      <c r="C700" s="63" t="s">
        <v>946</v>
      </c>
      <c r="D700" s="22" t="s">
        <v>122</v>
      </c>
      <c r="E700" s="36"/>
      <c r="F700" s="137" t="s">
        <v>122</v>
      </c>
      <c r="G700" s="41">
        <v>570</v>
      </c>
      <c r="H700" s="133" t="s">
        <v>936</v>
      </c>
      <c r="I700" s="22">
        <v>5</v>
      </c>
      <c r="J700" s="134">
        <f>VLOOKUP(I700,'invulblad normen'!$A$10:$C$21,3,FALSE)</f>
        <v>0</v>
      </c>
      <c r="K700" s="22">
        <f t="shared" si="20"/>
        <v>0</v>
      </c>
      <c r="L700" s="22">
        <f t="shared" si="21"/>
        <v>0</v>
      </c>
    </row>
    <row r="701" spans="1:12" x14ac:dyDescent="0.25">
      <c r="A701" s="22" t="s">
        <v>141</v>
      </c>
      <c r="B701" s="22" t="s">
        <v>147</v>
      </c>
      <c r="C701" s="63" t="s">
        <v>946</v>
      </c>
      <c r="D701" s="22" t="s">
        <v>136</v>
      </c>
      <c r="E701" s="36"/>
      <c r="F701" s="29" t="s">
        <v>939</v>
      </c>
      <c r="G701" s="41">
        <v>19</v>
      </c>
      <c r="H701" s="31" t="s">
        <v>937</v>
      </c>
      <c r="I701" s="22">
        <v>6</v>
      </c>
      <c r="J701" s="134">
        <f>VLOOKUP(I701,'invulblad normen'!$A$10:$C$21,3,FALSE)</f>
        <v>0</v>
      </c>
      <c r="K701" s="22">
        <f t="shared" si="20"/>
        <v>0</v>
      </c>
      <c r="L701" s="22">
        <f t="shared" si="21"/>
        <v>0</v>
      </c>
    </row>
    <row r="702" spans="1:12" x14ac:dyDescent="0.25">
      <c r="A702" s="22" t="s">
        <v>141</v>
      </c>
      <c r="B702" s="22" t="s">
        <v>147</v>
      </c>
      <c r="C702" s="63" t="s">
        <v>946</v>
      </c>
      <c r="D702" s="22" t="s">
        <v>75</v>
      </c>
      <c r="E702" s="36"/>
      <c r="F702" s="135" t="s">
        <v>75</v>
      </c>
      <c r="G702" s="41">
        <v>16</v>
      </c>
      <c r="H702" s="133" t="s">
        <v>936</v>
      </c>
      <c r="I702" s="22">
        <v>3</v>
      </c>
      <c r="J702" s="134">
        <f>VLOOKUP(I702,'invulblad normen'!$A$10:$C$21,3,FALSE)</f>
        <v>0</v>
      </c>
      <c r="K702" s="22">
        <f t="shared" si="20"/>
        <v>0</v>
      </c>
      <c r="L702" s="22">
        <f t="shared" si="21"/>
        <v>0</v>
      </c>
    </row>
    <row r="703" spans="1:12" x14ac:dyDescent="0.25">
      <c r="A703" s="22" t="s">
        <v>141</v>
      </c>
      <c r="B703" s="22" t="s">
        <v>147</v>
      </c>
      <c r="C703" s="63" t="s">
        <v>946</v>
      </c>
      <c r="D703" s="22" t="s">
        <v>272</v>
      </c>
      <c r="E703" s="36"/>
      <c r="F703" s="132" t="s">
        <v>940</v>
      </c>
      <c r="G703" s="41">
        <v>50</v>
      </c>
      <c r="H703" s="133" t="s">
        <v>936</v>
      </c>
      <c r="I703" s="22">
        <v>3</v>
      </c>
      <c r="J703" s="134">
        <f>VLOOKUP(I703,'invulblad normen'!$A$10:$C$21,3,FALSE)</f>
        <v>0</v>
      </c>
      <c r="K703" s="22">
        <f t="shared" si="20"/>
        <v>0</v>
      </c>
      <c r="L703" s="22">
        <f t="shared" si="21"/>
        <v>0</v>
      </c>
    </row>
    <row r="704" spans="1:12" x14ac:dyDescent="0.25">
      <c r="A704" s="22" t="s">
        <v>141</v>
      </c>
      <c r="B704" s="22" t="s">
        <v>147</v>
      </c>
      <c r="C704" s="63" t="s">
        <v>946</v>
      </c>
      <c r="D704" s="22" t="s">
        <v>75</v>
      </c>
      <c r="E704" s="36"/>
      <c r="F704" s="135" t="s">
        <v>75</v>
      </c>
      <c r="G704" s="41">
        <v>31</v>
      </c>
      <c r="H704" s="30" t="s">
        <v>73</v>
      </c>
      <c r="I704" s="22">
        <v>3</v>
      </c>
      <c r="J704" s="134">
        <f>VLOOKUP(I704,'invulblad normen'!$A$10:$C$21,3,FALSE)</f>
        <v>0</v>
      </c>
      <c r="K704" s="22">
        <f t="shared" si="20"/>
        <v>0</v>
      </c>
      <c r="L704" s="22">
        <f t="shared" si="21"/>
        <v>0</v>
      </c>
    </row>
    <row r="705" spans="1:12" x14ac:dyDescent="0.25">
      <c r="A705" s="22" t="s">
        <v>141</v>
      </c>
      <c r="B705" s="22" t="s">
        <v>147</v>
      </c>
      <c r="C705" s="63" t="s">
        <v>946</v>
      </c>
      <c r="D705" s="22" t="s">
        <v>100</v>
      </c>
      <c r="E705" s="36"/>
      <c r="F705" s="25" t="s">
        <v>127</v>
      </c>
      <c r="G705" s="41">
        <v>15</v>
      </c>
      <c r="H705" s="31" t="s">
        <v>937</v>
      </c>
      <c r="I705" s="22">
        <v>7</v>
      </c>
      <c r="J705" s="134">
        <f>VLOOKUP(I705,'invulblad normen'!$A$10:$C$21,3,FALSE)</f>
        <v>0</v>
      </c>
      <c r="K705" s="22">
        <f t="shared" si="20"/>
        <v>0</v>
      </c>
      <c r="L705" s="22">
        <f t="shared" si="21"/>
        <v>0</v>
      </c>
    </row>
    <row r="706" spans="1:12" x14ac:dyDescent="0.25">
      <c r="A706" s="22" t="s">
        <v>141</v>
      </c>
      <c r="B706" s="22" t="s">
        <v>147</v>
      </c>
      <c r="C706" s="63" t="s">
        <v>946</v>
      </c>
      <c r="D706" s="22" t="s">
        <v>99</v>
      </c>
      <c r="E706" s="36"/>
      <c r="F706" s="29" t="s">
        <v>941</v>
      </c>
      <c r="G706" s="41">
        <v>5</v>
      </c>
      <c r="H706" s="36" t="s">
        <v>76</v>
      </c>
      <c r="I706" s="22">
        <v>8</v>
      </c>
      <c r="J706" s="134">
        <f>VLOOKUP(I706,'invulblad normen'!$A$10:$C$21,3,FALSE)</f>
        <v>0</v>
      </c>
      <c r="K706" s="22">
        <f t="shared" si="20"/>
        <v>0</v>
      </c>
      <c r="L706" s="22">
        <f t="shared" si="21"/>
        <v>0</v>
      </c>
    </row>
    <row r="707" spans="1:12" x14ac:dyDescent="0.25">
      <c r="A707" s="22" t="s">
        <v>141</v>
      </c>
      <c r="B707" s="22" t="s">
        <v>147</v>
      </c>
      <c r="C707" s="63" t="s">
        <v>946</v>
      </c>
      <c r="D707" s="22" t="s">
        <v>273</v>
      </c>
      <c r="E707" s="36"/>
      <c r="F707" s="29" t="s">
        <v>941</v>
      </c>
      <c r="G707" s="41">
        <v>4</v>
      </c>
      <c r="H707" s="36" t="s">
        <v>76</v>
      </c>
      <c r="I707" s="22">
        <v>8</v>
      </c>
      <c r="J707" s="134">
        <f>VLOOKUP(I707,'invulblad normen'!$A$10:$C$21,3,FALSE)</f>
        <v>0</v>
      </c>
      <c r="K707" s="22">
        <f t="shared" si="20"/>
        <v>0</v>
      </c>
      <c r="L707" s="22">
        <f t="shared" si="21"/>
        <v>0</v>
      </c>
    </row>
    <row r="708" spans="1:12" x14ac:dyDescent="0.25">
      <c r="A708" s="22" t="s">
        <v>141</v>
      </c>
      <c r="B708" s="22" t="s">
        <v>147</v>
      </c>
      <c r="C708" s="63" t="s">
        <v>946</v>
      </c>
      <c r="D708" s="22" t="s">
        <v>211</v>
      </c>
      <c r="E708" s="36"/>
      <c r="F708" s="132" t="s">
        <v>940</v>
      </c>
      <c r="G708" s="41">
        <v>17</v>
      </c>
      <c r="H708" s="133" t="s">
        <v>936</v>
      </c>
      <c r="I708" s="22">
        <v>3</v>
      </c>
      <c r="J708" s="134">
        <f>VLOOKUP(I708,'invulblad normen'!$A$10:$C$21,3,FALSE)</f>
        <v>0</v>
      </c>
      <c r="K708" s="22">
        <f t="shared" si="20"/>
        <v>0</v>
      </c>
      <c r="L708" s="22">
        <f t="shared" si="21"/>
        <v>0</v>
      </c>
    </row>
    <row r="709" spans="1:12" x14ac:dyDescent="0.25">
      <c r="A709" s="22" t="s">
        <v>141</v>
      </c>
      <c r="B709" s="22" t="s">
        <v>147</v>
      </c>
      <c r="C709" s="63" t="s">
        <v>946</v>
      </c>
      <c r="D709" s="22" t="s">
        <v>99</v>
      </c>
      <c r="E709" s="36"/>
      <c r="F709" s="29" t="s">
        <v>941</v>
      </c>
      <c r="G709" s="41">
        <v>16</v>
      </c>
      <c r="H709" s="36" t="s">
        <v>76</v>
      </c>
      <c r="I709" s="22">
        <v>8</v>
      </c>
      <c r="J709" s="134">
        <f>VLOOKUP(I709,'invulblad normen'!$A$10:$C$21,3,FALSE)</f>
        <v>0</v>
      </c>
      <c r="K709" s="22">
        <f t="shared" si="20"/>
        <v>0</v>
      </c>
      <c r="L709" s="22">
        <f t="shared" si="21"/>
        <v>0</v>
      </c>
    </row>
    <row r="710" spans="1:12" x14ac:dyDescent="0.25">
      <c r="A710" s="22" t="s">
        <v>141</v>
      </c>
      <c r="B710" s="22" t="s">
        <v>147</v>
      </c>
      <c r="C710" s="63" t="s">
        <v>946</v>
      </c>
      <c r="D710" s="22" t="s">
        <v>99</v>
      </c>
      <c r="E710" s="36"/>
      <c r="F710" s="29" t="s">
        <v>941</v>
      </c>
      <c r="G710" s="41">
        <v>21</v>
      </c>
      <c r="H710" s="36" t="s">
        <v>76</v>
      </c>
      <c r="I710" s="22">
        <v>8</v>
      </c>
      <c r="J710" s="134">
        <f>VLOOKUP(I710,'invulblad normen'!$A$10:$C$21,3,FALSE)</f>
        <v>0</v>
      </c>
      <c r="K710" s="22">
        <f t="shared" si="20"/>
        <v>0</v>
      </c>
      <c r="L710" s="22">
        <f t="shared" si="21"/>
        <v>0</v>
      </c>
    </row>
    <row r="711" spans="1:12" x14ac:dyDescent="0.25">
      <c r="A711" s="22" t="s">
        <v>141</v>
      </c>
      <c r="B711" s="22" t="s">
        <v>147</v>
      </c>
      <c r="C711" s="63" t="s">
        <v>946</v>
      </c>
      <c r="D711" s="22" t="s">
        <v>75</v>
      </c>
      <c r="E711" s="36"/>
      <c r="F711" s="135" t="s">
        <v>75</v>
      </c>
      <c r="G711" s="41">
        <v>74.5</v>
      </c>
      <c r="H711" s="133" t="s">
        <v>936</v>
      </c>
      <c r="I711" s="22">
        <v>3</v>
      </c>
      <c r="J711" s="134">
        <f>VLOOKUP(I711,'invulblad normen'!$A$10:$C$21,3,FALSE)</f>
        <v>0</v>
      </c>
      <c r="K711" s="22">
        <f t="shared" ref="K711:K774" si="22">J711*G711</f>
        <v>0</v>
      </c>
      <c r="L711" s="22">
        <f t="shared" ref="L711:L774" si="23">K711/200</f>
        <v>0</v>
      </c>
    </row>
    <row r="712" spans="1:12" x14ac:dyDescent="0.25">
      <c r="A712" s="22" t="s">
        <v>141</v>
      </c>
      <c r="B712" s="22" t="s">
        <v>147</v>
      </c>
      <c r="C712" s="63" t="s">
        <v>946</v>
      </c>
      <c r="D712" s="22" t="s">
        <v>136</v>
      </c>
      <c r="E712" s="36"/>
      <c r="F712" s="29" t="s">
        <v>939</v>
      </c>
      <c r="G712" s="41">
        <v>46</v>
      </c>
      <c r="H712" s="31" t="s">
        <v>937</v>
      </c>
      <c r="I712" s="22">
        <v>6</v>
      </c>
      <c r="J712" s="134">
        <f>VLOOKUP(I712,'invulblad normen'!$A$10:$C$21,3,FALSE)</f>
        <v>0</v>
      </c>
      <c r="K712" s="22">
        <f t="shared" si="22"/>
        <v>0</v>
      </c>
      <c r="L712" s="22">
        <f t="shared" si="23"/>
        <v>0</v>
      </c>
    </row>
    <row r="713" spans="1:12" x14ac:dyDescent="0.25">
      <c r="A713" s="22" t="s">
        <v>141</v>
      </c>
      <c r="B713" s="22" t="s">
        <v>147</v>
      </c>
      <c r="C713" s="63" t="s">
        <v>946</v>
      </c>
      <c r="D713" s="22" t="s">
        <v>136</v>
      </c>
      <c r="E713" s="36"/>
      <c r="F713" s="29" t="s">
        <v>939</v>
      </c>
      <c r="G713" s="41">
        <v>29</v>
      </c>
      <c r="H713" s="31" t="s">
        <v>937</v>
      </c>
      <c r="I713" s="22">
        <v>6</v>
      </c>
      <c r="J713" s="134">
        <f>VLOOKUP(I713,'invulblad normen'!$A$10:$C$21,3,FALSE)</f>
        <v>0</v>
      </c>
      <c r="K713" s="22">
        <f t="shared" si="22"/>
        <v>0</v>
      </c>
      <c r="L713" s="22">
        <f t="shared" si="23"/>
        <v>0</v>
      </c>
    </row>
    <row r="714" spans="1:12" x14ac:dyDescent="0.25">
      <c r="A714" s="22" t="s">
        <v>141</v>
      </c>
      <c r="B714" s="22" t="s">
        <v>147</v>
      </c>
      <c r="C714" s="63" t="s">
        <v>946</v>
      </c>
      <c r="D714" s="22" t="s">
        <v>274</v>
      </c>
      <c r="E714" s="36"/>
      <c r="F714" s="132" t="s">
        <v>940</v>
      </c>
      <c r="G714" s="41">
        <v>13</v>
      </c>
      <c r="H714" s="133" t="s">
        <v>936</v>
      </c>
      <c r="I714" s="22">
        <v>3</v>
      </c>
      <c r="J714" s="134">
        <f>VLOOKUP(I714,'invulblad normen'!$A$10:$C$21,3,FALSE)</f>
        <v>0</v>
      </c>
      <c r="K714" s="22">
        <f t="shared" si="22"/>
        <v>0</v>
      </c>
      <c r="L714" s="22">
        <f t="shared" si="23"/>
        <v>0</v>
      </c>
    </row>
    <row r="715" spans="1:12" x14ac:dyDescent="0.25">
      <c r="A715" s="22" t="s">
        <v>141</v>
      </c>
      <c r="B715" s="22" t="s">
        <v>147</v>
      </c>
      <c r="C715" s="63" t="s">
        <v>946</v>
      </c>
      <c r="D715" s="22" t="s">
        <v>75</v>
      </c>
      <c r="E715" s="36"/>
      <c r="F715" s="135" t="s">
        <v>75</v>
      </c>
      <c r="G715" s="41">
        <v>28</v>
      </c>
      <c r="H715" s="133" t="s">
        <v>936</v>
      </c>
      <c r="I715" s="22">
        <v>3</v>
      </c>
      <c r="J715" s="134">
        <f>VLOOKUP(I715,'invulblad normen'!$A$10:$C$21,3,FALSE)</f>
        <v>0</v>
      </c>
      <c r="K715" s="22">
        <f t="shared" si="22"/>
        <v>0</v>
      </c>
      <c r="L715" s="22">
        <f t="shared" si="23"/>
        <v>0</v>
      </c>
    </row>
    <row r="716" spans="1:12" x14ac:dyDescent="0.25">
      <c r="A716" s="22" t="s">
        <v>141</v>
      </c>
      <c r="B716" s="22" t="s">
        <v>147</v>
      </c>
      <c r="C716" s="63" t="s">
        <v>946</v>
      </c>
      <c r="D716" s="22" t="s">
        <v>127</v>
      </c>
      <c r="E716" s="36"/>
      <c r="F716" s="25" t="s">
        <v>127</v>
      </c>
      <c r="G716" s="41">
        <v>6</v>
      </c>
      <c r="H716" s="31" t="s">
        <v>937</v>
      </c>
      <c r="I716" s="22">
        <v>7</v>
      </c>
      <c r="J716" s="134">
        <f>VLOOKUP(I716,'invulblad normen'!$A$10:$C$21,3,FALSE)</f>
        <v>0</v>
      </c>
      <c r="K716" s="22">
        <f t="shared" si="22"/>
        <v>0</v>
      </c>
      <c r="L716" s="22">
        <f t="shared" si="23"/>
        <v>0</v>
      </c>
    </row>
    <row r="717" spans="1:12" x14ac:dyDescent="0.25">
      <c r="A717" s="22" t="s">
        <v>141</v>
      </c>
      <c r="B717" s="22" t="s">
        <v>147</v>
      </c>
      <c r="C717" s="63" t="s">
        <v>946</v>
      </c>
      <c r="D717" s="22" t="s">
        <v>75</v>
      </c>
      <c r="E717" s="36"/>
      <c r="F717" s="135" t="s">
        <v>75</v>
      </c>
      <c r="G717" s="41">
        <v>28</v>
      </c>
      <c r="H717" s="31" t="s">
        <v>937</v>
      </c>
      <c r="I717" s="22">
        <v>3</v>
      </c>
      <c r="J717" s="134">
        <f>VLOOKUP(I717,'invulblad normen'!$A$10:$C$21,3,FALSE)</f>
        <v>0</v>
      </c>
      <c r="K717" s="22">
        <f t="shared" si="22"/>
        <v>0</v>
      </c>
      <c r="L717" s="22">
        <f t="shared" si="23"/>
        <v>0</v>
      </c>
    </row>
    <row r="718" spans="1:12" x14ac:dyDescent="0.25">
      <c r="A718" s="22" t="s">
        <v>141</v>
      </c>
      <c r="B718" s="22" t="s">
        <v>147</v>
      </c>
      <c r="C718" s="63">
        <v>1</v>
      </c>
      <c r="D718" s="22" t="s">
        <v>157</v>
      </c>
      <c r="E718" s="36"/>
      <c r="F718" s="132" t="s">
        <v>938</v>
      </c>
      <c r="G718" s="41">
        <v>118</v>
      </c>
      <c r="H718" s="133" t="s">
        <v>936</v>
      </c>
      <c r="I718" s="22">
        <v>1</v>
      </c>
      <c r="J718" s="134">
        <f>VLOOKUP(I718,'invulblad normen'!$A$10:$C$21,3,FALSE)</f>
        <v>0</v>
      </c>
      <c r="K718" s="22">
        <f t="shared" si="22"/>
        <v>0</v>
      </c>
      <c r="L718" s="22">
        <f t="shared" si="23"/>
        <v>0</v>
      </c>
    </row>
    <row r="719" spans="1:12" x14ac:dyDescent="0.25">
      <c r="A719" s="22" t="s">
        <v>141</v>
      </c>
      <c r="B719" s="22" t="s">
        <v>147</v>
      </c>
      <c r="C719" s="63" t="s">
        <v>946</v>
      </c>
      <c r="D719" s="22" t="s">
        <v>75</v>
      </c>
      <c r="E719" s="36"/>
      <c r="F719" s="135" t="s">
        <v>75</v>
      </c>
      <c r="G719" s="41">
        <v>141.5</v>
      </c>
      <c r="H719" s="133" t="s">
        <v>936</v>
      </c>
      <c r="I719" s="22">
        <v>3</v>
      </c>
      <c r="J719" s="134">
        <f>VLOOKUP(I719,'invulblad normen'!$A$10:$C$21,3,FALSE)</f>
        <v>0</v>
      </c>
      <c r="K719" s="22">
        <f t="shared" si="22"/>
        <v>0</v>
      </c>
      <c r="L719" s="22">
        <f t="shared" si="23"/>
        <v>0</v>
      </c>
    </row>
    <row r="720" spans="1:12" x14ac:dyDescent="0.25">
      <c r="A720" s="22" t="s">
        <v>141</v>
      </c>
      <c r="B720" s="22" t="s">
        <v>147</v>
      </c>
      <c r="C720" s="63" t="s">
        <v>946</v>
      </c>
      <c r="D720" s="22" t="s">
        <v>75</v>
      </c>
      <c r="E720" s="36"/>
      <c r="F720" s="135" t="s">
        <v>75</v>
      </c>
      <c r="G720" s="41">
        <v>39</v>
      </c>
      <c r="H720" s="133" t="s">
        <v>936</v>
      </c>
      <c r="I720" s="22">
        <v>3</v>
      </c>
      <c r="J720" s="134">
        <f>VLOOKUP(I720,'invulblad normen'!$A$10:$C$21,3,FALSE)</f>
        <v>0</v>
      </c>
      <c r="K720" s="22">
        <f t="shared" si="22"/>
        <v>0</v>
      </c>
      <c r="L720" s="22">
        <f t="shared" si="23"/>
        <v>0</v>
      </c>
    </row>
    <row r="721" spans="1:12" x14ac:dyDescent="0.25">
      <c r="A721" s="22" t="s">
        <v>141</v>
      </c>
      <c r="B721" s="22" t="s">
        <v>147</v>
      </c>
      <c r="C721" s="63" t="s">
        <v>946</v>
      </c>
      <c r="D721" s="22" t="s">
        <v>75</v>
      </c>
      <c r="E721" s="36"/>
      <c r="F721" s="135" t="s">
        <v>75</v>
      </c>
      <c r="G721" s="41">
        <v>20</v>
      </c>
      <c r="H721" s="133" t="s">
        <v>936</v>
      </c>
      <c r="I721" s="22">
        <v>3</v>
      </c>
      <c r="J721" s="134">
        <f>VLOOKUP(I721,'invulblad normen'!$A$10:$C$21,3,FALSE)</f>
        <v>0</v>
      </c>
      <c r="K721" s="22">
        <f t="shared" si="22"/>
        <v>0</v>
      </c>
      <c r="L721" s="22">
        <f t="shared" si="23"/>
        <v>0</v>
      </c>
    </row>
    <row r="722" spans="1:12" x14ac:dyDescent="0.25">
      <c r="A722" s="22" t="s">
        <v>141</v>
      </c>
      <c r="B722" s="22" t="s">
        <v>147</v>
      </c>
      <c r="C722" s="63" t="s">
        <v>946</v>
      </c>
      <c r="D722" s="22" t="s">
        <v>136</v>
      </c>
      <c r="E722" s="36"/>
      <c r="F722" s="29" t="s">
        <v>939</v>
      </c>
      <c r="G722" s="41">
        <v>23</v>
      </c>
      <c r="H722" s="31" t="s">
        <v>937</v>
      </c>
      <c r="I722" s="22">
        <v>6</v>
      </c>
      <c r="J722" s="134">
        <f>VLOOKUP(I722,'invulblad normen'!$A$10:$C$21,3,FALSE)</f>
        <v>0</v>
      </c>
      <c r="K722" s="22">
        <f t="shared" si="22"/>
        <v>0</v>
      </c>
      <c r="L722" s="22">
        <f t="shared" si="23"/>
        <v>0</v>
      </c>
    </row>
    <row r="723" spans="1:12" x14ac:dyDescent="0.25">
      <c r="A723" s="22" t="s">
        <v>141</v>
      </c>
      <c r="B723" s="22" t="s">
        <v>147</v>
      </c>
      <c r="C723" s="63" t="s">
        <v>946</v>
      </c>
      <c r="D723" s="22" t="s">
        <v>276</v>
      </c>
      <c r="E723" s="36"/>
      <c r="F723" s="132" t="s">
        <v>940</v>
      </c>
      <c r="G723" s="41">
        <v>21</v>
      </c>
      <c r="H723" s="133" t="s">
        <v>936</v>
      </c>
      <c r="I723" s="22">
        <v>3</v>
      </c>
      <c r="J723" s="134">
        <f>VLOOKUP(I723,'invulblad normen'!$A$10:$C$21,3,FALSE)</f>
        <v>0</v>
      </c>
      <c r="K723" s="22">
        <f t="shared" si="22"/>
        <v>0</v>
      </c>
      <c r="L723" s="22">
        <f t="shared" si="23"/>
        <v>0</v>
      </c>
    </row>
    <row r="724" spans="1:12" x14ac:dyDescent="0.25">
      <c r="A724" s="22" t="s">
        <v>141</v>
      </c>
      <c r="B724" s="22" t="s">
        <v>147</v>
      </c>
      <c r="C724" s="63" t="s">
        <v>946</v>
      </c>
      <c r="D724" s="22" t="s">
        <v>276</v>
      </c>
      <c r="E724" s="36"/>
      <c r="F724" s="132" t="s">
        <v>940</v>
      </c>
      <c r="G724" s="41">
        <v>36.4</v>
      </c>
      <c r="H724" s="133" t="s">
        <v>936</v>
      </c>
      <c r="I724" s="22">
        <v>3</v>
      </c>
      <c r="J724" s="134">
        <f>VLOOKUP(I724,'invulblad normen'!$A$10:$C$21,3,FALSE)</f>
        <v>0</v>
      </c>
      <c r="K724" s="22">
        <f t="shared" si="22"/>
        <v>0</v>
      </c>
      <c r="L724" s="22">
        <f t="shared" si="23"/>
        <v>0</v>
      </c>
    </row>
    <row r="725" spans="1:12" x14ac:dyDescent="0.25">
      <c r="A725" s="22" t="s">
        <v>141</v>
      </c>
      <c r="B725" s="22" t="s">
        <v>147</v>
      </c>
      <c r="C725" s="63" t="s">
        <v>946</v>
      </c>
      <c r="D725" s="22" t="s">
        <v>136</v>
      </c>
      <c r="E725" s="36"/>
      <c r="F725" s="29" t="s">
        <v>939</v>
      </c>
      <c r="G725" s="41">
        <v>26</v>
      </c>
      <c r="H725" s="31" t="s">
        <v>937</v>
      </c>
      <c r="I725" s="22">
        <v>6</v>
      </c>
      <c r="J725" s="134">
        <f>VLOOKUP(I725,'invulblad normen'!$A$10:$C$21,3,FALSE)</f>
        <v>0</v>
      </c>
      <c r="K725" s="22">
        <f t="shared" si="22"/>
        <v>0</v>
      </c>
      <c r="L725" s="22">
        <f t="shared" si="23"/>
        <v>0</v>
      </c>
    </row>
    <row r="726" spans="1:12" x14ac:dyDescent="0.25">
      <c r="A726" s="22" t="s">
        <v>141</v>
      </c>
      <c r="B726" s="22" t="s">
        <v>147</v>
      </c>
      <c r="C726" s="63" t="s">
        <v>946</v>
      </c>
      <c r="D726" s="22" t="s">
        <v>133</v>
      </c>
      <c r="E726" s="36"/>
      <c r="F726" s="132" t="s">
        <v>940</v>
      </c>
      <c r="G726" s="41">
        <v>18</v>
      </c>
      <c r="H726" s="30" t="s">
        <v>73</v>
      </c>
      <c r="I726" s="22">
        <v>3</v>
      </c>
      <c r="J726" s="134">
        <f>VLOOKUP(I726,'invulblad normen'!$A$10:$C$21,3,FALSE)</f>
        <v>0</v>
      </c>
      <c r="K726" s="22">
        <f t="shared" si="22"/>
        <v>0</v>
      </c>
      <c r="L726" s="22">
        <f t="shared" si="23"/>
        <v>0</v>
      </c>
    </row>
    <row r="727" spans="1:12" x14ac:dyDescent="0.25">
      <c r="A727" s="22" t="s">
        <v>141</v>
      </c>
      <c r="B727" s="22" t="s">
        <v>147</v>
      </c>
      <c r="C727" s="63" t="s">
        <v>946</v>
      </c>
      <c r="D727" s="22" t="s">
        <v>133</v>
      </c>
      <c r="E727" s="36"/>
      <c r="F727" s="132" t="s">
        <v>940</v>
      </c>
      <c r="G727" s="41">
        <v>7</v>
      </c>
      <c r="H727" s="30" t="s">
        <v>73</v>
      </c>
      <c r="I727" s="22">
        <v>3</v>
      </c>
      <c r="J727" s="134">
        <f>VLOOKUP(I727,'invulblad normen'!$A$10:$C$21,3,FALSE)</f>
        <v>0</v>
      </c>
      <c r="K727" s="22">
        <f t="shared" si="22"/>
        <v>0</v>
      </c>
      <c r="L727" s="22">
        <f t="shared" si="23"/>
        <v>0</v>
      </c>
    </row>
    <row r="728" spans="1:12" x14ac:dyDescent="0.25">
      <c r="A728" s="22" t="s">
        <v>141</v>
      </c>
      <c r="B728" s="22" t="s">
        <v>147</v>
      </c>
      <c r="C728" s="63" t="s">
        <v>946</v>
      </c>
      <c r="D728" s="22" t="s">
        <v>75</v>
      </c>
      <c r="E728" s="36"/>
      <c r="F728" s="135" t="s">
        <v>75</v>
      </c>
      <c r="G728" s="41">
        <v>103</v>
      </c>
      <c r="H728" s="133" t="s">
        <v>936</v>
      </c>
      <c r="I728" s="22">
        <v>3</v>
      </c>
      <c r="J728" s="134">
        <f>VLOOKUP(I728,'invulblad normen'!$A$10:$C$21,3,FALSE)</f>
        <v>0</v>
      </c>
      <c r="K728" s="22">
        <f t="shared" si="22"/>
        <v>0</v>
      </c>
      <c r="L728" s="22">
        <f t="shared" si="23"/>
        <v>0</v>
      </c>
    </row>
    <row r="729" spans="1:12" x14ac:dyDescent="0.25">
      <c r="A729" s="22" t="s">
        <v>141</v>
      </c>
      <c r="B729" s="22" t="s">
        <v>147</v>
      </c>
      <c r="C729" s="63" t="s">
        <v>946</v>
      </c>
      <c r="D729" s="22" t="s">
        <v>99</v>
      </c>
      <c r="E729" s="36"/>
      <c r="F729" s="29" t="s">
        <v>941</v>
      </c>
      <c r="G729" s="41">
        <v>2</v>
      </c>
      <c r="H729" s="36" t="s">
        <v>76</v>
      </c>
      <c r="I729" s="22">
        <v>8</v>
      </c>
      <c r="J729" s="134">
        <f>VLOOKUP(I729,'invulblad normen'!$A$10:$C$21,3,FALSE)</f>
        <v>0</v>
      </c>
      <c r="K729" s="22">
        <f t="shared" si="22"/>
        <v>0</v>
      </c>
      <c r="L729" s="22">
        <f t="shared" si="23"/>
        <v>0</v>
      </c>
    </row>
    <row r="730" spans="1:12" x14ac:dyDescent="0.25">
      <c r="A730" s="22" t="s">
        <v>141</v>
      </c>
      <c r="B730" s="22" t="s">
        <v>147</v>
      </c>
      <c r="C730" s="63" t="s">
        <v>946</v>
      </c>
      <c r="D730" s="22" t="s">
        <v>99</v>
      </c>
      <c r="E730" s="36"/>
      <c r="F730" s="29" t="s">
        <v>941</v>
      </c>
      <c r="G730" s="41">
        <v>2</v>
      </c>
      <c r="H730" s="36" t="s">
        <v>76</v>
      </c>
      <c r="I730" s="22">
        <v>8</v>
      </c>
      <c r="J730" s="134">
        <f>VLOOKUP(I730,'invulblad normen'!$A$10:$C$21,3,FALSE)</f>
        <v>0</v>
      </c>
      <c r="K730" s="22">
        <f t="shared" si="22"/>
        <v>0</v>
      </c>
      <c r="L730" s="22">
        <f t="shared" si="23"/>
        <v>0</v>
      </c>
    </row>
    <row r="731" spans="1:12" x14ac:dyDescent="0.25">
      <c r="A731" s="22" t="s">
        <v>141</v>
      </c>
      <c r="B731" s="22" t="s">
        <v>147</v>
      </c>
      <c r="C731" s="63" t="s">
        <v>946</v>
      </c>
      <c r="D731" s="22" t="s">
        <v>75</v>
      </c>
      <c r="E731" s="36"/>
      <c r="F731" s="135" t="s">
        <v>75</v>
      </c>
      <c r="G731" s="41">
        <v>30</v>
      </c>
      <c r="H731" s="133" t="s">
        <v>936</v>
      </c>
      <c r="I731" s="22">
        <v>3</v>
      </c>
      <c r="J731" s="134">
        <f>VLOOKUP(I731,'invulblad normen'!$A$10:$C$21,3,FALSE)</f>
        <v>0</v>
      </c>
      <c r="K731" s="22">
        <f t="shared" si="22"/>
        <v>0</v>
      </c>
      <c r="L731" s="22">
        <f t="shared" si="23"/>
        <v>0</v>
      </c>
    </row>
    <row r="732" spans="1:12" x14ac:dyDescent="0.25">
      <c r="A732" s="22" t="s">
        <v>141</v>
      </c>
      <c r="B732" s="22" t="s">
        <v>147</v>
      </c>
      <c r="C732" s="63" t="s">
        <v>946</v>
      </c>
      <c r="D732" s="22" t="s">
        <v>136</v>
      </c>
      <c r="E732" s="36"/>
      <c r="F732" s="29" t="s">
        <v>939</v>
      </c>
      <c r="G732" s="41">
        <v>55</v>
      </c>
      <c r="H732" s="31" t="s">
        <v>937</v>
      </c>
      <c r="I732" s="22">
        <v>6</v>
      </c>
      <c r="J732" s="134">
        <f>VLOOKUP(I732,'invulblad normen'!$A$10:$C$21,3,FALSE)</f>
        <v>0</v>
      </c>
      <c r="K732" s="22">
        <f t="shared" si="22"/>
        <v>0</v>
      </c>
      <c r="L732" s="22">
        <f t="shared" si="23"/>
        <v>0</v>
      </c>
    </row>
    <row r="733" spans="1:12" x14ac:dyDescent="0.25">
      <c r="A733" s="22" t="s">
        <v>141</v>
      </c>
      <c r="B733" s="22" t="s">
        <v>147</v>
      </c>
      <c r="C733" s="63" t="s">
        <v>946</v>
      </c>
      <c r="D733" s="22" t="s">
        <v>99</v>
      </c>
      <c r="E733" s="36"/>
      <c r="F733" s="29" t="s">
        <v>941</v>
      </c>
      <c r="G733" s="41">
        <v>7</v>
      </c>
      <c r="H733" s="36" t="s">
        <v>76</v>
      </c>
      <c r="I733" s="22">
        <v>8</v>
      </c>
      <c r="J733" s="134">
        <f>VLOOKUP(I733,'invulblad normen'!$A$10:$C$21,3,FALSE)</f>
        <v>0</v>
      </c>
      <c r="K733" s="22">
        <f t="shared" si="22"/>
        <v>0</v>
      </c>
      <c r="L733" s="22">
        <f t="shared" si="23"/>
        <v>0</v>
      </c>
    </row>
    <row r="734" spans="1:12" x14ac:dyDescent="0.25">
      <c r="A734" s="22" t="s">
        <v>141</v>
      </c>
      <c r="B734" s="22" t="s">
        <v>147</v>
      </c>
      <c r="C734" s="63" t="s">
        <v>946</v>
      </c>
      <c r="D734" s="22" t="s">
        <v>99</v>
      </c>
      <c r="E734" s="36"/>
      <c r="F734" s="29" t="s">
        <v>941</v>
      </c>
      <c r="G734" s="41">
        <v>7</v>
      </c>
      <c r="H734" s="36" t="s">
        <v>76</v>
      </c>
      <c r="I734" s="22">
        <v>8</v>
      </c>
      <c r="J734" s="134">
        <f>VLOOKUP(I734,'invulblad normen'!$A$10:$C$21,3,FALSE)</f>
        <v>0</v>
      </c>
      <c r="K734" s="22">
        <f t="shared" si="22"/>
        <v>0</v>
      </c>
      <c r="L734" s="22">
        <f t="shared" si="23"/>
        <v>0</v>
      </c>
    </row>
    <row r="735" spans="1:12" x14ac:dyDescent="0.25">
      <c r="A735" s="22" t="s">
        <v>141</v>
      </c>
      <c r="B735" s="22" t="s">
        <v>147</v>
      </c>
      <c r="C735" s="63" t="s">
        <v>946</v>
      </c>
      <c r="D735" s="22" t="s">
        <v>75</v>
      </c>
      <c r="E735" s="36"/>
      <c r="F735" s="135" t="s">
        <v>75</v>
      </c>
      <c r="G735" s="41">
        <v>15</v>
      </c>
      <c r="H735" s="133" t="s">
        <v>936</v>
      </c>
      <c r="I735" s="22">
        <v>3</v>
      </c>
      <c r="J735" s="134">
        <f>VLOOKUP(I735,'invulblad normen'!$A$10:$C$21,3,FALSE)</f>
        <v>0</v>
      </c>
      <c r="K735" s="22">
        <f t="shared" si="22"/>
        <v>0</v>
      </c>
      <c r="L735" s="22">
        <f t="shared" si="23"/>
        <v>0</v>
      </c>
    </row>
    <row r="736" spans="1:12" x14ac:dyDescent="0.25">
      <c r="A736" s="22" t="s">
        <v>141</v>
      </c>
      <c r="B736" s="22" t="s">
        <v>147</v>
      </c>
      <c r="C736" s="63" t="s">
        <v>946</v>
      </c>
      <c r="D736" s="22" t="s">
        <v>128</v>
      </c>
      <c r="E736" s="36"/>
      <c r="F736" s="137" t="s">
        <v>942</v>
      </c>
      <c r="G736" s="41">
        <v>20</v>
      </c>
      <c r="H736" s="31" t="s">
        <v>937</v>
      </c>
      <c r="I736" s="22">
        <v>10</v>
      </c>
      <c r="J736" s="134">
        <f>VLOOKUP(I736,'invulblad normen'!$A$10:$C$21,3,FALSE)</f>
        <v>0</v>
      </c>
      <c r="K736" s="22">
        <f t="shared" si="22"/>
        <v>0</v>
      </c>
      <c r="L736" s="22">
        <f t="shared" si="23"/>
        <v>0</v>
      </c>
    </row>
    <row r="737" spans="1:12" x14ac:dyDescent="0.25">
      <c r="A737" s="22" t="s">
        <v>141</v>
      </c>
      <c r="B737" s="22" t="s">
        <v>147</v>
      </c>
      <c r="C737" s="63" t="s">
        <v>946</v>
      </c>
      <c r="D737" s="22" t="s">
        <v>136</v>
      </c>
      <c r="E737" s="36"/>
      <c r="F737" s="29" t="s">
        <v>939</v>
      </c>
      <c r="G737" s="41">
        <v>23</v>
      </c>
      <c r="H737" s="31" t="s">
        <v>937</v>
      </c>
      <c r="I737" s="22">
        <v>6</v>
      </c>
      <c r="J737" s="134">
        <f>VLOOKUP(I737,'invulblad normen'!$A$10:$C$21,3,FALSE)</f>
        <v>0</v>
      </c>
      <c r="K737" s="22">
        <f t="shared" si="22"/>
        <v>0</v>
      </c>
      <c r="L737" s="22">
        <f t="shared" si="23"/>
        <v>0</v>
      </c>
    </row>
    <row r="738" spans="1:12" x14ac:dyDescent="0.25">
      <c r="A738" s="22" t="s">
        <v>141</v>
      </c>
      <c r="B738" s="22" t="s">
        <v>147</v>
      </c>
      <c r="C738" s="63" t="s">
        <v>946</v>
      </c>
      <c r="D738" s="22" t="s">
        <v>75</v>
      </c>
      <c r="E738" s="36"/>
      <c r="F738" s="135" t="s">
        <v>75</v>
      </c>
      <c r="G738" s="41">
        <v>76</v>
      </c>
      <c r="H738" s="133" t="s">
        <v>936</v>
      </c>
      <c r="I738" s="22">
        <v>3</v>
      </c>
      <c r="J738" s="134">
        <f>VLOOKUP(I738,'invulblad normen'!$A$10:$C$21,3,FALSE)</f>
        <v>0</v>
      </c>
      <c r="K738" s="22">
        <f t="shared" si="22"/>
        <v>0</v>
      </c>
      <c r="L738" s="22">
        <f t="shared" si="23"/>
        <v>0</v>
      </c>
    </row>
    <row r="739" spans="1:12" x14ac:dyDescent="0.25">
      <c r="A739" s="22" t="s">
        <v>141</v>
      </c>
      <c r="B739" s="22" t="s">
        <v>147</v>
      </c>
      <c r="C739" s="63" t="s">
        <v>946</v>
      </c>
      <c r="D739" s="22" t="s">
        <v>72</v>
      </c>
      <c r="E739" s="36"/>
      <c r="F739" s="132" t="s">
        <v>940</v>
      </c>
      <c r="G739" s="41">
        <v>25</v>
      </c>
      <c r="H739" s="30" t="s">
        <v>73</v>
      </c>
      <c r="I739" s="22">
        <v>3</v>
      </c>
      <c r="J739" s="134">
        <f>VLOOKUP(I739,'invulblad normen'!$A$10:$C$21,3,FALSE)</f>
        <v>0</v>
      </c>
      <c r="K739" s="22">
        <f t="shared" si="22"/>
        <v>0</v>
      </c>
      <c r="L739" s="22">
        <f t="shared" si="23"/>
        <v>0</v>
      </c>
    </row>
    <row r="740" spans="1:12" x14ac:dyDescent="0.25">
      <c r="A740" s="22" t="s">
        <v>141</v>
      </c>
      <c r="B740" s="22" t="s">
        <v>147</v>
      </c>
      <c r="C740" s="63" t="s">
        <v>946</v>
      </c>
      <c r="D740" s="22" t="s">
        <v>72</v>
      </c>
      <c r="E740" s="36"/>
      <c r="F740" s="132" t="s">
        <v>940</v>
      </c>
      <c r="G740" s="41">
        <v>24</v>
      </c>
      <c r="H740" s="30" t="s">
        <v>73</v>
      </c>
      <c r="I740" s="22">
        <v>3</v>
      </c>
      <c r="J740" s="134">
        <f>VLOOKUP(I740,'invulblad normen'!$A$10:$C$21,3,FALSE)</f>
        <v>0</v>
      </c>
      <c r="K740" s="22">
        <f t="shared" si="22"/>
        <v>0</v>
      </c>
      <c r="L740" s="22">
        <f t="shared" si="23"/>
        <v>0</v>
      </c>
    </row>
    <row r="741" spans="1:12" x14ac:dyDescent="0.25">
      <c r="A741" s="22" t="s">
        <v>141</v>
      </c>
      <c r="B741" s="22" t="s">
        <v>147</v>
      </c>
      <c r="C741" s="63" t="s">
        <v>946</v>
      </c>
      <c r="D741" s="22" t="s">
        <v>72</v>
      </c>
      <c r="E741" s="36"/>
      <c r="F741" s="132" t="s">
        <v>940</v>
      </c>
      <c r="G741" s="41">
        <v>21</v>
      </c>
      <c r="H741" s="133" t="s">
        <v>936</v>
      </c>
      <c r="I741" s="22">
        <v>3</v>
      </c>
      <c r="J741" s="134">
        <f>VLOOKUP(I741,'invulblad normen'!$A$10:$C$21,3,FALSE)</f>
        <v>0</v>
      </c>
      <c r="K741" s="22">
        <f t="shared" si="22"/>
        <v>0</v>
      </c>
      <c r="L741" s="22">
        <f t="shared" si="23"/>
        <v>0</v>
      </c>
    </row>
    <row r="742" spans="1:12" x14ac:dyDescent="0.25">
      <c r="A742" s="22" t="s">
        <v>141</v>
      </c>
      <c r="B742" s="22" t="s">
        <v>147</v>
      </c>
      <c r="C742" s="63" t="s">
        <v>946</v>
      </c>
      <c r="D742" s="22" t="s">
        <v>277</v>
      </c>
      <c r="E742" s="36"/>
      <c r="F742" s="137" t="s">
        <v>944</v>
      </c>
      <c r="G742" s="41">
        <v>10</v>
      </c>
      <c r="H742" s="133" t="s">
        <v>936</v>
      </c>
      <c r="I742" s="22">
        <v>11</v>
      </c>
      <c r="J742" s="134">
        <f>VLOOKUP(I742,'invulblad normen'!$A$10:$C$21,3,FALSE)</f>
        <v>0</v>
      </c>
      <c r="K742" s="22">
        <f t="shared" si="22"/>
        <v>0</v>
      </c>
      <c r="L742" s="22">
        <f t="shared" si="23"/>
        <v>0</v>
      </c>
    </row>
    <row r="743" spans="1:12" x14ac:dyDescent="0.25">
      <c r="A743" s="22" t="s">
        <v>141</v>
      </c>
      <c r="B743" s="22" t="s">
        <v>147</v>
      </c>
      <c r="C743" s="63" t="s">
        <v>946</v>
      </c>
      <c r="D743" s="22" t="s">
        <v>278</v>
      </c>
      <c r="E743" s="36"/>
      <c r="F743" s="132" t="s">
        <v>940</v>
      </c>
      <c r="G743" s="41">
        <v>29</v>
      </c>
      <c r="H743" s="133" t="s">
        <v>936</v>
      </c>
      <c r="I743" s="22">
        <v>3</v>
      </c>
      <c r="J743" s="134">
        <f>VLOOKUP(I743,'invulblad normen'!$A$10:$C$21,3,FALSE)</f>
        <v>0</v>
      </c>
      <c r="K743" s="22">
        <f t="shared" si="22"/>
        <v>0</v>
      </c>
      <c r="L743" s="22">
        <f t="shared" si="23"/>
        <v>0</v>
      </c>
    </row>
    <row r="744" spans="1:12" x14ac:dyDescent="0.25">
      <c r="A744" s="22" t="s">
        <v>141</v>
      </c>
      <c r="B744" s="22" t="s">
        <v>147</v>
      </c>
      <c r="C744" s="63" t="s">
        <v>946</v>
      </c>
      <c r="D744" s="22" t="s">
        <v>279</v>
      </c>
      <c r="E744" s="36"/>
      <c r="F744" s="132" t="s">
        <v>940</v>
      </c>
      <c r="G744" s="41">
        <v>22</v>
      </c>
      <c r="H744" s="133" t="s">
        <v>936</v>
      </c>
      <c r="I744" s="22">
        <v>3</v>
      </c>
      <c r="J744" s="134">
        <f>VLOOKUP(I744,'invulblad normen'!$A$10:$C$21,3,FALSE)</f>
        <v>0</v>
      </c>
      <c r="K744" s="22">
        <f t="shared" si="22"/>
        <v>0</v>
      </c>
      <c r="L744" s="22">
        <f t="shared" si="23"/>
        <v>0</v>
      </c>
    </row>
    <row r="745" spans="1:12" x14ac:dyDescent="0.25">
      <c r="A745" s="22" t="s">
        <v>141</v>
      </c>
      <c r="B745" s="22" t="s">
        <v>147</v>
      </c>
      <c r="C745" s="63" t="s">
        <v>946</v>
      </c>
      <c r="D745" s="22" t="s">
        <v>280</v>
      </c>
      <c r="E745" s="36"/>
      <c r="F745" s="132" t="s">
        <v>940</v>
      </c>
      <c r="G745" s="41">
        <v>28</v>
      </c>
      <c r="H745" s="133" t="s">
        <v>936</v>
      </c>
      <c r="I745" s="22">
        <v>3</v>
      </c>
      <c r="J745" s="134">
        <f>VLOOKUP(I745,'invulblad normen'!$A$10:$C$21,3,FALSE)</f>
        <v>0</v>
      </c>
      <c r="K745" s="22">
        <f t="shared" si="22"/>
        <v>0</v>
      </c>
      <c r="L745" s="22">
        <f t="shared" si="23"/>
        <v>0</v>
      </c>
    </row>
    <row r="746" spans="1:12" x14ac:dyDescent="0.25">
      <c r="A746" s="22" t="s">
        <v>141</v>
      </c>
      <c r="B746" s="22" t="s">
        <v>147</v>
      </c>
      <c r="C746" s="63" t="s">
        <v>946</v>
      </c>
      <c r="D746" s="22" t="s">
        <v>75</v>
      </c>
      <c r="E746" s="36"/>
      <c r="F746" s="135" t="s">
        <v>75</v>
      </c>
      <c r="G746" s="41">
        <v>68</v>
      </c>
      <c r="H746" s="133" t="s">
        <v>936</v>
      </c>
      <c r="I746" s="22">
        <v>3</v>
      </c>
      <c r="J746" s="134">
        <f>VLOOKUP(I746,'invulblad normen'!$A$10:$C$21,3,FALSE)</f>
        <v>0</v>
      </c>
      <c r="K746" s="22">
        <f t="shared" si="22"/>
        <v>0</v>
      </c>
      <c r="L746" s="22">
        <f t="shared" si="23"/>
        <v>0</v>
      </c>
    </row>
    <row r="747" spans="1:12" x14ac:dyDescent="0.25">
      <c r="A747" s="22" t="s">
        <v>141</v>
      </c>
      <c r="B747" s="22" t="s">
        <v>147</v>
      </c>
      <c r="C747" s="63" t="s">
        <v>946</v>
      </c>
      <c r="D747" s="22" t="s">
        <v>281</v>
      </c>
      <c r="E747" s="36"/>
      <c r="F747" s="135" t="s">
        <v>75</v>
      </c>
      <c r="G747" s="41">
        <v>50</v>
      </c>
      <c r="H747" s="133" t="s">
        <v>936</v>
      </c>
      <c r="I747" s="22">
        <v>3</v>
      </c>
      <c r="J747" s="134">
        <f>VLOOKUP(I747,'invulblad normen'!$A$10:$C$21,3,FALSE)</f>
        <v>0</v>
      </c>
      <c r="K747" s="22">
        <f t="shared" si="22"/>
        <v>0</v>
      </c>
      <c r="L747" s="22">
        <f t="shared" si="23"/>
        <v>0</v>
      </c>
    </row>
    <row r="748" spans="1:12" x14ac:dyDescent="0.25">
      <c r="A748" s="22" t="s">
        <v>141</v>
      </c>
      <c r="B748" s="22" t="s">
        <v>147</v>
      </c>
      <c r="C748" s="63" t="s">
        <v>946</v>
      </c>
      <c r="D748" s="22" t="s">
        <v>99</v>
      </c>
      <c r="E748" s="36"/>
      <c r="F748" s="29" t="s">
        <v>941</v>
      </c>
      <c r="G748" s="41">
        <v>5</v>
      </c>
      <c r="H748" s="36" t="s">
        <v>76</v>
      </c>
      <c r="I748" s="22">
        <v>8</v>
      </c>
      <c r="J748" s="134">
        <f>VLOOKUP(I748,'invulblad normen'!$A$10:$C$21,3,FALSE)</f>
        <v>0</v>
      </c>
      <c r="K748" s="22">
        <f t="shared" si="22"/>
        <v>0</v>
      </c>
      <c r="L748" s="22">
        <f t="shared" si="23"/>
        <v>0</v>
      </c>
    </row>
    <row r="749" spans="1:12" x14ac:dyDescent="0.25">
      <c r="A749" s="22" t="s">
        <v>141</v>
      </c>
      <c r="B749" s="22" t="s">
        <v>147</v>
      </c>
      <c r="C749" s="63" t="s">
        <v>946</v>
      </c>
      <c r="D749" s="22" t="s">
        <v>127</v>
      </c>
      <c r="E749" s="36"/>
      <c r="F749" s="25" t="s">
        <v>127</v>
      </c>
      <c r="G749" s="41">
        <v>19</v>
      </c>
      <c r="H749" s="31" t="s">
        <v>937</v>
      </c>
      <c r="I749" s="22">
        <v>7</v>
      </c>
      <c r="J749" s="134">
        <f>VLOOKUP(I749,'invulblad normen'!$A$10:$C$21,3,FALSE)</f>
        <v>0</v>
      </c>
      <c r="K749" s="22">
        <f t="shared" si="22"/>
        <v>0</v>
      </c>
      <c r="L749" s="22">
        <f t="shared" si="23"/>
        <v>0</v>
      </c>
    </row>
    <row r="750" spans="1:12" x14ac:dyDescent="0.25">
      <c r="A750" s="22" t="s">
        <v>141</v>
      </c>
      <c r="B750" s="22" t="s">
        <v>147</v>
      </c>
      <c r="C750" s="63" t="s">
        <v>946</v>
      </c>
      <c r="D750" s="22" t="s">
        <v>127</v>
      </c>
      <c r="E750" s="36"/>
      <c r="F750" s="25" t="s">
        <v>127</v>
      </c>
      <c r="G750" s="41">
        <v>20</v>
      </c>
      <c r="H750" s="133" t="s">
        <v>936</v>
      </c>
      <c r="I750" s="22">
        <v>7</v>
      </c>
      <c r="J750" s="134">
        <f>VLOOKUP(I750,'invulblad normen'!$A$10:$C$21,3,FALSE)</f>
        <v>0</v>
      </c>
      <c r="K750" s="22">
        <f t="shared" si="22"/>
        <v>0</v>
      </c>
      <c r="L750" s="22">
        <f t="shared" si="23"/>
        <v>0</v>
      </c>
    </row>
    <row r="751" spans="1:12" x14ac:dyDescent="0.25">
      <c r="A751" s="22" t="s">
        <v>141</v>
      </c>
      <c r="B751" s="22" t="s">
        <v>147</v>
      </c>
      <c r="C751" s="63" t="s">
        <v>946</v>
      </c>
      <c r="D751" s="22" t="s">
        <v>282</v>
      </c>
      <c r="E751" s="36"/>
      <c r="F751" s="132" t="s">
        <v>940</v>
      </c>
      <c r="G751" s="41">
        <v>80</v>
      </c>
      <c r="H751" s="30" t="s">
        <v>73</v>
      </c>
      <c r="I751" s="22">
        <v>3</v>
      </c>
      <c r="J751" s="134">
        <f>VLOOKUP(I751,'invulblad normen'!$A$10:$C$21,3,FALSE)</f>
        <v>0</v>
      </c>
      <c r="K751" s="22">
        <f t="shared" si="22"/>
        <v>0</v>
      </c>
      <c r="L751" s="22">
        <f t="shared" si="23"/>
        <v>0</v>
      </c>
    </row>
    <row r="752" spans="1:12" x14ac:dyDescent="0.25">
      <c r="A752" s="22" t="s">
        <v>141</v>
      </c>
      <c r="B752" s="22" t="s">
        <v>147</v>
      </c>
      <c r="C752" s="63" t="s">
        <v>946</v>
      </c>
      <c r="D752" s="22" t="s">
        <v>282</v>
      </c>
      <c r="E752" s="36"/>
      <c r="F752" s="132" t="s">
        <v>940</v>
      </c>
      <c r="G752" s="41">
        <v>40</v>
      </c>
      <c r="H752" s="133" t="s">
        <v>936</v>
      </c>
      <c r="I752" s="22">
        <v>3</v>
      </c>
      <c r="J752" s="134">
        <f>VLOOKUP(I752,'invulblad normen'!$A$10:$C$21,3,FALSE)</f>
        <v>0</v>
      </c>
      <c r="K752" s="22">
        <f t="shared" si="22"/>
        <v>0</v>
      </c>
      <c r="L752" s="22">
        <f t="shared" si="23"/>
        <v>0</v>
      </c>
    </row>
    <row r="753" spans="1:12" x14ac:dyDescent="0.25">
      <c r="A753" s="22" t="s">
        <v>141</v>
      </c>
      <c r="B753" s="22" t="s">
        <v>147</v>
      </c>
      <c r="C753" s="63" t="s">
        <v>946</v>
      </c>
      <c r="D753" s="22" t="s">
        <v>125</v>
      </c>
      <c r="E753" s="36"/>
      <c r="F753" s="135" t="s">
        <v>75</v>
      </c>
      <c r="G753" s="41">
        <v>12</v>
      </c>
      <c r="H753" s="133" t="s">
        <v>936</v>
      </c>
      <c r="I753" s="22">
        <v>3</v>
      </c>
      <c r="J753" s="134">
        <f>VLOOKUP(I753,'invulblad normen'!$A$10:$C$21,3,FALSE)</f>
        <v>0</v>
      </c>
      <c r="K753" s="22">
        <f t="shared" si="22"/>
        <v>0</v>
      </c>
      <c r="L753" s="22">
        <f t="shared" si="23"/>
        <v>0</v>
      </c>
    </row>
    <row r="754" spans="1:12" x14ac:dyDescent="0.25">
      <c r="A754" s="22" t="s">
        <v>141</v>
      </c>
      <c r="B754" s="22" t="s">
        <v>147</v>
      </c>
      <c r="C754" s="63" t="s">
        <v>946</v>
      </c>
      <c r="D754" s="22" t="s">
        <v>99</v>
      </c>
      <c r="E754" s="36"/>
      <c r="F754" s="29" t="s">
        <v>941</v>
      </c>
      <c r="G754" s="41">
        <v>4</v>
      </c>
      <c r="H754" s="36" t="s">
        <v>76</v>
      </c>
      <c r="I754" s="22">
        <v>8</v>
      </c>
      <c r="J754" s="134">
        <f>VLOOKUP(I754,'invulblad normen'!$A$10:$C$21,3,FALSE)</f>
        <v>0</v>
      </c>
      <c r="K754" s="22">
        <f t="shared" si="22"/>
        <v>0</v>
      </c>
      <c r="L754" s="22">
        <f t="shared" si="23"/>
        <v>0</v>
      </c>
    </row>
    <row r="755" spans="1:12" x14ac:dyDescent="0.25">
      <c r="A755" s="22" t="s">
        <v>141</v>
      </c>
      <c r="B755" s="22" t="s">
        <v>147</v>
      </c>
      <c r="C755" s="63" t="s">
        <v>946</v>
      </c>
      <c r="D755" s="22" t="s">
        <v>99</v>
      </c>
      <c r="E755" s="36"/>
      <c r="F755" s="29" t="s">
        <v>941</v>
      </c>
      <c r="G755" s="41">
        <v>4</v>
      </c>
      <c r="H755" s="36" t="s">
        <v>76</v>
      </c>
      <c r="I755" s="22">
        <v>8</v>
      </c>
      <c r="J755" s="134">
        <f>VLOOKUP(I755,'invulblad normen'!$A$10:$C$21,3,FALSE)</f>
        <v>0</v>
      </c>
      <c r="K755" s="22">
        <f t="shared" si="22"/>
        <v>0</v>
      </c>
      <c r="L755" s="22">
        <f t="shared" si="23"/>
        <v>0</v>
      </c>
    </row>
    <row r="756" spans="1:12" x14ac:dyDescent="0.25">
      <c r="A756" s="22" t="s">
        <v>141</v>
      </c>
      <c r="B756" s="22" t="s">
        <v>147</v>
      </c>
      <c r="C756" s="63">
        <v>1</v>
      </c>
      <c r="D756" s="22" t="s">
        <v>136</v>
      </c>
      <c r="E756" s="36"/>
      <c r="F756" s="29" t="s">
        <v>939</v>
      </c>
      <c r="G756" s="41">
        <v>30</v>
      </c>
      <c r="H756" s="31" t="s">
        <v>937</v>
      </c>
      <c r="I756" s="22">
        <v>6</v>
      </c>
      <c r="J756" s="134">
        <f>VLOOKUP(I756,'invulblad normen'!$A$10:$C$21,3,FALSE)</f>
        <v>0</v>
      </c>
      <c r="K756" s="22">
        <f t="shared" si="22"/>
        <v>0</v>
      </c>
      <c r="L756" s="22">
        <f t="shared" si="23"/>
        <v>0</v>
      </c>
    </row>
    <row r="757" spans="1:12" x14ac:dyDescent="0.25">
      <c r="A757" s="22" t="s">
        <v>141</v>
      </c>
      <c r="B757" s="22" t="s">
        <v>147</v>
      </c>
      <c r="C757" s="63">
        <v>1</v>
      </c>
      <c r="D757" s="22" t="s">
        <v>75</v>
      </c>
      <c r="E757" s="36"/>
      <c r="F757" s="135" t="s">
        <v>75</v>
      </c>
      <c r="G757" s="41">
        <v>37</v>
      </c>
      <c r="H757" s="31" t="s">
        <v>937</v>
      </c>
      <c r="I757" s="22">
        <v>3</v>
      </c>
      <c r="J757" s="134">
        <f>VLOOKUP(I757,'invulblad normen'!$A$10:$C$21,3,FALSE)</f>
        <v>0</v>
      </c>
      <c r="K757" s="22">
        <f t="shared" si="22"/>
        <v>0</v>
      </c>
      <c r="L757" s="22">
        <f t="shared" si="23"/>
        <v>0</v>
      </c>
    </row>
    <row r="758" spans="1:12" x14ac:dyDescent="0.25">
      <c r="A758" s="22" t="s">
        <v>141</v>
      </c>
      <c r="B758" s="22" t="s">
        <v>147</v>
      </c>
      <c r="C758" s="63">
        <v>1</v>
      </c>
      <c r="D758" s="22" t="s">
        <v>136</v>
      </c>
      <c r="E758" s="36"/>
      <c r="F758" s="29" t="s">
        <v>939</v>
      </c>
      <c r="G758" s="41">
        <v>40</v>
      </c>
      <c r="H758" s="31" t="s">
        <v>937</v>
      </c>
      <c r="I758" s="22">
        <v>6</v>
      </c>
      <c r="J758" s="134">
        <f>VLOOKUP(I758,'invulblad normen'!$A$10:$C$21,3,FALSE)</f>
        <v>0</v>
      </c>
      <c r="K758" s="22">
        <f t="shared" si="22"/>
        <v>0</v>
      </c>
      <c r="L758" s="22">
        <f t="shared" si="23"/>
        <v>0</v>
      </c>
    </row>
    <row r="759" spans="1:12" x14ac:dyDescent="0.25">
      <c r="A759" s="22" t="s">
        <v>141</v>
      </c>
      <c r="B759" s="22" t="s">
        <v>147</v>
      </c>
      <c r="C759" s="63">
        <v>1</v>
      </c>
      <c r="D759" s="22" t="s">
        <v>75</v>
      </c>
      <c r="E759" s="36"/>
      <c r="F759" s="135" t="s">
        <v>75</v>
      </c>
      <c r="G759" s="41">
        <v>46</v>
      </c>
      <c r="H759" s="31" t="s">
        <v>937</v>
      </c>
      <c r="I759" s="22">
        <v>3</v>
      </c>
      <c r="J759" s="134">
        <f>VLOOKUP(I759,'invulblad normen'!$A$10:$C$21,3,FALSE)</f>
        <v>0</v>
      </c>
      <c r="K759" s="22">
        <f t="shared" si="22"/>
        <v>0</v>
      </c>
      <c r="L759" s="22">
        <f t="shared" si="23"/>
        <v>0</v>
      </c>
    </row>
    <row r="760" spans="1:12" x14ac:dyDescent="0.25">
      <c r="A760" s="22" t="s">
        <v>141</v>
      </c>
      <c r="B760" s="22" t="s">
        <v>147</v>
      </c>
      <c r="C760" s="63">
        <v>1</v>
      </c>
      <c r="D760" s="22" t="s">
        <v>136</v>
      </c>
      <c r="E760" s="36"/>
      <c r="F760" s="29" t="s">
        <v>939</v>
      </c>
      <c r="G760" s="41">
        <v>26</v>
      </c>
      <c r="H760" s="31" t="s">
        <v>937</v>
      </c>
      <c r="I760" s="22">
        <v>6</v>
      </c>
      <c r="J760" s="134">
        <f>VLOOKUP(I760,'invulblad normen'!$A$10:$C$21,3,FALSE)</f>
        <v>0</v>
      </c>
      <c r="K760" s="22">
        <f t="shared" si="22"/>
        <v>0</v>
      </c>
      <c r="L760" s="22">
        <f t="shared" si="23"/>
        <v>0</v>
      </c>
    </row>
    <row r="761" spans="1:12" x14ac:dyDescent="0.25">
      <c r="A761" s="22" t="s">
        <v>141</v>
      </c>
      <c r="B761" s="22" t="s">
        <v>147</v>
      </c>
      <c r="C761" s="63">
        <v>1</v>
      </c>
      <c r="D761" s="22" t="s">
        <v>75</v>
      </c>
      <c r="E761" s="36"/>
      <c r="F761" s="135" t="s">
        <v>75</v>
      </c>
      <c r="G761" s="41">
        <v>35</v>
      </c>
      <c r="H761" s="133" t="s">
        <v>936</v>
      </c>
      <c r="I761" s="22">
        <v>3</v>
      </c>
      <c r="J761" s="134">
        <f>VLOOKUP(I761,'invulblad normen'!$A$10:$C$21,3,FALSE)</f>
        <v>0</v>
      </c>
      <c r="K761" s="22">
        <f t="shared" si="22"/>
        <v>0</v>
      </c>
      <c r="L761" s="22">
        <f t="shared" si="23"/>
        <v>0</v>
      </c>
    </row>
    <row r="762" spans="1:12" x14ac:dyDescent="0.25">
      <c r="A762" s="22" t="s">
        <v>141</v>
      </c>
      <c r="B762" s="22" t="s">
        <v>147</v>
      </c>
      <c r="C762" s="63">
        <v>1</v>
      </c>
      <c r="D762" s="22" t="s">
        <v>99</v>
      </c>
      <c r="E762" s="36"/>
      <c r="F762" s="29" t="s">
        <v>941</v>
      </c>
      <c r="G762" s="41">
        <v>35</v>
      </c>
      <c r="H762" s="36" t="s">
        <v>76</v>
      </c>
      <c r="I762" s="22">
        <v>8</v>
      </c>
      <c r="J762" s="134">
        <f>VLOOKUP(I762,'invulblad normen'!$A$10:$C$21,3,FALSE)</f>
        <v>0</v>
      </c>
      <c r="K762" s="22">
        <f t="shared" si="22"/>
        <v>0</v>
      </c>
      <c r="L762" s="22">
        <f t="shared" si="23"/>
        <v>0</v>
      </c>
    </row>
    <row r="763" spans="1:12" x14ac:dyDescent="0.25">
      <c r="A763" s="22" t="s">
        <v>141</v>
      </c>
      <c r="B763" s="22" t="s">
        <v>147</v>
      </c>
      <c r="C763" s="63">
        <v>1</v>
      </c>
      <c r="D763" s="22" t="s">
        <v>136</v>
      </c>
      <c r="E763" s="36"/>
      <c r="F763" s="29" t="s">
        <v>939</v>
      </c>
      <c r="G763" s="41">
        <v>29</v>
      </c>
      <c r="H763" s="31" t="s">
        <v>937</v>
      </c>
      <c r="I763" s="22">
        <v>6</v>
      </c>
      <c r="J763" s="134">
        <f>VLOOKUP(I763,'invulblad normen'!$A$10:$C$21,3,FALSE)</f>
        <v>0</v>
      </c>
      <c r="K763" s="22">
        <f t="shared" si="22"/>
        <v>0</v>
      </c>
      <c r="L763" s="22">
        <f t="shared" si="23"/>
        <v>0</v>
      </c>
    </row>
    <row r="764" spans="1:12" x14ac:dyDescent="0.25">
      <c r="A764" s="22" t="s">
        <v>141</v>
      </c>
      <c r="B764" s="22" t="s">
        <v>147</v>
      </c>
      <c r="C764" s="63">
        <v>1</v>
      </c>
      <c r="D764" s="22" t="s">
        <v>99</v>
      </c>
      <c r="E764" s="36"/>
      <c r="F764" s="29" t="s">
        <v>941</v>
      </c>
      <c r="G764" s="41">
        <v>14</v>
      </c>
      <c r="H764" s="36" t="s">
        <v>76</v>
      </c>
      <c r="I764" s="22">
        <v>8</v>
      </c>
      <c r="J764" s="134">
        <f>VLOOKUP(I764,'invulblad normen'!$A$10:$C$21,3,FALSE)</f>
        <v>0</v>
      </c>
      <c r="K764" s="22">
        <f t="shared" si="22"/>
        <v>0</v>
      </c>
      <c r="L764" s="22">
        <f t="shared" si="23"/>
        <v>0</v>
      </c>
    </row>
    <row r="765" spans="1:12" x14ac:dyDescent="0.25">
      <c r="A765" s="22" t="s">
        <v>141</v>
      </c>
      <c r="B765" s="22" t="s">
        <v>147</v>
      </c>
      <c r="C765" s="63">
        <v>1</v>
      </c>
      <c r="D765" s="22" t="s">
        <v>133</v>
      </c>
      <c r="E765" s="36"/>
      <c r="F765" s="132" t="s">
        <v>940</v>
      </c>
      <c r="G765" s="41">
        <v>21</v>
      </c>
      <c r="H765" s="133" t="s">
        <v>936</v>
      </c>
      <c r="I765" s="22">
        <v>3</v>
      </c>
      <c r="J765" s="134">
        <f>VLOOKUP(I765,'invulblad normen'!$A$10:$C$21,3,FALSE)</f>
        <v>0</v>
      </c>
      <c r="K765" s="22">
        <f t="shared" si="22"/>
        <v>0</v>
      </c>
      <c r="L765" s="22">
        <f t="shared" si="23"/>
        <v>0</v>
      </c>
    </row>
    <row r="766" spans="1:12" x14ac:dyDescent="0.25">
      <c r="A766" s="22" t="s">
        <v>141</v>
      </c>
      <c r="B766" s="22" t="s">
        <v>147</v>
      </c>
      <c r="C766" s="63">
        <v>1</v>
      </c>
      <c r="D766" s="22" t="s">
        <v>75</v>
      </c>
      <c r="E766" s="36"/>
      <c r="F766" s="135" t="s">
        <v>75</v>
      </c>
      <c r="G766" s="41">
        <v>280</v>
      </c>
      <c r="H766" s="133" t="s">
        <v>936</v>
      </c>
      <c r="I766" s="22">
        <v>3</v>
      </c>
      <c r="J766" s="134">
        <f>VLOOKUP(I766,'invulblad normen'!$A$10:$C$21,3,FALSE)</f>
        <v>0</v>
      </c>
      <c r="K766" s="22">
        <f t="shared" si="22"/>
        <v>0</v>
      </c>
      <c r="L766" s="22">
        <f t="shared" si="23"/>
        <v>0</v>
      </c>
    </row>
    <row r="767" spans="1:12" x14ac:dyDescent="0.25">
      <c r="A767" s="22" t="s">
        <v>141</v>
      </c>
      <c r="B767" s="22" t="s">
        <v>147</v>
      </c>
      <c r="C767" s="63">
        <v>1</v>
      </c>
      <c r="D767" s="22" t="s">
        <v>136</v>
      </c>
      <c r="E767" s="36"/>
      <c r="F767" s="29" t="s">
        <v>939</v>
      </c>
      <c r="G767" s="41">
        <v>13</v>
      </c>
      <c r="H767" s="31" t="s">
        <v>937</v>
      </c>
      <c r="I767" s="22">
        <v>6</v>
      </c>
      <c r="J767" s="134">
        <f>VLOOKUP(I767,'invulblad normen'!$A$10:$C$21,3,FALSE)</f>
        <v>0</v>
      </c>
      <c r="K767" s="22">
        <f t="shared" si="22"/>
        <v>0</v>
      </c>
      <c r="L767" s="22">
        <f t="shared" si="23"/>
        <v>0</v>
      </c>
    </row>
    <row r="768" spans="1:12" x14ac:dyDescent="0.25">
      <c r="A768" s="22" t="s">
        <v>141</v>
      </c>
      <c r="B768" s="22" t="s">
        <v>147</v>
      </c>
      <c r="C768" s="63">
        <v>1</v>
      </c>
      <c r="D768" s="22" t="s">
        <v>136</v>
      </c>
      <c r="E768" s="36"/>
      <c r="F768" s="29" t="s">
        <v>939</v>
      </c>
      <c r="G768" s="41">
        <v>30</v>
      </c>
      <c r="H768" s="31" t="s">
        <v>937</v>
      </c>
      <c r="I768" s="22">
        <v>6</v>
      </c>
      <c r="J768" s="134">
        <f>VLOOKUP(I768,'invulblad normen'!$A$10:$C$21,3,FALSE)</f>
        <v>0</v>
      </c>
      <c r="K768" s="22">
        <f t="shared" si="22"/>
        <v>0</v>
      </c>
      <c r="L768" s="22">
        <f t="shared" si="23"/>
        <v>0</v>
      </c>
    </row>
    <row r="769" spans="1:12" x14ac:dyDescent="0.25">
      <c r="A769" s="22" t="s">
        <v>141</v>
      </c>
      <c r="B769" s="22" t="s">
        <v>147</v>
      </c>
      <c r="C769" s="63">
        <v>1</v>
      </c>
      <c r="D769" s="22" t="s">
        <v>75</v>
      </c>
      <c r="E769" s="36"/>
      <c r="F769" s="135" t="s">
        <v>75</v>
      </c>
      <c r="G769" s="41">
        <v>63</v>
      </c>
      <c r="H769" s="133" t="s">
        <v>936</v>
      </c>
      <c r="I769" s="22">
        <v>3</v>
      </c>
      <c r="J769" s="134">
        <f>VLOOKUP(I769,'invulblad normen'!$A$10:$C$21,3,FALSE)</f>
        <v>0</v>
      </c>
      <c r="K769" s="22">
        <f t="shared" si="22"/>
        <v>0</v>
      </c>
      <c r="L769" s="22">
        <f t="shared" si="23"/>
        <v>0</v>
      </c>
    </row>
    <row r="770" spans="1:12" x14ac:dyDescent="0.25">
      <c r="A770" s="22" t="s">
        <v>141</v>
      </c>
      <c r="B770" s="22" t="s">
        <v>147</v>
      </c>
      <c r="C770" s="63">
        <v>1</v>
      </c>
      <c r="D770" s="22" t="s">
        <v>303</v>
      </c>
      <c r="E770" s="36"/>
      <c r="F770" s="132" t="s">
        <v>940</v>
      </c>
      <c r="G770" s="41">
        <v>10</v>
      </c>
      <c r="H770" s="30" t="s">
        <v>73</v>
      </c>
      <c r="I770" s="22">
        <v>3</v>
      </c>
      <c r="J770" s="134">
        <f>VLOOKUP(I770,'invulblad normen'!$A$10:$C$21,3,FALSE)</f>
        <v>0</v>
      </c>
      <c r="K770" s="22">
        <f t="shared" si="22"/>
        <v>0</v>
      </c>
      <c r="L770" s="22">
        <f t="shared" si="23"/>
        <v>0</v>
      </c>
    </row>
    <row r="771" spans="1:12" x14ac:dyDescent="0.25">
      <c r="A771" s="22" t="s">
        <v>141</v>
      </c>
      <c r="B771" s="22" t="s">
        <v>147</v>
      </c>
      <c r="C771" s="63">
        <v>1</v>
      </c>
      <c r="D771" s="22" t="s">
        <v>75</v>
      </c>
      <c r="E771" s="36"/>
      <c r="F771" s="135" t="s">
        <v>75</v>
      </c>
      <c r="G771" s="41">
        <v>36</v>
      </c>
      <c r="H771" s="133" t="s">
        <v>936</v>
      </c>
      <c r="I771" s="22">
        <v>3</v>
      </c>
      <c r="J771" s="134">
        <f>VLOOKUP(I771,'invulblad normen'!$A$10:$C$21,3,FALSE)</f>
        <v>0</v>
      </c>
      <c r="K771" s="22">
        <f t="shared" si="22"/>
        <v>0</v>
      </c>
      <c r="L771" s="22">
        <f t="shared" si="23"/>
        <v>0</v>
      </c>
    </row>
    <row r="772" spans="1:12" x14ac:dyDescent="0.25">
      <c r="A772" s="22" t="s">
        <v>141</v>
      </c>
      <c r="B772" s="22" t="s">
        <v>147</v>
      </c>
      <c r="C772" s="63">
        <v>1</v>
      </c>
      <c r="D772" s="22" t="s">
        <v>99</v>
      </c>
      <c r="E772" s="36"/>
      <c r="F772" s="29" t="s">
        <v>941</v>
      </c>
      <c r="G772" s="41">
        <v>16</v>
      </c>
      <c r="H772" s="36" t="s">
        <v>76</v>
      </c>
      <c r="I772" s="22">
        <v>8</v>
      </c>
      <c r="J772" s="134">
        <f>VLOOKUP(I772,'invulblad normen'!$A$10:$C$21,3,FALSE)</f>
        <v>0</v>
      </c>
      <c r="K772" s="22">
        <f t="shared" si="22"/>
        <v>0</v>
      </c>
      <c r="L772" s="22">
        <f t="shared" si="23"/>
        <v>0</v>
      </c>
    </row>
    <row r="773" spans="1:12" x14ac:dyDescent="0.25">
      <c r="A773" s="22" t="s">
        <v>141</v>
      </c>
      <c r="B773" s="22" t="s">
        <v>147</v>
      </c>
      <c r="C773" s="63">
        <v>1</v>
      </c>
      <c r="D773" s="22" t="s">
        <v>99</v>
      </c>
      <c r="E773" s="36"/>
      <c r="F773" s="29" t="s">
        <v>941</v>
      </c>
      <c r="G773" s="41">
        <v>16</v>
      </c>
      <c r="H773" s="36" t="s">
        <v>76</v>
      </c>
      <c r="I773" s="22">
        <v>8</v>
      </c>
      <c r="J773" s="134">
        <f>VLOOKUP(I773,'invulblad normen'!$A$10:$C$21,3,FALSE)</f>
        <v>0</v>
      </c>
      <c r="K773" s="22">
        <f t="shared" si="22"/>
        <v>0</v>
      </c>
      <c r="L773" s="22">
        <f t="shared" si="23"/>
        <v>0</v>
      </c>
    </row>
    <row r="774" spans="1:12" x14ac:dyDescent="0.25">
      <c r="A774" s="22" t="s">
        <v>141</v>
      </c>
      <c r="B774" s="22" t="s">
        <v>147</v>
      </c>
      <c r="C774" s="63">
        <v>1</v>
      </c>
      <c r="D774" s="22" t="s">
        <v>75</v>
      </c>
      <c r="E774" s="36"/>
      <c r="F774" s="135" t="s">
        <v>75</v>
      </c>
      <c r="G774" s="41">
        <v>56</v>
      </c>
      <c r="H774" s="133" t="s">
        <v>936</v>
      </c>
      <c r="I774" s="22">
        <v>3</v>
      </c>
      <c r="J774" s="134">
        <f>VLOOKUP(I774,'invulblad normen'!$A$10:$C$21,3,FALSE)</f>
        <v>0</v>
      </c>
      <c r="K774" s="22">
        <f t="shared" si="22"/>
        <v>0</v>
      </c>
      <c r="L774" s="22">
        <f t="shared" si="23"/>
        <v>0</v>
      </c>
    </row>
    <row r="775" spans="1:12" x14ac:dyDescent="0.25">
      <c r="A775" s="22" t="s">
        <v>141</v>
      </c>
      <c r="B775" s="22" t="s">
        <v>147</v>
      </c>
      <c r="C775" s="63">
        <v>1</v>
      </c>
      <c r="D775" s="22" t="s">
        <v>75</v>
      </c>
      <c r="E775" s="36"/>
      <c r="F775" s="135" t="s">
        <v>75</v>
      </c>
      <c r="G775" s="41">
        <v>28</v>
      </c>
      <c r="H775" s="133" t="s">
        <v>936</v>
      </c>
      <c r="I775" s="22">
        <v>3</v>
      </c>
      <c r="J775" s="134">
        <f>VLOOKUP(I775,'invulblad normen'!$A$10:$C$21,3,FALSE)</f>
        <v>0</v>
      </c>
      <c r="K775" s="22">
        <f t="shared" ref="K775:K838" si="24">J775*G775</f>
        <v>0</v>
      </c>
      <c r="L775" s="22">
        <f t="shared" ref="L775:L838" si="25">K775/200</f>
        <v>0</v>
      </c>
    </row>
    <row r="776" spans="1:12" x14ac:dyDescent="0.25">
      <c r="A776" s="22" t="s">
        <v>141</v>
      </c>
      <c r="B776" s="22" t="s">
        <v>147</v>
      </c>
      <c r="C776" s="63">
        <v>1</v>
      </c>
      <c r="D776" s="22" t="s">
        <v>136</v>
      </c>
      <c r="E776" s="36"/>
      <c r="F776" s="29" t="s">
        <v>939</v>
      </c>
      <c r="G776" s="41">
        <v>27</v>
      </c>
      <c r="H776" s="31" t="s">
        <v>937</v>
      </c>
      <c r="I776" s="22">
        <v>6</v>
      </c>
      <c r="J776" s="134">
        <f>VLOOKUP(I776,'invulblad normen'!$A$10:$C$21,3,FALSE)</f>
        <v>0</v>
      </c>
      <c r="K776" s="22">
        <f t="shared" si="24"/>
        <v>0</v>
      </c>
      <c r="L776" s="22">
        <f t="shared" si="25"/>
        <v>0</v>
      </c>
    </row>
    <row r="777" spans="1:12" x14ac:dyDescent="0.25">
      <c r="A777" s="22" t="s">
        <v>141</v>
      </c>
      <c r="B777" s="22" t="s">
        <v>147</v>
      </c>
      <c r="C777" s="63">
        <v>1</v>
      </c>
      <c r="D777" s="22" t="s">
        <v>75</v>
      </c>
      <c r="E777" s="36"/>
      <c r="F777" s="135" t="s">
        <v>75</v>
      </c>
      <c r="G777" s="41">
        <v>58</v>
      </c>
      <c r="H777" s="133" t="s">
        <v>936</v>
      </c>
      <c r="I777" s="22">
        <v>3</v>
      </c>
      <c r="J777" s="134">
        <f>VLOOKUP(I777,'invulblad normen'!$A$10:$C$21,3,FALSE)</f>
        <v>0</v>
      </c>
      <c r="K777" s="22">
        <f t="shared" si="24"/>
        <v>0</v>
      </c>
      <c r="L777" s="22">
        <f t="shared" si="25"/>
        <v>0</v>
      </c>
    </row>
    <row r="778" spans="1:12" x14ac:dyDescent="0.25">
      <c r="A778" s="22" t="s">
        <v>141</v>
      </c>
      <c r="B778" s="22" t="s">
        <v>147</v>
      </c>
      <c r="C778" s="63">
        <v>1</v>
      </c>
      <c r="D778" s="22" t="s">
        <v>136</v>
      </c>
      <c r="E778" s="36"/>
      <c r="F778" s="29" t="s">
        <v>939</v>
      </c>
      <c r="G778" s="41">
        <v>22</v>
      </c>
      <c r="H778" s="31" t="s">
        <v>937</v>
      </c>
      <c r="I778" s="22">
        <v>6</v>
      </c>
      <c r="J778" s="134">
        <f>VLOOKUP(I778,'invulblad normen'!$A$10:$C$21,3,FALSE)</f>
        <v>0</v>
      </c>
      <c r="K778" s="22">
        <f t="shared" si="24"/>
        <v>0</v>
      </c>
      <c r="L778" s="22">
        <f t="shared" si="25"/>
        <v>0</v>
      </c>
    </row>
    <row r="779" spans="1:12" x14ac:dyDescent="0.25">
      <c r="A779" s="22" t="s">
        <v>141</v>
      </c>
      <c r="B779" s="22" t="s">
        <v>147</v>
      </c>
      <c r="C779" s="63">
        <v>1</v>
      </c>
      <c r="D779" s="22" t="s">
        <v>75</v>
      </c>
      <c r="E779" s="36"/>
      <c r="F779" s="135" t="s">
        <v>75</v>
      </c>
      <c r="G779" s="41">
        <v>25</v>
      </c>
      <c r="H779" s="133" t="s">
        <v>936</v>
      </c>
      <c r="I779" s="22">
        <v>3</v>
      </c>
      <c r="J779" s="134">
        <f>VLOOKUP(I779,'invulblad normen'!$A$10:$C$21,3,FALSE)</f>
        <v>0</v>
      </c>
      <c r="K779" s="22">
        <f t="shared" si="24"/>
        <v>0</v>
      </c>
      <c r="L779" s="22">
        <f t="shared" si="25"/>
        <v>0</v>
      </c>
    </row>
    <row r="780" spans="1:12" x14ac:dyDescent="0.25">
      <c r="A780" s="22" t="s">
        <v>141</v>
      </c>
      <c r="B780" s="22" t="s">
        <v>147</v>
      </c>
      <c r="C780" s="63">
        <v>1</v>
      </c>
      <c r="D780" s="22" t="s">
        <v>75</v>
      </c>
      <c r="E780" s="36"/>
      <c r="F780" s="135" t="s">
        <v>75</v>
      </c>
      <c r="G780" s="41">
        <v>25</v>
      </c>
      <c r="H780" s="133" t="s">
        <v>936</v>
      </c>
      <c r="I780" s="22">
        <v>3</v>
      </c>
      <c r="J780" s="134">
        <f>VLOOKUP(I780,'invulblad normen'!$A$10:$C$21,3,FALSE)</f>
        <v>0</v>
      </c>
      <c r="K780" s="22">
        <f t="shared" si="24"/>
        <v>0</v>
      </c>
      <c r="L780" s="22">
        <f t="shared" si="25"/>
        <v>0</v>
      </c>
    </row>
    <row r="781" spans="1:12" x14ac:dyDescent="0.25">
      <c r="A781" s="22" t="s">
        <v>141</v>
      </c>
      <c r="B781" s="22" t="s">
        <v>147</v>
      </c>
      <c r="C781" s="63">
        <v>1</v>
      </c>
      <c r="D781" s="22" t="s">
        <v>99</v>
      </c>
      <c r="E781" s="36"/>
      <c r="F781" s="29" t="s">
        <v>941</v>
      </c>
      <c r="G781" s="41">
        <v>20</v>
      </c>
      <c r="H781" s="36" t="s">
        <v>76</v>
      </c>
      <c r="I781" s="22">
        <v>8</v>
      </c>
      <c r="J781" s="134">
        <f>VLOOKUP(I781,'invulblad normen'!$A$10:$C$21,3,FALSE)</f>
        <v>0</v>
      </c>
      <c r="K781" s="22">
        <f t="shared" si="24"/>
        <v>0</v>
      </c>
      <c r="L781" s="22">
        <f t="shared" si="25"/>
        <v>0</v>
      </c>
    </row>
    <row r="782" spans="1:12" x14ac:dyDescent="0.25">
      <c r="A782" s="22" t="s">
        <v>141</v>
      </c>
      <c r="B782" s="22" t="s">
        <v>147</v>
      </c>
      <c r="C782" s="63">
        <v>1</v>
      </c>
      <c r="D782" s="22" t="s">
        <v>99</v>
      </c>
      <c r="E782" s="36"/>
      <c r="F782" s="29" t="s">
        <v>941</v>
      </c>
      <c r="G782" s="41">
        <v>20</v>
      </c>
      <c r="H782" s="36" t="s">
        <v>76</v>
      </c>
      <c r="I782" s="22">
        <v>8</v>
      </c>
      <c r="J782" s="134">
        <f>VLOOKUP(I782,'invulblad normen'!$A$10:$C$21,3,FALSE)</f>
        <v>0</v>
      </c>
      <c r="K782" s="22">
        <f t="shared" si="24"/>
        <v>0</v>
      </c>
      <c r="L782" s="22">
        <f t="shared" si="25"/>
        <v>0</v>
      </c>
    </row>
    <row r="783" spans="1:12" x14ac:dyDescent="0.25">
      <c r="A783" s="22" t="s">
        <v>143</v>
      </c>
      <c r="B783" s="22" t="s">
        <v>149</v>
      </c>
      <c r="C783" s="63" t="s">
        <v>946</v>
      </c>
      <c r="D783" s="22" t="s">
        <v>233</v>
      </c>
      <c r="E783" s="36"/>
      <c r="F783" s="29" t="s">
        <v>101</v>
      </c>
      <c r="G783" s="41">
        <v>17</v>
      </c>
      <c r="H783" s="36" t="s">
        <v>77</v>
      </c>
      <c r="I783" s="22">
        <v>2</v>
      </c>
      <c r="J783" s="134">
        <f>VLOOKUP(I783,'invulblad normen'!$A$10:$C$21,3,FALSE)</f>
        <v>0</v>
      </c>
      <c r="K783" s="22">
        <f t="shared" si="24"/>
        <v>0</v>
      </c>
      <c r="L783" s="22">
        <f t="shared" si="25"/>
        <v>0</v>
      </c>
    </row>
    <row r="784" spans="1:12" x14ac:dyDescent="0.25">
      <c r="A784" s="22" t="s">
        <v>143</v>
      </c>
      <c r="B784" s="22" t="s">
        <v>149</v>
      </c>
      <c r="C784" s="63" t="s">
        <v>946</v>
      </c>
      <c r="D784" s="22" t="s">
        <v>125</v>
      </c>
      <c r="E784" s="36"/>
      <c r="F784" s="135" t="s">
        <v>75</v>
      </c>
      <c r="G784" s="41">
        <v>260</v>
      </c>
      <c r="H784" s="36" t="s">
        <v>77</v>
      </c>
      <c r="I784" s="22">
        <v>3</v>
      </c>
      <c r="J784" s="134">
        <f>VLOOKUP(I784,'invulblad normen'!$A$10:$C$21,3,FALSE)</f>
        <v>0</v>
      </c>
      <c r="K784" s="22">
        <f t="shared" si="24"/>
        <v>0</v>
      </c>
      <c r="L784" s="22">
        <f t="shared" si="25"/>
        <v>0</v>
      </c>
    </row>
    <row r="785" spans="1:12" x14ac:dyDescent="0.25">
      <c r="A785" s="22" t="s">
        <v>143</v>
      </c>
      <c r="B785" s="22" t="s">
        <v>149</v>
      </c>
      <c r="C785" s="63" t="s">
        <v>946</v>
      </c>
      <c r="D785" s="22" t="s">
        <v>234</v>
      </c>
      <c r="E785" s="36"/>
      <c r="F785" s="132" t="s">
        <v>940</v>
      </c>
      <c r="G785" s="41">
        <v>27</v>
      </c>
      <c r="H785" s="36" t="s">
        <v>77</v>
      </c>
      <c r="I785" s="22">
        <v>3</v>
      </c>
      <c r="J785" s="134">
        <f>VLOOKUP(I785,'invulblad normen'!$A$10:$C$21,3,FALSE)</f>
        <v>0</v>
      </c>
      <c r="K785" s="22">
        <f t="shared" si="24"/>
        <v>0</v>
      </c>
      <c r="L785" s="22">
        <f t="shared" si="25"/>
        <v>0</v>
      </c>
    </row>
    <row r="786" spans="1:12" x14ac:dyDescent="0.25">
      <c r="A786" s="22" t="s">
        <v>143</v>
      </c>
      <c r="B786" s="22" t="s">
        <v>149</v>
      </c>
      <c r="C786" s="63" t="s">
        <v>946</v>
      </c>
      <c r="D786" s="22" t="s">
        <v>235</v>
      </c>
      <c r="E786" s="36"/>
      <c r="F786" s="132" t="s">
        <v>940</v>
      </c>
      <c r="G786" s="41">
        <v>63</v>
      </c>
      <c r="H786" s="133" t="s">
        <v>936</v>
      </c>
      <c r="I786" s="22">
        <v>3</v>
      </c>
      <c r="J786" s="134">
        <f>VLOOKUP(I786,'invulblad normen'!$A$10:$C$21,3,FALSE)</f>
        <v>0</v>
      </c>
      <c r="K786" s="22">
        <f t="shared" si="24"/>
        <v>0</v>
      </c>
      <c r="L786" s="22">
        <f t="shared" si="25"/>
        <v>0</v>
      </c>
    </row>
    <row r="787" spans="1:12" x14ac:dyDescent="0.25">
      <c r="A787" s="22" t="s">
        <v>143</v>
      </c>
      <c r="B787" s="22" t="s">
        <v>149</v>
      </c>
      <c r="C787" s="63" t="s">
        <v>946</v>
      </c>
      <c r="D787" s="22" t="s">
        <v>172</v>
      </c>
      <c r="E787" s="36"/>
      <c r="F787" s="29" t="s">
        <v>939</v>
      </c>
      <c r="G787" s="41">
        <v>25</v>
      </c>
      <c r="H787" s="36" t="s">
        <v>77</v>
      </c>
      <c r="I787" s="22">
        <v>6</v>
      </c>
      <c r="J787" s="134">
        <f>VLOOKUP(I787,'invulblad normen'!$A$10:$C$21,3,FALSE)</f>
        <v>0</v>
      </c>
      <c r="K787" s="22">
        <f t="shared" si="24"/>
        <v>0</v>
      </c>
      <c r="L787" s="22">
        <f t="shared" si="25"/>
        <v>0</v>
      </c>
    </row>
    <row r="788" spans="1:12" x14ac:dyDescent="0.25">
      <c r="A788" s="22" t="s">
        <v>143</v>
      </c>
      <c r="B788" s="22" t="s">
        <v>149</v>
      </c>
      <c r="C788" s="63" t="s">
        <v>946</v>
      </c>
      <c r="D788" s="22" t="s">
        <v>238</v>
      </c>
      <c r="E788" s="36"/>
      <c r="F788" s="132" t="s">
        <v>940</v>
      </c>
      <c r="G788" s="41">
        <v>26</v>
      </c>
      <c r="H788" s="36" t="s">
        <v>77</v>
      </c>
      <c r="I788" s="22">
        <v>3</v>
      </c>
      <c r="J788" s="134">
        <f>VLOOKUP(I788,'invulblad normen'!$A$10:$C$21,3,FALSE)</f>
        <v>0</v>
      </c>
      <c r="K788" s="22">
        <f t="shared" si="24"/>
        <v>0</v>
      </c>
      <c r="L788" s="22">
        <f t="shared" si="25"/>
        <v>0</v>
      </c>
    </row>
    <row r="789" spans="1:12" x14ac:dyDescent="0.25">
      <c r="A789" s="22" t="s">
        <v>143</v>
      </c>
      <c r="B789" s="22" t="s">
        <v>149</v>
      </c>
      <c r="C789" s="63" t="s">
        <v>946</v>
      </c>
      <c r="D789" s="22" t="s">
        <v>239</v>
      </c>
      <c r="E789" s="36"/>
      <c r="F789" s="132" t="s">
        <v>940</v>
      </c>
      <c r="G789" s="41">
        <v>20</v>
      </c>
      <c r="H789" s="36" t="s">
        <v>77</v>
      </c>
      <c r="I789" s="22">
        <v>3</v>
      </c>
      <c r="J789" s="134">
        <f>VLOOKUP(I789,'invulblad normen'!$A$10:$C$21,3,FALSE)</f>
        <v>0</v>
      </c>
      <c r="K789" s="22">
        <f t="shared" si="24"/>
        <v>0</v>
      </c>
      <c r="L789" s="22">
        <f t="shared" si="25"/>
        <v>0</v>
      </c>
    </row>
    <row r="790" spans="1:12" x14ac:dyDescent="0.25">
      <c r="A790" s="22" t="s">
        <v>143</v>
      </c>
      <c r="B790" s="22" t="s">
        <v>149</v>
      </c>
      <c r="C790" s="63" t="s">
        <v>946</v>
      </c>
      <c r="D790" s="22" t="s">
        <v>240</v>
      </c>
      <c r="E790" s="36"/>
      <c r="F790" s="132" t="s">
        <v>940</v>
      </c>
      <c r="G790" s="41">
        <v>41</v>
      </c>
      <c r="H790" s="36" t="s">
        <v>77</v>
      </c>
      <c r="I790" s="22">
        <v>3</v>
      </c>
      <c r="J790" s="134">
        <f>VLOOKUP(I790,'invulblad normen'!$A$10:$C$21,3,FALSE)</f>
        <v>0</v>
      </c>
      <c r="K790" s="22">
        <f t="shared" si="24"/>
        <v>0</v>
      </c>
      <c r="L790" s="22">
        <f t="shared" si="25"/>
        <v>0</v>
      </c>
    </row>
    <row r="791" spans="1:12" x14ac:dyDescent="0.25">
      <c r="A791" s="22" t="s">
        <v>143</v>
      </c>
      <c r="B791" s="22" t="s">
        <v>149</v>
      </c>
      <c r="C791" s="63" t="s">
        <v>946</v>
      </c>
      <c r="D791" s="22" t="s">
        <v>134</v>
      </c>
      <c r="E791" s="36"/>
      <c r="F791" s="29" t="s">
        <v>941</v>
      </c>
      <c r="G791" s="41">
        <v>17</v>
      </c>
      <c r="H791" s="36" t="s">
        <v>76</v>
      </c>
      <c r="I791" s="22">
        <v>8</v>
      </c>
      <c r="J791" s="134">
        <f>VLOOKUP(I791,'invulblad normen'!$A$10:$C$21,3,FALSE)</f>
        <v>0</v>
      </c>
      <c r="K791" s="22">
        <f t="shared" si="24"/>
        <v>0</v>
      </c>
      <c r="L791" s="22">
        <f t="shared" si="25"/>
        <v>0</v>
      </c>
    </row>
    <row r="792" spans="1:12" x14ac:dyDescent="0.25">
      <c r="A792" s="22" t="s">
        <v>143</v>
      </c>
      <c r="B792" s="22" t="s">
        <v>149</v>
      </c>
      <c r="C792" s="63" t="s">
        <v>946</v>
      </c>
      <c r="D792" s="22" t="s">
        <v>135</v>
      </c>
      <c r="E792" s="36"/>
      <c r="F792" s="29" t="s">
        <v>941</v>
      </c>
      <c r="G792" s="41">
        <v>13</v>
      </c>
      <c r="H792" s="36" t="s">
        <v>76</v>
      </c>
      <c r="I792" s="22">
        <v>8</v>
      </c>
      <c r="J792" s="134">
        <f>VLOOKUP(I792,'invulblad normen'!$A$10:$C$21,3,FALSE)</f>
        <v>0</v>
      </c>
      <c r="K792" s="22">
        <f t="shared" si="24"/>
        <v>0</v>
      </c>
      <c r="L792" s="22">
        <f t="shared" si="25"/>
        <v>0</v>
      </c>
    </row>
    <row r="793" spans="1:12" x14ac:dyDescent="0.25">
      <c r="A793" s="22" t="s">
        <v>143</v>
      </c>
      <c r="B793" s="22" t="s">
        <v>149</v>
      </c>
      <c r="C793" s="63" t="s">
        <v>946</v>
      </c>
      <c r="D793" s="22" t="s">
        <v>241</v>
      </c>
      <c r="E793" s="36"/>
      <c r="F793" s="29" t="s">
        <v>941</v>
      </c>
      <c r="G793" s="41">
        <v>5</v>
      </c>
      <c r="H793" s="36" t="s">
        <v>76</v>
      </c>
      <c r="I793" s="22">
        <v>8</v>
      </c>
      <c r="J793" s="134">
        <f>VLOOKUP(I793,'invulblad normen'!$A$10:$C$21,3,FALSE)</f>
        <v>0</v>
      </c>
      <c r="K793" s="22">
        <f t="shared" si="24"/>
        <v>0</v>
      </c>
      <c r="L793" s="22">
        <f t="shared" si="25"/>
        <v>0</v>
      </c>
    </row>
    <row r="794" spans="1:12" x14ac:dyDescent="0.25">
      <c r="A794" s="22" t="s">
        <v>143</v>
      </c>
      <c r="B794" s="22" t="s">
        <v>149</v>
      </c>
      <c r="C794" s="63" t="s">
        <v>946</v>
      </c>
      <c r="D794" s="22" t="s">
        <v>242</v>
      </c>
      <c r="E794" s="36"/>
      <c r="F794" s="135" t="s">
        <v>75</v>
      </c>
      <c r="G794" s="41">
        <v>3</v>
      </c>
      <c r="H794" s="36" t="s">
        <v>77</v>
      </c>
      <c r="I794" s="22">
        <v>3</v>
      </c>
      <c r="J794" s="134">
        <f>VLOOKUP(I794,'invulblad normen'!$A$10:$C$21,3,FALSE)</f>
        <v>0</v>
      </c>
      <c r="K794" s="22">
        <f t="shared" si="24"/>
        <v>0</v>
      </c>
      <c r="L794" s="22">
        <f t="shared" si="25"/>
        <v>0</v>
      </c>
    </row>
    <row r="795" spans="1:12" x14ac:dyDescent="0.25">
      <c r="A795" s="22" t="s">
        <v>143</v>
      </c>
      <c r="B795" s="22" t="s">
        <v>149</v>
      </c>
      <c r="C795" s="63" t="s">
        <v>946</v>
      </c>
      <c r="D795" s="22" t="s">
        <v>172</v>
      </c>
      <c r="E795" s="36"/>
      <c r="F795" s="29" t="s">
        <v>939</v>
      </c>
      <c r="G795" s="41">
        <v>25</v>
      </c>
      <c r="H795" s="36" t="s">
        <v>77</v>
      </c>
      <c r="I795" s="22">
        <v>6</v>
      </c>
      <c r="J795" s="134">
        <f>VLOOKUP(I795,'invulblad normen'!$A$10:$C$21,3,FALSE)</f>
        <v>0</v>
      </c>
      <c r="K795" s="22">
        <f t="shared" si="24"/>
        <v>0</v>
      </c>
      <c r="L795" s="22">
        <f t="shared" si="25"/>
        <v>0</v>
      </c>
    </row>
    <row r="796" spans="1:12" x14ac:dyDescent="0.25">
      <c r="A796" s="22" t="s">
        <v>143</v>
      </c>
      <c r="B796" s="22" t="s">
        <v>149</v>
      </c>
      <c r="C796" s="63" t="s">
        <v>946</v>
      </c>
      <c r="D796" s="22" t="s">
        <v>243</v>
      </c>
      <c r="E796" s="36"/>
      <c r="F796" s="25" t="s">
        <v>127</v>
      </c>
      <c r="G796" s="41">
        <v>14</v>
      </c>
      <c r="H796" s="36" t="s">
        <v>77</v>
      </c>
      <c r="I796" s="22">
        <v>7</v>
      </c>
      <c r="J796" s="134">
        <f>VLOOKUP(I796,'invulblad normen'!$A$10:$C$21,3,FALSE)</f>
        <v>0</v>
      </c>
      <c r="K796" s="22">
        <f t="shared" si="24"/>
        <v>0</v>
      </c>
      <c r="L796" s="22">
        <f t="shared" si="25"/>
        <v>0</v>
      </c>
    </row>
    <row r="797" spans="1:12" x14ac:dyDescent="0.25">
      <c r="A797" s="22" t="s">
        <v>143</v>
      </c>
      <c r="B797" s="22" t="s">
        <v>149</v>
      </c>
      <c r="C797" s="63" t="s">
        <v>946</v>
      </c>
      <c r="D797" s="22" t="s">
        <v>122</v>
      </c>
      <c r="E797" s="36"/>
      <c r="F797" s="137" t="s">
        <v>122</v>
      </c>
      <c r="G797" s="41">
        <v>372</v>
      </c>
      <c r="H797" s="133" t="s">
        <v>936</v>
      </c>
      <c r="I797" s="22">
        <v>5</v>
      </c>
      <c r="J797" s="134">
        <f>VLOOKUP(I797,'invulblad normen'!$A$10:$C$21,3,FALSE)</f>
        <v>0</v>
      </c>
      <c r="K797" s="22">
        <f t="shared" si="24"/>
        <v>0</v>
      </c>
      <c r="L797" s="22">
        <f t="shared" si="25"/>
        <v>0</v>
      </c>
    </row>
    <row r="798" spans="1:12" x14ac:dyDescent="0.25">
      <c r="A798" s="22" t="s">
        <v>143</v>
      </c>
      <c r="B798" s="22" t="s">
        <v>149</v>
      </c>
      <c r="C798" s="63" t="s">
        <v>946</v>
      </c>
      <c r="D798" s="22" t="s">
        <v>244</v>
      </c>
      <c r="E798" s="36"/>
      <c r="F798" s="137" t="s">
        <v>943</v>
      </c>
      <c r="G798" s="41">
        <v>46</v>
      </c>
      <c r="H798" s="133" t="s">
        <v>936</v>
      </c>
      <c r="I798" s="22">
        <v>9</v>
      </c>
      <c r="J798" s="134">
        <f>VLOOKUP(I798,'invulblad normen'!$A$10:$C$21,3,FALSE)</f>
        <v>0</v>
      </c>
      <c r="K798" s="22">
        <f t="shared" si="24"/>
        <v>0</v>
      </c>
      <c r="L798" s="22">
        <f t="shared" si="25"/>
        <v>0</v>
      </c>
    </row>
    <row r="799" spans="1:12" x14ac:dyDescent="0.25">
      <c r="A799" s="22" t="s">
        <v>143</v>
      </c>
      <c r="B799" s="22" t="s">
        <v>149</v>
      </c>
      <c r="C799" s="63" t="s">
        <v>946</v>
      </c>
      <c r="D799" s="22" t="s">
        <v>101</v>
      </c>
      <c r="E799" s="36"/>
      <c r="F799" s="29" t="s">
        <v>101</v>
      </c>
      <c r="G799" s="41">
        <v>44</v>
      </c>
      <c r="H799" s="133" t="s">
        <v>936</v>
      </c>
      <c r="I799" s="22">
        <v>2</v>
      </c>
      <c r="J799" s="134">
        <f>VLOOKUP(I799,'invulblad normen'!$A$10:$C$21,3,FALSE)</f>
        <v>0</v>
      </c>
      <c r="K799" s="22">
        <f t="shared" si="24"/>
        <v>0</v>
      </c>
      <c r="L799" s="22">
        <f t="shared" si="25"/>
        <v>0</v>
      </c>
    </row>
    <row r="800" spans="1:12" x14ac:dyDescent="0.25">
      <c r="A800" s="22" t="s">
        <v>143</v>
      </c>
      <c r="B800" s="22" t="s">
        <v>149</v>
      </c>
      <c r="C800" s="63" t="s">
        <v>946</v>
      </c>
      <c r="D800" s="22" t="s">
        <v>172</v>
      </c>
      <c r="E800" s="36"/>
      <c r="F800" s="29" t="s">
        <v>939</v>
      </c>
      <c r="G800" s="41">
        <v>24</v>
      </c>
      <c r="H800" s="36" t="s">
        <v>77</v>
      </c>
      <c r="I800" s="22">
        <v>6</v>
      </c>
      <c r="J800" s="134">
        <f>VLOOKUP(I800,'invulblad normen'!$A$10:$C$21,3,FALSE)</f>
        <v>0</v>
      </c>
      <c r="K800" s="22">
        <f t="shared" si="24"/>
        <v>0</v>
      </c>
      <c r="L800" s="22">
        <f t="shared" si="25"/>
        <v>0</v>
      </c>
    </row>
    <row r="801" spans="1:12" x14ac:dyDescent="0.25">
      <c r="A801" s="22" t="s">
        <v>143</v>
      </c>
      <c r="B801" s="22" t="s">
        <v>149</v>
      </c>
      <c r="C801" s="63" t="s">
        <v>946</v>
      </c>
      <c r="D801" s="22" t="s">
        <v>72</v>
      </c>
      <c r="E801" s="36"/>
      <c r="F801" s="132" t="s">
        <v>940</v>
      </c>
      <c r="G801" s="41">
        <v>14</v>
      </c>
      <c r="H801" s="30" t="s">
        <v>73</v>
      </c>
      <c r="I801" s="22">
        <v>3</v>
      </c>
      <c r="J801" s="134">
        <f>VLOOKUP(I801,'invulblad normen'!$A$10:$C$21,3,FALSE)</f>
        <v>0</v>
      </c>
      <c r="K801" s="22">
        <f t="shared" si="24"/>
        <v>0</v>
      </c>
      <c r="L801" s="22">
        <f t="shared" si="25"/>
        <v>0</v>
      </c>
    </row>
    <row r="802" spans="1:12" x14ac:dyDescent="0.25">
      <c r="A802" s="22" t="s">
        <v>143</v>
      </c>
      <c r="B802" s="22" t="s">
        <v>149</v>
      </c>
      <c r="C802" s="63" t="s">
        <v>946</v>
      </c>
      <c r="D802" s="22" t="s">
        <v>134</v>
      </c>
      <c r="E802" s="36"/>
      <c r="F802" s="29" t="s">
        <v>941</v>
      </c>
      <c r="G802" s="41">
        <v>15</v>
      </c>
      <c r="H802" s="36" t="s">
        <v>76</v>
      </c>
      <c r="I802" s="22">
        <v>8</v>
      </c>
      <c r="J802" s="134">
        <f>VLOOKUP(I802,'invulblad normen'!$A$10:$C$21,3,FALSE)</f>
        <v>0</v>
      </c>
      <c r="K802" s="22">
        <f t="shared" si="24"/>
        <v>0</v>
      </c>
      <c r="L802" s="22">
        <f t="shared" si="25"/>
        <v>0</v>
      </c>
    </row>
    <row r="803" spans="1:12" x14ac:dyDescent="0.25">
      <c r="A803" s="22" t="s">
        <v>143</v>
      </c>
      <c r="B803" s="22" t="s">
        <v>149</v>
      </c>
      <c r="C803" s="63" t="s">
        <v>946</v>
      </c>
      <c r="D803" s="22" t="s">
        <v>135</v>
      </c>
      <c r="E803" s="36"/>
      <c r="F803" s="29" t="s">
        <v>941</v>
      </c>
      <c r="G803" s="41">
        <v>15</v>
      </c>
      <c r="H803" s="36" t="s">
        <v>76</v>
      </c>
      <c r="I803" s="22">
        <v>8</v>
      </c>
      <c r="J803" s="134">
        <f>VLOOKUP(I803,'invulblad normen'!$A$10:$C$21,3,FALSE)</f>
        <v>0</v>
      </c>
      <c r="K803" s="22">
        <f t="shared" si="24"/>
        <v>0</v>
      </c>
      <c r="L803" s="22">
        <f t="shared" si="25"/>
        <v>0</v>
      </c>
    </row>
    <row r="804" spans="1:12" x14ac:dyDescent="0.25">
      <c r="A804" s="22" t="s">
        <v>143</v>
      </c>
      <c r="B804" s="22" t="s">
        <v>149</v>
      </c>
      <c r="C804" s="63">
        <v>1</v>
      </c>
      <c r="D804" s="22" t="s">
        <v>246</v>
      </c>
      <c r="E804" s="36"/>
      <c r="F804" s="132" t="s">
        <v>940</v>
      </c>
      <c r="G804" s="41">
        <v>40</v>
      </c>
      <c r="H804" s="30" t="s">
        <v>73</v>
      </c>
      <c r="I804" s="22">
        <v>3</v>
      </c>
      <c r="J804" s="134">
        <f>VLOOKUP(I804,'invulblad normen'!$A$10:$C$21,3,FALSE)</f>
        <v>0</v>
      </c>
      <c r="K804" s="22">
        <f t="shared" si="24"/>
        <v>0</v>
      </c>
      <c r="L804" s="22">
        <f t="shared" si="25"/>
        <v>0</v>
      </c>
    </row>
    <row r="805" spans="1:12" x14ac:dyDescent="0.25">
      <c r="A805" s="22" t="s">
        <v>143</v>
      </c>
      <c r="B805" s="22" t="s">
        <v>149</v>
      </c>
      <c r="C805" s="63">
        <v>1</v>
      </c>
      <c r="D805" s="22" t="s">
        <v>247</v>
      </c>
      <c r="E805" s="36"/>
      <c r="F805" s="132" t="s">
        <v>940</v>
      </c>
      <c r="G805" s="41">
        <v>26</v>
      </c>
      <c r="H805" s="30" t="s">
        <v>73</v>
      </c>
      <c r="I805" s="22">
        <v>3</v>
      </c>
      <c r="J805" s="134">
        <f>VLOOKUP(I805,'invulblad normen'!$A$10:$C$21,3,FALSE)</f>
        <v>0</v>
      </c>
      <c r="K805" s="22">
        <f t="shared" si="24"/>
        <v>0</v>
      </c>
      <c r="L805" s="22">
        <f t="shared" si="25"/>
        <v>0</v>
      </c>
    </row>
    <row r="806" spans="1:12" x14ac:dyDescent="0.25">
      <c r="A806" s="22" t="s">
        <v>143</v>
      </c>
      <c r="B806" s="22" t="s">
        <v>149</v>
      </c>
      <c r="C806" s="63">
        <v>1</v>
      </c>
      <c r="D806" s="22" t="s">
        <v>207</v>
      </c>
      <c r="E806" s="36"/>
      <c r="F806" s="132" t="s">
        <v>940</v>
      </c>
      <c r="G806" s="41">
        <v>47</v>
      </c>
      <c r="H806" s="36" t="s">
        <v>77</v>
      </c>
      <c r="I806" s="22">
        <v>3</v>
      </c>
      <c r="J806" s="134">
        <f>VLOOKUP(I806,'invulblad normen'!$A$10:$C$21,3,FALSE)</f>
        <v>0</v>
      </c>
      <c r="K806" s="22">
        <f t="shared" si="24"/>
        <v>0</v>
      </c>
      <c r="L806" s="22">
        <f t="shared" si="25"/>
        <v>0</v>
      </c>
    </row>
    <row r="807" spans="1:12" x14ac:dyDescent="0.25">
      <c r="A807" s="22" t="s">
        <v>143</v>
      </c>
      <c r="B807" s="22" t="s">
        <v>149</v>
      </c>
      <c r="C807" s="63">
        <v>1</v>
      </c>
      <c r="D807" s="22" t="s">
        <v>253</v>
      </c>
      <c r="E807" s="36"/>
      <c r="F807" s="132" t="s">
        <v>940</v>
      </c>
      <c r="G807" s="41">
        <v>20</v>
      </c>
      <c r="H807" s="30" t="s">
        <v>73</v>
      </c>
      <c r="I807" s="22">
        <v>3</v>
      </c>
      <c r="J807" s="134">
        <f>VLOOKUP(I807,'invulblad normen'!$A$10:$C$21,3,FALSE)</f>
        <v>0</v>
      </c>
      <c r="K807" s="22">
        <f t="shared" si="24"/>
        <v>0</v>
      </c>
      <c r="L807" s="22">
        <f t="shared" si="25"/>
        <v>0</v>
      </c>
    </row>
    <row r="808" spans="1:12" x14ac:dyDescent="0.25">
      <c r="A808" s="22" t="s">
        <v>143</v>
      </c>
      <c r="B808" s="22" t="s">
        <v>149</v>
      </c>
      <c r="C808" s="63">
        <v>1</v>
      </c>
      <c r="D808" s="22" t="s">
        <v>172</v>
      </c>
      <c r="E808" s="36"/>
      <c r="F808" s="29" t="s">
        <v>939</v>
      </c>
      <c r="G808" s="41">
        <v>25</v>
      </c>
      <c r="H808" s="36" t="s">
        <v>77</v>
      </c>
      <c r="I808" s="22">
        <v>6</v>
      </c>
      <c r="J808" s="134">
        <f>VLOOKUP(I808,'invulblad normen'!$A$10:$C$21,3,FALSE)</f>
        <v>0</v>
      </c>
      <c r="K808" s="22">
        <f t="shared" si="24"/>
        <v>0</v>
      </c>
      <c r="L808" s="22">
        <f t="shared" si="25"/>
        <v>0</v>
      </c>
    </row>
    <row r="809" spans="1:12" x14ac:dyDescent="0.25">
      <c r="A809" s="22" t="s">
        <v>143</v>
      </c>
      <c r="B809" s="22" t="s">
        <v>149</v>
      </c>
      <c r="C809" s="63">
        <v>1</v>
      </c>
      <c r="D809" s="22" t="s">
        <v>172</v>
      </c>
      <c r="E809" s="36"/>
      <c r="F809" s="29" t="s">
        <v>939</v>
      </c>
      <c r="G809" s="41">
        <v>25</v>
      </c>
      <c r="H809" s="36" t="s">
        <v>77</v>
      </c>
      <c r="I809" s="22">
        <v>6</v>
      </c>
      <c r="J809" s="134">
        <f>VLOOKUP(I809,'invulblad normen'!$A$10:$C$21,3,FALSE)</f>
        <v>0</v>
      </c>
      <c r="K809" s="22">
        <f t="shared" si="24"/>
        <v>0</v>
      </c>
      <c r="L809" s="22">
        <f t="shared" si="25"/>
        <v>0</v>
      </c>
    </row>
    <row r="810" spans="1:12" x14ac:dyDescent="0.25">
      <c r="A810" s="22" t="s">
        <v>143</v>
      </c>
      <c r="B810" s="22" t="s">
        <v>149</v>
      </c>
      <c r="C810" s="63">
        <v>1</v>
      </c>
      <c r="D810" s="22" t="s">
        <v>124</v>
      </c>
      <c r="E810" s="36"/>
      <c r="F810" s="132" t="s">
        <v>940</v>
      </c>
      <c r="G810" s="41">
        <v>80</v>
      </c>
      <c r="H810" s="36" t="s">
        <v>77</v>
      </c>
      <c r="I810" s="22">
        <v>3</v>
      </c>
      <c r="J810" s="134">
        <f>VLOOKUP(I810,'invulblad normen'!$A$10:$C$21,3,FALSE)</f>
        <v>0</v>
      </c>
      <c r="K810" s="22">
        <f t="shared" si="24"/>
        <v>0</v>
      </c>
      <c r="L810" s="22">
        <f t="shared" si="25"/>
        <v>0</v>
      </c>
    </row>
    <row r="811" spans="1:12" x14ac:dyDescent="0.25">
      <c r="A811" s="22" t="s">
        <v>143</v>
      </c>
      <c r="B811" s="22" t="s">
        <v>149</v>
      </c>
      <c r="C811" s="63">
        <v>1</v>
      </c>
      <c r="D811" s="22" t="s">
        <v>257</v>
      </c>
      <c r="E811" s="36"/>
      <c r="F811" s="132" t="s">
        <v>940</v>
      </c>
      <c r="G811" s="41">
        <v>23</v>
      </c>
      <c r="H811" s="30" t="s">
        <v>73</v>
      </c>
      <c r="I811" s="22">
        <v>3</v>
      </c>
      <c r="J811" s="134">
        <f>VLOOKUP(I811,'invulblad normen'!$A$10:$C$21,3,FALSE)</f>
        <v>0</v>
      </c>
      <c r="K811" s="22">
        <f t="shared" si="24"/>
        <v>0</v>
      </c>
      <c r="L811" s="22">
        <f t="shared" si="25"/>
        <v>0</v>
      </c>
    </row>
    <row r="812" spans="1:12" x14ac:dyDescent="0.25">
      <c r="A812" s="22" t="s">
        <v>143</v>
      </c>
      <c r="B812" s="22" t="s">
        <v>149</v>
      </c>
      <c r="C812" s="63">
        <v>1</v>
      </c>
      <c r="D812" s="22" t="s">
        <v>258</v>
      </c>
      <c r="E812" s="36"/>
      <c r="F812" s="132" t="s">
        <v>940</v>
      </c>
      <c r="G812" s="41">
        <v>15</v>
      </c>
      <c r="H812" s="30" t="s">
        <v>73</v>
      </c>
      <c r="I812" s="22">
        <v>3</v>
      </c>
      <c r="J812" s="134">
        <f>VLOOKUP(I812,'invulblad normen'!$A$10:$C$21,3,FALSE)</f>
        <v>0</v>
      </c>
      <c r="K812" s="22">
        <f t="shared" si="24"/>
        <v>0</v>
      </c>
      <c r="L812" s="22">
        <f t="shared" si="25"/>
        <v>0</v>
      </c>
    </row>
    <row r="813" spans="1:12" x14ac:dyDescent="0.25">
      <c r="A813" s="22" t="s">
        <v>143</v>
      </c>
      <c r="B813" s="22" t="s">
        <v>149</v>
      </c>
      <c r="C813" s="63">
        <v>1</v>
      </c>
      <c r="D813" s="22" t="s">
        <v>134</v>
      </c>
      <c r="E813" s="36"/>
      <c r="F813" s="29" t="s">
        <v>941</v>
      </c>
      <c r="G813" s="41">
        <v>16</v>
      </c>
      <c r="H813" s="36" t="s">
        <v>76</v>
      </c>
      <c r="I813" s="22">
        <v>8</v>
      </c>
      <c r="J813" s="134">
        <f>VLOOKUP(I813,'invulblad normen'!$A$10:$C$21,3,FALSE)</f>
        <v>0</v>
      </c>
      <c r="K813" s="22">
        <f t="shared" si="24"/>
        <v>0</v>
      </c>
      <c r="L813" s="22">
        <f t="shared" si="25"/>
        <v>0</v>
      </c>
    </row>
    <row r="814" spans="1:12" x14ac:dyDescent="0.25">
      <c r="A814" s="22" t="s">
        <v>143</v>
      </c>
      <c r="B814" s="22" t="s">
        <v>149</v>
      </c>
      <c r="C814" s="63">
        <v>1</v>
      </c>
      <c r="D814" s="22" t="s">
        <v>259</v>
      </c>
      <c r="E814" s="36"/>
      <c r="F814" s="29" t="s">
        <v>941</v>
      </c>
      <c r="G814" s="41">
        <v>13</v>
      </c>
      <c r="H814" s="36" t="s">
        <v>76</v>
      </c>
      <c r="I814" s="22">
        <v>8</v>
      </c>
      <c r="J814" s="134">
        <f>VLOOKUP(I814,'invulblad normen'!$A$10:$C$21,3,FALSE)</f>
        <v>0</v>
      </c>
      <c r="K814" s="22">
        <f t="shared" si="24"/>
        <v>0</v>
      </c>
      <c r="L814" s="22">
        <f t="shared" si="25"/>
        <v>0</v>
      </c>
    </row>
    <row r="815" spans="1:12" x14ac:dyDescent="0.25">
      <c r="A815" s="22" t="s">
        <v>143</v>
      </c>
      <c r="B815" s="22" t="s">
        <v>149</v>
      </c>
      <c r="C815" s="63">
        <v>1</v>
      </c>
      <c r="D815" s="22" t="s">
        <v>260</v>
      </c>
      <c r="E815" s="36"/>
      <c r="F815" s="29" t="s">
        <v>941</v>
      </c>
      <c r="G815" s="41">
        <v>12</v>
      </c>
      <c r="H815" s="36" t="s">
        <v>76</v>
      </c>
      <c r="I815" s="22">
        <v>8</v>
      </c>
      <c r="J815" s="134">
        <f>VLOOKUP(I815,'invulblad normen'!$A$10:$C$21,3,FALSE)</f>
        <v>0</v>
      </c>
      <c r="K815" s="22">
        <f t="shared" si="24"/>
        <v>0</v>
      </c>
      <c r="L815" s="22">
        <f t="shared" si="25"/>
        <v>0</v>
      </c>
    </row>
    <row r="816" spans="1:12" x14ac:dyDescent="0.25">
      <c r="A816" s="22" t="s">
        <v>143</v>
      </c>
      <c r="B816" s="22" t="s">
        <v>149</v>
      </c>
      <c r="C816" s="63">
        <v>1</v>
      </c>
      <c r="D816" s="22" t="s">
        <v>262</v>
      </c>
      <c r="E816" s="36"/>
      <c r="F816" s="29" t="s">
        <v>941</v>
      </c>
      <c r="G816" s="41">
        <v>10</v>
      </c>
      <c r="H816" s="36" t="s">
        <v>76</v>
      </c>
      <c r="I816" s="22">
        <v>8</v>
      </c>
      <c r="J816" s="134">
        <f>VLOOKUP(I816,'invulblad normen'!$A$10:$C$21,3,FALSE)</f>
        <v>0</v>
      </c>
      <c r="K816" s="22">
        <f t="shared" si="24"/>
        <v>0</v>
      </c>
      <c r="L816" s="22">
        <f t="shared" si="25"/>
        <v>0</v>
      </c>
    </row>
    <row r="817" spans="1:12" x14ac:dyDescent="0.25">
      <c r="A817" s="22" t="s">
        <v>143</v>
      </c>
      <c r="B817" s="22" t="s">
        <v>149</v>
      </c>
      <c r="C817" s="63">
        <v>1</v>
      </c>
      <c r="D817" s="22" t="s">
        <v>134</v>
      </c>
      <c r="E817" s="36"/>
      <c r="F817" s="29" t="s">
        <v>941</v>
      </c>
      <c r="G817" s="41">
        <v>18</v>
      </c>
      <c r="H817" s="36" t="s">
        <v>76</v>
      </c>
      <c r="I817" s="22">
        <v>8</v>
      </c>
      <c r="J817" s="134">
        <f>VLOOKUP(I817,'invulblad normen'!$A$10:$C$21,3,FALSE)</f>
        <v>0</v>
      </c>
      <c r="K817" s="22">
        <f t="shared" si="24"/>
        <v>0</v>
      </c>
      <c r="L817" s="22">
        <f t="shared" si="25"/>
        <v>0</v>
      </c>
    </row>
    <row r="818" spans="1:12" x14ac:dyDescent="0.25">
      <c r="A818" s="22" t="s">
        <v>143</v>
      </c>
      <c r="B818" s="22" t="s">
        <v>149</v>
      </c>
      <c r="C818" s="63">
        <v>1</v>
      </c>
      <c r="D818" s="22" t="s">
        <v>207</v>
      </c>
      <c r="E818" s="36"/>
      <c r="F818" s="132" t="s">
        <v>940</v>
      </c>
      <c r="G818" s="41">
        <v>53</v>
      </c>
      <c r="H818" s="30" t="s">
        <v>73</v>
      </c>
      <c r="I818" s="22">
        <v>3</v>
      </c>
      <c r="J818" s="134">
        <f>VLOOKUP(I818,'invulblad normen'!$A$10:$C$21,3,FALSE)</f>
        <v>0</v>
      </c>
      <c r="K818" s="22">
        <f t="shared" si="24"/>
        <v>0</v>
      </c>
      <c r="L818" s="22">
        <f t="shared" si="25"/>
        <v>0</v>
      </c>
    </row>
    <row r="819" spans="1:12" x14ac:dyDescent="0.25">
      <c r="A819" s="22" t="s">
        <v>143</v>
      </c>
      <c r="B819" s="22" t="s">
        <v>149</v>
      </c>
      <c r="C819" s="63">
        <v>1</v>
      </c>
      <c r="D819" s="22" t="s">
        <v>172</v>
      </c>
      <c r="E819" s="36"/>
      <c r="F819" s="29" t="s">
        <v>939</v>
      </c>
      <c r="G819" s="41">
        <v>24</v>
      </c>
      <c r="H819" s="36" t="s">
        <v>77</v>
      </c>
      <c r="I819" s="22">
        <v>6</v>
      </c>
      <c r="J819" s="134">
        <f>VLOOKUP(I819,'invulblad normen'!$A$10:$C$21,3,FALSE)</f>
        <v>0</v>
      </c>
      <c r="K819" s="22">
        <f t="shared" si="24"/>
        <v>0</v>
      </c>
      <c r="L819" s="22">
        <f t="shared" si="25"/>
        <v>0</v>
      </c>
    </row>
    <row r="820" spans="1:12" x14ac:dyDescent="0.25">
      <c r="A820" s="22" t="s">
        <v>143</v>
      </c>
      <c r="B820" s="22" t="s">
        <v>149</v>
      </c>
      <c r="C820" s="29">
        <v>2</v>
      </c>
      <c r="D820" s="22" t="s">
        <v>103</v>
      </c>
      <c r="E820" s="36"/>
      <c r="F820" s="135" t="s">
        <v>75</v>
      </c>
      <c r="G820" s="41">
        <v>99</v>
      </c>
      <c r="H820" s="36" t="s">
        <v>77</v>
      </c>
      <c r="I820" s="22">
        <v>3</v>
      </c>
      <c r="J820" s="134">
        <f>VLOOKUP(I820,'invulblad normen'!$A$10:$C$21,3,FALSE)</f>
        <v>0</v>
      </c>
      <c r="K820" s="22">
        <f t="shared" si="24"/>
        <v>0</v>
      </c>
      <c r="L820" s="22">
        <f t="shared" si="25"/>
        <v>0</v>
      </c>
    </row>
    <row r="821" spans="1:12" x14ac:dyDescent="0.25">
      <c r="A821" s="22" t="s">
        <v>143</v>
      </c>
      <c r="B821" s="22" t="s">
        <v>149</v>
      </c>
      <c r="C821" s="29">
        <v>2</v>
      </c>
      <c r="D821" s="22" t="s">
        <v>172</v>
      </c>
      <c r="E821" s="36"/>
      <c r="F821" s="29" t="s">
        <v>939</v>
      </c>
      <c r="G821" s="41">
        <v>25</v>
      </c>
      <c r="H821" s="36" t="s">
        <v>77</v>
      </c>
      <c r="I821" s="22">
        <v>6</v>
      </c>
      <c r="J821" s="134">
        <f>VLOOKUP(I821,'invulblad normen'!$A$10:$C$21,3,FALSE)</f>
        <v>0</v>
      </c>
      <c r="K821" s="22">
        <f t="shared" si="24"/>
        <v>0</v>
      </c>
      <c r="L821" s="22">
        <f t="shared" si="25"/>
        <v>0</v>
      </c>
    </row>
    <row r="822" spans="1:12" x14ac:dyDescent="0.25">
      <c r="A822" s="22" t="s">
        <v>143</v>
      </c>
      <c r="B822" s="22" t="s">
        <v>149</v>
      </c>
      <c r="C822" s="29">
        <v>2</v>
      </c>
      <c r="D822" s="22" t="s">
        <v>99</v>
      </c>
      <c r="E822" s="36"/>
      <c r="F822" s="29" t="s">
        <v>941</v>
      </c>
      <c r="G822" s="41">
        <v>12</v>
      </c>
      <c r="H822" s="36" t="s">
        <v>76</v>
      </c>
      <c r="I822" s="22">
        <v>8</v>
      </c>
      <c r="J822" s="134">
        <f>VLOOKUP(I822,'invulblad normen'!$A$10:$C$21,3,FALSE)</f>
        <v>0</v>
      </c>
      <c r="K822" s="22">
        <f t="shared" si="24"/>
        <v>0</v>
      </c>
      <c r="L822" s="22">
        <f t="shared" si="25"/>
        <v>0</v>
      </c>
    </row>
    <row r="823" spans="1:12" x14ac:dyDescent="0.25">
      <c r="A823" s="22" t="s">
        <v>143</v>
      </c>
      <c r="B823" s="22" t="s">
        <v>149</v>
      </c>
      <c r="C823" s="29">
        <v>2</v>
      </c>
      <c r="D823" s="22" t="s">
        <v>269</v>
      </c>
      <c r="E823" s="36"/>
      <c r="F823" s="132" t="s">
        <v>940</v>
      </c>
      <c r="G823" s="41">
        <v>4</v>
      </c>
      <c r="H823" s="36" t="s">
        <v>77</v>
      </c>
      <c r="I823" s="22">
        <v>3</v>
      </c>
      <c r="J823" s="134">
        <f>VLOOKUP(I823,'invulblad normen'!$A$10:$C$21,3,FALSE)</f>
        <v>0</v>
      </c>
      <c r="K823" s="22">
        <f t="shared" si="24"/>
        <v>0</v>
      </c>
      <c r="L823" s="22">
        <f t="shared" si="25"/>
        <v>0</v>
      </c>
    </row>
    <row r="824" spans="1:12" x14ac:dyDescent="0.25">
      <c r="A824" s="22" t="s">
        <v>143</v>
      </c>
      <c r="B824" s="22" t="s">
        <v>149</v>
      </c>
      <c r="C824" s="29">
        <v>2</v>
      </c>
      <c r="D824" s="22" t="s">
        <v>269</v>
      </c>
      <c r="E824" s="36"/>
      <c r="F824" s="132" t="s">
        <v>940</v>
      </c>
      <c r="G824" s="41">
        <v>4</v>
      </c>
      <c r="H824" s="36" t="s">
        <v>77</v>
      </c>
      <c r="I824" s="22">
        <v>3</v>
      </c>
      <c r="J824" s="134">
        <f>VLOOKUP(I824,'invulblad normen'!$A$10:$C$21,3,FALSE)</f>
        <v>0</v>
      </c>
      <c r="K824" s="22">
        <f t="shared" si="24"/>
        <v>0</v>
      </c>
      <c r="L824" s="22">
        <f t="shared" si="25"/>
        <v>0</v>
      </c>
    </row>
    <row r="825" spans="1:12" x14ac:dyDescent="0.25">
      <c r="A825" s="22" t="s">
        <v>143</v>
      </c>
      <c r="B825" s="22" t="s">
        <v>149</v>
      </c>
      <c r="C825" s="29">
        <v>2</v>
      </c>
      <c r="D825" s="22" t="s">
        <v>102</v>
      </c>
      <c r="E825" s="36"/>
      <c r="F825" s="135" t="s">
        <v>75</v>
      </c>
      <c r="G825" s="41">
        <v>31</v>
      </c>
      <c r="H825" s="36" t="s">
        <v>77</v>
      </c>
      <c r="I825" s="22">
        <v>3</v>
      </c>
      <c r="J825" s="134">
        <f>VLOOKUP(I825,'invulblad normen'!$A$10:$C$21,3,FALSE)</f>
        <v>0</v>
      </c>
      <c r="K825" s="22">
        <f t="shared" si="24"/>
        <v>0</v>
      </c>
      <c r="L825" s="22">
        <f t="shared" si="25"/>
        <v>0</v>
      </c>
    </row>
    <row r="826" spans="1:12" x14ac:dyDescent="0.25">
      <c r="A826" s="22" t="s">
        <v>143</v>
      </c>
      <c r="B826" s="22" t="s">
        <v>149</v>
      </c>
      <c r="C826" s="29">
        <v>2</v>
      </c>
      <c r="D826" s="22" t="s">
        <v>136</v>
      </c>
      <c r="E826" s="36"/>
      <c r="F826" s="29" t="s">
        <v>939</v>
      </c>
      <c r="G826" s="41">
        <v>20</v>
      </c>
      <c r="H826" s="36" t="s">
        <v>77</v>
      </c>
      <c r="I826" s="22">
        <v>6</v>
      </c>
      <c r="J826" s="134">
        <f>VLOOKUP(I826,'invulblad normen'!$A$10:$C$21,3,FALSE)</f>
        <v>0</v>
      </c>
      <c r="K826" s="22">
        <f t="shared" si="24"/>
        <v>0</v>
      </c>
      <c r="L826" s="22">
        <f t="shared" si="25"/>
        <v>0</v>
      </c>
    </row>
    <row r="827" spans="1:12" x14ac:dyDescent="0.25">
      <c r="A827" s="22" t="s">
        <v>143</v>
      </c>
      <c r="B827" s="22" t="s">
        <v>149</v>
      </c>
      <c r="C827" s="29">
        <v>2</v>
      </c>
      <c r="D827" s="22" t="s">
        <v>99</v>
      </c>
      <c r="E827" s="36"/>
      <c r="F827" s="29" t="s">
        <v>941</v>
      </c>
      <c r="G827" s="41">
        <v>7</v>
      </c>
      <c r="H827" s="36" t="s">
        <v>76</v>
      </c>
      <c r="I827" s="22">
        <v>8</v>
      </c>
      <c r="J827" s="134">
        <f>VLOOKUP(I827,'invulblad normen'!$A$10:$C$21,3,FALSE)</f>
        <v>0</v>
      </c>
      <c r="K827" s="22">
        <f t="shared" si="24"/>
        <v>0</v>
      </c>
      <c r="L827" s="22">
        <f t="shared" si="25"/>
        <v>0</v>
      </c>
    </row>
    <row r="828" spans="1:12" x14ac:dyDescent="0.25">
      <c r="A828" s="22" t="s">
        <v>143</v>
      </c>
      <c r="B828" s="22" t="s">
        <v>149</v>
      </c>
      <c r="C828" s="29">
        <v>2</v>
      </c>
      <c r="D828" s="22" t="s">
        <v>103</v>
      </c>
      <c r="E828" s="36"/>
      <c r="F828" s="135" t="s">
        <v>75</v>
      </c>
      <c r="G828" s="41">
        <v>84</v>
      </c>
      <c r="H828" s="36" t="s">
        <v>77</v>
      </c>
      <c r="I828" s="22">
        <v>3</v>
      </c>
      <c r="J828" s="134">
        <f>VLOOKUP(I828,'invulblad normen'!$A$10:$C$21,3,FALSE)</f>
        <v>0</v>
      </c>
      <c r="K828" s="22">
        <f t="shared" si="24"/>
        <v>0</v>
      </c>
      <c r="L828" s="22">
        <f t="shared" si="25"/>
        <v>0</v>
      </c>
    </row>
    <row r="829" spans="1:12" x14ac:dyDescent="0.25">
      <c r="A829" s="22" t="s">
        <v>143</v>
      </c>
      <c r="B829" s="22" t="s">
        <v>149</v>
      </c>
      <c r="C829" s="29">
        <v>2</v>
      </c>
      <c r="D829" s="22" t="s">
        <v>136</v>
      </c>
      <c r="E829" s="36"/>
      <c r="F829" s="29" t="s">
        <v>939</v>
      </c>
      <c r="G829" s="41">
        <v>25</v>
      </c>
      <c r="H829" s="36" t="s">
        <v>77</v>
      </c>
      <c r="I829" s="22">
        <v>6</v>
      </c>
      <c r="J829" s="134">
        <f>VLOOKUP(I829,'invulblad normen'!$A$10:$C$21,3,FALSE)</f>
        <v>0</v>
      </c>
      <c r="K829" s="22">
        <f t="shared" si="24"/>
        <v>0</v>
      </c>
      <c r="L829" s="22">
        <f t="shared" si="25"/>
        <v>0</v>
      </c>
    </row>
    <row r="830" spans="1:12" x14ac:dyDescent="0.25">
      <c r="A830" s="22" t="s">
        <v>143</v>
      </c>
      <c r="B830" s="22" t="s">
        <v>149</v>
      </c>
      <c r="C830" s="29">
        <v>2</v>
      </c>
      <c r="D830" s="22" t="s">
        <v>72</v>
      </c>
      <c r="E830" s="36"/>
      <c r="F830" s="132" t="s">
        <v>940</v>
      </c>
      <c r="G830" s="41">
        <v>18</v>
      </c>
      <c r="H830" s="36" t="s">
        <v>77</v>
      </c>
      <c r="I830" s="22">
        <v>3</v>
      </c>
      <c r="J830" s="134">
        <f>VLOOKUP(I830,'invulblad normen'!$A$10:$C$21,3,FALSE)</f>
        <v>0</v>
      </c>
      <c r="K830" s="22">
        <f t="shared" si="24"/>
        <v>0</v>
      </c>
      <c r="L830" s="22">
        <f t="shared" si="25"/>
        <v>0</v>
      </c>
    </row>
    <row r="831" spans="1:12" x14ac:dyDescent="0.25">
      <c r="A831" s="22" t="s">
        <v>143</v>
      </c>
      <c r="B831" s="22" t="s">
        <v>149</v>
      </c>
      <c r="C831" s="29">
        <v>2</v>
      </c>
      <c r="D831" s="22" t="s">
        <v>207</v>
      </c>
      <c r="E831" s="36"/>
      <c r="F831" s="132" t="s">
        <v>940</v>
      </c>
      <c r="G831" s="41">
        <v>53</v>
      </c>
      <c r="H831" s="36" t="s">
        <v>77</v>
      </c>
      <c r="I831" s="22">
        <v>3</v>
      </c>
      <c r="J831" s="134">
        <f>VLOOKUP(I831,'invulblad normen'!$A$10:$C$21,3,FALSE)</f>
        <v>0</v>
      </c>
      <c r="K831" s="22">
        <f t="shared" si="24"/>
        <v>0</v>
      </c>
      <c r="L831" s="22">
        <f t="shared" si="25"/>
        <v>0</v>
      </c>
    </row>
    <row r="832" spans="1:12" x14ac:dyDescent="0.25">
      <c r="A832" s="22" t="s">
        <v>143</v>
      </c>
      <c r="B832" s="22" t="s">
        <v>149</v>
      </c>
      <c r="C832" s="29">
        <v>2</v>
      </c>
      <c r="D832" s="22" t="s">
        <v>271</v>
      </c>
      <c r="E832" s="36"/>
      <c r="F832" s="29" t="s">
        <v>941</v>
      </c>
      <c r="G832" s="41">
        <v>18</v>
      </c>
      <c r="H832" s="36" t="s">
        <v>76</v>
      </c>
      <c r="I832" s="22">
        <v>8</v>
      </c>
      <c r="J832" s="134">
        <f>VLOOKUP(I832,'invulblad normen'!$A$10:$C$21,3,FALSE)</f>
        <v>0</v>
      </c>
      <c r="K832" s="22">
        <f t="shared" si="24"/>
        <v>0</v>
      </c>
      <c r="L832" s="22">
        <f t="shared" si="25"/>
        <v>0</v>
      </c>
    </row>
    <row r="833" spans="1:12" x14ac:dyDescent="0.25">
      <c r="A833" s="22" t="s">
        <v>143</v>
      </c>
      <c r="B833" s="22" t="s">
        <v>149</v>
      </c>
      <c r="C833" s="29">
        <v>2</v>
      </c>
      <c r="D833" s="22" t="s">
        <v>172</v>
      </c>
      <c r="E833" s="36"/>
      <c r="F833" s="29" t="s">
        <v>939</v>
      </c>
      <c r="G833" s="41">
        <v>24</v>
      </c>
      <c r="H833" s="36" t="s">
        <v>77</v>
      </c>
      <c r="I833" s="22">
        <v>6</v>
      </c>
      <c r="J833" s="134">
        <f>VLOOKUP(I833,'invulblad normen'!$A$10:$C$21,3,FALSE)</f>
        <v>0</v>
      </c>
      <c r="K833" s="22">
        <f t="shared" si="24"/>
        <v>0</v>
      </c>
      <c r="L833" s="22">
        <f t="shared" si="25"/>
        <v>0</v>
      </c>
    </row>
    <row r="834" spans="1:12" x14ac:dyDescent="0.25">
      <c r="A834" s="22" t="s">
        <v>143</v>
      </c>
      <c r="B834" s="22" t="s">
        <v>149</v>
      </c>
      <c r="C834" s="29">
        <v>2</v>
      </c>
      <c r="D834" s="22" t="s">
        <v>221</v>
      </c>
      <c r="E834" s="36"/>
      <c r="F834" s="132" t="s">
        <v>940</v>
      </c>
      <c r="G834" s="41">
        <v>26</v>
      </c>
      <c r="H834" s="36" t="s">
        <v>77</v>
      </c>
      <c r="I834" s="22">
        <v>3</v>
      </c>
      <c r="J834" s="134">
        <f>VLOOKUP(I834,'invulblad normen'!$A$10:$C$21,3,FALSE)</f>
        <v>0</v>
      </c>
      <c r="K834" s="22">
        <f t="shared" si="24"/>
        <v>0</v>
      </c>
      <c r="L834" s="22">
        <f t="shared" si="25"/>
        <v>0</v>
      </c>
    </row>
    <row r="835" spans="1:12" x14ac:dyDescent="0.25">
      <c r="A835" s="22" t="s">
        <v>143</v>
      </c>
      <c r="B835" s="22" t="s">
        <v>149</v>
      </c>
      <c r="C835" s="63" t="s">
        <v>946</v>
      </c>
      <c r="D835" s="22" t="s">
        <v>432</v>
      </c>
      <c r="E835" s="36"/>
      <c r="F835" s="132" t="s">
        <v>938</v>
      </c>
      <c r="G835" s="41">
        <v>202</v>
      </c>
      <c r="H835" s="36" t="s">
        <v>77</v>
      </c>
      <c r="I835" s="22">
        <v>1</v>
      </c>
      <c r="J835" s="134">
        <f>VLOOKUP(I835,'invulblad normen'!$A$10:$C$21,3,FALSE)</f>
        <v>0</v>
      </c>
      <c r="K835" s="22">
        <f t="shared" si="24"/>
        <v>0</v>
      </c>
      <c r="L835" s="22">
        <f t="shared" si="25"/>
        <v>0</v>
      </c>
    </row>
    <row r="836" spans="1:12" x14ac:dyDescent="0.25">
      <c r="A836" s="22" t="s">
        <v>143</v>
      </c>
      <c r="B836" s="22" t="s">
        <v>149</v>
      </c>
      <c r="C836" s="63" t="s">
        <v>946</v>
      </c>
      <c r="D836" s="22" t="s">
        <v>441</v>
      </c>
      <c r="E836" s="36"/>
      <c r="F836" s="132" t="s">
        <v>938</v>
      </c>
      <c r="G836" s="41">
        <v>107</v>
      </c>
      <c r="H836" s="30" t="s">
        <v>73</v>
      </c>
      <c r="I836" s="22">
        <v>1</v>
      </c>
      <c r="J836" s="134">
        <f>VLOOKUP(I836,'invulblad normen'!$A$10:$C$21,3,FALSE)</f>
        <v>0</v>
      </c>
      <c r="K836" s="22">
        <f t="shared" si="24"/>
        <v>0</v>
      </c>
      <c r="L836" s="22">
        <f t="shared" si="25"/>
        <v>0</v>
      </c>
    </row>
    <row r="837" spans="1:12" x14ac:dyDescent="0.25">
      <c r="A837" s="22" t="s">
        <v>143</v>
      </c>
      <c r="B837" s="22" t="s">
        <v>149</v>
      </c>
      <c r="C837" s="63">
        <v>1</v>
      </c>
      <c r="D837" s="22" t="s">
        <v>432</v>
      </c>
      <c r="E837" s="36"/>
      <c r="F837" s="132" t="s">
        <v>938</v>
      </c>
      <c r="G837" s="41">
        <v>300</v>
      </c>
      <c r="H837" s="36" t="s">
        <v>77</v>
      </c>
      <c r="I837" s="22">
        <v>1</v>
      </c>
      <c r="J837" s="134">
        <f>VLOOKUP(I837,'invulblad normen'!$A$10:$C$21,3,FALSE)</f>
        <v>0</v>
      </c>
      <c r="K837" s="22">
        <f t="shared" si="24"/>
        <v>0</v>
      </c>
      <c r="L837" s="22">
        <f t="shared" si="25"/>
        <v>0</v>
      </c>
    </row>
    <row r="838" spans="1:12" x14ac:dyDescent="0.25">
      <c r="A838" s="22" t="s">
        <v>143</v>
      </c>
      <c r="B838" s="22" t="s">
        <v>149</v>
      </c>
      <c r="C838" s="63">
        <v>1</v>
      </c>
      <c r="D838" s="22" t="s">
        <v>432</v>
      </c>
      <c r="E838" s="36"/>
      <c r="F838" s="132" t="s">
        <v>938</v>
      </c>
      <c r="G838" s="41">
        <v>276</v>
      </c>
      <c r="H838" s="30" t="s">
        <v>73</v>
      </c>
      <c r="I838" s="22">
        <v>1</v>
      </c>
      <c r="J838" s="134">
        <f>VLOOKUP(I838,'invulblad normen'!$A$10:$C$21,3,FALSE)</f>
        <v>0</v>
      </c>
      <c r="K838" s="22">
        <f t="shared" si="24"/>
        <v>0</v>
      </c>
      <c r="L838" s="22">
        <f t="shared" si="25"/>
        <v>0</v>
      </c>
    </row>
    <row r="839" spans="1:12" x14ac:dyDescent="0.25">
      <c r="A839" s="22" t="s">
        <v>143</v>
      </c>
      <c r="B839" s="22" t="s">
        <v>149</v>
      </c>
      <c r="C839" s="29">
        <v>2</v>
      </c>
      <c r="D839" s="22" t="s">
        <v>165</v>
      </c>
      <c r="E839" s="36"/>
      <c r="F839" s="132" t="s">
        <v>938</v>
      </c>
      <c r="G839" s="41">
        <v>38</v>
      </c>
      <c r="H839" s="36" t="s">
        <v>77</v>
      </c>
      <c r="I839" s="22">
        <v>1</v>
      </c>
      <c r="J839" s="134">
        <f>VLOOKUP(I839,'invulblad normen'!$A$10:$C$21,3,FALSE)</f>
        <v>0</v>
      </c>
      <c r="K839" s="22">
        <f t="shared" ref="K839:K868" si="26">J839*G839</f>
        <v>0</v>
      </c>
      <c r="L839" s="22">
        <f t="shared" ref="L839:L868" si="27">K839/200</f>
        <v>0</v>
      </c>
    </row>
    <row r="840" spans="1:12" x14ac:dyDescent="0.25">
      <c r="A840" s="22" t="s">
        <v>143</v>
      </c>
      <c r="B840" s="22" t="s">
        <v>149</v>
      </c>
      <c r="C840" s="29">
        <v>2</v>
      </c>
      <c r="D840" s="22" t="s">
        <v>165</v>
      </c>
      <c r="E840" s="36"/>
      <c r="F840" s="132" t="s">
        <v>938</v>
      </c>
      <c r="G840" s="41">
        <v>54</v>
      </c>
      <c r="H840" s="36" t="s">
        <v>77</v>
      </c>
      <c r="I840" s="22">
        <v>1</v>
      </c>
      <c r="J840" s="134">
        <f>VLOOKUP(I840,'invulblad normen'!$A$10:$C$21,3,FALSE)</f>
        <v>0</v>
      </c>
      <c r="K840" s="22">
        <f t="shared" si="26"/>
        <v>0</v>
      </c>
      <c r="L840" s="22">
        <f t="shared" si="27"/>
        <v>0</v>
      </c>
    </row>
    <row r="841" spans="1:12" x14ac:dyDescent="0.25">
      <c r="A841" s="22" t="s">
        <v>143</v>
      </c>
      <c r="B841" s="22" t="s">
        <v>149</v>
      </c>
      <c r="C841" s="29">
        <v>2</v>
      </c>
      <c r="D841" s="22" t="s">
        <v>469</v>
      </c>
      <c r="E841" s="36"/>
      <c r="F841" s="132" t="s">
        <v>938</v>
      </c>
      <c r="G841" s="41">
        <v>17</v>
      </c>
      <c r="H841" s="36" t="s">
        <v>77</v>
      </c>
      <c r="I841" s="22">
        <v>1</v>
      </c>
      <c r="J841" s="134">
        <f>VLOOKUP(I841,'invulblad normen'!$A$10:$C$21,3,FALSE)</f>
        <v>0</v>
      </c>
      <c r="K841" s="22">
        <f t="shared" si="26"/>
        <v>0</v>
      </c>
      <c r="L841" s="22">
        <f t="shared" si="27"/>
        <v>0</v>
      </c>
    </row>
    <row r="842" spans="1:12" x14ac:dyDescent="0.25">
      <c r="A842" s="22" t="s">
        <v>143</v>
      </c>
      <c r="B842" s="22" t="s">
        <v>149</v>
      </c>
      <c r="C842" s="29">
        <v>2</v>
      </c>
      <c r="D842" s="22" t="s">
        <v>470</v>
      </c>
      <c r="E842" s="36"/>
      <c r="F842" s="132" t="s">
        <v>938</v>
      </c>
      <c r="G842" s="41">
        <v>48</v>
      </c>
      <c r="H842" s="36" t="s">
        <v>77</v>
      </c>
      <c r="I842" s="22">
        <v>1</v>
      </c>
      <c r="J842" s="134">
        <f>VLOOKUP(I842,'invulblad normen'!$A$10:$C$21,3,FALSE)</f>
        <v>0</v>
      </c>
      <c r="K842" s="22">
        <f t="shared" si="26"/>
        <v>0</v>
      </c>
      <c r="L842" s="22">
        <f t="shared" si="27"/>
        <v>0</v>
      </c>
    </row>
    <row r="843" spans="1:12" x14ac:dyDescent="0.25">
      <c r="A843" s="22" t="s">
        <v>143</v>
      </c>
      <c r="B843" s="22" t="s">
        <v>149</v>
      </c>
      <c r="C843" s="29">
        <v>2</v>
      </c>
      <c r="D843" s="22" t="s">
        <v>472</v>
      </c>
      <c r="E843" s="36"/>
      <c r="F843" s="132" t="s">
        <v>938</v>
      </c>
      <c r="G843" s="41">
        <v>11</v>
      </c>
      <c r="H843" s="36" t="s">
        <v>77</v>
      </c>
      <c r="I843" s="22">
        <v>1</v>
      </c>
      <c r="J843" s="134">
        <f>VLOOKUP(I843,'invulblad normen'!$A$10:$C$21,3,FALSE)</f>
        <v>0</v>
      </c>
      <c r="K843" s="22">
        <f t="shared" si="26"/>
        <v>0</v>
      </c>
      <c r="L843" s="22">
        <f t="shared" si="27"/>
        <v>0</v>
      </c>
    </row>
    <row r="844" spans="1:12" x14ac:dyDescent="0.25">
      <c r="A844" s="22" t="s">
        <v>143</v>
      </c>
      <c r="B844" s="22" t="s">
        <v>149</v>
      </c>
      <c r="C844" s="29">
        <v>2</v>
      </c>
      <c r="D844" s="22" t="s">
        <v>473</v>
      </c>
      <c r="E844" s="36"/>
      <c r="F844" s="132" t="s">
        <v>938</v>
      </c>
      <c r="G844" s="41">
        <v>66</v>
      </c>
      <c r="H844" s="36" t="s">
        <v>77</v>
      </c>
      <c r="I844" s="22">
        <v>1</v>
      </c>
      <c r="J844" s="134">
        <f>VLOOKUP(I844,'invulblad normen'!$A$10:$C$21,3,FALSE)</f>
        <v>0</v>
      </c>
      <c r="K844" s="22">
        <f t="shared" si="26"/>
        <v>0</v>
      </c>
      <c r="L844" s="22">
        <f t="shared" si="27"/>
        <v>0</v>
      </c>
    </row>
    <row r="845" spans="1:12" x14ac:dyDescent="0.25">
      <c r="A845" s="22" t="s">
        <v>143</v>
      </c>
      <c r="B845" s="22" t="s">
        <v>149</v>
      </c>
      <c r="C845" s="29">
        <v>2</v>
      </c>
      <c r="D845" s="22" t="s">
        <v>475</v>
      </c>
      <c r="E845" s="36"/>
      <c r="F845" s="132" t="s">
        <v>938</v>
      </c>
      <c r="G845" s="41">
        <v>49</v>
      </c>
      <c r="H845" s="36" t="s">
        <v>77</v>
      </c>
      <c r="I845" s="22">
        <v>1</v>
      </c>
      <c r="J845" s="134">
        <f>VLOOKUP(I845,'invulblad normen'!$A$10:$C$21,3,FALSE)</f>
        <v>0</v>
      </c>
      <c r="K845" s="22">
        <f t="shared" si="26"/>
        <v>0</v>
      </c>
      <c r="L845" s="22">
        <f t="shared" si="27"/>
        <v>0</v>
      </c>
    </row>
    <row r="846" spans="1:12" x14ac:dyDescent="0.25">
      <c r="A846" s="22" t="s">
        <v>143</v>
      </c>
      <c r="B846" s="22" t="s">
        <v>149</v>
      </c>
      <c r="C846" s="29">
        <v>2</v>
      </c>
      <c r="D846" s="22" t="s">
        <v>476</v>
      </c>
      <c r="E846" s="36"/>
      <c r="F846" s="132" t="s">
        <v>938</v>
      </c>
      <c r="G846" s="41">
        <v>51</v>
      </c>
      <c r="H846" s="36" t="s">
        <v>77</v>
      </c>
      <c r="I846" s="22">
        <v>1</v>
      </c>
      <c r="J846" s="134">
        <f>VLOOKUP(I846,'invulblad normen'!$A$10:$C$21,3,FALSE)</f>
        <v>0</v>
      </c>
      <c r="K846" s="22">
        <f t="shared" si="26"/>
        <v>0</v>
      </c>
      <c r="L846" s="22">
        <f t="shared" si="27"/>
        <v>0</v>
      </c>
    </row>
    <row r="847" spans="1:12" x14ac:dyDescent="0.25">
      <c r="A847" s="22" t="s">
        <v>143</v>
      </c>
      <c r="B847" s="22" t="s">
        <v>149</v>
      </c>
      <c r="C847" s="29">
        <v>2</v>
      </c>
      <c r="D847" s="22" t="s">
        <v>477</v>
      </c>
      <c r="E847" s="36"/>
      <c r="F847" s="132" t="s">
        <v>938</v>
      </c>
      <c r="G847" s="41">
        <v>21</v>
      </c>
      <c r="H847" s="36" t="s">
        <v>77</v>
      </c>
      <c r="I847" s="22">
        <v>1</v>
      </c>
      <c r="J847" s="134">
        <f>VLOOKUP(I847,'invulblad normen'!$A$10:$C$21,3,FALSE)</f>
        <v>0</v>
      </c>
      <c r="K847" s="22">
        <f t="shared" si="26"/>
        <v>0</v>
      </c>
      <c r="L847" s="22">
        <f t="shared" si="27"/>
        <v>0</v>
      </c>
    </row>
    <row r="848" spans="1:12" x14ac:dyDescent="0.25">
      <c r="A848" s="22" t="s">
        <v>143</v>
      </c>
      <c r="B848" s="22" t="s">
        <v>149</v>
      </c>
      <c r="C848" s="29">
        <v>2</v>
      </c>
      <c r="D848" s="22" t="s">
        <v>157</v>
      </c>
      <c r="E848" s="36"/>
      <c r="F848" s="132" t="s">
        <v>938</v>
      </c>
      <c r="G848" s="41">
        <v>61</v>
      </c>
      <c r="H848" s="36" t="s">
        <v>77</v>
      </c>
      <c r="I848" s="22">
        <v>1</v>
      </c>
      <c r="J848" s="134">
        <f>VLOOKUP(I848,'invulblad normen'!$A$10:$C$21,3,FALSE)</f>
        <v>0</v>
      </c>
      <c r="K848" s="22">
        <f t="shared" si="26"/>
        <v>0</v>
      </c>
      <c r="L848" s="22">
        <f t="shared" si="27"/>
        <v>0</v>
      </c>
    </row>
    <row r="849" spans="1:12" x14ac:dyDescent="0.25">
      <c r="A849" s="22" t="s">
        <v>143</v>
      </c>
      <c r="B849" s="22" t="s">
        <v>149</v>
      </c>
      <c r="C849" s="29">
        <v>2</v>
      </c>
      <c r="D849" s="22" t="s">
        <v>165</v>
      </c>
      <c r="E849" s="36"/>
      <c r="F849" s="132" t="s">
        <v>938</v>
      </c>
      <c r="G849" s="41">
        <v>54</v>
      </c>
      <c r="H849" s="36" t="s">
        <v>77</v>
      </c>
      <c r="I849" s="22">
        <v>1</v>
      </c>
      <c r="J849" s="134">
        <f>VLOOKUP(I849,'invulblad normen'!$A$10:$C$21,3,FALSE)</f>
        <v>0</v>
      </c>
      <c r="K849" s="22">
        <f t="shared" si="26"/>
        <v>0</v>
      </c>
      <c r="L849" s="22">
        <f t="shared" si="27"/>
        <v>0</v>
      </c>
    </row>
    <row r="850" spans="1:12" x14ac:dyDescent="0.25">
      <c r="A850" s="22" t="s">
        <v>143</v>
      </c>
      <c r="B850" s="22" t="s">
        <v>149</v>
      </c>
      <c r="C850" s="29">
        <v>2</v>
      </c>
      <c r="D850" s="22" t="s">
        <v>478</v>
      </c>
      <c r="E850" s="36"/>
      <c r="F850" s="132" t="s">
        <v>938</v>
      </c>
      <c r="G850" s="41">
        <v>68</v>
      </c>
      <c r="H850" s="36" t="s">
        <v>77</v>
      </c>
      <c r="I850" s="22">
        <v>1</v>
      </c>
      <c r="J850" s="134">
        <f>VLOOKUP(I850,'invulblad normen'!$A$10:$C$21,3,FALSE)</f>
        <v>0</v>
      </c>
      <c r="K850" s="22">
        <f t="shared" si="26"/>
        <v>0</v>
      </c>
      <c r="L850" s="22">
        <f t="shared" si="27"/>
        <v>0</v>
      </c>
    </row>
    <row r="851" spans="1:12" x14ac:dyDescent="0.25">
      <c r="A851" s="22" t="s">
        <v>143</v>
      </c>
      <c r="B851" s="22" t="s">
        <v>149</v>
      </c>
      <c r="C851" s="29">
        <v>2</v>
      </c>
      <c r="D851" s="22" t="s">
        <v>479</v>
      </c>
      <c r="E851" s="36"/>
      <c r="F851" s="132" t="s">
        <v>938</v>
      </c>
      <c r="G851" s="41">
        <v>53</v>
      </c>
      <c r="H851" s="36" t="s">
        <v>77</v>
      </c>
      <c r="I851" s="22">
        <v>1</v>
      </c>
      <c r="J851" s="134">
        <f>VLOOKUP(I851,'invulblad normen'!$A$10:$C$21,3,FALSE)</f>
        <v>0</v>
      </c>
      <c r="K851" s="22">
        <f t="shared" si="26"/>
        <v>0</v>
      </c>
      <c r="L851" s="22">
        <f t="shared" si="27"/>
        <v>0</v>
      </c>
    </row>
    <row r="852" spans="1:12" x14ac:dyDescent="0.25">
      <c r="A852" s="22" t="s">
        <v>143</v>
      </c>
      <c r="B852" s="22" t="s">
        <v>149</v>
      </c>
      <c r="C852" s="29">
        <v>2</v>
      </c>
      <c r="D852" s="22" t="s">
        <v>480</v>
      </c>
      <c r="E852" s="36"/>
      <c r="F852" s="132" t="s">
        <v>938</v>
      </c>
      <c r="G852" s="41">
        <v>26</v>
      </c>
      <c r="H852" s="36" t="s">
        <v>77</v>
      </c>
      <c r="I852" s="22">
        <v>1</v>
      </c>
      <c r="J852" s="134">
        <f>VLOOKUP(I852,'invulblad normen'!$A$10:$C$21,3,FALSE)</f>
        <v>0</v>
      </c>
      <c r="K852" s="22">
        <f t="shared" si="26"/>
        <v>0</v>
      </c>
      <c r="L852" s="22">
        <f t="shared" si="27"/>
        <v>0</v>
      </c>
    </row>
    <row r="853" spans="1:12" x14ac:dyDescent="0.25">
      <c r="A853" s="22" t="s">
        <v>143</v>
      </c>
      <c r="B853" s="22" t="s">
        <v>149</v>
      </c>
      <c r="C853" s="29">
        <v>2</v>
      </c>
      <c r="D853" s="22" t="s">
        <v>432</v>
      </c>
      <c r="E853" s="36"/>
      <c r="F853" s="132" t="s">
        <v>938</v>
      </c>
      <c r="G853" s="41">
        <v>262</v>
      </c>
      <c r="H853" s="36" t="s">
        <v>77</v>
      </c>
      <c r="I853" s="22">
        <v>1</v>
      </c>
      <c r="J853" s="134">
        <f>VLOOKUP(I853,'invulblad normen'!$A$10:$C$21,3,FALSE)</f>
        <v>0</v>
      </c>
      <c r="K853" s="22">
        <f t="shared" si="26"/>
        <v>0</v>
      </c>
      <c r="L853" s="22">
        <f t="shared" si="27"/>
        <v>0</v>
      </c>
    </row>
    <row r="854" spans="1:12" x14ac:dyDescent="0.25">
      <c r="A854" s="22" t="s">
        <v>143</v>
      </c>
      <c r="B854" s="22" t="s">
        <v>149</v>
      </c>
      <c r="C854" s="29">
        <v>2</v>
      </c>
      <c r="D854" s="22" t="s">
        <v>481</v>
      </c>
      <c r="E854" s="36"/>
      <c r="F854" s="132" t="s">
        <v>938</v>
      </c>
      <c r="G854" s="41">
        <v>52</v>
      </c>
      <c r="H854" s="36" t="s">
        <v>77</v>
      </c>
      <c r="I854" s="22">
        <v>1</v>
      </c>
      <c r="J854" s="134">
        <f>VLOOKUP(I854,'invulblad normen'!$A$10:$C$21,3,FALSE)</f>
        <v>0</v>
      </c>
      <c r="K854" s="22">
        <f t="shared" si="26"/>
        <v>0</v>
      </c>
      <c r="L854" s="22">
        <f t="shared" si="27"/>
        <v>0</v>
      </c>
    </row>
    <row r="855" spans="1:12" x14ac:dyDescent="0.25">
      <c r="A855" s="22" t="s">
        <v>143</v>
      </c>
      <c r="B855" s="22" t="s">
        <v>149</v>
      </c>
      <c r="C855" s="29">
        <v>2</v>
      </c>
      <c r="D855" s="22" t="s">
        <v>482</v>
      </c>
      <c r="E855" s="36"/>
      <c r="F855" s="132" t="s">
        <v>938</v>
      </c>
      <c r="G855" s="41">
        <v>68</v>
      </c>
      <c r="H855" s="36" t="s">
        <v>77</v>
      </c>
      <c r="I855" s="22">
        <v>1</v>
      </c>
      <c r="J855" s="134">
        <f>VLOOKUP(I855,'invulblad normen'!$A$10:$C$21,3,FALSE)</f>
        <v>0</v>
      </c>
      <c r="K855" s="22">
        <f t="shared" si="26"/>
        <v>0</v>
      </c>
      <c r="L855" s="22">
        <f t="shared" si="27"/>
        <v>0</v>
      </c>
    </row>
    <row r="856" spans="1:12" x14ac:dyDescent="0.25">
      <c r="A856" s="22" t="s">
        <v>143</v>
      </c>
      <c r="B856" s="22" t="s">
        <v>150</v>
      </c>
      <c r="C856" s="63" t="s">
        <v>946</v>
      </c>
      <c r="D856" s="22" t="s">
        <v>123</v>
      </c>
      <c r="E856" s="36"/>
      <c r="F856" s="132" t="s">
        <v>940</v>
      </c>
      <c r="G856" s="41">
        <v>50</v>
      </c>
      <c r="H856" s="36" t="s">
        <v>77</v>
      </c>
      <c r="I856" s="22">
        <v>3</v>
      </c>
      <c r="J856" s="134">
        <f>VLOOKUP(I856,'invulblad normen'!$A$10:$C$21,3,FALSE)</f>
        <v>0</v>
      </c>
      <c r="K856" s="22">
        <f t="shared" si="26"/>
        <v>0</v>
      </c>
      <c r="L856" s="22">
        <f t="shared" si="27"/>
        <v>0</v>
      </c>
    </row>
    <row r="857" spans="1:12" x14ac:dyDescent="0.25">
      <c r="A857" s="22" t="s">
        <v>143</v>
      </c>
      <c r="B857" s="22" t="s">
        <v>150</v>
      </c>
      <c r="C857" s="63" t="s">
        <v>946</v>
      </c>
      <c r="D857" s="22" t="s">
        <v>99</v>
      </c>
      <c r="E857" s="36"/>
      <c r="F857" s="29" t="s">
        <v>941</v>
      </c>
      <c r="G857" s="41">
        <v>5</v>
      </c>
      <c r="H857" s="36" t="s">
        <v>76</v>
      </c>
      <c r="I857" s="22">
        <v>8</v>
      </c>
      <c r="J857" s="134">
        <f>VLOOKUP(I857,'invulblad normen'!$A$10:$C$21,3,FALSE)</f>
        <v>0</v>
      </c>
      <c r="K857" s="22">
        <f t="shared" si="26"/>
        <v>0</v>
      </c>
      <c r="L857" s="22">
        <f t="shared" si="27"/>
        <v>0</v>
      </c>
    </row>
    <row r="858" spans="1:12" x14ac:dyDescent="0.25">
      <c r="A858" s="22" t="s">
        <v>143</v>
      </c>
      <c r="B858" s="22" t="s">
        <v>150</v>
      </c>
      <c r="C858" s="63" t="s">
        <v>946</v>
      </c>
      <c r="D858" s="22" t="s">
        <v>99</v>
      </c>
      <c r="E858" s="36"/>
      <c r="F858" s="29" t="s">
        <v>941</v>
      </c>
      <c r="G858" s="41">
        <v>5</v>
      </c>
      <c r="H858" s="36" t="s">
        <v>76</v>
      </c>
      <c r="I858" s="22">
        <v>8</v>
      </c>
      <c r="J858" s="134">
        <f>VLOOKUP(I858,'invulblad normen'!$A$10:$C$21,3,FALSE)</f>
        <v>0</v>
      </c>
      <c r="K858" s="22">
        <f t="shared" si="26"/>
        <v>0</v>
      </c>
      <c r="L858" s="22">
        <f t="shared" si="27"/>
        <v>0</v>
      </c>
    </row>
    <row r="859" spans="1:12" x14ac:dyDescent="0.25">
      <c r="A859" s="22" t="s">
        <v>143</v>
      </c>
      <c r="B859" s="22" t="s">
        <v>150</v>
      </c>
      <c r="C859" s="63" t="s">
        <v>946</v>
      </c>
      <c r="D859" s="22" t="s">
        <v>99</v>
      </c>
      <c r="E859" s="36"/>
      <c r="F859" s="29" t="s">
        <v>941</v>
      </c>
      <c r="G859" s="41">
        <v>5</v>
      </c>
      <c r="H859" s="36" t="s">
        <v>76</v>
      </c>
      <c r="I859" s="22">
        <v>8</v>
      </c>
      <c r="J859" s="134">
        <f>VLOOKUP(I859,'invulblad normen'!$A$10:$C$21,3,FALSE)</f>
        <v>0</v>
      </c>
      <c r="K859" s="22">
        <f t="shared" si="26"/>
        <v>0</v>
      </c>
      <c r="L859" s="22">
        <f t="shared" si="27"/>
        <v>0</v>
      </c>
    </row>
    <row r="860" spans="1:12" x14ac:dyDescent="0.25">
      <c r="A860" s="22" t="s">
        <v>143</v>
      </c>
      <c r="B860" s="22" t="s">
        <v>150</v>
      </c>
      <c r="C860" s="63" t="s">
        <v>946</v>
      </c>
      <c r="D860" s="22" t="s">
        <v>99</v>
      </c>
      <c r="E860" s="36"/>
      <c r="F860" s="29" t="s">
        <v>941</v>
      </c>
      <c r="G860" s="41">
        <v>5</v>
      </c>
      <c r="H860" s="36" t="s">
        <v>76</v>
      </c>
      <c r="I860" s="22">
        <v>8</v>
      </c>
      <c r="J860" s="134">
        <f>VLOOKUP(I860,'invulblad normen'!$A$10:$C$21,3,FALSE)</f>
        <v>0</v>
      </c>
      <c r="K860" s="22">
        <f t="shared" si="26"/>
        <v>0</v>
      </c>
      <c r="L860" s="22">
        <f t="shared" si="27"/>
        <v>0</v>
      </c>
    </row>
    <row r="861" spans="1:12" x14ac:dyDescent="0.25">
      <c r="A861" s="22" t="s">
        <v>143</v>
      </c>
      <c r="B861" s="22" t="s">
        <v>150</v>
      </c>
      <c r="C861" s="63" t="s">
        <v>946</v>
      </c>
      <c r="D861" s="22" t="s">
        <v>136</v>
      </c>
      <c r="E861" s="36"/>
      <c r="F861" s="29" t="s">
        <v>939</v>
      </c>
      <c r="G861" s="41">
        <v>25</v>
      </c>
      <c r="H861" s="36" t="s">
        <v>77</v>
      </c>
      <c r="I861" s="22">
        <v>6</v>
      </c>
      <c r="J861" s="134">
        <f>VLOOKUP(I861,'invulblad normen'!$A$10:$C$21,3,FALSE)</f>
        <v>0</v>
      </c>
      <c r="K861" s="22">
        <f t="shared" si="26"/>
        <v>0</v>
      </c>
      <c r="L861" s="22">
        <f t="shared" si="27"/>
        <v>0</v>
      </c>
    </row>
    <row r="862" spans="1:12" x14ac:dyDescent="0.25">
      <c r="A862" s="22" t="s">
        <v>143</v>
      </c>
      <c r="B862" s="22" t="s">
        <v>150</v>
      </c>
      <c r="C862" s="63" t="s">
        <v>946</v>
      </c>
      <c r="D862" s="22" t="s">
        <v>102</v>
      </c>
      <c r="E862" s="36"/>
      <c r="F862" s="135" t="s">
        <v>75</v>
      </c>
      <c r="G862" s="41">
        <v>20</v>
      </c>
      <c r="H862" s="36" t="s">
        <v>77</v>
      </c>
      <c r="I862" s="22">
        <v>3</v>
      </c>
      <c r="J862" s="134">
        <f>VLOOKUP(I862,'invulblad normen'!$A$10:$C$21,3,FALSE)</f>
        <v>0</v>
      </c>
      <c r="K862" s="22">
        <f t="shared" si="26"/>
        <v>0</v>
      </c>
      <c r="L862" s="22">
        <f t="shared" si="27"/>
        <v>0</v>
      </c>
    </row>
    <row r="863" spans="1:12" x14ac:dyDescent="0.25">
      <c r="A863" s="22" t="s">
        <v>143</v>
      </c>
      <c r="B863" s="22" t="s">
        <v>150</v>
      </c>
      <c r="C863" s="63" t="s">
        <v>946</v>
      </c>
      <c r="D863" s="22" t="s">
        <v>102</v>
      </c>
      <c r="E863" s="36"/>
      <c r="F863" s="135" t="s">
        <v>75</v>
      </c>
      <c r="G863" s="41">
        <v>35</v>
      </c>
      <c r="H863" s="36" t="s">
        <v>77</v>
      </c>
      <c r="I863" s="22">
        <v>3</v>
      </c>
      <c r="J863" s="134">
        <f>VLOOKUP(I863,'invulblad normen'!$A$10:$C$21,3,FALSE)</f>
        <v>0</v>
      </c>
      <c r="K863" s="22">
        <f t="shared" si="26"/>
        <v>0</v>
      </c>
      <c r="L863" s="22">
        <f t="shared" si="27"/>
        <v>0</v>
      </c>
    </row>
    <row r="864" spans="1:12" x14ac:dyDescent="0.25">
      <c r="A864" s="22" t="s">
        <v>143</v>
      </c>
      <c r="B864" s="22" t="s">
        <v>150</v>
      </c>
      <c r="C864" s="63" t="s">
        <v>946</v>
      </c>
      <c r="D864" s="22" t="s">
        <v>97</v>
      </c>
      <c r="E864" s="36"/>
      <c r="F864" s="132" t="s">
        <v>938</v>
      </c>
      <c r="G864" s="41">
        <v>50</v>
      </c>
      <c r="H864" s="36" t="s">
        <v>77</v>
      </c>
      <c r="I864" s="22">
        <v>1</v>
      </c>
      <c r="J864" s="134">
        <f>VLOOKUP(I864,'invulblad normen'!$A$10:$C$21,3,FALSE)</f>
        <v>0</v>
      </c>
      <c r="K864" s="22">
        <f t="shared" si="26"/>
        <v>0</v>
      </c>
      <c r="L864" s="22">
        <f t="shared" si="27"/>
        <v>0</v>
      </c>
    </row>
    <row r="865" spans="1:12" x14ac:dyDescent="0.25">
      <c r="A865" s="22" t="s">
        <v>143</v>
      </c>
      <c r="B865" s="22" t="s">
        <v>150</v>
      </c>
      <c r="C865" s="63" t="s">
        <v>946</v>
      </c>
      <c r="D865" s="22" t="s">
        <v>97</v>
      </c>
      <c r="E865" s="36"/>
      <c r="F865" s="132" t="s">
        <v>938</v>
      </c>
      <c r="G865" s="41">
        <v>50</v>
      </c>
      <c r="H865" s="36" t="s">
        <v>77</v>
      </c>
      <c r="I865" s="22">
        <v>1</v>
      </c>
      <c r="J865" s="134">
        <f>VLOOKUP(I865,'invulblad normen'!$A$10:$C$21,3,FALSE)</f>
        <v>0</v>
      </c>
      <c r="K865" s="22">
        <f t="shared" si="26"/>
        <v>0</v>
      </c>
      <c r="L865" s="22">
        <f t="shared" si="27"/>
        <v>0</v>
      </c>
    </row>
    <row r="866" spans="1:12" x14ac:dyDescent="0.25">
      <c r="A866" s="22" t="s">
        <v>143</v>
      </c>
      <c r="B866" s="22" t="s">
        <v>150</v>
      </c>
      <c r="C866" s="63" t="s">
        <v>946</v>
      </c>
      <c r="D866" s="22" t="s">
        <v>97</v>
      </c>
      <c r="E866" s="36"/>
      <c r="F866" s="132" t="s">
        <v>938</v>
      </c>
      <c r="G866" s="41">
        <v>50</v>
      </c>
      <c r="H866" s="36" t="s">
        <v>77</v>
      </c>
      <c r="I866" s="22">
        <v>1</v>
      </c>
      <c r="J866" s="134">
        <f>VLOOKUP(I866,'invulblad normen'!$A$10:$C$21,3,FALSE)</f>
        <v>0</v>
      </c>
      <c r="K866" s="22">
        <f t="shared" si="26"/>
        <v>0</v>
      </c>
      <c r="L866" s="22">
        <f t="shared" si="27"/>
        <v>0</v>
      </c>
    </row>
    <row r="867" spans="1:12" x14ac:dyDescent="0.25">
      <c r="A867" s="22" t="s">
        <v>143</v>
      </c>
      <c r="B867" s="22" t="s">
        <v>150</v>
      </c>
      <c r="C867" s="63" t="s">
        <v>946</v>
      </c>
      <c r="D867" s="22" t="s">
        <v>97</v>
      </c>
      <c r="E867" s="36"/>
      <c r="F867" s="132" t="s">
        <v>938</v>
      </c>
      <c r="G867" s="41">
        <v>50</v>
      </c>
      <c r="H867" s="36" t="s">
        <v>77</v>
      </c>
      <c r="I867" s="22">
        <v>1</v>
      </c>
      <c r="J867" s="134">
        <f>VLOOKUP(I867,'invulblad normen'!$A$10:$C$21,3,FALSE)</f>
        <v>0</v>
      </c>
      <c r="K867" s="22">
        <f t="shared" si="26"/>
        <v>0</v>
      </c>
      <c r="L867" s="22">
        <f t="shared" si="27"/>
        <v>0</v>
      </c>
    </row>
    <row r="868" spans="1:12" x14ac:dyDescent="0.25">
      <c r="A868" s="22" t="s">
        <v>143</v>
      </c>
      <c r="B868" s="22" t="s">
        <v>150</v>
      </c>
      <c r="C868" s="63" t="s">
        <v>946</v>
      </c>
      <c r="D868" s="22" t="s">
        <v>97</v>
      </c>
      <c r="E868" s="36"/>
      <c r="F868" s="132" t="s">
        <v>938</v>
      </c>
      <c r="G868" s="41">
        <v>50</v>
      </c>
      <c r="H868" s="36" t="s">
        <v>77</v>
      </c>
      <c r="I868" s="22">
        <v>1</v>
      </c>
      <c r="J868" s="134">
        <f>VLOOKUP(I868,'invulblad normen'!$A$10:$C$21,3,FALSE)</f>
        <v>0</v>
      </c>
      <c r="K868" s="22">
        <f t="shared" si="26"/>
        <v>0</v>
      </c>
      <c r="L868" s="22">
        <f t="shared" si="27"/>
        <v>0</v>
      </c>
    </row>
    <row r="869" spans="1:12" x14ac:dyDescent="0.25">
      <c r="G869" s="138">
        <f>SUBTOTAL(9,G78:G868)</f>
        <v>36986.780000000006</v>
      </c>
    </row>
  </sheetData>
  <sheetProtection algorithmName="SHA-512" hashValue="tE+97c21ksbV6fTon/DF0moDSfJ2oAi3BxFpo0M/zBRDZRHCir1MDH03OKovqgxTxodT3eypchncsemce8/zJg==" saltValue="yTOPFBXp8XEWg/zGgVmspg==" spinCount="100000" sheet="1" objects="1" scenarios="1"/>
  <autoFilter ref="A6:L868" xr:uid="{00000000-0009-0000-0000-000002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workbookViewId="0">
      <selection activeCell="A5" sqref="A5"/>
    </sheetView>
  </sheetViews>
  <sheetFormatPr defaultRowHeight="15" x14ac:dyDescent="0.25"/>
  <cols>
    <col min="1" max="1" width="24.85546875" bestFit="1" customWidth="1"/>
    <col min="2" max="2" width="23.28515625" bestFit="1" customWidth="1"/>
    <col min="3" max="3" width="12.42578125" bestFit="1" customWidth="1"/>
    <col min="4" max="4" width="16" bestFit="1" customWidth="1"/>
    <col min="5" max="5" width="8.28515625" customWidth="1"/>
    <col min="6" max="6" width="26.7109375" bestFit="1" customWidth="1"/>
  </cols>
  <sheetData>
    <row r="1" spans="1:6" x14ac:dyDescent="0.25">
      <c r="A1" s="20" t="s">
        <v>3</v>
      </c>
    </row>
    <row r="2" spans="1:6" x14ac:dyDescent="0.25">
      <c r="A2" s="20" t="s">
        <v>0</v>
      </c>
    </row>
    <row r="3" spans="1:6" x14ac:dyDescent="0.25">
      <c r="A3" s="20" t="s">
        <v>1026</v>
      </c>
    </row>
    <row r="4" spans="1:6" x14ac:dyDescent="0.25">
      <c r="A4" s="2">
        <v>43209</v>
      </c>
    </row>
    <row r="5" spans="1:6" x14ac:dyDescent="0.25">
      <c r="A5" s="21"/>
    </row>
    <row r="6" spans="1:6" x14ac:dyDescent="0.25">
      <c r="A6" s="21"/>
    </row>
    <row r="7" spans="1:6" ht="14.25" customHeight="1" x14ac:dyDescent="0.25">
      <c r="A7" s="76" t="s">
        <v>966</v>
      </c>
      <c r="B7" s="76" t="s">
        <v>10</v>
      </c>
      <c r="C7" s="76" t="s">
        <v>959</v>
      </c>
      <c r="D7" s="76" t="s">
        <v>960</v>
      </c>
      <c r="E7" s="109" t="s">
        <v>1020</v>
      </c>
      <c r="F7" s="76" t="s">
        <v>962</v>
      </c>
    </row>
    <row r="8" spans="1:6" x14ac:dyDescent="0.25">
      <c r="A8" s="69" t="s">
        <v>139</v>
      </c>
      <c r="B8" s="24" t="s">
        <v>956</v>
      </c>
      <c r="C8" s="67">
        <v>1300</v>
      </c>
      <c r="D8" s="67">
        <v>200</v>
      </c>
      <c r="E8" s="107">
        <f>C8+D8</f>
        <v>1500</v>
      </c>
      <c r="F8" s="71"/>
    </row>
    <row r="9" spans="1:6" x14ac:dyDescent="0.25">
      <c r="A9" s="69" t="s">
        <v>139</v>
      </c>
      <c r="B9" s="24" t="s">
        <v>145</v>
      </c>
      <c r="C9" s="67">
        <v>800</v>
      </c>
      <c r="D9" s="67">
        <v>70</v>
      </c>
      <c r="E9" s="107">
        <f t="shared" ref="E9:E14" si="0">C9+D9</f>
        <v>870</v>
      </c>
      <c r="F9" s="72"/>
    </row>
    <row r="10" spans="1:6" x14ac:dyDescent="0.25">
      <c r="A10" s="69" t="s">
        <v>139</v>
      </c>
      <c r="B10" s="24" t="s">
        <v>957</v>
      </c>
      <c r="C10" s="67">
        <v>1300</v>
      </c>
      <c r="D10" s="67">
        <v>200</v>
      </c>
      <c r="E10" s="107">
        <f t="shared" si="0"/>
        <v>1500</v>
      </c>
      <c r="F10" s="72"/>
    </row>
    <row r="11" spans="1:6" x14ac:dyDescent="0.25">
      <c r="A11" s="69" t="s">
        <v>958</v>
      </c>
      <c r="B11" s="64"/>
      <c r="C11" s="68">
        <v>1000</v>
      </c>
      <c r="D11" s="73">
        <v>240</v>
      </c>
      <c r="E11" s="107">
        <f t="shared" si="0"/>
        <v>1240</v>
      </c>
      <c r="F11" s="72"/>
    </row>
    <row r="12" spans="1:6" x14ac:dyDescent="0.25">
      <c r="A12" s="69" t="s">
        <v>141</v>
      </c>
      <c r="B12" s="64"/>
      <c r="C12" s="68">
        <v>1760</v>
      </c>
      <c r="D12" s="74">
        <v>424</v>
      </c>
      <c r="E12" s="107">
        <f t="shared" si="0"/>
        <v>2184</v>
      </c>
      <c r="F12" s="71"/>
    </row>
    <row r="13" spans="1:6" x14ac:dyDescent="0.25">
      <c r="A13" s="70" t="s">
        <v>140</v>
      </c>
      <c r="B13" s="64"/>
      <c r="C13" s="68">
        <v>460</v>
      </c>
      <c r="D13" s="74">
        <v>110</v>
      </c>
      <c r="E13" s="107">
        <f t="shared" si="0"/>
        <v>570</v>
      </c>
      <c r="F13" s="71" t="s">
        <v>963</v>
      </c>
    </row>
    <row r="14" spans="1:6" ht="15.75" thickBot="1" x14ac:dyDescent="0.3">
      <c r="A14" s="69" t="s">
        <v>965</v>
      </c>
      <c r="B14" s="64"/>
      <c r="C14" s="77">
        <v>980</v>
      </c>
      <c r="D14" s="78">
        <v>1580</v>
      </c>
      <c r="E14" s="108">
        <f t="shared" si="0"/>
        <v>2560</v>
      </c>
      <c r="F14" s="71" t="s">
        <v>964</v>
      </c>
    </row>
    <row r="15" spans="1:6" x14ac:dyDescent="0.25">
      <c r="A15" s="64"/>
      <c r="B15" s="66" t="s">
        <v>961</v>
      </c>
      <c r="C15" s="75">
        <f>SUM(C8:C14)</f>
        <v>7600</v>
      </c>
      <c r="D15" s="75">
        <f>SUM(D8:D14)</f>
        <v>2824</v>
      </c>
      <c r="E15" s="107">
        <f>SUM(E8:E14)</f>
        <v>10424</v>
      </c>
      <c r="F15" s="64"/>
    </row>
  </sheetData>
  <sheetProtection algorithmName="SHA-512" hashValue="w89JggPBuef6ZNshXHiLLlmH2jgrjrQ1XsTQCxzusZE1i80wVPf6ZUFOPGbSS/cFzezI4/um0tgE4PYvMv/WCg==" saltValue="TN/nOdKP8ndwPqpL1PFEq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2"/>
  <sheetViews>
    <sheetView workbookViewId="0">
      <selection activeCell="F4" sqref="F4"/>
    </sheetView>
  </sheetViews>
  <sheetFormatPr defaultRowHeight="15" x14ac:dyDescent="0.25"/>
  <cols>
    <col min="2" max="2" width="25.85546875" bestFit="1" customWidth="1"/>
    <col min="3" max="3" width="24.28515625" bestFit="1" customWidth="1"/>
    <col min="4" max="4" width="34.42578125" bestFit="1" customWidth="1"/>
    <col min="5" max="5" width="11.85546875" bestFit="1" customWidth="1"/>
    <col min="6" max="6" width="9.140625" bestFit="1" customWidth="1"/>
    <col min="7" max="7" width="9.140625" customWidth="1"/>
    <col min="8" max="8" width="7.85546875" bestFit="1" customWidth="1"/>
    <col min="9" max="9" width="4.42578125" bestFit="1" customWidth="1"/>
    <col min="10" max="10" width="8.28515625" customWidth="1"/>
    <col min="11" max="11" width="5.5703125" bestFit="1" customWidth="1"/>
    <col min="12" max="12" width="6.5703125" bestFit="1" customWidth="1"/>
    <col min="13" max="13" width="12" bestFit="1" customWidth="1"/>
    <col min="14" max="17" width="5.5703125" bestFit="1" customWidth="1"/>
    <col min="18" max="18" width="9.28515625" customWidth="1"/>
    <col min="19" max="19" width="6.85546875" bestFit="1" customWidth="1"/>
    <col min="20" max="21" width="4.42578125" bestFit="1" customWidth="1"/>
    <col min="22" max="22" width="9" customWidth="1"/>
    <col min="23" max="23" width="19.85546875" bestFit="1" customWidth="1"/>
    <col min="24" max="24" width="20.28515625" bestFit="1" customWidth="1"/>
  </cols>
  <sheetData>
    <row r="1" spans="1:24" ht="106.5" x14ac:dyDescent="0.25">
      <c r="A1" s="84" t="s">
        <v>969</v>
      </c>
      <c r="B1" s="84" t="s">
        <v>966</v>
      </c>
      <c r="C1" s="84" t="s">
        <v>970</v>
      </c>
      <c r="D1" s="84" t="s">
        <v>971</v>
      </c>
      <c r="E1" s="84" t="s">
        <v>972</v>
      </c>
      <c r="F1" s="84" t="s">
        <v>1005</v>
      </c>
      <c r="G1" s="84" t="s">
        <v>1006</v>
      </c>
      <c r="H1" s="84" t="s">
        <v>973</v>
      </c>
      <c r="I1" s="84" t="s">
        <v>974</v>
      </c>
      <c r="J1" s="84" t="s">
        <v>975</v>
      </c>
      <c r="K1" s="84" t="s">
        <v>976</v>
      </c>
      <c r="L1" s="84" t="s">
        <v>977</v>
      </c>
      <c r="M1" s="84" t="s">
        <v>978</v>
      </c>
      <c r="N1" s="84" t="s">
        <v>979</v>
      </c>
      <c r="O1" s="84" t="s">
        <v>980</v>
      </c>
      <c r="P1" s="84" t="s">
        <v>981</v>
      </c>
      <c r="Q1" s="84" t="s">
        <v>982</v>
      </c>
      <c r="R1" s="84"/>
      <c r="S1" s="84" t="s">
        <v>983</v>
      </c>
      <c r="T1" s="84" t="s">
        <v>984</v>
      </c>
      <c r="U1" s="84" t="s">
        <v>985</v>
      </c>
    </row>
    <row r="2" spans="1:24" x14ac:dyDescent="0.25">
      <c r="A2" s="85"/>
      <c r="B2" s="85"/>
      <c r="C2" s="85"/>
      <c r="D2" s="85"/>
      <c r="E2" s="85"/>
      <c r="F2" s="96"/>
      <c r="G2" s="96"/>
      <c r="H2" s="87"/>
      <c r="I2" s="86"/>
      <c r="J2" s="86"/>
      <c r="K2" s="86"/>
      <c r="L2" s="86"/>
      <c r="M2" s="88"/>
      <c r="N2" s="88"/>
      <c r="O2" s="88"/>
      <c r="P2" s="88"/>
      <c r="Q2" s="89"/>
      <c r="R2" s="89"/>
      <c r="S2" s="89"/>
      <c r="T2" s="89"/>
      <c r="U2" s="89"/>
      <c r="V2" s="142"/>
      <c r="W2" s="142"/>
    </row>
    <row r="3" spans="1:24" x14ac:dyDescent="0.25">
      <c r="A3" s="85">
        <v>2</v>
      </c>
      <c r="B3" s="85" t="s">
        <v>994</v>
      </c>
      <c r="C3" s="85" t="s">
        <v>995</v>
      </c>
      <c r="D3" s="85"/>
      <c r="E3" s="85" t="s">
        <v>986</v>
      </c>
      <c r="F3" s="140">
        <v>8499.1</v>
      </c>
      <c r="G3" s="97">
        <v>3870</v>
      </c>
      <c r="H3" s="85">
        <f t="shared" ref="H3:H7" si="0">40*5</f>
        <v>200</v>
      </c>
      <c r="I3" s="85">
        <v>40</v>
      </c>
      <c r="J3" s="85">
        <v>2</v>
      </c>
      <c r="K3" s="85" t="s">
        <v>987</v>
      </c>
      <c r="L3" s="85" t="s">
        <v>988</v>
      </c>
      <c r="M3" s="85" t="s">
        <v>989</v>
      </c>
      <c r="N3" s="85" t="s">
        <v>990</v>
      </c>
      <c r="O3" s="85" t="s">
        <v>991</v>
      </c>
      <c r="P3" s="85" t="s">
        <v>990</v>
      </c>
      <c r="Q3" s="85" t="s">
        <v>991</v>
      </c>
      <c r="R3" s="85"/>
      <c r="S3" s="85" t="s">
        <v>992</v>
      </c>
      <c r="T3" s="85" t="s">
        <v>993</v>
      </c>
      <c r="U3" s="85" t="s">
        <v>993</v>
      </c>
      <c r="V3" s="142"/>
      <c r="W3" s="143"/>
    </row>
    <row r="4" spans="1:24" x14ac:dyDescent="0.25">
      <c r="A4" s="85">
        <v>2</v>
      </c>
      <c r="B4" s="85" t="s">
        <v>141</v>
      </c>
      <c r="C4" s="85" t="s">
        <v>996</v>
      </c>
      <c r="D4" s="85"/>
      <c r="E4" s="85" t="s">
        <v>997</v>
      </c>
      <c r="F4" s="97">
        <v>10223.4</v>
      </c>
      <c r="G4" s="97">
        <v>2184</v>
      </c>
      <c r="H4" s="85">
        <f t="shared" si="0"/>
        <v>200</v>
      </c>
      <c r="I4" s="85">
        <v>40</v>
      </c>
      <c r="J4" s="85">
        <v>2</v>
      </c>
      <c r="K4" s="85" t="s">
        <v>987</v>
      </c>
      <c r="L4" s="85" t="s">
        <v>988</v>
      </c>
      <c r="M4" s="85" t="s">
        <v>989</v>
      </c>
      <c r="N4" s="85" t="s">
        <v>990</v>
      </c>
      <c r="O4" s="85" t="s">
        <v>991</v>
      </c>
      <c r="P4" s="85" t="s">
        <v>990</v>
      </c>
      <c r="Q4" s="85" t="s">
        <v>991</v>
      </c>
      <c r="R4" s="85"/>
      <c r="S4" s="85" t="s">
        <v>992</v>
      </c>
      <c r="T4" s="85" t="s">
        <v>993</v>
      </c>
      <c r="U4" s="85" t="s">
        <v>993</v>
      </c>
      <c r="V4" s="142"/>
      <c r="W4" s="143"/>
    </row>
    <row r="5" spans="1:24" x14ac:dyDescent="0.25">
      <c r="A5" s="85">
        <v>2</v>
      </c>
      <c r="B5" s="85" t="s">
        <v>140</v>
      </c>
      <c r="C5" s="85" t="s">
        <v>998</v>
      </c>
      <c r="D5" s="85" t="s">
        <v>999</v>
      </c>
      <c r="E5" s="85" t="s">
        <v>1000</v>
      </c>
      <c r="F5" s="141">
        <v>5067.2</v>
      </c>
      <c r="G5" s="98">
        <v>570</v>
      </c>
      <c r="H5" s="85">
        <f t="shared" si="0"/>
        <v>200</v>
      </c>
      <c r="I5" s="85">
        <v>40</v>
      </c>
      <c r="J5" s="85">
        <v>6</v>
      </c>
      <c r="K5" s="85" t="s">
        <v>987</v>
      </c>
      <c r="L5" s="85" t="s">
        <v>988</v>
      </c>
      <c r="M5" s="85" t="s">
        <v>989</v>
      </c>
      <c r="N5" s="85" t="s">
        <v>990</v>
      </c>
      <c r="O5" s="85" t="s">
        <v>991</v>
      </c>
      <c r="P5" s="85" t="s">
        <v>990</v>
      </c>
      <c r="Q5" s="85" t="s">
        <v>991</v>
      </c>
      <c r="R5" s="85"/>
      <c r="S5" s="85" t="s">
        <v>992</v>
      </c>
      <c r="T5" s="85" t="s">
        <v>993</v>
      </c>
      <c r="U5" s="85" t="s">
        <v>993</v>
      </c>
      <c r="V5" s="142"/>
      <c r="W5" s="143"/>
    </row>
    <row r="6" spans="1:24" x14ac:dyDescent="0.25">
      <c r="A6" s="85">
        <v>2</v>
      </c>
      <c r="B6" s="85" t="s">
        <v>143</v>
      </c>
      <c r="C6" s="85" t="s">
        <v>1001</v>
      </c>
      <c r="D6" s="85"/>
      <c r="E6" s="85" t="s">
        <v>1002</v>
      </c>
      <c r="F6" s="97">
        <v>5806</v>
      </c>
      <c r="G6" s="97">
        <v>1240</v>
      </c>
      <c r="H6" s="85">
        <f t="shared" si="0"/>
        <v>200</v>
      </c>
      <c r="I6" s="85">
        <v>40</v>
      </c>
      <c r="J6" s="85">
        <v>2</v>
      </c>
      <c r="K6" s="85" t="s">
        <v>987</v>
      </c>
      <c r="L6" s="85" t="s">
        <v>988</v>
      </c>
      <c r="M6" s="85" t="s">
        <v>989</v>
      </c>
      <c r="N6" s="85" t="s">
        <v>990</v>
      </c>
      <c r="O6" s="85" t="s">
        <v>991</v>
      </c>
      <c r="P6" s="85" t="s">
        <v>990</v>
      </c>
      <c r="Q6" s="85" t="s">
        <v>991</v>
      </c>
      <c r="R6" s="85"/>
      <c r="S6" s="85" t="s">
        <v>992</v>
      </c>
      <c r="T6" s="85" t="s">
        <v>993</v>
      </c>
      <c r="U6" s="85" t="s">
        <v>993</v>
      </c>
      <c r="V6" s="142"/>
      <c r="W6" s="143"/>
    </row>
    <row r="7" spans="1:24" x14ac:dyDescent="0.25">
      <c r="A7" s="85">
        <v>2</v>
      </c>
      <c r="B7" s="85" t="s">
        <v>142</v>
      </c>
      <c r="C7" s="85" t="s">
        <v>1003</v>
      </c>
      <c r="D7" s="85" t="s">
        <v>1004</v>
      </c>
      <c r="E7" s="85" t="s">
        <v>1002</v>
      </c>
      <c r="F7" s="97">
        <v>9146.68</v>
      </c>
      <c r="G7" s="97">
        <v>2560</v>
      </c>
      <c r="H7" s="85">
        <f t="shared" si="0"/>
        <v>200</v>
      </c>
      <c r="I7" s="85">
        <v>40</v>
      </c>
      <c r="J7" s="85">
        <v>2</v>
      </c>
      <c r="K7" s="85" t="s">
        <v>987</v>
      </c>
      <c r="L7" s="85" t="s">
        <v>988</v>
      </c>
      <c r="M7" s="85" t="s">
        <v>989</v>
      </c>
      <c r="N7" s="85" t="s">
        <v>990</v>
      </c>
      <c r="O7" s="85" t="s">
        <v>991</v>
      </c>
      <c r="P7" s="85" t="s">
        <v>990</v>
      </c>
      <c r="Q7" s="85" t="s">
        <v>991</v>
      </c>
      <c r="R7" s="85"/>
      <c r="S7" s="85" t="s">
        <v>992</v>
      </c>
      <c r="T7" s="85" t="s">
        <v>993</v>
      </c>
      <c r="U7" s="85" t="s">
        <v>993</v>
      </c>
      <c r="V7" s="142"/>
      <c r="W7" s="143"/>
    </row>
    <row r="8" spans="1:24" x14ac:dyDescent="0.25">
      <c r="A8" s="90"/>
      <c r="B8" s="64"/>
      <c r="C8" s="64"/>
      <c r="D8" s="64"/>
      <c r="E8" s="93"/>
      <c r="F8" s="91"/>
      <c r="G8" s="91"/>
      <c r="H8" s="91"/>
      <c r="I8" s="91"/>
      <c r="J8" s="95"/>
      <c r="K8" s="91"/>
      <c r="L8" s="91"/>
      <c r="M8" s="91"/>
      <c r="N8" s="91"/>
      <c r="O8" s="91"/>
      <c r="P8" s="91"/>
      <c r="Q8" s="92"/>
      <c r="R8" s="92"/>
      <c r="S8" s="92"/>
      <c r="T8" s="92"/>
      <c r="U8" s="92"/>
      <c r="V8" s="142"/>
      <c r="W8" s="144"/>
      <c r="X8" s="139"/>
    </row>
    <row r="9" spans="1:24" x14ac:dyDescent="0.25">
      <c r="A9" s="90"/>
      <c r="B9" s="64"/>
      <c r="C9" s="64"/>
      <c r="D9" s="64"/>
      <c r="E9" s="93"/>
      <c r="F9" s="91"/>
      <c r="G9" s="91"/>
      <c r="H9" s="91"/>
      <c r="I9" s="91"/>
      <c r="J9" s="95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</row>
    <row r="10" spans="1:24" x14ac:dyDescent="0.25">
      <c r="A10" s="90"/>
      <c r="B10" s="64"/>
      <c r="C10" s="64"/>
      <c r="D10" s="64"/>
      <c r="E10" s="93"/>
      <c r="F10" s="91"/>
      <c r="G10" s="91"/>
      <c r="H10" s="91"/>
      <c r="I10" s="91"/>
      <c r="J10" s="95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</row>
    <row r="11" spans="1:24" x14ac:dyDescent="0.25">
      <c r="A11" s="90"/>
      <c r="B11" s="64"/>
      <c r="C11" s="64"/>
      <c r="D11" s="64"/>
      <c r="E11" s="93"/>
      <c r="F11" s="91"/>
      <c r="G11" s="91"/>
      <c r="H11" s="91"/>
      <c r="I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</row>
    <row r="12" spans="1:24" x14ac:dyDescent="0.25">
      <c r="A12" s="90"/>
      <c r="B12" s="64"/>
      <c r="C12" s="64"/>
      <c r="D12" s="64"/>
      <c r="E12" s="93"/>
      <c r="F12" s="91"/>
      <c r="G12" s="91"/>
      <c r="H12" s="91"/>
      <c r="I12" s="91"/>
      <c r="J12" s="94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</row>
  </sheetData>
  <sheetProtection algorithmName="SHA-512" hashValue="nIQWOjfhUA6foZaj+9LPZ8/lZKi0sA6oLLZHkg9DulFa++w6VF/EQf0zQ+Yt7IrN609WeDnDW8kBGb5iPkyGeg==" saltValue="7wKfToocYQSlyFBQwAJwCQ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65"/>
  <sheetViews>
    <sheetView zoomScaleNormal="100" workbookViewId="0">
      <selection activeCell="A5" sqref="A5"/>
    </sheetView>
  </sheetViews>
  <sheetFormatPr defaultRowHeight="15" x14ac:dyDescent="0.25"/>
  <cols>
    <col min="1" max="1" width="68" style="13" bestFit="1" customWidth="1"/>
    <col min="2" max="13" width="4" style="13" bestFit="1" customWidth="1"/>
    <col min="14" max="14" width="4.140625" style="13" bestFit="1" customWidth="1"/>
    <col min="15" max="15" width="3.7109375" style="13" bestFit="1" customWidth="1"/>
    <col min="16" max="16" width="4" style="13" bestFit="1" customWidth="1"/>
    <col min="17" max="16384" width="9.140625" style="13"/>
  </cols>
  <sheetData>
    <row r="1" spans="1:16" x14ac:dyDescent="0.25">
      <c r="A1" s="12" t="s">
        <v>3</v>
      </c>
    </row>
    <row r="2" spans="1:16" x14ac:dyDescent="0.25">
      <c r="A2" s="12" t="s">
        <v>0</v>
      </c>
    </row>
    <row r="3" spans="1:16" x14ac:dyDescent="0.25">
      <c r="A3" s="12" t="s">
        <v>1022</v>
      </c>
    </row>
    <row r="4" spans="1:16" x14ac:dyDescent="0.25">
      <c r="A4" s="2">
        <v>43209</v>
      </c>
    </row>
    <row r="6" spans="1:16" ht="195" x14ac:dyDescent="0.25">
      <c r="A6" s="56" t="s">
        <v>6</v>
      </c>
      <c r="B6" s="57" t="s">
        <v>138</v>
      </c>
      <c r="C6" s="57" t="s">
        <v>101</v>
      </c>
      <c r="D6" s="57" t="s">
        <v>947</v>
      </c>
      <c r="E6" s="57" t="s">
        <v>137</v>
      </c>
      <c r="F6" s="57" t="s">
        <v>122</v>
      </c>
      <c r="G6" s="57" t="s">
        <v>939</v>
      </c>
      <c r="H6" s="57" t="s">
        <v>127</v>
      </c>
      <c r="I6" s="57" t="s">
        <v>74</v>
      </c>
      <c r="J6" s="57" t="s">
        <v>943</v>
      </c>
      <c r="K6" s="57" t="s">
        <v>942</v>
      </c>
      <c r="L6" s="57" t="s">
        <v>937</v>
      </c>
      <c r="M6" s="58" t="s">
        <v>948</v>
      </c>
      <c r="N6" s="14"/>
      <c r="O6" s="14"/>
      <c r="P6" s="14"/>
    </row>
    <row r="7" spans="1:16" x14ac:dyDescent="0.25">
      <c r="A7" s="53" t="s">
        <v>5</v>
      </c>
      <c r="B7" s="54">
        <v>1</v>
      </c>
      <c r="C7" s="54">
        <v>2</v>
      </c>
      <c r="D7" s="54">
        <v>3</v>
      </c>
      <c r="E7" s="54">
        <v>4</v>
      </c>
      <c r="F7" s="54">
        <v>5</v>
      </c>
      <c r="G7" s="54">
        <v>6</v>
      </c>
      <c r="H7" s="54">
        <v>7</v>
      </c>
      <c r="I7" s="55">
        <v>8</v>
      </c>
      <c r="J7" s="54">
        <v>9</v>
      </c>
      <c r="K7" s="54">
        <v>10</v>
      </c>
      <c r="L7" s="54">
        <v>11</v>
      </c>
      <c r="M7" s="53">
        <v>12</v>
      </c>
      <c r="N7" s="44"/>
      <c r="O7" s="44"/>
      <c r="P7" s="44"/>
    </row>
    <row r="8" spans="1:16" x14ac:dyDescent="0.25">
      <c r="A8" s="49" t="s">
        <v>19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49"/>
      <c r="N8" s="45"/>
      <c r="O8" s="45"/>
      <c r="P8" s="45"/>
    </row>
    <row r="9" spans="1:16" x14ac:dyDescent="0.25">
      <c r="A9" s="49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59"/>
      <c r="N9" s="45"/>
      <c r="O9" s="45"/>
      <c r="P9" s="45"/>
    </row>
    <row r="10" spans="1:16" x14ac:dyDescent="0.25">
      <c r="A10" s="49" t="s">
        <v>20</v>
      </c>
      <c r="B10" s="46">
        <v>160</v>
      </c>
      <c r="C10" s="46">
        <v>160</v>
      </c>
      <c r="D10" s="46">
        <v>160</v>
      </c>
      <c r="E10" s="46">
        <v>160</v>
      </c>
      <c r="F10" s="46">
        <v>160</v>
      </c>
      <c r="G10" s="46" t="s">
        <v>949</v>
      </c>
      <c r="H10" s="46">
        <v>160</v>
      </c>
      <c r="I10" s="46" t="s">
        <v>949</v>
      </c>
      <c r="J10" s="46" t="s">
        <v>949</v>
      </c>
      <c r="K10" s="46">
        <v>160</v>
      </c>
      <c r="L10" s="46">
        <v>160</v>
      </c>
      <c r="M10" s="60" t="s">
        <v>949</v>
      </c>
      <c r="N10" s="46"/>
      <c r="O10" s="46"/>
      <c r="P10" s="46"/>
    </row>
    <row r="11" spans="1:16" x14ac:dyDescent="0.25">
      <c r="A11" s="49" t="s">
        <v>21</v>
      </c>
      <c r="B11" s="46">
        <v>80</v>
      </c>
      <c r="C11" s="46" t="s">
        <v>949</v>
      </c>
      <c r="D11" s="46">
        <v>40</v>
      </c>
      <c r="E11" s="46">
        <v>40</v>
      </c>
      <c r="F11" s="46">
        <v>40</v>
      </c>
      <c r="G11" s="46" t="s">
        <v>949</v>
      </c>
      <c r="H11" s="46">
        <v>200</v>
      </c>
      <c r="I11" s="46" t="s">
        <v>949</v>
      </c>
      <c r="J11" s="46" t="s">
        <v>949</v>
      </c>
      <c r="K11" s="46" t="s">
        <v>949</v>
      </c>
      <c r="L11" s="46" t="s">
        <v>949</v>
      </c>
      <c r="M11" s="60" t="s">
        <v>949</v>
      </c>
      <c r="N11" s="46"/>
      <c r="O11" s="46"/>
      <c r="P11" s="46"/>
    </row>
    <row r="12" spans="1:16" x14ac:dyDescent="0.25">
      <c r="A12" s="49" t="s">
        <v>22</v>
      </c>
      <c r="B12" s="46">
        <v>40</v>
      </c>
      <c r="C12" s="46">
        <v>40</v>
      </c>
      <c r="D12" s="46">
        <v>40</v>
      </c>
      <c r="E12" s="46">
        <v>40</v>
      </c>
      <c r="F12" s="46">
        <v>40</v>
      </c>
      <c r="G12" s="46" t="s">
        <v>949</v>
      </c>
      <c r="H12" s="46">
        <v>40</v>
      </c>
      <c r="I12" s="46" t="s">
        <v>949</v>
      </c>
      <c r="J12" s="46" t="s">
        <v>949</v>
      </c>
      <c r="K12" s="46">
        <v>40</v>
      </c>
      <c r="L12" s="46" t="s">
        <v>949</v>
      </c>
      <c r="M12" s="60" t="s">
        <v>949</v>
      </c>
      <c r="N12" s="46"/>
      <c r="O12" s="46"/>
      <c r="P12" s="46"/>
    </row>
    <row r="13" spans="1:16" x14ac:dyDescent="0.25">
      <c r="A13" s="49" t="s">
        <v>23</v>
      </c>
      <c r="B13" s="46">
        <v>160</v>
      </c>
      <c r="C13" s="46" t="s">
        <v>949</v>
      </c>
      <c r="D13" s="46">
        <v>160</v>
      </c>
      <c r="E13" s="46">
        <v>160</v>
      </c>
      <c r="F13" s="46" t="s">
        <v>949</v>
      </c>
      <c r="G13" s="46">
        <v>160</v>
      </c>
      <c r="H13" s="46" t="s">
        <v>949</v>
      </c>
      <c r="I13" s="46" t="s">
        <v>949</v>
      </c>
      <c r="J13" s="46" t="s">
        <v>949</v>
      </c>
      <c r="K13" s="46" t="s">
        <v>949</v>
      </c>
      <c r="L13" s="46" t="s">
        <v>949</v>
      </c>
      <c r="M13" s="60" t="s">
        <v>949</v>
      </c>
      <c r="N13" s="46"/>
      <c r="O13" s="46"/>
      <c r="P13" s="46"/>
    </row>
    <row r="14" spans="1:16" x14ac:dyDescent="0.25">
      <c r="A14" s="49" t="s">
        <v>24</v>
      </c>
      <c r="B14" s="46">
        <v>40</v>
      </c>
      <c r="C14" s="46">
        <v>200</v>
      </c>
      <c r="D14" s="46">
        <v>40</v>
      </c>
      <c r="E14" s="46">
        <v>40</v>
      </c>
      <c r="F14" s="46" t="s">
        <v>949</v>
      </c>
      <c r="G14" s="46">
        <v>40</v>
      </c>
      <c r="H14" s="46" t="s">
        <v>949</v>
      </c>
      <c r="I14" s="46" t="s">
        <v>949</v>
      </c>
      <c r="J14" s="46" t="s">
        <v>949</v>
      </c>
      <c r="K14" s="46">
        <v>0</v>
      </c>
      <c r="L14" s="46" t="s">
        <v>949</v>
      </c>
      <c r="M14" s="60" t="s">
        <v>949</v>
      </c>
      <c r="N14" s="46"/>
      <c r="O14" s="46"/>
      <c r="P14" s="46"/>
    </row>
    <row r="15" spans="1:16" x14ac:dyDescent="0.25">
      <c r="A15" s="49" t="s">
        <v>25</v>
      </c>
      <c r="B15" s="46">
        <v>80</v>
      </c>
      <c r="C15" s="46">
        <v>160</v>
      </c>
      <c r="D15" s="46">
        <v>80</v>
      </c>
      <c r="E15" s="46">
        <v>160</v>
      </c>
      <c r="F15" s="46">
        <v>160</v>
      </c>
      <c r="G15" s="46">
        <v>160</v>
      </c>
      <c r="H15" s="46">
        <v>160</v>
      </c>
      <c r="I15" s="46" t="s">
        <v>949</v>
      </c>
      <c r="J15" s="46">
        <v>160</v>
      </c>
      <c r="K15" s="46">
        <v>160</v>
      </c>
      <c r="L15" s="46" t="s">
        <v>949</v>
      </c>
      <c r="M15" s="60" t="s">
        <v>949</v>
      </c>
      <c r="N15" s="46"/>
      <c r="O15" s="46"/>
      <c r="P15" s="46"/>
    </row>
    <row r="16" spans="1:16" x14ac:dyDescent="0.25">
      <c r="A16" s="49" t="s">
        <v>26</v>
      </c>
      <c r="B16" s="46">
        <v>40</v>
      </c>
      <c r="C16" s="46">
        <v>40</v>
      </c>
      <c r="D16" s="46">
        <v>40</v>
      </c>
      <c r="E16" s="46">
        <v>40</v>
      </c>
      <c r="F16" s="46">
        <v>40</v>
      </c>
      <c r="G16" s="46">
        <v>40</v>
      </c>
      <c r="H16" s="46">
        <v>40</v>
      </c>
      <c r="I16" s="46" t="s">
        <v>949</v>
      </c>
      <c r="J16" s="46">
        <v>40</v>
      </c>
      <c r="K16" s="46">
        <v>40</v>
      </c>
      <c r="L16" s="46" t="s">
        <v>949</v>
      </c>
      <c r="M16" s="60" t="s">
        <v>949</v>
      </c>
      <c r="N16" s="46"/>
      <c r="O16" s="46"/>
      <c r="P16" s="46"/>
    </row>
    <row r="17" spans="1:16 16384:16384" x14ac:dyDescent="0.25">
      <c r="A17" s="49" t="s">
        <v>48</v>
      </c>
      <c r="B17" s="46">
        <v>4</v>
      </c>
      <c r="C17" s="46">
        <v>4</v>
      </c>
      <c r="D17" s="46" t="s">
        <v>949</v>
      </c>
      <c r="E17" s="46">
        <v>4</v>
      </c>
      <c r="F17" s="46">
        <v>4</v>
      </c>
      <c r="G17" s="46">
        <v>4</v>
      </c>
      <c r="H17" s="46">
        <v>4</v>
      </c>
      <c r="I17" s="46" t="s">
        <v>949</v>
      </c>
      <c r="J17" s="46">
        <v>4</v>
      </c>
      <c r="K17" s="46">
        <v>4</v>
      </c>
      <c r="L17" s="46" t="s">
        <v>949</v>
      </c>
      <c r="M17" s="60" t="s">
        <v>949</v>
      </c>
      <c r="N17" s="46"/>
      <c r="O17" s="46"/>
      <c r="P17" s="46"/>
    </row>
    <row r="18" spans="1:16 16384:16384" x14ac:dyDescent="0.25">
      <c r="A18" s="49" t="s">
        <v>27</v>
      </c>
      <c r="B18" s="46">
        <v>40</v>
      </c>
      <c r="C18" s="46">
        <v>40</v>
      </c>
      <c r="D18" s="46">
        <v>40</v>
      </c>
      <c r="E18" s="46">
        <v>40</v>
      </c>
      <c r="F18" s="46">
        <v>40</v>
      </c>
      <c r="G18" s="46">
        <v>40</v>
      </c>
      <c r="H18" s="46">
        <v>40</v>
      </c>
      <c r="I18" s="46" t="s">
        <v>949</v>
      </c>
      <c r="J18" s="46">
        <v>40</v>
      </c>
      <c r="K18" s="46">
        <v>40</v>
      </c>
      <c r="L18" s="46" t="s">
        <v>949</v>
      </c>
      <c r="M18" s="60" t="s">
        <v>949</v>
      </c>
      <c r="N18" s="46"/>
      <c r="O18" s="46"/>
      <c r="P18" s="46"/>
      <c r="XFD18" s="46"/>
    </row>
    <row r="19" spans="1:16 16384:16384" x14ac:dyDescent="0.25">
      <c r="A19" s="49" t="s">
        <v>28</v>
      </c>
      <c r="B19" s="46">
        <v>40</v>
      </c>
      <c r="C19" s="46">
        <v>40</v>
      </c>
      <c r="D19" s="46">
        <v>40</v>
      </c>
      <c r="E19" s="46">
        <v>40</v>
      </c>
      <c r="F19" s="46">
        <v>40</v>
      </c>
      <c r="G19" s="46">
        <v>40</v>
      </c>
      <c r="H19" s="46">
        <v>40</v>
      </c>
      <c r="I19" s="46" t="s">
        <v>949</v>
      </c>
      <c r="J19" s="46">
        <v>40</v>
      </c>
      <c r="K19" s="46">
        <v>40</v>
      </c>
      <c r="L19" s="46" t="s">
        <v>949</v>
      </c>
      <c r="M19" s="60" t="s">
        <v>949</v>
      </c>
      <c r="N19" s="46"/>
      <c r="O19" s="46"/>
      <c r="P19" s="46"/>
      <c r="XFD19" s="46"/>
    </row>
    <row r="20" spans="1:16 16384:16384" x14ac:dyDescent="0.25">
      <c r="A20" s="49" t="s">
        <v>29</v>
      </c>
      <c r="B20" s="46">
        <v>40</v>
      </c>
      <c r="C20" s="46">
        <v>40</v>
      </c>
      <c r="D20" s="46">
        <v>40</v>
      </c>
      <c r="E20" s="46">
        <v>40</v>
      </c>
      <c r="F20" s="46">
        <v>40</v>
      </c>
      <c r="G20" s="46">
        <v>40</v>
      </c>
      <c r="H20" s="46">
        <v>40</v>
      </c>
      <c r="I20" s="46" t="s">
        <v>949</v>
      </c>
      <c r="J20" s="46">
        <v>40</v>
      </c>
      <c r="K20" s="46">
        <v>40</v>
      </c>
      <c r="L20" s="46" t="s">
        <v>949</v>
      </c>
      <c r="M20" s="60" t="s">
        <v>949</v>
      </c>
      <c r="N20" s="46"/>
      <c r="O20" s="46"/>
      <c r="P20" s="46"/>
    </row>
    <row r="21" spans="1:16 16384:16384" x14ac:dyDescent="0.25">
      <c r="A21" s="49" t="s">
        <v>950</v>
      </c>
      <c r="B21" s="46">
        <v>40</v>
      </c>
      <c r="C21" s="46">
        <v>40</v>
      </c>
      <c r="D21" s="46">
        <v>40</v>
      </c>
      <c r="E21" s="46">
        <v>40</v>
      </c>
      <c r="F21" s="46">
        <v>40</v>
      </c>
      <c r="G21" s="46">
        <v>40</v>
      </c>
      <c r="H21" s="46">
        <v>40</v>
      </c>
      <c r="I21" s="46" t="s">
        <v>949</v>
      </c>
      <c r="J21" s="46" t="s">
        <v>949</v>
      </c>
      <c r="K21" s="46">
        <v>40</v>
      </c>
      <c r="L21" s="46" t="s">
        <v>949</v>
      </c>
      <c r="M21" s="60" t="s">
        <v>949</v>
      </c>
      <c r="N21" s="46"/>
      <c r="O21" s="46"/>
      <c r="P21" s="46"/>
    </row>
    <row r="22" spans="1:16 16384:16384" x14ac:dyDescent="0.25">
      <c r="A22" s="49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60"/>
      <c r="N22" s="46"/>
      <c r="O22" s="46"/>
      <c r="P22" s="46"/>
    </row>
    <row r="23" spans="1:16 16384:16384" x14ac:dyDescent="0.25">
      <c r="A23" s="49" t="s">
        <v>30</v>
      </c>
      <c r="B23" s="46">
        <v>80</v>
      </c>
      <c r="C23" s="46" t="s">
        <v>949</v>
      </c>
      <c r="D23" s="46" t="s">
        <v>949</v>
      </c>
      <c r="E23" s="46" t="s">
        <v>949</v>
      </c>
      <c r="F23" s="46">
        <v>200</v>
      </c>
      <c r="G23" s="46" t="s">
        <v>949</v>
      </c>
      <c r="H23" s="46" t="s">
        <v>949</v>
      </c>
      <c r="I23" s="46" t="s">
        <v>949</v>
      </c>
      <c r="J23" s="46" t="s">
        <v>949</v>
      </c>
      <c r="K23" s="46">
        <v>200</v>
      </c>
      <c r="L23" s="46" t="s">
        <v>949</v>
      </c>
      <c r="M23" s="60" t="s">
        <v>949</v>
      </c>
      <c r="N23" s="46"/>
      <c r="O23" s="46"/>
      <c r="P23" s="46"/>
    </row>
    <row r="24" spans="1:16 16384:16384" x14ac:dyDescent="0.25">
      <c r="A24" s="49" t="s">
        <v>31</v>
      </c>
      <c r="B24" s="46" t="s">
        <v>949</v>
      </c>
      <c r="C24" s="46" t="s">
        <v>949</v>
      </c>
      <c r="D24" s="46">
        <v>40</v>
      </c>
      <c r="E24" s="46" t="s">
        <v>949</v>
      </c>
      <c r="F24" s="46" t="s">
        <v>949</v>
      </c>
      <c r="G24" s="46" t="s">
        <v>949</v>
      </c>
      <c r="H24" s="46" t="s">
        <v>949</v>
      </c>
      <c r="I24" s="46" t="s">
        <v>949</v>
      </c>
      <c r="J24" s="46" t="s">
        <v>949</v>
      </c>
      <c r="K24" s="46" t="s">
        <v>949</v>
      </c>
      <c r="L24" s="46" t="s">
        <v>949</v>
      </c>
      <c r="M24" s="60" t="s">
        <v>949</v>
      </c>
      <c r="N24" s="46"/>
      <c r="O24" s="46"/>
      <c r="P24" s="46"/>
    </row>
    <row r="25" spans="1:16 16384:16384" x14ac:dyDescent="0.25">
      <c r="A25" s="49" t="s">
        <v>32</v>
      </c>
      <c r="B25" s="46" t="s">
        <v>949</v>
      </c>
      <c r="C25" s="46" t="s">
        <v>949</v>
      </c>
      <c r="D25" s="46" t="s">
        <v>949</v>
      </c>
      <c r="E25" s="46" t="s">
        <v>949</v>
      </c>
      <c r="F25" s="46" t="s">
        <v>949</v>
      </c>
      <c r="G25" s="46" t="s">
        <v>949</v>
      </c>
      <c r="H25" s="46" t="s">
        <v>949</v>
      </c>
      <c r="I25" s="46" t="s">
        <v>949</v>
      </c>
      <c r="J25" s="46">
        <v>40</v>
      </c>
      <c r="K25" s="46">
        <v>40</v>
      </c>
      <c r="L25" s="46" t="s">
        <v>949</v>
      </c>
      <c r="M25" s="60" t="s">
        <v>949</v>
      </c>
      <c r="N25" s="46"/>
      <c r="O25" s="46"/>
      <c r="P25" s="46"/>
    </row>
    <row r="26" spans="1:16 16384:16384" x14ac:dyDescent="0.25">
      <c r="A26" s="49" t="s">
        <v>33</v>
      </c>
      <c r="B26" s="46" t="s">
        <v>949</v>
      </c>
      <c r="C26" s="46" t="s">
        <v>949</v>
      </c>
      <c r="D26" s="46" t="s">
        <v>949</v>
      </c>
      <c r="E26" s="46">
        <v>40</v>
      </c>
      <c r="F26" s="46" t="s">
        <v>949</v>
      </c>
      <c r="G26" s="46" t="s">
        <v>949</v>
      </c>
      <c r="H26" s="46" t="s">
        <v>949</v>
      </c>
      <c r="I26" s="46" t="s">
        <v>949</v>
      </c>
      <c r="J26" s="46" t="s">
        <v>949</v>
      </c>
      <c r="K26" s="46" t="s">
        <v>949</v>
      </c>
      <c r="L26" s="46" t="s">
        <v>949</v>
      </c>
      <c r="M26" s="60" t="s">
        <v>949</v>
      </c>
      <c r="N26" s="46"/>
      <c r="O26" s="46"/>
      <c r="P26" s="46"/>
    </row>
    <row r="27" spans="1:16 16384:16384" x14ac:dyDescent="0.25">
      <c r="A27" s="49" t="s">
        <v>34</v>
      </c>
      <c r="B27" s="46" t="s">
        <v>949</v>
      </c>
      <c r="C27" s="46" t="s">
        <v>949</v>
      </c>
      <c r="D27" s="46" t="s">
        <v>949</v>
      </c>
      <c r="E27" s="46">
        <v>40</v>
      </c>
      <c r="F27" s="46" t="s">
        <v>949</v>
      </c>
      <c r="G27" s="46" t="s">
        <v>949</v>
      </c>
      <c r="H27" s="46" t="s">
        <v>949</v>
      </c>
      <c r="I27" s="46" t="s">
        <v>949</v>
      </c>
      <c r="J27" s="46" t="s">
        <v>949</v>
      </c>
      <c r="K27" s="46">
        <v>40</v>
      </c>
      <c r="L27" s="46" t="s">
        <v>949</v>
      </c>
      <c r="M27" s="60" t="s">
        <v>949</v>
      </c>
      <c r="N27" s="46"/>
      <c r="O27" s="46"/>
      <c r="P27" s="46"/>
    </row>
    <row r="28" spans="1:16 16384:16384" x14ac:dyDescent="0.25">
      <c r="A28" s="49" t="s">
        <v>35</v>
      </c>
      <c r="B28" s="46">
        <v>200</v>
      </c>
      <c r="C28" s="46" t="s">
        <v>949</v>
      </c>
      <c r="D28" s="46" t="s">
        <v>949</v>
      </c>
      <c r="E28" s="46" t="s">
        <v>949</v>
      </c>
      <c r="F28" s="46" t="s">
        <v>949</v>
      </c>
      <c r="G28" s="46" t="s">
        <v>949</v>
      </c>
      <c r="H28" s="46" t="s">
        <v>949</v>
      </c>
      <c r="I28" s="46" t="s">
        <v>949</v>
      </c>
      <c r="J28" s="46" t="s">
        <v>949</v>
      </c>
      <c r="K28" s="46" t="s">
        <v>949</v>
      </c>
      <c r="L28" s="46" t="s">
        <v>949</v>
      </c>
      <c r="M28" s="60" t="s">
        <v>949</v>
      </c>
      <c r="N28" s="46"/>
      <c r="O28" s="46"/>
      <c r="P28" s="46"/>
    </row>
    <row r="29" spans="1:16 16384:16384" x14ac:dyDescent="0.25">
      <c r="A29" s="49" t="s">
        <v>36</v>
      </c>
      <c r="B29" s="46">
        <v>1</v>
      </c>
      <c r="C29" s="46">
        <v>4</v>
      </c>
      <c r="D29" s="46">
        <v>4</v>
      </c>
      <c r="E29" s="46">
        <v>4</v>
      </c>
      <c r="F29" s="46">
        <v>4</v>
      </c>
      <c r="G29" s="46" t="s">
        <v>949</v>
      </c>
      <c r="H29" s="46">
        <v>40</v>
      </c>
      <c r="I29" s="46" t="s">
        <v>949</v>
      </c>
      <c r="J29" s="46" t="s">
        <v>949</v>
      </c>
      <c r="K29" s="46">
        <v>4</v>
      </c>
      <c r="L29" s="46" t="s">
        <v>949</v>
      </c>
      <c r="M29" s="60" t="s">
        <v>949</v>
      </c>
      <c r="N29" s="46"/>
      <c r="O29" s="46"/>
      <c r="P29" s="46"/>
    </row>
    <row r="30" spans="1:16 16384:16384" x14ac:dyDescent="0.25">
      <c r="A30" s="49" t="s">
        <v>37</v>
      </c>
      <c r="B30" s="46">
        <v>1</v>
      </c>
      <c r="C30" s="46" t="s">
        <v>949</v>
      </c>
      <c r="D30" s="46">
        <v>4</v>
      </c>
      <c r="E30" s="46" t="s">
        <v>949</v>
      </c>
      <c r="F30" s="46" t="s">
        <v>949</v>
      </c>
      <c r="G30" s="46" t="s">
        <v>949</v>
      </c>
      <c r="H30" s="46" t="s">
        <v>949</v>
      </c>
      <c r="I30" s="46" t="s">
        <v>949</v>
      </c>
      <c r="J30" s="46" t="s">
        <v>949</v>
      </c>
      <c r="K30" s="46" t="s">
        <v>949</v>
      </c>
      <c r="L30" s="46" t="s">
        <v>949</v>
      </c>
      <c r="M30" s="60" t="s">
        <v>949</v>
      </c>
      <c r="N30" s="46"/>
      <c r="O30" s="46"/>
      <c r="P30" s="46"/>
    </row>
    <row r="31" spans="1:16 16384:16384" x14ac:dyDescent="0.25">
      <c r="A31" s="49" t="s">
        <v>38</v>
      </c>
      <c r="B31" s="46">
        <v>4</v>
      </c>
      <c r="C31" s="46" t="s">
        <v>949</v>
      </c>
      <c r="D31" s="46">
        <v>4</v>
      </c>
      <c r="E31" s="46" t="s">
        <v>949</v>
      </c>
      <c r="F31" s="46">
        <v>4</v>
      </c>
      <c r="G31" s="46" t="s">
        <v>949</v>
      </c>
      <c r="H31" s="46">
        <v>4</v>
      </c>
      <c r="I31" s="46" t="s">
        <v>949</v>
      </c>
      <c r="J31" s="46" t="s">
        <v>949</v>
      </c>
      <c r="K31" s="46">
        <v>4</v>
      </c>
      <c r="L31" s="46" t="s">
        <v>949</v>
      </c>
      <c r="M31" s="60" t="s">
        <v>949</v>
      </c>
      <c r="N31" s="46"/>
      <c r="O31" s="46"/>
      <c r="P31" s="46"/>
    </row>
    <row r="32" spans="1:16 16384:16384" x14ac:dyDescent="0.25">
      <c r="A32" s="49" t="s">
        <v>39</v>
      </c>
      <c r="B32" s="46">
        <v>4</v>
      </c>
      <c r="C32" s="46">
        <v>4</v>
      </c>
      <c r="D32" s="46">
        <v>4</v>
      </c>
      <c r="E32" s="46">
        <v>4</v>
      </c>
      <c r="F32" s="46">
        <v>4</v>
      </c>
      <c r="G32" s="46">
        <v>4</v>
      </c>
      <c r="H32" s="46">
        <v>4</v>
      </c>
      <c r="I32" s="46" t="s">
        <v>949</v>
      </c>
      <c r="J32" s="46" t="s">
        <v>949</v>
      </c>
      <c r="K32" s="46">
        <v>4</v>
      </c>
      <c r="L32" s="46" t="s">
        <v>949</v>
      </c>
      <c r="M32" s="60" t="s">
        <v>949</v>
      </c>
      <c r="N32" s="46"/>
      <c r="O32" s="46"/>
      <c r="P32" s="46"/>
    </row>
    <row r="33" spans="1:16" x14ac:dyDescent="0.25">
      <c r="A33" s="49" t="s">
        <v>40</v>
      </c>
      <c r="B33" s="46">
        <v>3</v>
      </c>
      <c r="C33" s="46" t="s">
        <v>949</v>
      </c>
      <c r="D33" s="46">
        <v>3</v>
      </c>
      <c r="E33" s="46">
        <v>3</v>
      </c>
      <c r="F33" s="46">
        <v>3</v>
      </c>
      <c r="G33" s="46" t="s">
        <v>949</v>
      </c>
      <c r="H33" s="46" t="s">
        <v>949</v>
      </c>
      <c r="I33" s="46" t="s">
        <v>949</v>
      </c>
      <c r="J33" s="46" t="s">
        <v>949</v>
      </c>
      <c r="K33" s="46" t="s">
        <v>949</v>
      </c>
      <c r="L33" s="46" t="s">
        <v>949</v>
      </c>
      <c r="M33" s="60" t="s">
        <v>949</v>
      </c>
      <c r="N33" s="46"/>
      <c r="O33" s="46"/>
      <c r="P33" s="46"/>
    </row>
    <row r="34" spans="1:16" x14ac:dyDescent="0.25">
      <c r="A34" s="49" t="s">
        <v>41</v>
      </c>
      <c r="B34" s="46" t="s">
        <v>949</v>
      </c>
      <c r="C34" s="46" t="s">
        <v>949</v>
      </c>
      <c r="D34" s="46">
        <v>3</v>
      </c>
      <c r="E34" s="46">
        <v>3</v>
      </c>
      <c r="F34" s="46">
        <v>3</v>
      </c>
      <c r="G34" s="46" t="s">
        <v>949</v>
      </c>
      <c r="H34" s="46" t="s">
        <v>949</v>
      </c>
      <c r="I34" s="46" t="s">
        <v>949</v>
      </c>
      <c r="J34" s="46" t="s">
        <v>949</v>
      </c>
      <c r="K34" s="46" t="s">
        <v>949</v>
      </c>
      <c r="L34" s="46" t="s">
        <v>949</v>
      </c>
      <c r="M34" s="60" t="s">
        <v>949</v>
      </c>
      <c r="N34" s="46"/>
      <c r="O34" s="46"/>
      <c r="P34" s="46"/>
    </row>
    <row r="35" spans="1:16" x14ac:dyDescent="0.25">
      <c r="A35" s="49" t="s">
        <v>42</v>
      </c>
      <c r="B35" s="46">
        <v>1</v>
      </c>
      <c r="C35" s="46" t="s">
        <v>949</v>
      </c>
      <c r="D35" s="46">
        <v>1</v>
      </c>
      <c r="E35" s="46">
        <v>1</v>
      </c>
      <c r="F35" s="46">
        <v>1</v>
      </c>
      <c r="G35" s="46" t="s">
        <v>949</v>
      </c>
      <c r="H35" s="46">
        <v>1</v>
      </c>
      <c r="I35" s="46" t="s">
        <v>949</v>
      </c>
      <c r="J35" s="46">
        <v>1</v>
      </c>
      <c r="K35" s="46">
        <v>1</v>
      </c>
      <c r="L35" s="46" t="s">
        <v>949</v>
      </c>
      <c r="M35" s="60" t="s">
        <v>949</v>
      </c>
      <c r="N35" s="46"/>
      <c r="O35" s="46"/>
      <c r="P35" s="46"/>
    </row>
    <row r="36" spans="1:16" x14ac:dyDescent="0.25">
      <c r="A36" s="49" t="s">
        <v>43</v>
      </c>
      <c r="B36" s="46">
        <v>1</v>
      </c>
      <c r="C36" s="46" t="s">
        <v>949</v>
      </c>
      <c r="D36" s="46" t="s">
        <v>949</v>
      </c>
      <c r="E36" s="46" t="s">
        <v>949</v>
      </c>
      <c r="F36" s="46">
        <v>1</v>
      </c>
      <c r="G36" s="46" t="s">
        <v>949</v>
      </c>
      <c r="H36" s="46" t="s">
        <v>949</v>
      </c>
      <c r="I36" s="46" t="s">
        <v>949</v>
      </c>
      <c r="J36" s="46" t="s">
        <v>949</v>
      </c>
      <c r="K36" s="46" t="s">
        <v>949</v>
      </c>
      <c r="L36" s="46" t="s">
        <v>949</v>
      </c>
      <c r="M36" s="60" t="s">
        <v>949</v>
      </c>
      <c r="N36" s="46"/>
      <c r="O36" s="46"/>
      <c r="P36" s="46"/>
    </row>
    <row r="37" spans="1:16" x14ac:dyDescent="0.25">
      <c r="A37" s="49" t="s">
        <v>44</v>
      </c>
      <c r="B37" s="46">
        <v>1</v>
      </c>
      <c r="C37" s="46">
        <v>1</v>
      </c>
      <c r="D37" s="46">
        <v>1</v>
      </c>
      <c r="E37" s="46">
        <v>1</v>
      </c>
      <c r="F37" s="46">
        <v>1</v>
      </c>
      <c r="G37" s="46">
        <v>1</v>
      </c>
      <c r="H37" s="46">
        <v>1</v>
      </c>
      <c r="I37" s="46" t="s">
        <v>949</v>
      </c>
      <c r="J37" s="46">
        <v>1</v>
      </c>
      <c r="K37" s="46">
        <v>1</v>
      </c>
      <c r="L37" s="46" t="s">
        <v>949</v>
      </c>
      <c r="M37" s="60" t="s">
        <v>949</v>
      </c>
      <c r="N37" s="46"/>
      <c r="O37" s="46"/>
      <c r="P37" s="46"/>
    </row>
    <row r="38" spans="1:16" x14ac:dyDescent="0.25">
      <c r="A38" s="59" t="s">
        <v>45</v>
      </c>
      <c r="B38" s="46">
        <v>1</v>
      </c>
      <c r="C38" s="46" t="s">
        <v>949</v>
      </c>
      <c r="D38" s="46" t="s">
        <v>949</v>
      </c>
      <c r="E38" s="46" t="s">
        <v>949</v>
      </c>
      <c r="F38" s="46">
        <v>1</v>
      </c>
      <c r="G38" s="46" t="s">
        <v>949</v>
      </c>
      <c r="H38" s="46" t="s">
        <v>949</v>
      </c>
      <c r="I38" s="46" t="s">
        <v>949</v>
      </c>
      <c r="J38" s="46" t="s">
        <v>949</v>
      </c>
      <c r="K38" s="46" t="s">
        <v>949</v>
      </c>
      <c r="L38" s="46" t="s">
        <v>949</v>
      </c>
      <c r="M38" s="60" t="s">
        <v>949</v>
      </c>
      <c r="N38" s="46"/>
      <c r="O38" s="46"/>
      <c r="P38" s="46"/>
    </row>
    <row r="39" spans="1:16" x14ac:dyDescent="0.25">
      <c r="A39" s="49" t="s">
        <v>46</v>
      </c>
      <c r="B39" s="46">
        <v>4</v>
      </c>
      <c r="C39" s="46">
        <v>4</v>
      </c>
      <c r="D39" s="46">
        <v>4</v>
      </c>
      <c r="E39" s="46">
        <v>4</v>
      </c>
      <c r="F39" s="46">
        <v>4</v>
      </c>
      <c r="G39" s="46">
        <v>4</v>
      </c>
      <c r="H39" s="46">
        <v>4</v>
      </c>
      <c r="I39" s="46" t="s">
        <v>949</v>
      </c>
      <c r="J39" s="46">
        <v>4</v>
      </c>
      <c r="K39" s="46">
        <v>4</v>
      </c>
      <c r="L39" s="46" t="s">
        <v>949</v>
      </c>
      <c r="M39" s="60" t="s">
        <v>949</v>
      </c>
      <c r="N39" s="46"/>
      <c r="O39" s="46"/>
      <c r="P39" s="46"/>
    </row>
    <row r="40" spans="1:16" x14ac:dyDescent="0.25">
      <c r="A40" s="49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60"/>
      <c r="N40" s="46"/>
      <c r="O40" s="46"/>
      <c r="P40" s="46"/>
    </row>
    <row r="41" spans="1:16" x14ac:dyDescent="0.25">
      <c r="A41" s="50" t="s">
        <v>1023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60"/>
      <c r="N41" s="46"/>
      <c r="O41" s="46"/>
      <c r="P41" s="46"/>
    </row>
    <row r="42" spans="1:16" x14ac:dyDescent="0.25">
      <c r="A42" s="49" t="s">
        <v>47</v>
      </c>
      <c r="B42" s="46">
        <v>1</v>
      </c>
      <c r="C42" s="46">
        <v>1</v>
      </c>
      <c r="D42" s="46">
        <v>1</v>
      </c>
      <c r="E42" s="46">
        <v>1</v>
      </c>
      <c r="F42" s="46">
        <v>1</v>
      </c>
      <c r="G42" s="46">
        <v>1</v>
      </c>
      <c r="H42" s="46">
        <v>1</v>
      </c>
      <c r="I42" s="46" t="s">
        <v>949</v>
      </c>
      <c r="J42" s="46">
        <v>1</v>
      </c>
      <c r="K42" s="46">
        <v>1</v>
      </c>
      <c r="L42" s="46" t="s">
        <v>949</v>
      </c>
      <c r="M42" s="60" t="s">
        <v>949</v>
      </c>
      <c r="N42" s="46"/>
      <c r="O42" s="46"/>
      <c r="P42" s="46"/>
    </row>
    <row r="43" spans="1:16" x14ac:dyDescent="0.25">
      <c r="A43" s="49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60"/>
      <c r="N43" s="46"/>
      <c r="O43" s="46"/>
      <c r="P43" s="46"/>
    </row>
    <row r="44" spans="1:16" x14ac:dyDescent="0.25">
      <c r="A44" s="50" t="s">
        <v>49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60"/>
      <c r="N44" s="46"/>
      <c r="O44" s="46"/>
      <c r="P44" s="47"/>
    </row>
    <row r="45" spans="1:16" x14ac:dyDescent="0.25">
      <c r="A45" s="49" t="s">
        <v>50</v>
      </c>
      <c r="B45" s="46" t="s">
        <v>949</v>
      </c>
      <c r="C45" s="46" t="s">
        <v>949</v>
      </c>
      <c r="D45" s="46" t="s">
        <v>949</v>
      </c>
      <c r="E45" s="46" t="s">
        <v>949</v>
      </c>
      <c r="F45" s="46" t="s">
        <v>949</v>
      </c>
      <c r="G45" s="46" t="s">
        <v>949</v>
      </c>
      <c r="H45" s="46" t="s">
        <v>949</v>
      </c>
      <c r="I45" s="46">
        <v>200</v>
      </c>
      <c r="J45" s="46" t="s">
        <v>949</v>
      </c>
      <c r="K45" s="46" t="s">
        <v>949</v>
      </c>
      <c r="L45" s="46" t="s">
        <v>949</v>
      </c>
      <c r="M45" s="60" t="s">
        <v>949</v>
      </c>
      <c r="N45" s="46"/>
      <c r="O45" s="46"/>
      <c r="P45" s="47"/>
    </row>
    <row r="46" spans="1:16" x14ac:dyDescent="0.25">
      <c r="A46" s="49" t="s">
        <v>51</v>
      </c>
      <c r="B46" s="46" t="s">
        <v>949</v>
      </c>
      <c r="C46" s="46" t="s">
        <v>949</v>
      </c>
      <c r="D46" s="46" t="s">
        <v>949</v>
      </c>
      <c r="E46" s="46" t="s">
        <v>949</v>
      </c>
      <c r="F46" s="46" t="s">
        <v>949</v>
      </c>
      <c r="G46" s="46" t="s">
        <v>949</v>
      </c>
      <c r="H46" s="46" t="s">
        <v>949</v>
      </c>
      <c r="I46" s="46">
        <v>200</v>
      </c>
      <c r="J46" s="46" t="s">
        <v>949</v>
      </c>
      <c r="K46" s="46" t="s">
        <v>949</v>
      </c>
      <c r="L46" s="46" t="s">
        <v>949</v>
      </c>
      <c r="M46" s="60" t="s">
        <v>949</v>
      </c>
      <c r="N46" s="46"/>
      <c r="O46" s="46"/>
      <c r="P46" s="47"/>
    </row>
    <row r="47" spans="1:16" x14ac:dyDescent="0.25">
      <c r="A47" s="49" t="s">
        <v>52</v>
      </c>
      <c r="B47" s="46" t="s">
        <v>949</v>
      </c>
      <c r="C47" s="46" t="s">
        <v>949</v>
      </c>
      <c r="D47" s="46" t="s">
        <v>949</v>
      </c>
      <c r="E47" s="46" t="s">
        <v>949</v>
      </c>
      <c r="F47" s="46" t="s">
        <v>949</v>
      </c>
      <c r="G47" s="46" t="s">
        <v>949</v>
      </c>
      <c r="H47" s="46" t="s">
        <v>949</v>
      </c>
      <c r="I47" s="46">
        <v>160</v>
      </c>
      <c r="J47" s="46" t="s">
        <v>949</v>
      </c>
      <c r="K47" s="46" t="s">
        <v>949</v>
      </c>
      <c r="L47" s="46" t="s">
        <v>949</v>
      </c>
      <c r="M47" s="60" t="s">
        <v>949</v>
      </c>
      <c r="N47" s="46"/>
      <c r="O47" s="46"/>
      <c r="P47" s="47"/>
    </row>
    <row r="48" spans="1:16" x14ac:dyDescent="0.25">
      <c r="A48" s="49" t="s">
        <v>53</v>
      </c>
      <c r="B48" s="46" t="s">
        <v>949</v>
      </c>
      <c r="C48" s="46" t="s">
        <v>949</v>
      </c>
      <c r="D48" s="46" t="s">
        <v>949</v>
      </c>
      <c r="E48" s="46" t="s">
        <v>949</v>
      </c>
      <c r="F48" s="46" t="s">
        <v>949</v>
      </c>
      <c r="G48" s="46" t="s">
        <v>949</v>
      </c>
      <c r="H48" s="46" t="s">
        <v>949</v>
      </c>
      <c r="I48" s="46">
        <v>200</v>
      </c>
      <c r="J48" s="46" t="s">
        <v>949</v>
      </c>
      <c r="K48" s="46" t="s">
        <v>949</v>
      </c>
      <c r="L48" s="46" t="s">
        <v>949</v>
      </c>
      <c r="M48" s="60" t="s">
        <v>949</v>
      </c>
      <c r="N48" s="46"/>
      <c r="O48" s="46"/>
      <c r="P48" s="47"/>
    </row>
    <row r="49" spans="1:16" x14ac:dyDescent="0.25">
      <c r="A49" s="49" t="s">
        <v>54</v>
      </c>
      <c r="B49" s="46" t="s">
        <v>949</v>
      </c>
      <c r="C49" s="46" t="s">
        <v>949</v>
      </c>
      <c r="D49" s="46" t="s">
        <v>949</v>
      </c>
      <c r="E49" s="46" t="s">
        <v>949</v>
      </c>
      <c r="F49" s="46" t="s">
        <v>949</v>
      </c>
      <c r="G49" s="46" t="s">
        <v>949</v>
      </c>
      <c r="H49" s="46" t="s">
        <v>949</v>
      </c>
      <c r="I49" s="46">
        <v>200</v>
      </c>
      <c r="J49" s="46" t="s">
        <v>949</v>
      </c>
      <c r="K49" s="46" t="s">
        <v>949</v>
      </c>
      <c r="L49" s="46" t="s">
        <v>949</v>
      </c>
      <c r="M49" s="60" t="s">
        <v>949</v>
      </c>
      <c r="N49" s="46"/>
      <c r="O49" s="46"/>
      <c r="P49" s="47"/>
    </row>
    <row r="50" spans="1:16" x14ac:dyDescent="0.25">
      <c r="A50" s="49" t="s">
        <v>55</v>
      </c>
      <c r="B50" s="46" t="s">
        <v>949</v>
      </c>
      <c r="C50" s="46" t="s">
        <v>949</v>
      </c>
      <c r="D50" s="46" t="s">
        <v>949</v>
      </c>
      <c r="E50" s="46" t="s">
        <v>949</v>
      </c>
      <c r="F50" s="46" t="s">
        <v>949</v>
      </c>
      <c r="G50" s="46" t="s">
        <v>949</v>
      </c>
      <c r="H50" s="46" t="s">
        <v>949</v>
      </c>
      <c r="I50" s="46">
        <v>200</v>
      </c>
      <c r="J50" s="46" t="s">
        <v>949</v>
      </c>
      <c r="K50" s="46" t="s">
        <v>949</v>
      </c>
      <c r="L50" s="46" t="s">
        <v>949</v>
      </c>
      <c r="M50" s="60" t="s">
        <v>949</v>
      </c>
      <c r="N50" s="46"/>
      <c r="O50" s="46"/>
      <c r="P50" s="47"/>
    </row>
    <row r="51" spans="1:16" x14ac:dyDescent="0.25">
      <c r="A51" s="49" t="s">
        <v>56</v>
      </c>
      <c r="B51" s="46" t="s">
        <v>949</v>
      </c>
      <c r="C51" s="46" t="s">
        <v>949</v>
      </c>
      <c r="D51" s="46" t="s">
        <v>949</v>
      </c>
      <c r="E51" s="46" t="s">
        <v>949</v>
      </c>
      <c r="F51" s="46" t="s">
        <v>949</v>
      </c>
      <c r="G51" s="46" t="s">
        <v>949</v>
      </c>
      <c r="H51" s="46" t="s">
        <v>949</v>
      </c>
      <c r="I51" s="46">
        <v>200</v>
      </c>
      <c r="J51" s="46" t="s">
        <v>949</v>
      </c>
      <c r="K51" s="46" t="s">
        <v>949</v>
      </c>
      <c r="L51" s="46" t="s">
        <v>949</v>
      </c>
      <c r="M51" s="60" t="s">
        <v>949</v>
      </c>
      <c r="N51" s="46"/>
      <c r="O51" s="46"/>
      <c r="P51" s="47"/>
    </row>
    <row r="52" spans="1:16" x14ac:dyDescent="0.25">
      <c r="A52" s="49" t="s">
        <v>57</v>
      </c>
      <c r="B52" s="46" t="s">
        <v>949</v>
      </c>
      <c r="C52" s="46" t="s">
        <v>949</v>
      </c>
      <c r="D52" s="46" t="s">
        <v>949</v>
      </c>
      <c r="E52" s="46" t="s">
        <v>949</v>
      </c>
      <c r="F52" s="46" t="s">
        <v>949</v>
      </c>
      <c r="G52" s="46" t="s">
        <v>949</v>
      </c>
      <c r="H52" s="46" t="s">
        <v>949</v>
      </c>
      <c r="I52" s="46">
        <v>200</v>
      </c>
      <c r="J52" s="46" t="s">
        <v>949</v>
      </c>
      <c r="K52" s="46" t="s">
        <v>949</v>
      </c>
      <c r="L52" s="46" t="s">
        <v>949</v>
      </c>
      <c r="M52" s="60" t="s">
        <v>949</v>
      </c>
      <c r="N52" s="46"/>
      <c r="O52" s="46"/>
      <c r="P52" s="47"/>
    </row>
    <row r="53" spans="1:16" x14ac:dyDescent="0.25">
      <c r="A53" s="49" t="s">
        <v>58</v>
      </c>
      <c r="B53" s="46" t="s">
        <v>949</v>
      </c>
      <c r="C53" s="46" t="s">
        <v>949</v>
      </c>
      <c r="D53" s="46" t="s">
        <v>949</v>
      </c>
      <c r="E53" s="46" t="s">
        <v>949</v>
      </c>
      <c r="F53" s="46" t="s">
        <v>949</v>
      </c>
      <c r="G53" s="46" t="s">
        <v>949</v>
      </c>
      <c r="H53" s="46" t="s">
        <v>949</v>
      </c>
      <c r="I53" s="46">
        <v>200</v>
      </c>
      <c r="J53" s="46" t="s">
        <v>949</v>
      </c>
      <c r="K53" s="46" t="s">
        <v>949</v>
      </c>
      <c r="L53" s="46" t="s">
        <v>949</v>
      </c>
      <c r="M53" s="60" t="s">
        <v>949</v>
      </c>
      <c r="N53" s="46"/>
      <c r="O53" s="46"/>
      <c r="P53" s="47"/>
    </row>
    <row r="54" spans="1:16" x14ac:dyDescent="0.25">
      <c r="A54" s="49" t="s">
        <v>59</v>
      </c>
      <c r="B54" s="48" t="s">
        <v>949</v>
      </c>
      <c r="C54" s="48" t="s">
        <v>949</v>
      </c>
      <c r="D54" s="48" t="s">
        <v>949</v>
      </c>
      <c r="E54" s="48" t="s">
        <v>949</v>
      </c>
      <c r="F54" s="48" t="s">
        <v>949</v>
      </c>
      <c r="G54" s="48" t="s">
        <v>949</v>
      </c>
      <c r="H54" s="46" t="s">
        <v>949</v>
      </c>
      <c r="I54" s="46">
        <v>40</v>
      </c>
      <c r="J54" s="48" t="s">
        <v>949</v>
      </c>
      <c r="K54" s="48" t="s">
        <v>949</v>
      </c>
      <c r="L54" s="48" t="s">
        <v>949</v>
      </c>
      <c r="M54" s="61" t="s">
        <v>949</v>
      </c>
      <c r="N54" s="46"/>
      <c r="O54" s="46"/>
      <c r="P54" s="47"/>
    </row>
    <row r="55" spans="1:16" x14ac:dyDescent="0.25">
      <c r="A55" s="49" t="s">
        <v>60</v>
      </c>
      <c r="B55" s="46" t="s">
        <v>949</v>
      </c>
      <c r="C55" s="46" t="s">
        <v>949</v>
      </c>
      <c r="D55" s="46" t="s">
        <v>949</v>
      </c>
      <c r="E55" s="46" t="s">
        <v>949</v>
      </c>
      <c r="F55" s="46" t="s">
        <v>949</v>
      </c>
      <c r="G55" s="46" t="s">
        <v>949</v>
      </c>
      <c r="H55" s="46" t="s">
        <v>949</v>
      </c>
      <c r="I55" s="46">
        <v>40</v>
      </c>
      <c r="J55" s="46" t="s">
        <v>949</v>
      </c>
      <c r="K55" s="46" t="s">
        <v>949</v>
      </c>
      <c r="L55" s="46" t="s">
        <v>949</v>
      </c>
      <c r="M55" s="60" t="s">
        <v>949</v>
      </c>
      <c r="N55" s="46"/>
      <c r="O55" s="46"/>
      <c r="P55" s="47"/>
    </row>
    <row r="56" spans="1:16" x14ac:dyDescent="0.25">
      <c r="A56" s="49" t="s">
        <v>61</v>
      </c>
      <c r="B56" s="46" t="s">
        <v>949</v>
      </c>
      <c r="C56" s="46" t="s">
        <v>949</v>
      </c>
      <c r="D56" s="46" t="s">
        <v>949</v>
      </c>
      <c r="E56" s="46" t="s">
        <v>949</v>
      </c>
      <c r="F56" s="46" t="s">
        <v>949</v>
      </c>
      <c r="G56" s="46" t="s">
        <v>949</v>
      </c>
      <c r="H56" s="46" t="s">
        <v>949</v>
      </c>
      <c r="I56" s="46">
        <v>40</v>
      </c>
      <c r="J56" s="46" t="s">
        <v>949</v>
      </c>
      <c r="K56" s="46" t="s">
        <v>949</v>
      </c>
      <c r="L56" s="46" t="s">
        <v>949</v>
      </c>
      <c r="M56" s="60" t="s">
        <v>949</v>
      </c>
      <c r="N56" s="46"/>
      <c r="O56" s="46"/>
      <c r="P56" s="47"/>
    </row>
    <row r="57" spans="1:16" x14ac:dyDescent="0.25">
      <c r="A57" s="49" t="s">
        <v>62</v>
      </c>
      <c r="B57" s="46" t="s">
        <v>949</v>
      </c>
      <c r="C57" s="46" t="s">
        <v>949</v>
      </c>
      <c r="D57" s="46" t="s">
        <v>949</v>
      </c>
      <c r="E57" s="46" t="s">
        <v>949</v>
      </c>
      <c r="F57" s="46" t="s">
        <v>949</v>
      </c>
      <c r="G57" s="46" t="s">
        <v>949</v>
      </c>
      <c r="H57" s="46">
        <v>200</v>
      </c>
      <c r="I57" s="46" t="s">
        <v>949</v>
      </c>
      <c r="J57" s="46" t="s">
        <v>949</v>
      </c>
      <c r="K57" s="46" t="s">
        <v>949</v>
      </c>
      <c r="L57" s="46" t="s">
        <v>949</v>
      </c>
      <c r="M57" s="60" t="s">
        <v>949</v>
      </c>
      <c r="N57" s="46"/>
      <c r="O57" s="46"/>
      <c r="P57" s="47"/>
    </row>
    <row r="58" spans="1:16" x14ac:dyDescent="0.25">
      <c r="A58" s="51" t="s">
        <v>63</v>
      </c>
      <c r="B58" s="52" t="s">
        <v>949</v>
      </c>
      <c r="C58" s="52" t="s">
        <v>949</v>
      </c>
      <c r="D58" s="52" t="s">
        <v>949</v>
      </c>
      <c r="E58" s="52" t="s">
        <v>949</v>
      </c>
      <c r="F58" s="52" t="s">
        <v>949</v>
      </c>
      <c r="G58" s="52" t="s">
        <v>949</v>
      </c>
      <c r="H58" s="52">
        <v>40</v>
      </c>
      <c r="I58" s="52" t="s">
        <v>949</v>
      </c>
      <c r="J58" s="52" t="s">
        <v>949</v>
      </c>
      <c r="K58" s="52" t="s">
        <v>949</v>
      </c>
      <c r="L58" s="52" t="s">
        <v>949</v>
      </c>
      <c r="M58" s="62" t="s">
        <v>949</v>
      </c>
      <c r="N58" s="46"/>
      <c r="O58" s="46"/>
      <c r="P58" s="47"/>
    </row>
    <row r="59" spans="1:16" ht="15.75" thickBot="1" x14ac:dyDescent="0.3">
      <c r="A59" s="1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17"/>
    </row>
    <row r="60" spans="1:16" x14ac:dyDescent="0.25">
      <c r="A60" s="18" t="s">
        <v>64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7"/>
    </row>
    <row r="61" spans="1:16" x14ac:dyDescent="0.25">
      <c r="A61" s="19" t="s">
        <v>65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7"/>
    </row>
    <row r="62" spans="1:16" x14ac:dyDescent="0.25">
      <c r="A62" s="19" t="s">
        <v>66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7"/>
    </row>
    <row r="63" spans="1:16" x14ac:dyDescent="0.25">
      <c r="A63" s="19" t="s">
        <v>67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7"/>
    </row>
    <row r="64" spans="1:16" x14ac:dyDescent="0.25">
      <c r="A64" s="19" t="s">
        <v>68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7"/>
    </row>
    <row r="65" spans="1:16" ht="15.75" thickBot="1" x14ac:dyDescent="0.3">
      <c r="A65" s="11" t="s">
        <v>69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7"/>
    </row>
  </sheetData>
  <sheetProtection algorithmName="SHA-512" hashValue="J4N666+DXpB00b+cejAeMfS/kZOnGIFVQhEFvh0xXKDBnS7xZ+cqr/QhsXEJLJtfPBDRBXZglWLI66zULgAiIA==" saltValue="e7awZXjNLz6kqt+ORFws6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2"/>
  <sheetViews>
    <sheetView tabSelected="1" zoomScale="110" zoomScaleNormal="110" workbookViewId="0">
      <selection activeCell="A5" sqref="A5"/>
    </sheetView>
  </sheetViews>
  <sheetFormatPr defaultRowHeight="15" x14ac:dyDescent="0.25"/>
  <cols>
    <col min="1" max="1" width="55.5703125" customWidth="1"/>
    <col min="2" max="2" width="25.42578125" customWidth="1"/>
    <col min="3" max="3" width="7" bestFit="1" customWidth="1"/>
    <col min="4" max="4" width="9.5703125" bestFit="1" customWidth="1"/>
    <col min="5" max="5" width="7.85546875" customWidth="1"/>
    <col min="6" max="6" width="8" bestFit="1" customWidth="1"/>
    <col min="7" max="7" width="8.7109375" bestFit="1" customWidth="1"/>
    <col min="8" max="8" width="11.5703125" bestFit="1" customWidth="1"/>
    <col min="9" max="9" width="4.42578125" bestFit="1" customWidth="1"/>
    <col min="10" max="11" width="7.140625" bestFit="1" customWidth="1"/>
  </cols>
  <sheetData>
    <row r="1" spans="1:4" x14ac:dyDescent="0.25">
      <c r="A1" s="6" t="s">
        <v>3</v>
      </c>
      <c r="B1" s="3"/>
    </row>
    <row r="2" spans="1:4" x14ac:dyDescent="0.25">
      <c r="A2" s="6" t="s">
        <v>0</v>
      </c>
      <c r="B2" s="3"/>
    </row>
    <row r="3" spans="1:4" x14ac:dyDescent="0.25">
      <c r="A3" s="7" t="s">
        <v>955</v>
      </c>
      <c r="B3" s="99"/>
    </row>
    <row r="4" spans="1:4" x14ac:dyDescent="0.25">
      <c r="A4" s="2">
        <v>43209</v>
      </c>
      <c r="B4" s="99"/>
    </row>
    <row r="6" spans="1:4" x14ac:dyDescent="0.25">
      <c r="B6" s="114" t="s">
        <v>1028</v>
      </c>
    </row>
    <row r="7" spans="1:4" x14ac:dyDescent="0.25">
      <c r="A7" s="5" t="s">
        <v>1013</v>
      </c>
      <c r="B7" s="104">
        <f>SUM(ruimtestaat!K7:K868)*'invulblad normen'!C23</f>
        <v>0</v>
      </c>
      <c r="D7" s="99"/>
    </row>
    <row r="8" spans="1:4" x14ac:dyDescent="0.25">
      <c r="A8" s="100" t="s">
        <v>1014</v>
      </c>
      <c r="B8" s="104">
        <f>glasoppervlakte!E15*'invulblad normen'!C29</f>
        <v>0</v>
      </c>
      <c r="D8" t="s">
        <v>1015</v>
      </c>
    </row>
    <row r="9" spans="1:4" x14ac:dyDescent="0.25">
      <c r="A9" s="79" t="s">
        <v>1009</v>
      </c>
      <c r="B9" s="104">
        <f>'invulblad normen'!C27*700</f>
        <v>0</v>
      </c>
      <c r="D9" t="s">
        <v>1018</v>
      </c>
    </row>
    <row r="10" spans="1:4" x14ac:dyDescent="0.25">
      <c r="A10" s="79" t="s">
        <v>1010</v>
      </c>
      <c r="B10" s="104">
        <f>'invulblad normen'!C28*16000</f>
        <v>0</v>
      </c>
      <c r="D10" t="s">
        <v>1019</v>
      </c>
    </row>
    <row r="11" spans="1:4" x14ac:dyDescent="0.25">
      <c r="A11" s="146" t="s">
        <v>1033</v>
      </c>
      <c r="B11" s="147">
        <f>B7+B8+B9+B10</f>
        <v>0</v>
      </c>
    </row>
    <row r="12" spans="1:4" x14ac:dyDescent="0.25">
      <c r="A12" s="148"/>
      <c r="B12" s="149"/>
    </row>
    <row r="13" spans="1:4" x14ac:dyDescent="0.25">
      <c r="A13" s="101" t="s">
        <v>1016</v>
      </c>
      <c r="B13" s="104">
        <f>'invulblad normen'!C32*5</f>
        <v>0</v>
      </c>
      <c r="D13" t="s">
        <v>1027</v>
      </c>
    </row>
    <row r="14" spans="1:4" x14ac:dyDescent="0.25">
      <c r="A14" s="101" t="s">
        <v>1031</v>
      </c>
      <c r="B14" s="104">
        <f>'invulblad normen'!C33*1000</f>
        <v>0</v>
      </c>
      <c r="D14" t="s">
        <v>1017</v>
      </c>
    </row>
    <row r="15" spans="1:4" x14ac:dyDescent="0.25">
      <c r="A15" s="33" t="s">
        <v>1025</v>
      </c>
      <c r="B15" s="115">
        <f>B7+B8+B9+B10+B13+B14</f>
        <v>0</v>
      </c>
    </row>
    <row r="17" spans="1:4" x14ac:dyDescent="0.25">
      <c r="A17" s="94" t="s">
        <v>1034</v>
      </c>
    </row>
    <row r="18" spans="1:4" x14ac:dyDescent="0.25">
      <c r="A18" s="94" t="s">
        <v>1007</v>
      </c>
    </row>
    <row r="19" spans="1:4" x14ac:dyDescent="0.25">
      <c r="B19" s="105"/>
    </row>
    <row r="21" spans="1:4" x14ac:dyDescent="0.25">
      <c r="A21" s="99"/>
      <c r="B21" s="106"/>
      <c r="C21" s="99"/>
      <c r="D21" s="99"/>
    </row>
    <row r="22" spans="1:4" x14ac:dyDescent="0.25">
      <c r="A22" s="99"/>
      <c r="B22" s="106"/>
      <c r="C22" s="99"/>
      <c r="D22" s="99"/>
    </row>
  </sheetData>
  <sheetProtection algorithmName="SHA-512" hashValue="JoVWpOpxDWwYijP6vdpmXHIrHu32DJjRgZTT3GC2kXRfm/iMWwvWOGeXMhQ+vSR5szY9HPJVdjyqK9YLDhy3sg==" saltValue="nHh0gRxLlYkxOXoRYKsMy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Algemeen</vt:lpstr>
      <vt:lpstr>invulblad normen</vt:lpstr>
      <vt:lpstr>ruimtestaat</vt:lpstr>
      <vt:lpstr>glasoppervlakte</vt:lpstr>
      <vt:lpstr>gebouwgegevens</vt:lpstr>
      <vt:lpstr>werkprogramma</vt:lpstr>
      <vt:lpstr>calculatieresultaten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</dc:creator>
  <cp:lastModifiedBy>marleen</cp:lastModifiedBy>
  <dcterms:created xsi:type="dcterms:W3CDTF">2018-02-21T11:11:00Z</dcterms:created>
  <dcterms:modified xsi:type="dcterms:W3CDTF">2018-04-19T14:12:10Z</dcterms:modified>
</cp:coreProperties>
</file>