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\01. klanten\OIG\OZHW\Schoonmaak\Aanbestedingsdocumenten\5. NvI\"/>
    </mc:Choice>
  </mc:AlternateContent>
  <xr:revisionPtr revIDLastSave="0" documentId="12_ncr:500000_{22A924E6-C359-4DE3-A004-6DB89FF0F2D0}" xr6:coauthVersionLast="31" xr6:coauthVersionMax="31" xr10:uidLastSave="{00000000-0000-0000-0000-000000000000}"/>
  <bookViews>
    <workbookView xWindow="0" yWindow="0" windowWidth="28800" windowHeight="12210" activeTab="6" xr2:uid="{00000000-000D-0000-FFFF-FFFF00000000}"/>
  </bookViews>
  <sheets>
    <sheet name="Algemeen" sheetId="1" r:id="rId1"/>
    <sheet name="invulblad normen" sheetId="2" r:id="rId2"/>
    <sheet name="ruimtestaat" sheetId="3" r:id="rId3"/>
    <sheet name="glasoppervlakte" sheetId="6" r:id="rId4"/>
    <sheet name="Gebouwgegevens" sheetId="7" r:id="rId5"/>
    <sheet name="werkprogramma" sheetId="4" r:id="rId6"/>
    <sheet name="calculatieresultaten" sheetId="5" r:id="rId7"/>
  </sheets>
  <definedNames>
    <definedName name="_xlnm._FilterDatabase" localSheetId="2" hidden="1">ruimtestaat!$A$6:$L$681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5" l="1"/>
  <c r="B11" i="5" l="1"/>
  <c r="B8" i="5" l="1"/>
  <c r="J591" i="3" l="1"/>
  <c r="K591" i="3" s="1"/>
  <c r="L591" i="3" s="1"/>
  <c r="J592" i="3"/>
  <c r="K592" i="3" s="1"/>
  <c r="L592" i="3" s="1"/>
  <c r="J593" i="3"/>
  <c r="K593" i="3" s="1"/>
  <c r="L593" i="3" s="1"/>
  <c r="J594" i="3"/>
  <c r="K594" i="3" s="1"/>
  <c r="L594" i="3" s="1"/>
  <c r="J595" i="3"/>
  <c r="K595" i="3" s="1"/>
  <c r="L595" i="3" s="1"/>
  <c r="J596" i="3"/>
  <c r="K596" i="3" s="1"/>
  <c r="L596" i="3" s="1"/>
  <c r="J597" i="3"/>
  <c r="K597" i="3" s="1"/>
  <c r="L597" i="3" s="1"/>
  <c r="J598" i="3"/>
  <c r="K598" i="3" s="1"/>
  <c r="L598" i="3" s="1"/>
  <c r="J599" i="3"/>
  <c r="K599" i="3" s="1"/>
  <c r="L599" i="3" s="1"/>
  <c r="J600" i="3"/>
  <c r="K600" i="3" s="1"/>
  <c r="L600" i="3" s="1"/>
  <c r="J601" i="3"/>
  <c r="K601" i="3" s="1"/>
  <c r="L601" i="3" s="1"/>
  <c r="J602" i="3"/>
  <c r="K602" i="3" s="1"/>
  <c r="L602" i="3" s="1"/>
  <c r="J603" i="3"/>
  <c r="K603" i="3" s="1"/>
  <c r="L603" i="3" s="1"/>
  <c r="J604" i="3"/>
  <c r="K604" i="3" s="1"/>
  <c r="L604" i="3" s="1"/>
  <c r="J605" i="3"/>
  <c r="K605" i="3" s="1"/>
  <c r="L605" i="3" s="1"/>
  <c r="J606" i="3"/>
  <c r="K606" i="3" s="1"/>
  <c r="L606" i="3" s="1"/>
  <c r="J607" i="3"/>
  <c r="K607" i="3" s="1"/>
  <c r="L607" i="3" s="1"/>
  <c r="J608" i="3"/>
  <c r="K608" i="3" s="1"/>
  <c r="L608" i="3" s="1"/>
  <c r="J609" i="3"/>
  <c r="K609" i="3" s="1"/>
  <c r="L609" i="3" s="1"/>
  <c r="J610" i="3"/>
  <c r="K610" i="3" s="1"/>
  <c r="L610" i="3" s="1"/>
  <c r="J611" i="3"/>
  <c r="K611" i="3" s="1"/>
  <c r="L611" i="3" s="1"/>
  <c r="J612" i="3"/>
  <c r="K612" i="3" s="1"/>
  <c r="L612" i="3" s="1"/>
  <c r="J613" i="3"/>
  <c r="K613" i="3" s="1"/>
  <c r="L613" i="3" s="1"/>
  <c r="J614" i="3"/>
  <c r="K614" i="3" s="1"/>
  <c r="L614" i="3" s="1"/>
  <c r="J615" i="3"/>
  <c r="K615" i="3" s="1"/>
  <c r="L615" i="3" s="1"/>
  <c r="J616" i="3"/>
  <c r="K616" i="3" s="1"/>
  <c r="L616" i="3" s="1"/>
  <c r="J617" i="3"/>
  <c r="K617" i="3" s="1"/>
  <c r="L617" i="3" s="1"/>
  <c r="J618" i="3"/>
  <c r="K618" i="3" s="1"/>
  <c r="L618" i="3" s="1"/>
  <c r="J619" i="3"/>
  <c r="K619" i="3" s="1"/>
  <c r="L619" i="3" s="1"/>
  <c r="J620" i="3"/>
  <c r="K620" i="3" s="1"/>
  <c r="L620" i="3" s="1"/>
  <c r="J621" i="3"/>
  <c r="K621" i="3" s="1"/>
  <c r="L621" i="3" s="1"/>
  <c r="J622" i="3"/>
  <c r="K622" i="3" s="1"/>
  <c r="L622" i="3" s="1"/>
  <c r="J623" i="3"/>
  <c r="K623" i="3" s="1"/>
  <c r="L623" i="3" s="1"/>
  <c r="J624" i="3"/>
  <c r="K624" i="3" s="1"/>
  <c r="L624" i="3" s="1"/>
  <c r="J625" i="3"/>
  <c r="K625" i="3" s="1"/>
  <c r="L625" i="3" s="1"/>
  <c r="J626" i="3"/>
  <c r="K626" i="3" s="1"/>
  <c r="L626" i="3" s="1"/>
  <c r="J627" i="3"/>
  <c r="K627" i="3" s="1"/>
  <c r="L627" i="3" s="1"/>
  <c r="J628" i="3"/>
  <c r="K628" i="3" s="1"/>
  <c r="L628" i="3" s="1"/>
  <c r="J629" i="3"/>
  <c r="K629" i="3" s="1"/>
  <c r="L629" i="3" s="1"/>
  <c r="J630" i="3"/>
  <c r="K630" i="3" s="1"/>
  <c r="L630" i="3" s="1"/>
  <c r="J631" i="3"/>
  <c r="K631" i="3" s="1"/>
  <c r="L631" i="3" s="1"/>
  <c r="J632" i="3"/>
  <c r="K632" i="3" s="1"/>
  <c r="L632" i="3" s="1"/>
  <c r="J633" i="3"/>
  <c r="K633" i="3" s="1"/>
  <c r="L633" i="3" s="1"/>
  <c r="J634" i="3"/>
  <c r="K634" i="3" s="1"/>
  <c r="L634" i="3" s="1"/>
  <c r="J635" i="3"/>
  <c r="K635" i="3" s="1"/>
  <c r="L635" i="3" s="1"/>
  <c r="J636" i="3"/>
  <c r="K636" i="3" s="1"/>
  <c r="L636" i="3" s="1"/>
  <c r="J637" i="3"/>
  <c r="K637" i="3" s="1"/>
  <c r="L637" i="3" s="1"/>
  <c r="J638" i="3"/>
  <c r="K638" i="3" s="1"/>
  <c r="L638" i="3" s="1"/>
  <c r="J639" i="3"/>
  <c r="K639" i="3" s="1"/>
  <c r="L639" i="3" s="1"/>
  <c r="J640" i="3"/>
  <c r="K640" i="3" s="1"/>
  <c r="L640" i="3" s="1"/>
  <c r="J641" i="3"/>
  <c r="K641" i="3" s="1"/>
  <c r="L641" i="3" s="1"/>
  <c r="J642" i="3"/>
  <c r="K642" i="3" s="1"/>
  <c r="L642" i="3" s="1"/>
  <c r="J643" i="3"/>
  <c r="K643" i="3" s="1"/>
  <c r="L643" i="3" s="1"/>
  <c r="J644" i="3"/>
  <c r="K644" i="3" s="1"/>
  <c r="L644" i="3" s="1"/>
  <c r="J645" i="3"/>
  <c r="K645" i="3" s="1"/>
  <c r="L645" i="3" s="1"/>
  <c r="J646" i="3"/>
  <c r="K646" i="3" s="1"/>
  <c r="L646" i="3" s="1"/>
  <c r="J647" i="3"/>
  <c r="K647" i="3" s="1"/>
  <c r="L647" i="3" s="1"/>
  <c r="J648" i="3"/>
  <c r="K648" i="3" s="1"/>
  <c r="L648" i="3" s="1"/>
  <c r="J649" i="3"/>
  <c r="K649" i="3" s="1"/>
  <c r="L649" i="3" s="1"/>
  <c r="J650" i="3"/>
  <c r="K650" i="3" s="1"/>
  <c r="L650" i="3" s="1"/>
  <c r="J651" i="3"/>
  <c r="K651" i="3" s="1"/>
  <c r="L651" i="3" s="1"/>
  <c r="J652" i="3"/>
  <c r="K652" i="3" s="1"/>
  <c r="L652" i="3" s="1"/>
  <c r="J653" i="3"/>
  <c r="K653" i="3" s="1"/>
  <c r="L653" i="3" s="1"/>
  <c r="J541" i="3"/>
  <c r="K541" i="3" s="1"/>
  <c r="L541" i="3" s="1"/>
  <c r="J517" i="3"/>
  <c r="K517" i="3" s="1"/>
  <c r="L517" i="3" s="1"/>
  <c r="J22" i="3" l="1"/>
  <c r="K22" i="3" s="1"/>
  <c r="L22" i="3" s="1"/>
  <c r="J23" i="3"/>
  <c r="K23" i="3" s="1"/>
  <c r="L23" i="3" s="1"/>
  <c r="J24" i="3"/>
  <c r="K24" i="3" s="1"/>
  <c r="L24" i="3" s="1"/>
  <c r="J25" i="3"/>
  <c r="K25" i="3" s="1"/>
  <c r="L25" i="3" s="1"/>
  <c r="J26" i="3"/>
  <c r="K26" i="3" s="1"/>
  <c r="L26" i="3" s="1"/>
  <c r="J27" i="3"/>
  <c r="K27" i="3" s="1"/>
  <c r="L27" i="3" s="1"/>
  <c r="J28" i="3"/>
  <c r="K28" i="3" s="1"/>
  <c r="L28" i="3" s="1"/>
  <c r="J29" i="3"/>
  <c r="K29" i="3" s="1"/>
  <c r="L29" i="3" s="1"/>
  <c r="J30" i="3"/>
  <c r="K30" i="3" s="1"/>
  <c r="L30" i="3" s="1"/>
  <c r="J31" i="3"/>
  <c r="K31" i="3" s="1"/>
  <c r="L31" i="3" s="1"/>
  <c r="J32" i="3"/>
  <c r="K32" i="3" s="1"/>
  <c r="L32" i="3" s="1"/>
  <c r="J33" i="3"/>
  <c r="K33" i="3" s="1"/>
  <c r="L33" i="3" s="1"/>
  <c r="J34" i="3"/>
  <c r="K34" i="3" s="1"/>
  <c r="L34" i="3" s="1"/>
  <c r="J35" i="3"/>
  <c r="K35" i="3" s="1"/>
  <c r="L35" i="3" s="1"/>
  <c r="J36" i="3"/>
  <c r="K36" i="3" s="1"/>
  <c r="L36" i="3" s="1"/>
  <c r="J37" i="3"/>
  <c r="K37" i="3" s="1"/>
  <c r="L37" i="3" s="1"/>
  <c r="J38" i="3"/>
  <c r="K38" i="3" s="1"/>
  <c r="L38" i="3" s="1"/>
  <c r="J39" i="3"/>
  <c r="K39" i="3" s="1"/>
  <c r="L39" i="3" s="1"/>
  <c r="J40" i="3"/>
  <c r="K40" i="3" s="1"/>
  <c r="L40" i="3" s="1"/>
  <c r="J41" i="3"/>
  <c r="K41" i="3" s="1"/>
  <c r="L41" i="3" s="1"/>
  <c r="J42" i="3"/>
  <c r="K42" i="3" s="1"/>
  <c r="L42" i="3" s="1"/>
  <c r="J43" i="3"/>
  <c r="K43" i="3" s="1"/>
  <c r="L43" i="3" s="1"/>
  <c r="J44" i="3"/>
  <c r="K44" i="3" s="1"/>
  <c r="L44" i="3" s="1"/>
  <c r="J45" i="3"/>
  <c r="K45" i="3" s="1"/>
  <c r="L45" i="3" s="1"/>
  <c r="J46" i="3"/>
  <c r="K46" i="3" s="1"/>
  <c r="L46" i="3" s="1"/>
  <c r="J47" i="3"/>
  <c r="K47" i="3" s="1"/>
  <c r="L47" i="3" s="1"/>
  <c r="J48" i="3"/>
  <c r="K48" i="3" s="1"/>
  <c r="L48" i="3" s="1"/>
  <c r="J49" i="3"/>
  <c r="K49" i="3" s="1"/>
  <c r="L49" i="3" s="1"/>
  <c r="J50" i="3"/>
  <c r="K50" i="3" s="1"/>
  <c r="L50" i="3" s="1"/>
  <c r="J51" i="3"/>
  <c r="K51" i="3" s="1"/>
  <c r="L51" i="3" s="1"/>
  <c r="J52" i="3"/>
  <c r="K52" i="3" s="1"/>
  <c r="L52" i="3" s="1"/>
  <c r="J53" i="3"/>
  <c r="K53" i="3" s="1"/>
  <c r="L53" i="3" s="1"/>
  <c r="J54" i="3"/>
  <c r="K54" i="3" s="1"/>
  <c r="L54" i="3" s="1"/>
  <c r="J55" i="3"/>
  <c r="K55" i="3" s="1"/>
  <c r="L55" i="3" s="1"/>
  <c r="J56" i="3"/>
  <c r="K56" i="3" s="1"/>
  <c r="L56" i="3" s="1"/>
  <c r="B14" i="5" l="1"/>
  <c r="B13" i="5"/>
  <c r="B10" i="5"/>
  <c r="B9" i="5"/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7" i="6"/>
  <c r="E27" i="6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D27" i="6"/>
  <c r="C27" i="6"/>
  <c r="J460" i="3"/>
  <c r="K460" i="3" s="1"/>
  <c r="L460" i="3" s="1"/>
  <c r="J461" i="3"/>
  <c r="K461" i="3" s="1"/>
  <c r="L461" i="3" s="1"/>
  <c r="J462" i="3"/>
  <c r="K462" i="3" s="1"/>
  <c r="L462" i="3" s="1"/>
  <c r="J463" i="3"/>
  <c r="K463" i="3" s="1"/>
  <c r="L463" i="3" s="1"/>
  <c r="J464" i="3"/>
  <c r="K464" i="3" s="1"/>
  <c r="L464" i="3" s="1"/>
  <c r="J465" i="3"/>
  <c r="K465" i="3" s="1"/>
  <c r="L465" i="3" s="1"/>
  <c r="J466" i="3"/>
  <c r="K466" i="3" s="1"/>
  <c r="L466" i="3" s="1"/>
  <c r="J467" i="3"/>
  <c r="K467" i="3" s="1"/>
  <c r="L467" i="3" s="1"/>
  <c r="J468" i="3"/>
  <c r="K468" i="3" s="1"/>
  <c r="L468" i="3" s="1"/>
  <c r="J469" i="3"/>
  <c r="K469" i="3" s="1"/>
  <c r="L469" i="3" s="1"/>
  <c r="J470" i="3"/>
  <c r="K470" i="3" s="1"/>
  <c r="L470" i="3" s="1"/>
  <c r="J7" i="3"/>
  <c r="K7" i="3" s="1"/>
  <c r="J8" i="3"/>
  <c r="K8" i="3" s="1"/>
  <c r="L8" i="3" s="1"/>
  <c r="J9" i="3"/>
  <c r="K9" i="3" s="1"/>
  <c r="L9" i="3" s="1"/>
  <c r="J10" i="3"/>
  <c r="K10" i="3" s="1"/>
  <c r="L10" i="3" s="1"/>
  <c r="J11" i="3"/>
  <c r="K11" i="3" s="1"/>
  <c r="L11" i="3" s="1"/>
  <c r="J12" i="3"/>
  <c r="K12" i="3" s="1"/>
  <c r="L12" i="3" s="1"/>
  <c r="J13" i="3"/>
  <c r="K13" i="3" s="1"/>
  <c r="L13" i="3" s="1"/>
  <c r="J14" i="3"/>
  <c r="K14" i="3" s="1"/>
  <c r="L14" i="3" s="1"/>
  <c r="J15" i="3"/>
  <c r="K15" i="3" s="1"/>
  <c r="L15" i="3" s="1"/>
  <c r="J16" i="3"/>
  <c r="K16" i="3" s="1"/>
  <c r="L16" i="3" s="1"/>
  <c r="J17" i="3"/>
  <c r="K17" i="3" s="1"/>
  <c r="L17" i="3" s="1"/>
  <c r="J18" i="3"/>
  <c r="K18" i="3" s="1"/>
  <c r="L18" i="3" s="1"/>
  <c r="J19" i="3"/>
  <c r="K19" i="3" s="1"/>
  <c r="L19" i="3" s="1"/>
  <c r="J20" i="3"/>
  <c r="K20" i="3" s="1"/>
  <c r="L20" i="3" s="1"/>
  <c r="J21" i="3"/>
  <c r="K21" i="3" s="1"/>
  <c r="L21" i="3" s="1"/>
  <c r="J654" i="3"/>
  <c r="K654" i="3" s="1"/>
  <c r="L654" i="3" s="1"/>
  <c r="J655" i="3"/>
  <c r="K655" i="3" s="1"/>
  <c r="L655" i="3" s="1"/>
  <c r="J656" i="3"/>
  <c r="K656" i="3" s="1"/>
  <c r="L656" i="3" s="1"/>
  <c r="J657" i="3"/>
  <c r="K657" i="3" s="1"/>
  <c r="L657" i="3" s="1"/>
  <c r="J658" i="3"/>
  <c r="K658" i="3" s="1"/>
  <c r="L658" i="3" s="1"/>
  <c r="J659" i="3"/>
  <c r="K659" i="3" s="1"/>
  <c r="L659" i="3" s="1"/>
  <c r="J660" i="3"/>
  <c r="K660" i="3" s="1"/>
  <c r="L660" i="3" s="1"/>
  <c r="J661" i="3"/>
  <c r="K661" i="3" s="1"/>
  <c r="L661" i="3" s="1"/>
  <c r="J662" i="3"/>
  <c r="K662" i="3" s="1"/>
  <c r="L662" i="3" s="1"/>
  <c r="J663" i="3"/>
  <c r="K663" i="3" s="1"/>
  <c r="L663" i="3" s="1"/>
  <c r="J664" i="3"/>
  <c r="K664" i="3" s="1"/>
  <c r="L664" i="3" s="1"/>
  <c r="J665" i="3"/>
  <c r="K665" i="3" s="1"/>
  <c r="L665" i="3" s="1"/>
  <c r="J666" i="3"/>
  <c r="K666" i="3" s="1"/>
  <c r="L666" i="3" s="1"/>
  <c r="J667" i="3"/>
  <c r="K667" i="3" s="1"/>
  <c r="L667" i="3" s="1"/>
  <c r="J668" i="3"/>
  <c r="K668" i="3" s="1"/>
  <c r="L668" i="3" s="1"/>
  <c r="J669" i="3"/>
  <c r="K669" i="3" s="1"/>
  <c r="L669" i="3" s="1"/>
  <c r="J670" i="3"/>
  <c r="K670" i="3" s="1"/>
  <c r="L670" i="3" s="1"/>
  <c r="J671" i="3"/>
  <c r="K671" i="3" s="1"/>
  <c r="L671" i="3" s="1"/>
  <c r="J672" i="3"/>
  <c r="K672" i="3" s="1"/>
  <c r="L672" i="3" s="1"/>
  <c r="J673" i="3"/>
  <c r="K673" i="3" s="1"/>
  <c r="L673" i="3" s="1"/>
  <c r="J674" i="3"/>
  <c r="K674" i="3" s="1"/>
  <c r="L674" i="3" s="1"/>
  <c r="J675" i="3"/>
  <c r="K675" i="3" s="1"/>
  <c r="L675" i="3" s="1"/>
  <c r="J676" i="3"/>
  <c r="K676" i="3" s="1"/>
  <c r="L676" i="3" s="1"/>
  <c r="J677" i="3"/>
  <c r="K677" i="3" s="1"/>
  <c r="L677" i="3" s="1"/>
  <c r="J678" i="3"/>
  <c r="K678" i="3" s="1"/>
  <c r="L678" i="3" s="1"/>
  <c r="J679" i="3"/>
  <c r="K679" i="3" s="1"/>
  <c r="L679" i="3" s="1"/>
  <c r="J680" i="3"/>
  <c r="K680" i="3" s="1"/>
  <c r="L680" i="3" s="1"/>
  <c r="J681" i="3"/>
  <c r="K681" i="3" s="1"/>
  <c r="L681" i="3" s="1"/>
  <c r="L7" i="3" l="1"/>
  <c r="J206" i="3"/>
  <c r="K206" i="3" s="1"/>
  <c r="L206" i="3" s="1"/>
  <c r="J207" i="3"/>
  <c r="K207" i="3" s="1"/>
  <c r="L207" i="3" s="1"/>
  <c r="J208" i="3"/>
  <c r="K208" i="3" s="1"/>
  <c r="L208" i="3" s="1"/>
  <c r="J209" i="3"/>
  <c r="K209" i="3" s="1"/>
  <c r="L209" i="3" s="1"/>
  <c r="J210" i="3"/>
  <c r="K210" i="3" s="1"/>
  <c r="L210" i="3" s="1"/>
  <c r="J211" i="3"/>
  <c r="K211" i="3" s="1"/>
  <c r="L211" i="3" s="1"/>
  <c r="J212" i="3"/>
  <c r="K212" i="3" s="1"/>
  <c r="L212" i="3" s="1"/>
  <c r="J213" i="3"/>
  <c r="K213" i="3" s="1"/>
  <c r="L213" i="3" s="1"/>
  <c r="J214" i="3"/>
  <c r="K214" i="3" s="1"/>
  <c r="L214" i="3" s="1"/>
  <c r="J215" i="3"/>
  <c r="K215" i="3" s="1"/>
  <c r="L215" i="3" s="1"/>
  <c r="J216" i="3"/>
  <c r="K216" i="3" s="1"/>
  <c r="L216" i="3" s="1"/>
  <c r="J217" i="3"/>
  <c r="K217" i="3" s="1"/>
  <c r="L217" i="3" s="1"/>
  <c r="J218" i="3"/>
  <c r="K218" i="3" s="1"/>
  <c r="L218" i="3" s="1"/>
  <c r="J219" i="3"/>
  <c r="K219" i="3" s="1"/>
  <c r="L219" i="3" s="1"/>
  <c r="J220" i="3"/>
  <c r="K220" i="3" s="1"/>
  <c r="L220" i="3" s="1"/>
  <c r="J221" i="3"/>
  <c r="K221" i="3" s="1"/>
  <c r="L221" i="3" s="1"/>
  <c r="J222" i="3"/>
  <c r="K222" i="3" s="1"/>
  <c r="L222" i="3" s="1"/>
  <c r="J223" i="3"/>
  <c r="K223" i="3" s="1"/>
  <c r="L223" i="3" s="1"/>
  <c r="J224" i="3"/>
  <c r="K224" i="3" s="1"/>
  <c r="L224" i="3" s="1"/>
  <c r="J225" i="3"/>
  <c r="K225" i="3" s="1"/>
  <c r="L225" i="3" s="1"/>
  <c r="J226" i="3"/>
  <c r="K226" i="3" s="1"/>
  <c r="L226" i="3" s="1"/>
  <c r="J227" i="3"/>
  <c r="K227" i="3" s="1"/>
  <c r="L227" i="3" s="1"/>
  <c r="J228" i="3"/>
  <c r="K228" i="3" s="1"/>
  <c r="L228" i="3" s="1"/>
  <c r="J229" i="3"/>
  <c r="K229" i="3" s="1"/>
  <c r="L229" i="3" s="1"/>
  <c r="J230" i="3"/>
  <c r="K230" i="3" s="1"/>
  <c r="L230" i="3" s="1"/>
  <c r="J231" i="3"/>
  <c r="K231" i="3" s="1"/>
  <c r="L231" i="3" s="1"/>
  <c r="J232" i="3"/>
  <c r="K232" i="3" s="1"/>
  <c r="L232" i="3" s="1"/>
  <c r="J233" i="3"/>
  <c r="K233" i="3" s="1"/>
  <c r="L233" i="3" s="1"/>
  <c r="J471" i="3"/>
  <c r="K471" i="3" s="1"/>
  <c r="L471" i="3" s="1"/>
  <c r="J472" i="3"/>
  <c r="K472" i="3" s="1"/>
  <c r="L472" i="3" s="1"/>
  <c r="J473" i="3"/>
  <c r="K473" i="3" s="1"/>
  <c r="L473" i="3" s="1"/>
  <c r="J474" i="3"/>
  <c r="K474" i="3" s="1"/>
  <c r="L474" i="3" s="1"/>
  <c r="J475" i="3"/>
  <c r="K475" i="3" s="1"/>
  <c r="L475" i="3" s="1"/>
  <c r="J476" i="3"/>
  <c r="K476" i="3" s="1"/>
  <c r="L476" i="3" s="1"/>
  <c r="J477" i="3"/>
  <c r="K477" i="3" s="1"/>
  <c r="L477" i="3" s="1"/>
  <c r="J478" i="3"/>
  <c r="K478" i="3" s="1"/>
  <c r="L478" i="3" s="1"/>
  <c r="J479" i="3"/>
  <c r="K479" i="3" s="1"/>
  <c r="L479" i="3" s="1"/>
  <c r="J480" i="3"/>
  <c r="K480" i="3" s="1"/>
  <c r="L480" i="3" s="1"/>
  <c r="J481" i="3"/>
  <c r="K481" i="3" s="1"/>
  <c r="L481" i="3" s="1"/>
  <c r="J482" i="3"/>
  <c r="K482" i="3" s="1"/>
  <c r="L482" i="3" s="1"/>
  <c r="J483" i="3"/>
  <c r="K483" i="3" s="1"/>
  <c r="L483" i="3" s="1"/>
  <c r="J484" i="3"/>
  <c r="K484" i="3" s="1"/>
  <c r="L484" i="3" s="1"/>
  <c r="J485" i="3"/>
  <c r="K485" i="3" s="1"/>
  <c r="L485" i="3" s="1"/>
  <c r="J486" i="3"/>
  <c r="K486" i="3" s="1"/>
  <c r="L486" i="3" s="1"/>
  <c r="J487" i="3"/>
  <c r="K487" i="3" s="1"/>
  <c r="L487" i="3" s="1"/>
  <c r="J488" i="3"/>
  <c r="K488" i="3" s="1"/>
  <c r="L488" i="3" s="1"/>
  <c r="J489" i="3"/>
  <c r="K489" i="3" s="1"/>
  <c r="L489" i="3" s="1"/>
  <c r="J490" i="3"/>
  <c r="K490" i="3" s="1"/>
  <c r="L490" i="3" s="1"/>
  <c r="J491" i="3"/>
  <c r="K491" i="3" s="1"/>
  <c r="L491" i="3" s="1"/>
  <c r="J492" i="3"/>
  <c r="K492" i="3" s="1"/>
  <c r="L492" i="3" s="1"/>
  <c r="J493" i="3"/>
  <c r="K493" i="3" s="1"/>
  <c r="L493" i="3" s="1"/>
  <c r="J494" i="3"/>
  <c r="K494" i="3" s="1"/>
  <c r="L494" i="3" s="1"/>
  <c r="J495" i="3"/>
  <c r="K495" i="3" s="1"/>
  <c r="L495" i="3" s="1"/>
  <c r="J496" i="3"/>
  <c r="K496" i="3" s="1"/>
  <c r="L496" i="3" s="1"/>
  <c r="J497" i="3"/>
  <c r="K497" i="3" s="1"/>
  <c r="L497" i="3" s="1"/>
  <c r="J498" i="3"/>
  <c r="K498" i="3" s="1"/>
  <c r="L498" i="3" s="1"/>
  <c r="J499" i="3"/>
  <c r="K499" i="3" s="1"/>
  <c r="L499" i="3" s="1"/>
  <c r="J500" i="3"/>
  <c r="K500" i="3" s="1"/>
  <c r="L500" i="3" s="1"/>
  <c r="J501" i="3"/>
  <c r="K501" i="3" s="1"/>
  <c r="L501" i="3" s="1"/>
  <c r="J502" i="3"/>
  <c r="K502" i="3" s="1"/>
  <c r="L502" i="3" s="1"/>
  <c r="J503" i="3"/>
  <c r="K503" i="3" s="1"/>
  <c r="L503" i="3" s="1"/>
  <c r="J504" i="3"/>
  <c r="K504" i="3" s="1"/>
  <c r="L504" i="3" s="1"/>
  <c r="J505" i="3"/>
  <c r="K505" i="3" s="1"/>
  <c r="L505" i="3" s="1"/>
  <c r="J506" i="3"/>
  <c r="K506" i="3" s="1"/>
  <c r="L506" i="3" s="1"/>
  <c r="J544" i="3"/>
  <c r="K544" i="3" s="1"/>
  <c r="L544" i="3" s="1"/>
  <c r="J545" i="3"/>
  <c r="K545" i="3" s="1"/>
  <c r="L545" i="3" s="1"/>
  <c r="J546" i="3"/>
  <c r="K546" i="3" s="1"/>
  <c r="L546" i="3" s="1"/>
  <c r="J547" i="3"/>
  <c r="K547" i="3" s="1"/>
  <c r="L547" i="3" s="1"/>
  <c r="J548" i="3"/>
  <c r="K548" i="3" s="1"/>
  <c r="L548" i="3" s="1"/>
  <c r="J549" i="3"/>
  <c r="K549" i="3" s="1"/>
  <c r="L549" i="3" s="1"/>
  <c r="J550" i="3"/>
  <c r="K550" i="3" s="1"/>
  <c r="L550" i="3" s="1"/>
  <c r="J551" i="3"/>
  <c r="K551" i="3" s="1"/>
  <c r="L551" i="3" s="1"/>
  <c r="J552" i="3"/>
  <c r="K552" i="3" s="1"/>
  <c r="L552" i="3" s="1"/>
  <c r="J553" i="3"/>
  <c r="K553" i="3" s="1"/>
  <c r="L553" i="3" s="1"/>
  <c r="J554" i="3"/>
  <c r="K554" i="3" s="1"/>
  <c r="L554" i="3" s="1"/>
  <c r="J555" i="3"/>
  <c r="K555" i="3" s="1"/>
  <c r="L555" i="3" s="1"/>
  <c r="J556" i="3"/>
  <c r="K556" i="3" s="1"/>
  <c r="L556" i="3" s="1"/>
  <c r="J557" i="3"/>
  <c r="K557" i="3" s="1"/>
  <c r="L557" i="3" s="1"/>
  <c r="J558" i="3"/>
  <c r="K558" i="3" s="1"/>
  <c r="L558" i="3" s="1"/>
  <c r="J559" i="3"/>
  <c r="K559" i="3" s="1"/>
  <c r="L559" i="3" s="1"/>
  <c r="J560" i="3"/>
  <c r="K560" i="3" s="1"/>
  <c r="L560" i="3" s="1"/>
  <c r="J561" i="3"/>
  <c r="K561" i="3" s="1"/>
  <c r="L561" i="3" s="1"/>
  <c r="J562" i="3"/>
  <c r="K562" i="3" s="1"/>
  <c r="L562" i="3" s="1"/>
  <c r="J563" i="3"/>
  <c r="K563" i="3" s="1"/>
  <c r="L563" i="3" s="1"/>
  <c r="J564" i="3"/>
  <c r="K564" i="3" s="1"/>
  <c r="L564" i="3" s="1"/>
  <c r="J565" i="3"/>
  <c r="K565" i="3" s="1"/>
  <c r="L565" i="3" s="1"/>
  <c r="J566" i="3"/>
  <c r="K566" i="3" s="1"/>
  <c r="L566" i="3" s="1"/>
  <c r="J567" i="3"/>
  <c r="K567" i="3" s="1"/>
  <c r="L567" i="3" s="1"/>
  <c r="J568" i="3"/>
  <c r="K568" i="3" s="1"/>
  <c r="L568" i="3" s="1"/>
  <c r="J569" i="3"/>
  <c r="K569" i="3" s="1"/>
  <c r="L569" i="3" s="1"/>
  <c r="J570" i="3"/>
  <c r="K570" i="3" s="1"/>
  <c r="L570" i="3" s="1"/>
  <c r="J571" i="3"/>
  <c r="K571" i="3" s="1"/>
  <c r="L571" i="3" s="1"/>
  <c r="J572" i="3"/>
  <c r="K572" i="3" s="1"/>
  <c r="L572" i="3" s="1"/>
  <c r="J573" i="3"/>
  <c r="K573" i="3" s="1"/>
  <c r="L573" i="3" s="1"/>
  <c r="J574" i="3"/>
  <c r="K574" i="3" s="1"/>
  <c r="L574" i="3" s="1"/>
  <c r="J575" i="3"/>
  <c r="K575" i="3" s="1"/>
  <c r="L575" i="3" s="1"/>
  <c r="J576" i="3"/>
  <c r="K576" i="3" s="1"/>
  <c r="L576" i="3" s="1"/>
  <c r="J577" i="3"/>
  <c r="K577" i="3" s="1"/>
  <c r="L577" i="3" s="1"/>
  <c r="J578" i="3"/>
  <c r="K578" i="3" s="1"/>
  <c r="L578" i="3" s="1"/>
  <c r="J579" i="3"/>
  <c r="K579" i="3" s="1"/>
  <c r="L579" i="3" s="1"/>
  <c r="J580" i="3"/>
  <c r="K580" i="3" s="1"/>
  <c r="L580" i="3" s="1"/>
  <c r="J581" i="3"/>
  <c r="K581" i="3" s="1"/>
  <c r="L581" i="3" s="1"/>
  <c r="J582" i="3"/>
  <c r="K582" i="3" s="1"/>
  <c r="L582" i="3" s="1"/>
  <c r="J583" i="3"/>
  <c r="K583" i="3" s="1"/>
  <c r="L583" i="3" s="1"/>
  <c r="J584" i="3"/>
  <c r="K584" i="3" s="1"/>
  <c r="L584" i="3" s="1"/>
  <c r="J585" i="3"/>
  <c r="K585" i="3" s="1"/>
  <c r="L585" i="3" s="1"/>
  <c r="J586" i="3"/>
  <c r="K586" i="3" s="1"/>
  <c r="L586" i="3" s="1"/>
  <c r="J587" i="3"/>
  <c r="K587" i="3" s="1"/>
  <c r="L587" i="3" s="1"/>
  <c r="J588" i="3"/>
  <c r="K588" i="3" s="1"/>
  <c r="L588" i="3" s="1"/>
  <c r="J589" i="3"/>
  <c r="K589" i="3" s="1"/>
  <c r="L589" i="3" s="1"/>
  <c r="J590" i="3"/>
  <c r="K590" i="3" s="1"/>
  <c r="L590" i="3" s="1"/>
  <c r="J258" i="3"/>
  <c r="K258" i="3" s="1"/>
  <c r="L258" i="3" s="1"/>
  <c r="J259" i="3"/>
  <c r="K259" i="3" s="1"/>
  <c r="L259" i="3" s="1"/>
  <c r="J260" i="3"/>
  <c r="K260" i="3" s="1"/>
  <c r="L260" i="3" s="1"/>
  <c r="J261" i="3"/>
  <c r="K261" i="3" s="1"/>
  <c r="L261" i="3" s="1"/>
  <c r="J262" i="3"/>
  <c r="K262" i="3" s="1"/>
  <c r="L262" i="3" s="1"/>
  <c r="J263" i="3"/>
  <c r="K263" i="3" s="1"/>
  <c r="L263" i="3" s="1"/>
  <c r="J264" i="3"/>
  <c r="K264" i="3" s="1"/>
  <c r="L264" i="3" s="1"/>
  <c r="J265" i="3"/>
  <c r="K265" i="3" s="1"/>
  <c r="L265" i="3" s="1"/>
  <c r="J266" i="3"/>
  <c r="K266" i="3" s="1"/>
  <c r="L266" i="3" s="1"/>
  <c r="J267" i="3"/>
  <c r="K267" i="3" s="1"/>
  <c r="L267" i="3" s="1"/>
  <c r="J268" i="3"/>
  <c r="K268" i="3" s="1"/>
  <c r="L268" i="3" s="1"/>
  <c r="J269" i="3"/>
  <c r="K269" i="3" s="1"/>
  <c r="L269" i="3" s="1"/>
  <c r="J270" i="3"/>
  <c r="K270" i="3" s="1"/>
  <c r="L270" i="3" s="1"/>
  <c r="J271" i="3"/>
  <c r="K271" i="3" s="1"/>
  <c r="L271" i="3" s="1"/>
  <c r="J272" i="3"/>
  <c r="K272" i="3" s="1"/>
  <c r="L272" i="3" s="1"/>
  <c r="J273" i="3"/>
  <c r="K273" i="3" s="1"/>
  <c r="L273" i="3" s="1"/>
  <c r="J274" i="3"/>
  <c r="K274" i="3" s="1"/>
  <c r="L274" i="3" s="1"/>
  <c r="J275" i="3"/>
  <c r="K275" i="3" s="1"/>
  <c r="L275" i="3" s="1"/>
  <c r="J276" i="3"/>
  <c r="K276" i="3" s="1"/>
  <c r="L276" i="3" s="1"/>
  <c r="J277" i="3"/>
  <c r="K277" i="3" s="1"/>
  <c r="L277" i="3" s="1"/>
  <c r="J278" i="3"/>
  <c r="K278" i="3" s="1"/>
  <c r="L278" i="3" s="1"/>
  <c r="J279" i="3"/>
  <c r="K279" i="3" s="1"/>
  <c r="L279" i="3" s="1"/>
  <c r="J280" i="3"/>
  <c r="K280" i="3" s="1"/>
  <c r="L280" i="3" s="1"/>
  <c r="J281" i="3"/>
  <c r="K281" i="3" s="1"/>
  <c r="L281" i="3" s="1"/>
  <c r="J282" i="3"/>
  <c r="K282" i="3" s="1"/>
  <c r="L282" i="3" s="1"/>
  <c r="J283" i="3"/>
  <c r="K283" i="3" s="1"/>
  <c r="L283" i="3" s="1"/>
  <c r="J284" i="3"/>
  <c r="K284" i="3" s="1"/>
  <c r="L284" i="3" s="1"/>
  <c r="J285" i="3"/>
  <c r="K285" i="3" s="1"/>
  <c r="L285" i="3" s="1"/>
  <c r="J286" i="3"/>
  <c r="K286" i="3" s="1"/>
  <c r="L286" i="3" s="1"/>
  <c r="J287" i="3"/>
  <c r="K287" i="3" s="1"/>
  <c r="L287" i="3" s="1"/>
  <c r="J288" i="3"/>
  <c r="K288" i="3" s="1"/>
  <c r="L288" i="3" s="1"/>
  <c r="J289" i="3"/>
  <c r="K289" i="3" s="1"/>
  <c r="L289" i="3" s="1"/>
  <c r="J290" i="3"/>
  <c r="K290" i="3" s="1"/>
  <c r="L290" i="3" s="1"/>
  <c r="J291" i="3"/>
  <c r="K291" i="3" s="1"/>
  <c r="L291" i="3" s="1"/>
  <c r="J292" i="3"/>
  <c r="K292" i="3" s="1"/>
  <c r="L292" i="3" s="1"/>
  <c r="J293" i="3"/>
  <c r="K293" i="3" s="1"/>
  <c r="L293" i="3" s="1"/>
  <c r="J294" i="3"/>
  <c r="K294" i="3" s="1"/>
  <c r="L294" i="3" s="1"/>
  <c r="J295" i="3"/>
  <c r="K295" i="3" s="1"/>
  <c r="L295" i="3" s="1"/>
  <c r="J296" i="3"/>
  <c r="K296" i="3" s="1"/>
  <c r="L296" i="3" s="1"/>
  <c r="J297" i="3"/>
  <c r="K297" i="3" s="1"/>
  <c r="L297" i="3" s="1"/>
  <c r="J298" i="3"/>
  <c r="K298" i="3" s="1"/>
  <c r="L298" i="3" s="1"/>
  <c r="J299" i="3"/>
  <c r="K299" i="3" s="1"/>
  <c r="L299" i="3" s="1"/>
  <c r="J300" i="3"/>
  <c r="K300" i="3" s="1"/>
  <c r="L300" i="3" s="1"/>
  <c r="J301" i="3"/>
  <c r="K301" i="3" s="1"/>
  <c r="L301" i="3" s="1"/>
  <c r="J302" i="3"/>
  <c r="K302" i="3" s="1"/>
  <c r="L302" i="3" s="1"/>
  <c r="J381" i="3"/>
  <c r="K381" i="3" s="1"/>
  <c r="L381" i="3" s="1"/>
  <c r="J382" i="3"/>
  <c r="K382" i="3" s="1"/>
  <c r="L382" i="3" s="1"/>
  <c r="J383" i="3"/>
  <c r="K383" i="3" s="1"/>
  <c r="L383" i="3" s="1"/>
  <c r="J384" i="3"/>
  <c r="K384" i="3" s="1"/>
  <c r="L384" i="3" s="1"/>
  <c r="J385" i="3"/>
  <c r="K385" i="3" s="1"/>
  <c r="L385" i="3" s="1"/>
  <c r="J386" i="3"/>
  <c r="K386" i="3" s="1"/>
  <c r="L386" i="3" s="1"/>
  <c r="J387" i="3"/>
  <c r="K387" i="3" s="1"/>
  <c r="L387" i="3" s="1"/>
  <c r="J388" i="3"/>
  <c r="K388" i="3" s="1"/>
  <c r="L388" i="3" s="1"/>
  <c r="J389" i="3"/>
  <c r="K389" i="3" s="1"/>
  <c r="L389" i="3" s="1"/>
  <c r="J390" i="3"/>
  <c r="K390" i="3" s="1"/>
  <c r="L390" i="3" s="1"/>
  <c r="J391" i="3"/>
  <c r="K391" i="3" s="1"/>
  <c r="L391" i="3" s="1"/>
  <c r="J392" i="3"/>
  <c r="K392" i="3" s="1"/>
  <c r="L392" i="3" s="1"/>
  <c r="J393" i="3"/>
  <c r="K393" i="3" s="1"/>
  <c r="L393" i="3" s="1"/>
  <c r="J394" i="3"/>
  <c r="K394" i="3" s="1"/>
  <c r="L394" i="3" s="1"/>
  <c r="J395" i="3"/>
  <c r="K395" i="3" s="1"/>
  <c r="L395" i="3" s="1"/>
  <c r="J396" i="3"/>
  <c r="K396" i="3" s="1"/>
  <c r="L396" i="3" s="1"/>
  <c r="J397" i="3"/>
  <c r="K397" i="3" s="1"/>
  <c r="L397" i="3" s="1"/>
  <c r="J398" i="3"/>
  <c r="K398" i="3" s="1"/>
  <c r="L398" i="3" s="1"/>
  <c r="J399" i="3"/>
  <c r="K399" i="3" s="1"/>
  <c r="L399" i="3" s="1"/>
  <c r="J400" i="3"/>
  <c r="K400" i="3" s="1"/>
  <c r="L400" i="3" s="1"/>
  <c r="J401" i="3"/>
  <c r="K401" i="3" s="1"/>
  <c r="L401" i="3" s="1"/>
  <c r="J402" i="3"/>
  <c r="K402" i="3" s="1"/>
  <c r="L402" i="3" s="1"/>
  <c r="J403" i="3"/>
  <c r="K403" i="3" s="1"/>
  <c r="L403" i="3" s="1"/>
  <c r="J404" i="3"/>
  <c r="K404" i="3" s="1"/>
  <c r="L404" i="3" s="1"/>
  <c r="J405" i="3"/>
  <c r="K405" i="3" s="1"/>
  <c r="L405" i="3" s="1"/>
  <c r="J406" i="3"/>
  <c r="K406" i="3" s="1"/>
  <c r="L406" i="3" s="1"/>
  <c r="J407" i="3"/>
  <c r="K407" i="3" s="1"/>
  <c r="L407" i="3" s="1"/>
  <c r="J408" i="3"/>
  <c r="K408" i="3" s="1"/>
  <c r="L408" i="3" s="1"/>
  <c r="J303" i="3"/>
  <c r="K303" i="3" s="1"/>
  <c r="L303" i="3" s="1"/>
  <c r="J304" i="3"/>
  <c r="K304" i="3" s="1"/>
  <c r="L304" i="3" s="1"/>
  <c r="J305" i="3"/>
  <c r="K305" i="3" s="1"/>
  <c r="L305" i="3" s="1"/>
  <c r="J306" i="3"/>
  <c r="K306" i="3" s="1"/>
  <c r="L306" i="3" s="1"/>
  <c r="J307" i="3"/>
  <c r="K307" i="3" s="1"/>
  <c r="L307" i="3" s="1"/>
  <c r="J308" i="3"/>
  <c r="K308" i="3" s="1"/>
  <c r="L308" i="3" s="1"/>
  <c r="J309" i="3"/>
  <c r="K309" i="3" s="1"/>
  <c r="L309" i="3" s="1"/>
  <c r="J310" i="3"/>
  <c r="K310" i="3" s="1"/>
  <c r="L310" i="3" s="1"/>
  <c r="J311" i="3"/>
  <c r="K311" i="3" s="1"/>
  <c r="L311" i="3" s="1"/>
  <c r="J312" i="3"/>
  <c r="K312" i="3" s="1"/>
  <c r="L312" i="3" s="1"/>
  <c r="J313" i="3"/>
  <c r="K313" i="3" s="1"/>
  <c r="L313" i="3" s="1"/>
  <c r="J314" i="3"/>
  <c r="K314" i="3" s="1"/>
  <c r="L314" i="3" s="1"/>
  <c r="J315" i="3"/>
  <c r="K315" i="3" s="1"/>
  <c r="L315" i="3" s="1"/>
  <c r="J316" i="3"/>
  <c r="K316" i="3" s="1"/>
  <c r="L316" i="3" s="1"/>
  <c r="J317" i="3"/>
  <c r="K317" i="3" s="1"/>
  <c r="L317" i="3" s="1"/>
  <c r="J318" i="3"/>
  <c r="K318" i="3" s="1"/>
  <c r="L318" i="3" s="1"/>
  <c r="J319" i="3"/>
  <c r="K319" i="3" s="1"/>
  <c r="L319" i="3" s="1"/>
  <c r="J320" i="3"/>
  <c r="K320" i="3" s="1"/>
  <c r="L320" i="3" s="1"/>
  <c r="J321" i="3"/>
  <c r="K321" i="3" s="1"/>
  <c r="L321" i="3" s="1"/>
  <c r="J322" i="3"/>
  <c r="K322" i="3" s="1"/>
  <c r="L322" i="3" s="1"/>
  <c r="J323" i="3"/>
  <c r="K323" i="3" s="1"/>
  <c r="L323" i="3" s="1"/>
  <c r="J324" i="3"/>
  <c r="K324" i="3" s="1"/>
  <c r="L324" i="3" s="1"/>
  <c r="J325" i="3"/>
  <c r="K325" i="3" s="1"/>
  <c r="L325" i="3" s="1"/>
  <c r="J326" i="3"/>
  <c r="K326" i="3" s="1"/>
  <c r="L326" i="3" s="1"/>
  <c r="J327" i="3"/>
  <c r="K327" i="3" s="1"/>
  <c r="L327" i="3" s="1"/>
  <c r="J120" i="3"/>
  <c r="K120" i="3" s="1"/>
  <c r="L120" i="3" s="1"/>
  <c r="J121" i="3"/>
  <c r="K121" i="3" s="1"/>
  <c r="L121" i="3" s="1"/>
  <c r="J122" i="3"/>
  <c r="K122" i="3" s="1"/>
  <c r="L122" i="3" s="1"/>
  <c r="J123" i="3"/>
  <c r="K123" i="3" s="1"/>
  <c r="L123" i="3" s="1"/>
  <c r="J124" i="3"/>
  <c r="K124" i="3" s="1"/>
  <c r="L124" i="3" s="1"/>
  <c r="J125" i="3"/>
  <c r="K125" i="3" s="1"/>
  <c r="L125" i="3" s="1"/>
  <c r="J126" i="3"/>
  <c r="K126" i="3" s="1"/>
  <c r="L126" i="3" s="1"/>
  <c r="J127" i="3"/>
  <c r="K127" i="3" s="1"/>
  <c r="L127" i="3" s="1"/>
  <c r="J128" i="3"/>
  <c r="K128" i="3" s="1"/>
  <c r="L128" i="3" s="1"/>
  <c r="J129" i="3"/>
  <c r="K129" i="3" s="1"/>
  <c r="L129" i="3" s="1"/>
  <c r="J130" i="3"/>
  <c r="K130" i="3" s="1"/>
  <c r="L130" i="3" s="1"/>
  <c r="J131" i="3"/>
  <c r="K131" i="3" s="1"/>
  <c r="L131" i="3" s="1"/>
  <c r="J132" i="3"/>
  <c r="K132" i="3" s="1"/>
  <c r="L132" i="3" s="1"/>
  <c r="J133" i="3"/>
  <c r="K133" i="3" s="1"/>
  <c r="L133" i="3" s="1"/>
  <c r="J134" i="3"/>
  <c r="K134" i="3" s="1"/>
  <c r="L134" i="3" s="1"/>
  <c r="J135" i="3"/>
  <c r="K135" i="3" s="1"/>
  <c r="L135" i="3" s="1"/>
  <c r="J136" i="3"/>
  <c r="K136" i="3" s="1"/>
  <c r="L136" i="3" s="1"/>
  <c r="J137" i="3"/>
  <c r="K137" i="3" s="1"/>
  <c r="L137" i="3" s="1"/>
  <c r="J138" i="3"/>
  <c r="K138" i="3" s="1"/>
  <c r="L138" i="3" s="1"/>
  <c r="J139" i="3"/>
  <c r="K139" i="3" s="1"/>
  <c r="L139" i="3" s="1"/>
  <c r="J140" i="3"/>
  <c r="K140" i="3" s="1"/>
  <c r="L140" i="3" s="1"/>
  <c r="J141" i="3"/>
  <c r="K141" i="3" s="1"/>
  <c r="L141" i="3" s="1"/>
  <c r="J142" i="3"/>
  <c r="K142" i="3" s="1"/>
  <c r="L142" i="3" s="1"/>
  <c r="J143" i="3"/>
  <c r="K143" i="3" s="1"/>
  <c r="L143" i="3" s="1"/>
  <c r="J144" i="3"/>
  <c r="K144" i="3" s="1"/>
  <c r="L144" i="3" s="1"/>
  <c r="J145" i="3"/>
  <c r="K145" i="3" s="1"/>
  <c r="L145" i="3" s="1"/>
  <c r="J146" i="3"/>
  <c r="K146" i="3" s="1"/>
  <c r="L146" i="3" s="1"/>
  <c r="J147" i="3"/>
  <c r="K147" i="3" s="1"/>
  <c r="L147" i="3" s="1"/>
  <c r="J148" i="3"/>
  <c r="K148" i="3" s="1"/>
  <c r="L148" i="3" s="1"/>
  <c r="J149" i="3"/>
  <c r="K149" i="3" s="1"/>
  <c r="L149" i="3" s="1"/>
  <c r="J150" i="3"/>
  <c r="K150" i="3" s="1"/>
  <c r="L150" i="3" s="1"/>
  <c r="J151" i="3"/>
  <c r="K151" i="3" s="1"/>
  <c r="L151" i="3" s="1"/>
  <c r="J152" i="3"/>
  <c r="K152" i="3" s="1"/>
  <c r="L152" i="3" s="1"/>
  <c r="J153" i="3"/>
  <c r="K153" i="3" s="1"/>
  <c r="L153" i="3" s="1"/>
  <c r="J154" i="3"/>
  <c r="K154" i="3" s="1"/>
  <c r="L154" i="3" s="1"/>
  <c r="J155" i="3"/>
  <c r="K155" i="3" s="1"/>
  <c r="L155" i="3" s="1"/>
  <c r="J156" i="3"/>
  <c r="K156" i="3" s="1"/>
  <c r="L156" i="3" s="1"/>
  <c r="J157" i="3"/>
  <c r="K157" i="3" s="1"/>
  <c r="L157" i="3" s="1"/>
  <c r="J158" i="3"/>
  <c r="K158" i="3" s="1"/>
  <c r="L158" i="3" s="1"/>
  <c r="J159" i="3"/>
  <c r="K159" i="3" s="1"/>
  <c r="L159" i="3" s="1"/>
  <c r="J187" i="3"/>
  <c r="K187" i="3" s="1"/>
  <c r="L187" i="3" s="1"/>
  <c r="J186" i="3"/>
  <c r="K186" i="3" s="1"/>
  <c r="L186" i="3" s="1"/>
  <c r="J184" i="3"/>
  <c r="K184" i="3" s="1"/>
  <c r="L184" i="3" s="1"/>
  <c r="J185" i="3"/>
  <c r="K185" i="3" s="1"/>
  <c r="L185" i="3" s="1"/>
  <c r="J199" i="3"/>
  <c r="K199" i="3" s="1"/>
  <c r="L199" i="3" s="1"/>
  <c r="J178" i="3"/>
  <c r="K178" i="3" s="1"/>
  <c r="L178" i="3" s="1"/>
  <c r="J179" i="3"/>
  <c r="K179" i="3" s="1"/>
  <c r="L179" i="3" s="1"/>
  <c r="J191" i="3"/>
  <c r="K191" i="3" s="1"/>
  <c r="L191" i="3" s="1"/>
  <c r="J192" i="3"/>
  <c r="K192" i="3" s="1"/>
  <c r="L192" i="3" s="1"/>
  <c r="J193" i="3"/>
  <c r="K193" i="3" s="1"/>
  <c r="L193" i="3" s="1"/>
  <c r="J194" i="3"/>
  <c r="K194" i="3" s="1"/>
  <c r="L194" i="3" s="1"/>
  <c r="J177" i="3"/>
  <c r="K177" i="3" s="1"/>
  <c r="L177" i="3" s="1"/>
  <c r="J195" i="3"/>
  <c r="K195" i="3" s="1"/>
  <c r="L195" i="3" s="1"/>
  <c r="J197" i="3"/>
  <c r="K197" i="3" s="1"/>
  <c r="L197" i="3" s="1"/>
  <c r="J201" i="3"/>
  <c r="K201" i="3" s="1"/>
  <c r="L201" i="3" s="1"/>
  <c r="J196" i="3"/>
  <c r="K196" i="3" s="1"/>
  <c r="L196" i="3" s="1"/>
  <c r="J200" i="3"/>
  <c r="K200" i="3" s="1"/>
  <c r="L200" i="3" s="1"/>
  <c r="J198" i="3"/>
  <c r="K198" i="3" s="1"/>
  <c r="L198" i="3" s="1"/>
  <c r="J176" i="3"/>
  <c r="K176" i="3" s="1"/>
  <c r="L176" i="3" s="1"/>
  <c r="J202" i="3"/>
  <c r="K202" i="3" s="1"/>
  <c r="L202" i="3" s="1"/>
  <c r="J188" i="3"/>
  <c r="K188" i="3" s="1"/>
  <c r="L188" i="3" s="1"/>
  <c r="J189" i="3"/>
  <c r="K189" i="3" s="1"/>
  <c r="L189" i="3" s="1"/>
  <c r="J162" i="3"/>
  <c r="K162" i="3" s="1"/>
  <c r="L162" i="3" s="1"/>
  <c r="J180" i="3"/>
  <c r="K180" i="3" s="1"/>
  <c r="L180" i="3" s="1"/>
  <c r="J181" i="3"/>
  <c r="K181" i="3" s="1"/>
  <c r="L181" i="3" s="1"/>
  <c r="J182" i="3"/>
  <c r="K182" i="3" s="1"/>
  <c r="L182" i="3" s="1"/>
  <c r="J183" i="3"/>
  <c r="K183" i="3" s="1"/>
  <c r="L183" i="3" s="1"/>
  <c r="J160" i="3"/>
  <c r="K160" i="3" s="1"/>
  <c r="L160" i="3" s="1"/>
  <c r="J161" i="3"/>
  <c r="K161" i="3" s="1"/>
  <c r="L161" i="3" s="1"/>
  <c r="J190" i="3"/>
  <c r="K190" i="3" s="1"/>
  <c r="L190" i="3" s="1"/>
  <c r="J163" i="3"/>
  <c r="K163" i="3" s="1"/>
  <c r="L163" i="3" s="1"/>
  <c r="J167" i="3"/>
  <c r="K167" i="3" s="1"/>
  <c r="L167" i="3" s="1"/>
  <c r="J168" i="3"/>
  <c r="K168" i="3" s="1"/>
  <c r="L168" i="3" s="1"/>
  <c r="J166" i="3"/>
  <c r="K166" i="3" s="1"/>
  <c r="L166" i="3" s="1"/>
  <c r="J165" i="3"/>
  <c r="K165" i="3" s="1"/>
  <c r="L165" i="3" s="1"/>
  <c r="J171" i="3"/>
  <c r="K171" i="3" s="1"/>
  <c r="L171" i="3" s="1"/>
  <c r="J173" i="3"/>
  <c r="K173" i="3" s="1"/>
  <c r="L173" i="3" s="1"/>
  <c r="J164" i="3"/>
  <c r="K164" i="3" s="1"/>
  <c r="L164" i="3" s="1"/>
  <c r="J170" i="3"/>
  <c r="K170" i="3" s="1"/>
  <c r="L170" i="3" s="1"/>
  <c r="J174" i="3"/>
  <c r="K174" i="3" s="1"/>
  <c r="L174" i="3" s="1"/>
  <c r="J203" i="3"/>
  <c r="K203" i="3" s="1"/>
  <c r="L203" i="3" s="1"/>
  <c r="J172" i="3"/>
  <c r="K172" i="3" s="1"/>
  <c r="L172" i="3" s="1"/>
  <c r="J175" i="3"/>
  <c r="K175" i="3" s="1"/>
  <c r="L175" i="3" s="1"/>
  <c r="J169" i="3"/>
  <c r="K169" i="3" s="1"/>
  <c r="L169" i="3" s="1"/>
  <c r="J204" i="3"/>
  <c r="K204" i="3" s="1"/>
  <c r="L204" i="3" s="1"/>
  <c r="J328" i="3"/>
  <c r="K328" i="3" s="1"/>
  <c r="L328" i="3" s="1"/>
  <c r="J329" i="3"/>
  <c r="K329" i="3" s="1"/>
  <c r="L329" i="3" s="1"/>
  <c r="J330" i="3"/>
  <c r="K330" i="3" s="1"/>
  <c r="L330" i="3" s="1"/>
  <c r="J331" i="3"/>
  <c r="K331" i="3" s="1"/>
  <c r="L331" i="3" s="1"/>
  <c r="J332" i="3"/>
  <c r="K332" i="3" s="1"/>
  <c r="L332" i="3" s="1"/>
  <c r="J333" i="3"/>
  <c r="K333" i="3" s="1"/>
  <c r="L333" i="3" s="1"/>
  <c r="J334" i="3"/>
  <c r="K334" i="3" s="1"/>
  <c r="L334" i="3" s="1"/>
  <c r="J335" i="3"/>
  <c r="K335" i="3" s="1"/>
  <c r="L335" i="3" s="1"/>
  <c r="J336" i="3"/>
  <c r="K336" i="3" s="1"/>
  <c r="L336" i="3" s="1"/>
  <c r="J337" i="3"/>
  <c r="K337" i="3" s="1"/>
  <c r="L337" i="3" s="1"/>
  <c r="J338" i="3"/>
  <c r="K338" i="3" s="1"/>
  <c r="L338" i="3" s="1"/>
  <c r="J339" i="3"/>
  <c r="K339" i="3" s="1"/>
  <c r="L339" i="3" s="1"/>
  <c r="J340" i="3"/>
  <c r="K340" i="3" s="1"/>
  <c r="L340" i="3" s="1"/>
  <c r="J341" i="3"/>
  <c r="K341" i="3" s="1"/>
  <c r="L341" i="3" s="1"/>
  <c r="J342" i="3"/>
  <c r="K342" i="3" s="1"/>
  <c r="L342" i="3" s="1"/>
  <c r="J343" i="3"/>
  <c r="K343" i="3" s="1"/>
  <c r="L343" i="3" s="1"/>
  <c r="J344" i="3"/>
  <c r="K344" i="3" s="1"/>
  <c r="L344" i="3" s="1"/>
  <c r="J345" i="3"/>
  <c r="K345" i="3" s="1"/>
  <c r="L345" i="3" s="1"/>
  <c r="J346" i="3"/>
  <c r="K346" i="3" s="1"/>
  <c r="L346" i="3" s="1"/>
  <c r="J347" i="3"/>
  <c r="K347" i="3" s="1"/>
  <c r="L347" i="3" s="1"/>
  <c r="J348" i="3"/>
  <c r="K348" i="3" s="1"/>
  <c r="L348" i="3" s="1"/>
  <c r="J349" i="3"/>
  <c r="K349" i="3" s="1"/>
  <c r="L349" i="3" s="1"/>
  <c r="J350" i="3"/>
  <c r="K350" i="3" s="1"/>
  <c r="L350" i="3" s="1"/>
  <c r="J351" i="3"/>
  <c r="K351" i="3" s="1"/>
  <c r="L351" i="3" s="1"/>
  <c r="J352" i="3"/>
  <c r="K352" i="3" s="1"/>
  <c r="L352" i="3" s="1"/>
  <c r="J353" i="3"/>
  <c r="K353" i="3" s="1"/>
  <c r="L353" i="3" s="1"/>
  <c r="J354" i="3"/>
  <c r="K354" i="3" s="1"/>
  <c r="L354" i="3" s="1"/>
  <c r="J355" i="3"/>
  <c r="K355" i="3" s="1"/>
  <c r="L355" i="3" s="1"/>
  <c r="J356" i="3"/>
  <c r="K356" i="3" s="1"/>
  <c r="L356" i="3" s="1"/>
  <c r="J357" i="3"/>
  <c r="K357" i="3" s="1"/>
  <c r="L357" i="3" s="1"/>
  <c r="J358" i="3"/>
  <c r="K358" i="3" s="1"/>
  <c r="L358" i="3" s="1"/>
  <c r="J359" i="3"/>
  <c r="K359" i="3" s="1"/>
  <c r="L359" i="3" s="1"/>
  <c r="J360" i="3"/>
  <c r="K360" i="3" s="1"/>
  <c r="L360" i="3" s="1"/>
  <c r="J361" i="3"/>
  <c r="K361" i="3" s="1"/>
  <c r="L361" i="3" s="1"/>
  <c r="J362" i="3"/>
  <c r="K362" i="3" s="1"/>
  <c r="L362" i="3" s="1"/>
  <c r="J363" i="3"/>
  <c r="K363" i="3" s="1"/>
  <c r="L363" i="3" s="1"/>
  <c r="J364" i="3"/>
  <c r="K364" i="3" s="1"/>
  <c r="L364" i="3" s="1"/>
  <c r="J365" i="3"/>
  <c r="K365" i="3" s="1"/>
  <c r="L365" i="3" s="1"/>
  <c r="J366" i="3"/>
  <c r="K366" i="3" s="1"/>
  <c r="L366" i="3" s="1"/>
  <c r="J367" i="3"/>
  <c r="K367" i="3" s="1"/>
  <c r="L367" i="3" s="1"/>
  <c r="J368" i="3"/>
  <c r="K368" i="3" s="1"/>
  <c r="L368" i="3" s="1"/>
  <c r="J369" i="3"/>
  <c r="K369" i="3" s="1"/>
  <c r="L369" i="3" s="1"/>
  <c r="J370" i="3"/>
  <c r="K370" i="3" s="1"/>
  <c r="L370" i="3" s="1"/>
  <c r="J371" i="3"/>
  <c r="K371" i="3" s="1"/>
  <c r="L371" i="3" s="1"/>
  <c r="J372" i="3"/>
  <c r="K372" i="3" s="1"/>
  <c r="L372" i="3" s="1"/>
  <c r="J373" i="3"/>
  <c r="K373" i="3" s="1"/>
  <c r="L373" i="3" s="1"/>
  <c r="J374" i="3"/>
  <c r="K374" i="3" s="1"/>
  <c r="L374" i="3" s="1"/>
  <c r="J375" i="3"/>
  <c r="K375" i="3" s="1"/>
  <c r="L375" i="3" s="1"/>
  <c r="J376" i="3"/>
  <c r="K376" i="3" s="1"/>
  <c r="L376" i="3" s="1"/>
  <c r="J377" i="3"/>
  <c r="K377" i="3" s="1"/>
  <c r="L377" i="3" s="1"/>
  <c r="J378" i="3"/>
  <c r="K378" i="3" s="1"/>
  <c r="L378" i="3" s="1"/>
  <c r="J379" i="3"/>
  <c r="K379" i="3" s="1"/>
  <c r="L379" i="3" s="1"/>
  <c r="J380" i="3"/>
  <c r="K380" i="3" s="1"/>
  <c r="L380" i="3" s="1"/>
  <c r="J409" i="3"/>
  <c r="K409" i="3" s="1"/>
  <c r="L409" i="3" s="1"/>
  <c r="J410" i="3"/>
  <c r="K410" i="3" s="1"/>
  <c r="L410" i="3" s="1"/>
  <c r="J411" i="3"/>
  <c r="K411" i="3" s="1"/>
  <c r="L411" i="3" s="1"/>
  <c r="J412" i="3"/>
  <c r="K412" i="3" s="1"/>
  <c r="L412" i="3" s="1"/>
  <c r="J413" i="3"/>
  <c r="K413" i="3" s="1"/>
  <c r="L413" i="3" s="1"/>
  <c r="J414" i="3"/>
  <c r="K414" i="3" s="1"/>
  <c r="L414" i="3" s="1"/>
  <c r="J415" i="3"/>
  <c r="K415" i="3" s="1"/>
  <c r="L415" i="3" s="1"/>
  <c r="J416" i="3"/>
  <c r="K416" i="3" s="1"/>
  <c r="L416" i="3" s="1"/>
  <c r="J417" i="3"/>
  <c r="K417" i="3" s="1"/>
  <c r="L417" i="3" s="1"/>
  <c r="J418" i="3"/>
  <c r="K418" i="3" s="1"/>
  <c r="L418" i="3" s="1"/>
  <c r="J419" i="3"/>
  <c r="K419" i="3" s="1"/>
  <c r="L419" i="3" s="1"/>
  <c r="J420" i="3"/>
  <c r="K420" i="3" s="1"/>
  <c r="L420" i="3" s="1"/>
  <c r="J421" i="3"/>
  <c r="K421" i="3" s="1"/>
  <c r="L421" i="3" s="1"/>
  <c r="J422" i="3"/>
  <c r="K422" i="3" s="1"/>
  <c r="L422" i="3" s="1"/>
  <c r="J423" i="3"/>
  <c r="K423" i="3" s="1"/>
  <c r="L423" i="3" s="1"/>
  <c r="J424" i="3"/>
  <c r="K424" i="3" s="1"/>
  <c r="L424" i="3" s="1"/>
  <c r="J425" i="3"/>
  <c r="K425" i="3" s="1"/>
  <c r="L425" i="3" s="1"/>
  <c r="J426" i="3"/>
  <c r="K426" i="3" s="1"/>
  <c r="L426" i="3" s="1"/>
  <c r="J427" i="3"/>
  <c r="K427" i="3" s="1"/>
  <c r="L427" i="3" s="1"/>
  <c r="J449" i="3"/>
  <c r="K449" i="3" s="1"/>
  <c r="L449" i="3" s="1"/>
  <c r="J455" i="3"/>
  <c r="K455" i="3" s="1"/>
  <c r="L455" i="3" s="1"/>
  <c r="J458" i="3"/>
  <c r="K458" i="3" s="1"/>
  <c r="L458" i="3" s="1"/>
  <c r="J442" i="3"/>
  <c r="K442" i="3" s="1"/>
  <c r="L442" i="3" s="1"/>
  <c r="J450" i="3"/>
  <c r="K450" i="3" s="1"/>
  <c r="L450" i="3" s="1"/>
  <c r="J433" i="3"/>
  <c r="K433" i="3" s="1"/>
  <c r="L433" i="3" s="1"/>
  <c r="J434" i="3"/>
  <c r="K434" i="3" s="1"/>
  <c r="L434" i="3" s="1"/>
  <c r="J435" i="3"/>
  <c r="K435" i="3" s="1"/>
  <c r="L435" i="3" s="1"/>
  <c r="J436" i="3"/>
  <c r="K436" i="3" s="1"/>
  <c r="L436" i="3" s="1"/>
  <c r="J441" i="3"/>
  <c r="K441" i="3" s="1"/>
  <c r="L441" i="3" s="1"/>
  <c r="J444" i="3"/>
  <c r="K444" i="3" s="1"/>
  <c r="L444" i="3" s="1"/>
  <c r="J445" i="3"/>
  <c r="K445" i="3" s="1"/>
  <c r="L445" i="3" s="1"/>
  <c r="J459" i="3"/>
  <c r="K459" i="3" s="1"/>
  <c r="L459" i="3" s="1"/>
  <c r="J451" i="3"/>
  <c r="K451" i="3" s="1"/>
  <c r="L451" i="3" s="1"/>
  <c r="J448" i="3"/>
  <c r="K448" i="3" s="1"/>
  <c r="L448" i="3" s="1"/>
  <c r="J430" i="3"/>
  <c r="K430" i="3" s="1"/>
  <c r="L430" i="3" s="1"/>
  <c r="J431" i="3"/>
  <c r="K431" i="3" s="1"/>
  <c r="L431" i="3" s="1"/>
  <c r="J432" i="3"/>
  <c r="K432" i="3" s="1"/>
  <c r="L432" i="3" s="1"/>
  <c r="J438" i="3"/>
  <c r="K438" i="3" s="1"/>
  <c r="L438" i="3" s="1"/>
  <c r="J439" i="3"/>
  <c r="K439" i="3" s="1"/>
  <c r="L439" i="3" s="1"/>
  <c r="J440" i="3"/>
  <c r="K440" i="3" s="1"/>
  <c r="L440" i="3" s="1"/>
  <c r="J446" i="3"/>
  <c r="K446" i="3" s="1"/>
  <c r="L446" i="3" s="1"/>
  <c r="J447" i="3"/>
  <c r="K447" i="3" s="1"/>
  <c r="L447" i="3" s="1"/>
  <c r="J454" i="3"/>
  <c r="K454" i="3" s="1"/>
  <c r="L454" i="3" s="1"/>
  <c r="J456" i="3"/>
  <c r="K456" i="3" s="1"/>
  <c r="L456" i="3" s="1"/>
  <c r="J428" i="3"/>
  <c r="K428" i="3" s="1"/>
  <c r="L428" i="3" s="1"/>
  <c r="J452" i="3"/>
  <c r="K452" i="3" s="1"/>
  <c r="L452" i="3" s="1"/>
  <c r="J429" i="3"/>
  <c r="K429" i="3" s="1"/>
  <c r="L429" i="3" s="1"/>
  <c r="J437" i="3"/>
  <c r="K437" i="3" s="1"/>
  <c r="L437" i="3" s="1"/>
  <c r="J443" i="3"/>
  <c r="K443" i="3" s="1"/>
  <c r="L443" i="3" s="1"/>
  <c r="J453" i="3"/>
  <c r="K453" i="3" s="1"/>
  <c r="L453" i="3" s="1"/>
  <c r="J457" i="3"/>
  <c r="K457" i="3" s="1"/>
  <c r="L457" i="3" s="1"/>
  <c r="J507" i="3"/>
  <c r="K507" i="3" s="1"/>
  <c r="L507" i="3" s="1"/>
  <c r="J508" i="3"/>
  <c r="K508" i="3" s="1"/>
  <c r="L508" i="3" s="1"/>
  <c r="J509" i="3"/>
  <c r="K509" i="3" s="1"/>
  <c r="L509" i="3" s="1"/>
  <c r="J510" i="3"/>
  <c r="K510" i="3" s="1"/>
  <c r="L510" i="3" s="1"/>
  <c r="J511" i="3"/>
  <c r="K511" i="3" s="1"/>
  <c r="L511" i="3" s="1"/>
  <c r="J512" i="3"/>
  <c r="K512" i="3" s="1"/>
  <c r="L512" i="3" s="1"/>
  <c r="J513" i="3"/>
  <c r="K513" i="3" s="1"/>
  <c r="L513" i="3" s="1"/>
  <c r="J514" i="3"/>
  <c r="K514" i="3" s="1"/>
  <c r="L514" i="3" s="1"/>
  <c r="J515" i="3"/>
  <c r="K515" i="3" s="1"/>
  <c r="L515" i="3" s="1"/>
  <c r="J516" i="3"/>
  <c r="K516" i="3" s="1"/>
  <c r="L516" i="3" s="1"/>
  <c r="J518" i="3"/>
  <c r="K518" i="3" s="1"/>
  <c r="L518" i="3" s="1"/>
  <c r="J519" i="3"/>
  <c r="K519" i="3" s="1"/>
  <c r="L519" i="3" s="1"/>
  <c r="J520" i="3"/>
  <c r="K520" i="3" s="1"/>
  <c r="L520" i="3" s="1"/>
  <c r="J521" i="3"/>
  <c r="K521" i="3" s="1"/>
  <c r="L521" i="3" s="1"/>
  <c r="J522" i="3"/>
  <c r="K522" i="3" s="1"/>
  <c r="L522" i="3" s="1"/>
  <c r="J523" i="3"/>
  <c r="K523" i="3" s="1"/>
  <c r="L523" i="3" s="1"/>
  <c r="J524" i="3"/>
  <c r="K524" i="3" s="1"/>
  <c r="L524" i="3" s="1"/>
  <c r="J525" i="3"/>
  <c r="K525" i="3" s="1"/>
  <c r="L525" i="3" s="1"/>
  <c r="J526" i="3"/>
  <c r="K526" i="3" s="1"/>
  <c r="L526" i="3" s="1"/>
  <c r="J527" i="3"/>
  <c r="K527" i="3" s="1"/>
  <c r="L527" i="3" s="1"/>
  <c r="J528" i="3"/>
  <c r="K528" i="3" s="1"/>
  <c r="L528" i="3" s="1"/>
  <c r="J529" i="3"/>
  <c r="K529" i="3" s="1"/>
  <c r="L529" i="3" s="1"/>
  <c r="J530" i="3"/>
  <c r="K530" i="3" s="1"/>
  <c r="L530" i="3" s="1"/>
  <c r="J531" i="3"/>
  <c r="K531" i="3" s="1"/>
  <c r="L531" i="3" s="1"/>
  <c r="J532" i="3"/>
  <c r="K532" i="3" s="1"/>
  <c r="L532" i="3" s="1"/>
  <c r="J533" i="3"/>
  <c r="K533" i="3" s="1"/>
  <c r="L533" i="3" s="1"/>
  <c r="J534" i="3"/>
  <c r="K534" i="3" s="1"/>
  <c r="L534" i="3" s="1"/>
  <c r="J535" i="3"/>
  <c r="K535" i="3" s="1"/>
  <c r="L535" i="3" s="1"/>
  <c r="J536" i="3"/>
  <c r="K536" i="3" s="1"/>
  <c r="L536" i="3" s="1"/>
  <c r="J537" i="3"/>
  <c r="K537" i="3" s="1"/>
  <c r="L537" i="3" s="1"/>
  <c r="J538" i="3"/>
  <c r="K538" i="3" s="1"/>
  <c r="L538" i="3" s="1"/>
  <c r="J539" i="3"/>
  <c r="K539" i="3" s="1"/>
  <c r="L539" i="3" s="1"/>
  <c r="J540" i="3"/>
  <c r="K540" i="3" s="1"/>
  <c r="L540" i="3" s="1"/>
  <c r="J542" i="3"/>
  <c r="K542" i="3" s="1"/>
  <c r="L542" i="3" s="1"/>
  <c r="J543" i="3"/>
  <c r="K543" i="3" s="1"/>
  <c r="L543" i="3" s="1"/>
  <c r="J234" i="3"/>
  <c r="K234" i="3" s="1"/>
  <c r="L234" i="3" s="1"/>
  <c r="J235" i="3"/>
  <c r="K235" i="3" s="1"/>
  <c r="L235" i="3" s="1"/>
  <c r="J236" i="3"/>
  <c r="K236" i="3" s="1"/>
  <c r="L236" i="3" s="1"/>
  <c r="J237" i="3"/>
  <c r="K237" i="3" s="1"/>
  <c r="L237" i="3" s="1"/>
  <c r="J238" i="3"/>
  <c r="K238" i="3" s="1"/>
  <c r="L238" i="3" s="1"/>
  <c r="J239" i="3"/>
  <c r="K239" i="3" s="1"/>
  <c r="L239" i="3" s="1"/>
  <c r="J240" i="3"/>
  <c r="K240" i="3" s="1"/>
  <c r="L240" i="3" s="1"/>
  <c r="J241" i="3"/>
  <c r="K241" i="3" s="1"/>
  <c r="L241" i="3" s="1"/>
  <c r="J242" i="3"/>
  <c r="K242" i="3" s="1"/>
  <c r="L242" i="3" s="1"/>
  <c r="J243" i="3"/>
  <c r="K243" i="3" s="1"/>
  <c r="L243" i="3" s="1"/>
  <c r="J244" i="3"/>
  <c r="K244" i="3" s="1"/>
  <c r="L244" i="3" s="1"/>
  <c r="J245" i="3"/>
  <c r="K245" i="3" s="1"/>
  <c r="L245" i="3" s="1"/>
  <c r="J246" i="3"/>
  <c r="K246" i="3" s="1"/>
  <c r="L246" i="3" s="1"/>
  <c r="J247" i="3"/>
  <c r="K247" i="3" s="1"/>
  <c r="L247" i="3" s="1"/>
  <c r="J248" i="3"/>
  <c r="K248" i="3" s="1"/>
  <c r="L248" i="3" s="1"/>
  <c r="J249" i="3"/>
  <c r="K249" i="3" s="1"/>
  <c r="L249" i="3" s="1"/>
  <c r="J250" i="3"/>
  <c r="K250" i="3" s="1"/>
  <c r="L250" i="3" s="1"/>
  <c r="J251" i="3"/>
  <c r="K251" i="3" s="1"/>
  <c r="L251" i="3" s="1"/>
  <c r="J252" i="3"/>
  <c r="K252" i="3" s="1"/>
  <c r="L252" i="3" s="1"/>
  <c r="J253" i="3"/>
  <c r="K253" i="3" s="1"/>
  <c r="L253" i="3" s="1"/>
  <c r="J254" i="3"/>
  <c r="K254" i="3" s="1"/>
  <c r="L254" i="3" s="1"/>
  <c r="J255" i="3"/>
  <c r="K255" i="3" s="1"/>
  <c r="L255" i="3" s="1"/>
  <c r="J256" i="3"/>
  <c r="K256" i="3" s="1"/>
  <c r="L256" i="3" s="1"/>
  <c r="J257" i="3"/>
  <c r="K257" i="3" s="1"/>
  <c r="L257" i="3" s="1"/>
  <c r="J57" i="3"/>
  <c r="K57" i="3" s="1"/>
  <c r="L57" i="3" s="1"/>
  <c r="J58" i="3"/>
  <c r="K58" i="3" s="1"/>
  <c r="L58" i="3" s="1"/>
  <c r="J59" i="3"/>
  <c r="K59" i="3" s="1"/>
  <c r="L59" i="3" s="1"/>
  <c r="J60" i="3"/>
  <c r="K60" i="3" s="1"/>
  <c r="L60" i="3" s="1"/>
  <c r="J61" i="3"/>
  <c r="K61" i="3" s="1"/>
  <c r="L61" i="3" s="1"/>
  <c r="J62" i="3"/>
  <c r="K62" i="3" s="1"/>
  <c r="L62" i="3" s="1"/>
  <c r="J63" i="3"/>
  <c r="K63" i="3" s="1"/>
  <c r="L63" i="3" s="1"/>
  <c r="J64" i="3"/>
  <c r="K64" i="3" s="1"/>
  <c r="L64" i="3" s="1"/>
  <c r="J65" i="3"/>
  <c r="K65" i="3" s="1"/>
  <c r="L65" i="3" s="1"/>
  <c r="J66" i="3"/>
  <c r="K66" i="3" s="1"/>
  <c r="L66" i="3" s="1"/>
  <c r="J67" i="3"/>
  <c r="K67" i="3" s="1"/>
  <c r="L67" i="3" s="1"/>
  <c r="J68" i="3"/>
  <c r="K68" i="3" s="1"/>
  <c r="L68" i="3" s="1"/>
  <c r="J69" i="3"/>
  <c r="K69" i="3" s="1"/>
  <c r="L69" i="3" s="1"/>
  <c r="J70" i="3"/>
  <c r="K70" i="3" s="1"/>
  <c r="L70" i="3" s="1"/>
  <c r="J71" i="3"/>
  <c r="K71" i="3" s="1"/>
  <c r="L71" i="3" s="1"/>
  <c r="J72" i="3"/>
  <c r="K72" i="3" s="1"/>
  <c r="L72" i="3" s="1"/>
  <c r="J73" i="3"/>
  <c r="K73" i="3" s="1"/>
  <c r="L73" i="3" s="1"/>
  <c r="J74" i="3"/>
  <c r="K74" i="3" s="1"/>
  <c r="L74" i="3" s="1"/>
  <c r="J75" i="3"/>
  <c r="K75" i="3" s="1"/>
  <c r="L75" i="3" s="1"/>
  <c r="J76" i="3"/>
  <c r="K76" i="3" s="1"/>
  <c r="L76" i="3" s="1"/>
  <c r="J77" i="3"/>
  <c r="K77" i="3" s="1"/>
  <c r="L77" i="3" s="1"/>
  <c r="J78" i="3"/>
  <c r="K78" i="3" s="1"/>
  <c r="L78" i="3" s="1"/>
  <c r="J79" i="3"/>
  <c r="K79" i="3" s="1"/>
  <c r="L79" i="3" s="1"/>
  <c r="J80" i="3"/>
  <c r="K80" i="3" s="1"/>
  <c r="L80" i="3" s="1"/>
  <c r="J81" i="3"/>
  <c r="K81" i="3" s="1"/>
  <c r="L81" i="3" s="1"/>
  <c r="J82" i="3"/>
  <c r="K82" i="3" s="1"/>
  <c r="L82" i="3" s="1"/>
  <c r="J83" i="3"/>
  <c r="K83" i="3" s="1"/>
  <c r="L83" i="3" s="1"/>
  <c r="J84" i="3"/>
  <c r="K84" i="3" s="1"/>
  <c r="L84" i="3" s="1"/>
  <c r="J85" i="3"/>
  <c r="K85" i="3" s="1"/>
  <c r="L85" i="3" s="1"/>
  <c r="J86" i="3"/>
  <c r="K86" i="3" s="1"/>
  <c r="L86" i="3" s="1"/>
  <c r="J87" i="3"/>
  <c r="K87" i="3" s="1"/>
  <c r="L87" i="3" s="1"/>
  <c r="J88" i="3"/>
  <c r="K88" i="3" s="1"/>
  <c r="L88" i="3" s="1"/>
  <c r="J89" i="3"/>
  <c r="K89" i="3" s="1"/>
  <c r="L89" i="3" s="1"/>
  <c r="J90" i="3"/>
  <c r="K90" i="3" s="1"/>
  <c r="L90" i="3" s="1"/>
  <c r="J91" i="3"/>
  <c r="K91" i="3" s="1"/>
  <c r="L91" i="3" s="1"/>
  <c r="J92" i="3"/>
  <c r="K92" i="3" s="1"/>
  <c r="L92" i="3" s="1"/>
  <c r="J93" i="3"/>
  <c r="K93" i="3" s="1"/>
  <c r="L93" i="3" s="1"/>
  <c r="J94" i="3"/>
  <c r="K94" i="3" s="1"/>
  <c r="L94" i="3" s="1"/>
  <c r="J95" i="3"/>
  <c r="K95" i="3" s="1"/>
  <c r="L95" i="3" s="1"/>
  <c r="J96" i="3"/>
  <c r="K96" i="3" s="1"/>
  <c r="L96" i="3" s="1"/>
  <c r="J97" i="3"/>
  <c r="K97" i="3" s="1"/>
  <c r="L97" i="3" s="1"/>
  <c r="J98" i="3"/>
  <c r="K98" i="3" s="1"/>
  <c r="L98" i="3" s="1"/>
  <c r="J99" i="3"/>
  <c r="K99" i="3" s="1"/>
  <c r="L99" i="3" s="1"/>
  <c r="J100" i="3"/>
  <c r="K100" i="3" s="1"/>
  <c r="L100" i="3" s="1"/>
  <c r="J101" i="3"/>
  <c r="K101" i="3" s="1"/>
  <c r="L101" i="3" s="1"/>
  <c r="J102" i="3"/>
  <c r="K102" i="3" s="1"/>
  <c r="L102" i="3" s="1"/>
  <c r="J103" i="3"/>
  <c r="K103" i="3" s="1"/>
  <c r="L103" i="3" s="1"/>
  <c r="J104" i="3"/>
  <c r="K104" i="3" s="1"/>
  <c r="L104" i="3" s="1"/>
  <c r="J105" i="3"/>
  <c r="K105" i="3" s="1"/>
  <c r="L105" i="3" s="1"/>
  <c r="J106" i="3"/>
  <c r="K106" i="3" s="1"/>
  <c r="L106" i="3" s="1"/>
  <c r="J107" i="3"/>
  <c r="K107" i="3" s="1"/>
  <c r="L107" i="3" s="1"/>
  <c r="J108" i="3"/>
  <c r="K108" i="3" s="1"/>
  <c r="L108" i="3" s="1"/>
  <c r="J109" i="3"/>
  <c r="K109" i="3" s="1"/>
  <c r="L109" i="3" s="1"/>
  <c r="J110" i="3"/>
  <c r="K110" i="3" s="1"/>
  <c r="L110" i="3" s="1"/>
  <c r="J111" i="3"/>
  <c r="K111" i="3" s="1"/>
  <c r="L111" i="3" s="1"/>
  <c r="J112" i="3"/>
  <c r="K112" i="3" s="1"/>
  <c r="L112" i="3" s="1"/>
  <c r="J113" i="3"/>
  <c r="K113" i="3" s="1"/>
  <c r="L113" i="3" s="1"/>
  <c r="J114" i="3"/>
  <c r="K114" i="3" s="1"/>
  <c r="L114" i="3" s="1"/>
  <c r="J115" i="3"/>
  <c r="K115" i="3" s="1"/>
  <c r="L115" i="3" s="1"/>
  <c r="J116" i="3"/>
  <c r="K116" i="3" s="1"/>
  <c r="L116" i="3" s="1"/>
  <c r="J117" i="3"/>
  <c r="K117" i="3" s="1"/>
  <c r="L117" i="3" s="1"/>
  <c r="J118" i="3"/>
  <c r="K118" i="3" s="1"/>
  <c r="L118" i="3" s="1"/>
  <c r="J119" i="3"/>
  <c r="K119" i="3" s="1"/>
  <c r="L119" i="3" s="1"/>
  <c r="J205" i="3"/>
  <c r="K205" i="3" s="1"/>
  <c r="B7" i="5" l="1"/>
  <c r="L205" i="3"/>
</calcChain>
</file>

<file path=xl/sharedStrings.xml><?xml version="1.0" encoding="utf-8"?>
<sst xmlns="http://schemas.openxmlformats.org/spreadsheetml/2006/main" count="4352" uniqueCount="747">
  <si>
    <t>aanbesteding schoonmaak</t>
  </si>
  <si>
    <t>Deze sheet is bedoeld om u te helpen bij uw calculatiewerk. U dient alleen de relevante tijdnormen en het te hanteren</t>
  </si>
  <si>
    <t>uurtarief in te voeren en Excel doet voor u de rest. De resultaten die overgenomen moeten worden in uw aanbieding zijn</t>
  </si>
  <si>
    <t>terug te vinden in het werkblad calculatieresultaten.</t>
  </si>
  <si>
    <t>OZHW</t>
  </si>
  <si>
    <t>invulblad normen en tarief</t>
  </si>
  <si>
    <t>programma</t>
  </si>
  <si>
    <t>ruimtesoort</t>
  </si>
  <si>
    <t>norm (uur/m2/jaar)</t>
  </si>
  <si>
    <t>locatie</t>
  </si>
  <si>
    <t>verdieping</t>
  </si>
  <si>
    <t>ruimtenr.</t>
  </si>
  <si>
    <t>omschrijving</t>
  </si>
  <si>
    <t>oppervlak</t>
  </si>
  <si>
    <t>vloersoort</t>
  </si>
  <si>
    <t>norm</t>
  </si>
  <si>
    <t>uren/jaar</t>
  </si>
  <si>
    <t>uren/dag</t>
  </si>
  <si>
    <t>activiteit</t>
  </si>
  <si>
    <t>ledigen van papierbakken en prullenbakken</t>
  </si>
  <si>
    <t>afnemen van bovenbladen van tafels en bureau`s en lage kasten</t>
  </si>
  <si>
    <t>afnemen van vingertasten van (kast-) deuren</t>
  </si>
  <si>
    <t>bijtippend stofzuigen van tapijtvloeren</t>
  </si>
  <si>
    <t>geheel stofzuigen van tapijtvloeren en inloopmatten</t>
  </si>
  <si>
    <t>stofwissen en vlekken verwijderen van harde vloeren</t>
  </si>
  <si>
    <t>stofwissen en moppen van harde vloeren</t>
  </si>
  <si>
    <t>afnemen van de bovenzijde van radiatoren</t>
  </si>
  <si>
    <t>afnemen van vensterbanken</t>
  </si>
  <si>
    <t>afnemen van randen, richels, contacten enzovoort</t>
  </si>
  <si>
    <t>nat reinigen van spoelbakken en wastafels</t>
  </si>
  <si>
    <t>afnemen van telefoontoestellen</t>
  </si>
  <si>
    <t>afnemen van zitbanken</t>
  </si>
  <si>
    <t>afnemen van liftwanden en deuren</t>
  </si>
  <si>
    <t>afnemen van kapstokken</t>
  </si>
  <si>
    <t>Opruimen afval/rommel op vloeren</t>
  </si>
  <si>
    <t>nat in- en uitwendig reinigen van papierbakken en prullenbakken</t>
  </si>
  <si>
    <t>afnemen van verticale vlakken van bureau's en kasten</t>
  </si>
  <si>
    <t>afnemen van de bovenzijde van hoge kasten</t>
  </si>
  <si>
    <t>afnemen van deuren met omlijsting en sponning</t>
  </si>
  <si>
    <t>afnemen van stoelframes</t>
  </si>
  <si>
    <t>stofzuigen van stoelbekleding</t>
  </si>
  <si>
    <t xml:space="preserve">geheel reinigen van meubels, </t>
  </si>
  <si>
    <t>geheel reinigen van meubels, inclusief kauwgom/grafitty?</t>
  </si>
  <si>
    <t>geheel reinigen van radiatoren</t>
  </si>
  <si>
    <t>geheel reinigen van afval onder radiatoren</t>
  </si>
  <si>
    <t>ragen van plafonds, buizen en verlichtingsornamenten, ventilatieroosters</t>
  </si>
  <si>
    <t>sprayend reinigen van linoleum vloeren incl. in- en uitruimen</t>
  </si>
  <si>
    <t>schrobben van harde vloeren incl. in- en uitruimen </t>
  </si>
  <si>
    <t>wassen van glasdeuren (bereikbaar speratieglas )</t>
  </si>
  <si>
    <t xml:space="preserve">Sanitair </t>
  </si>
  <si>
    <t>nat reinigen van toiletpot, urinoir, doucheruimte, wastafel, bad enzovoort</t>
  </si>
  <si>
    <t>vlekken verwijderen van wanden, spiegels en planchetten</t>
  </si>
  <si>
    <t>moppen van vloeren</t>
  </si>
  <si>
    <t>ledigen en afnemen van papierbakken en prullenbakken</t>
  </si>
  <si>
    <t>aanvullen van sanitaire benodigdheden</t>
  </si>
  <si>
    <t>afnemen van papierhouders, zeephouders, handdoekautomaten enzovoort</t>
  </si>
  <si>
    <t>afnemen van separatieschotten</t>
  </si>
  <si>
    <t>opwrijven van chroom</t>
  </si>
  <si>
    <t>zemen van spiegels en planchetten</t>
  </si>
  <si>
    <t>nat reinigen van stortbakken en valbuizen</t>
  </si>
  <si>
    <t>nat reinigen van tegelwanden</t>
  </si>
  <si>
    <t>schrobben van vloeren</t>
  </si>
  <si>
    <t>nat reinigen van aanrecht, schappen, kastdeurtjes en gootsteen</t>
  </si>
  <si>
    <t>afnemen van de bovenzijde van de afzuigkap</t>
  </si>
  <si>
    <t>200 iedere schooldag</t>
  </si>
  <si>
    <t>160: vier keer per schoolweek</t>
  </si>
  <si>
    <t>40: eenmaal per schoolweek</t>
  </si>
  <si>
    <t>4: vier maal per jaar</t>
  </si>
  <si>
    <t>3: drie maal per jaar</t>
  </si>
  <si>
    <t>1: eenmaal per jaar</t>
  </si>
  <si>
    <t>De Dolfijn</t>
  </si>
  <si>
    <t>school</t>
  </si>
  <si>
    <t>ruimte</t>
  </si>
  <si>
    <t>Kantoor</t>
  </si>
  <si>
    <t>Lesruimte</t>
  </si>
  <si>
    <t>Vast Tapijt</t>
  </si>
  <si>
    <t>Lino</t>
  </si>
  <si>
    <t>Sportvloer</t>
  </si>
  <si>
    <t>Sanitair</t>
  </si>
  <si>
    <t>Verkeersruimte</t>
  </si>
  <si>
    <t>Steen</t>
  </si>
  <si>
    <t>Coral</t>
  </si>
  <si>
    <t xml:space="preserve">Laurensvliet  22 </t>
  </si>
  <si>
    <t>PVC</t>
  </si>
  <si>
    <t>A</t>
  </si>
  <si>
    <t>B</t>
  </si>
  <si>
    <t>1a</t>
  </si>
  <si>
    <t>2a</t>
  </si>
  <si>
    <t>3a</t>
  </si>
  <si>
    <t>De Twee Wieken</t>
  </si>
  <si>
    <t>Roerdompstraat  3 /5</t>
  </si>
  <si>
    <t>Overige</t>
  </si>
  <si>
    <t>Duivenvoorde  2 -4</t>
  </si>
  <si>
    <t>De Tandem</t>
  </si>
  <si>
    <t xml:space="preserve">Hoendersekade  1 </t>
  </si>
  <si>
    <t>Develhoekschool</t>
  </si>
  <si>
    <t xml:space="preserve">Beethovenlaan  97 </t>
  </si>
  <si>
    <t>Koningin Julianaschool</t>
  </si>
  <si>
    <t>Sportlaan 6 KJS</t>
  </si>
  <si>
    <t>IB/RT</t>
  </si>
  <si>
    <t>Bolidt</t>
  </si>
  <si>
    <t>0.11</t>
  </si>
  <si>
    <t>0.10</t>
  </si>
  <si>
    <t>1.10</t>
  </si>
  <si>
    <t>0.03</t>
  </si>
  <si>
    <t>0.06</t>
  </si>
  <si>
    <t>0.07</t>
  </si>
  <si>
    <t>0.04</t>
  </si>
  <si>
    <t>0.05</t>
  </si>
  <si>
    <t>1.03/1.161</t>
  </si>
  <si>
    <t>1.06</t>
  </si>
  <si>
    <t>1.07</t>
  </si>
  <si>
    <t>1.04</t>
  </si>
  <si>
    <t>1.05</t>
  </si>
  <si>
    <t>1.11</t>
  </si>
  <si>
    <t>0.02</t>
  </si>
  <si>
    <t>0.08</t>
  </si>
  <si>
    <t>1.02</t>
  </si>
  <si>
    <t>1.08</t>
  </si>
  <si>
    <t>0.09</t>
  </si>
  <si>
    <t>0.01</t>
  </si>
  <si>
    <t>1.01</t>
  </si>
  <si>
    <t>1.09</t>
  </si>
  <si>
    <t>1.09A</t>
  </si>
  <si>
    <t>Schoonloopmat</t>
  </si>
  <si>
    <t>1.93</t>
  </si>
  <si>
    <t>1.94</t>
  </si>
  <si>
    <t>0.70</t>
  </si>
  <si>
    <t>0.92</t>
  </si>
  <si>
    <t>1.92</t>
  </si>
  <si>
    <t>1.95</t>
  </si>
  <si>
    <t>De Botter</t>
  </si>
  <si>
    <t>De Bosweide</t>
  </si>
  <si>
    <t>De Draaimolen</t>
  </si>
  <si>
    <t>De Piramide</t>
  </si>
  <si>
    <t>De Tweemaster</t>
  </si>
  <si>
    <t>De Reijer</t>
  </si>
  <si>
    <t>OBS De Noord</t>
  </si>
  <si>
    <t>Trivire</t>
  </si>
  <si>
    <t>Sportlaan 6 Biblio</t>
  </si>
  <si>
    <t>Sportlaan 6 Yes!</t>
  </si>
  <si>
    <t>Sportlaan 6 gemeensch</t>
  </si>
  <si>
    <t xml:space="preserve">Voorn  11 </t>
  </si>
  <si>
    <t>Voorn 9</t>
  </si>
  <si>
    <t>Grevelingenhof 1</t>
  </si>
  <si>
    <t xml:space="preserve">Stellingmolen  12 </t>
  </si>
  <si>
    <t xml:space="preserve">Bachlaan  4 </t>
  </si>
  <si>
    <t xml:space="preserve">De Zeeuwstraat  294 </t>
  </si>
  <si>
    <t xml:space="preserve">G. Alwijnszstraat  1 </t>
  </si>
  <si>
    <t>Schoener 120</t>
  </si>
  <si>
    <t>Prinsenstraat 74</t>
  </si>
  <si>
    <t>Bilderdijklaan 2</t>
  </si>
  <si>
    <t>Perkstraat 53/ gemeensch.</t>
  </si>
  <si>
    <t>Perkstraat 55/ school</t>
  </si>
  <si>
    <t>Perkstraat 57a/ Trivire</t>
  </si>
  <si>
    <t>Perkstaat 53 / gemeensch.</t>
  </si>
  <si>
    <t>BSO</t>
  </si>
  <si>
    <t>Overige ruimten YES! alleen  jrl vloeronderhoud</t>
  </si>
  <si>
    <t>Gymzaal</t>
  </si>
  <si>
    <t>Lokaal</t>
  </si>
  <si>
    <t>Gang hal</t>
  </si>
  <si>
    <t>Computerlokaal</t>
  </si>
  <si>
    <t>Toilet</t>
  </si>
  <si>
    <t>Pantry</t>
  </si>
  <si>
    <t>Entree</t>
  </si>
  <si>
    <t>Gang</t>
  </si>
  <si>
    <t>Kopieerruimte kluis</t>
  </si>
  <si>
    <t>Hal</t>
  </si>
  <si>
    <t>Kantoorruimte</t>
  </si>
  <si>
    <t>Rubber</t>
  </si>
  <si>
    <t>Hout</t>
  </si>
  <si>
    <t>Marmoleum</t>
  </si>
  <si>
    <t>Schoonloop Mat</t>
  </si>
  <si>
    <t>Grind</t>
  </si>
  <si>
    <t>Gietvloer</t>
  </si>
  <si>
    <t>Beton</t>
  </si>
  <si>
    <t>Inloopmat</t>
  </si>
  <si>
    <t>Vast tapijt</t>
  </si>
  <si>
    <t>Linoleum</t>
  </si>
  <si>
    <t>0.81</t>
  </si>
  <si>
    <t>0.73</t>
  </si>
  <si>
    <t>1.31</t>
  </si>
  <si>
    <t>divers</t>
  </si>
  <si>
    <t>0.66</t>
  </si>
  <si>
    <t>0.49</t>
  </si>
  <si>
    <t>0.35</t>
  </si>
  <si>
    <t>0.65</t>
  </si>
  <si>
    <t>0.68</t>
  </si>
  <si>
    <t>0.69</t>
  </si>
  <si>
    <t>0.61</t>
  </si>
  <si>
    <t>0.64</t>
  </si>
  <si>
    <t>0.67/0.47</t>
  </si>
  <si>
    <t>st</t>
  </si>
  <si>
    <t>p</t>
  </si>
  <si>
    <t>doc</t>
  </si>
  <si>
    <t>gem1</t>
  </si>
  <si>
    <t>k</t>
  </si>
  <si>
    <t>t8</t>
  </si>
  <si>
    <t>t9</t>
  </si>
  <si>
    <t>t1</t>
  </si>
  <si>
    <t>t2</t>
  </si>
  <si>
    <t>t3</t>
  </si>
  <si>
    <t>t4</t>
  </si>
  <si>
    <t>pt</t>
  </si>
  <si>
    <t>e1</t>
  </si>
  <si>
    <t>v</t>
  </si>
  <si>
    <t>gem2</t>
  </si>
  <si>
    <t>e2</t>
  </si>
  <si>
    <t>015h</t>
  </si>
  <si>
    <t>028a</t>
  </si>
  <si>
    <t>028b</t>
  </si>
  <si>
    <t>015g</t>
  </si>
  <si>
    <t>015c</t>
  </si>
  <si>
    <t>015f</t>
  </si>
  <si>
    <t>021a</t>
  </si>
  <si>
    <t>102a</t>
  </si>
  <si>
    <t>102b</t>
  </si>
  <si>
    <t>001b</t>
  </si>
  <si>
    <t>001a</t>
  </si>
  <si>
    <t>015a</t>
  </si>
  <si>
    <t>015d</t>
  </si>
  <si>
    <t>001c</t>
  </si>
  <si>
    <t>015e</t>
  </si>
  <si>
    <t>0.40</t>
  </si>
  <si>
    <t>0.42</t>
  </si>
  <si>
    <t>0.41</t>
  </si>
  <si>
    <t>1.51</t>
  </si>
  <si>
    <t>1.50</t>
  </si>
  <si>
    <t>1.42</t>
  </si>
  <si>
    <t>1.40</t>
  </si>
  <si>
    <t>1.40A</t>
  </si>
  <si>
    <t>0.51</t>
  </si>
  <si>
    <t>0.52</t>
  </si>
  <si>
    <t>0.51A</t>
  </si>
  <si>
    <t>0.30</t>
  </si>
  <si>
    <t>0.31</t>
  </si>
  <si>
    <t>0.32</t>
  </si>
  <si>
    <t>0.33</t>
  </si>
  <si>
    <t>0.34</t>
  </si>
  <si>
    <t>0.50</t>
  </si>
  <si>
    <t>1.33</t>
  </si>
  <si>
    <t>1.32</t>
  </si>
  <si>
    <t>1.30</t>
  </si>
  <si>
    <t>1.52</t>
  </si>
  <si>
    <t>1.53</t>
  </si>
  <si>
    <t>1.34</t>
  </si>
  <si>
    <t>1.35</t>
  </si>
  <si>
    <t>1.36</t>
  </si>
  <si>
    <t>1.37</t>
  </si>
  <si>
    <t>1.38</t>
  </si>
  <si>
    <t>1.41</t>
  </si>
  <si>
    <t>0.88</t>
  </si>
  <si>
    <t>0.90</t>
  </si>
  <si>
    <t>0.91</t>
  </si>
  <si>
    <t>1.90</t>
  </si>
  <si>
    <t>1.91</t>
  </si>
  <si>
    <t>0.60</t>
  </si>
  <si>
    <t>0.62</t>
  </si>
  <si>
    <t>0.63A</t>
  </si>
  <si>
    <t>0.63</t>
  </si>
  <si>
    <t>1.64</t>
  </si>
  <si>
    <t>1.63</t>
  </si>
  <si>
    <t>1.65</t>
  </si>
  <si>
    <t>A0.01a</t>
  </si>
  <si>
    <t>A0.01</t>
  </si>
  <si>
    <t>A0.04</t>
  </si>
  <si>
    <t>A0.05</t>
  </si>
  <si>
    <t>A0.06</t>
  </si>
  <si>
    <t>A0.07</t>
  </si>
  <si>
    <t>A0.08</t>
  </si>
  <si>
    <t>A0.39</t>
  </si>
  <si>
    <t>B0.01</t>
  </si>
  <si>
    <t>B0.02</t>
  </si>
  <si>
    <t>B0.03</t>
  </si>
  <si>
    <t>A0.14</t>
  </si>
  <si>
    <t>A0.21</t>
  </si>
  <si>
    <t>A0.24</t>
  </si>
  <si>
    <t>A0.25</t>
  </si>
  <si>
    <t>A0.26</t>
  </si>
  <si>
    <t>A0.27</t>
  </si>
  <si>
    <t>A0.28</t>
  </si>
  <si>
    <t>A0.29</t>
  </si>
  <si>
    <t>A0.31</t>
  </si>
  <si>
    <t>A0.32</t>
  </si>
  <si>
    <t>A0.34</t>
  </si>
  <si>
    <t>A0.36</t>
  </si>
  <si>
    <t>A0.10a</t>
  </si>
  <si>
    <t>A0.13</t>
  </si>
  <si>
    <t>A0.15</t>
  </si>
  <si>
    <t>A0.17</t>
  </si>
  <si>
    <t>A0.18</t>
  </si>
  <si>
    <t>A1.01</t>
  </si>
  <si>
    <t>A1.10</t>
  </si>
  <si>
    <t>A1.11</t>
  </si>
  <si>
    <t>A1.12</t>
  </si>
  <si>
    <t>A1.13</t>
  </si>
  <si>
    <t>A1.14</t>
  </si>
  <si>
    <t>A1.15</t>
  </si>
  <si>
    <t>A1.16</t>
  </si>
  <si>
    <t>A1.17</t>
  </si>
  <si>
    <t>A1.18</t>
  </si>
  <si>
    <t>A1.19</t>
  </si>
  <si>
    <t>A1.22</t>
  </si>
  <si>
    <t>A1.23</t>
  </si>
  <si>
    <t>A1.24</t>
  </si>
  <si>
    <t>A1.25</t>
  </si>
  <si>
    <t>A1.26</t>
  </si>
  <si>
    <t>A1.02</t>
  </si>
  <si>
    <t>A1.04</t>
  </si>
  <si>
    <t>A1.05</t>
  </si>
  <si>
    <t>A1.06</t>
  </si>
  <si>
    <t>(sub) entree</t>
  </si>
  <si>
    <t>Adjuct + IB</t>
  </si>
  <si>
    <t>Aula</t>
  </si>
  <si>
    <t>Aula / gemeensch. Ruimte</t>
  </si>
  <si>
    <t>Bergruimte</t>
  </si>
  <si>
    <t>Bibliotheek</t>
  </si>
  <si>
    <t>Bibliotheek / mediatheek</t>
  </si>
  <si>
    <t>Bijlokaal</t>
  </si>
  <si>
    <t>Centrale hal</t>
  </si>
  <si>
    <t>Centrale speelhal</t>
  </si>
  <si>
    <t>Conciërge</t>
  </si>
  <si>
    <t>Conciërge / Administratie</t>
  </si>
  <si>
    <t>Directeur</t>
  </si>
  <si>
    <t>Directie</t>
  </si>
  <si>
    <t>Directiekamer</t>
  </si>
  <si>
    <t>Directiekamer / IB ruimte</t>
  </si>
  <si>
    <t>Docentenkamer</t>
  </si>
  <si>
    <t>Documentatiecentrum</t>
  </si>
  <si>
    <t>Entree / Garderobe</t>
  </si>
  <si>
    <t>Entree / Portaal</t>
  </si>
  <si>
    <t>Entree/ Verkeersruimte</t>
  </si>
  <si>
    <t>Gang lerarenkamer</t>
  </si>
  <si>
    <t>Garderobe</t>
  </si>
  <si>
    <t>Garderobe / printer</t>
  </si>
  <si>
    <t>Gemeeschappelijke ruimte</t>
  </si>
  <si>
    <t>Gemeeschapsruimte</t>
  </si>
  <si>
    <t>Gemeeschapsruimte 1</t>
  </si>
  <si>
    <t>Groepsruimte</t>
  </si>
  <si>
    <t>Groepsruimte kleuters</t>
  </si>
  <si>
    <t>Hal 1</t>
  </si>
  <si>
    <t>Hal 2</t>
  </si>
  <si>
    <t>Hal 3</t>
  </si>
  <si>
    <t>Hal kleuters geel</t>
  </si>
  <si>
    <t>Hal nieuwbouw groen</t>
  </si>
  <si>
    <t>Hal oudbouw blauw</t>
  </si>
  <si>
    <t>Hal / gang</t>
  </si>
  <si>
    <t>hal / trap</t>
  </si>
  <si>
    <t>Handvaardigsheidslokaal</t>
  </si>
  <si>
    <t>ICT leerlingen</t>
  </si>
  <si>
    <t>Invalidentoilet</t>
  </si>
  <si>
    <t>Kantoor / werkplek</t>
  </si>
  <si>
    <t>kantoor / wijksteunpunt</t>
  </si>
  <si>
    <t>kantoor Conciërge</t>
  </si>
  <si>
    <t>Kantoor Directeur</t>
  </si>
  <si>
    <t>Kantoor Directie</t>
  </si>
  <si>
    <t>Kantoor / spreekkamer</t>
  </si>
  <si>
    <t>Kantoortje</t>
  </si>
  <si>
    <t>Keuken</t>
  </si>
  <si>
    <t>Kleedruimte</t>
  </si>
  <si>
    <t>Kopieerruimte</t>
  </si>
  <si>
    <t>Leerplein Bovenbouw</t>
  </si>
  <si>
    <t>Leerplein Onderbouw</t>
  </si>
  <si>
    <t>Lerarenkamer</t>
  </si>
  <si>
    <t>Leslokaal</t>
  </si>
  <si>
    <t>Leslokaal (Yes!)</t>
  </si>
  <si>
    <t>Leslokaal BB</t>
  </si>
  <si>
    <t>Leslokaal Bobo</t>
  </si>
  <si>
    <t>Lift</t>
  </si>
  <si>
    <t>Mediatheek</t>
  </si>
  <si>
    <t>Miva toilet</t>
  </si>
  <si>
    <t>Multifunctionele ruimte</t>
  </si>
  <si>
    <t>Noodtrappenhuis</t>
  </si>
  <si>
    <t>Orthotheek</t>
  </si>
  <si>
    <t>Overloop</t>
  </si>
  <si>
    <t>Overloop noodtrap</t>
  </si>
  <si>
    <t>Pantry / Repro</t>
  </si>
  <si>
    <t>Passage</t>
  </si>
  <si>
    <t>Patio</t>
  </si>
  <si>
    <t>Personeelskamer</t>
  </si>
  <si>
    <t>Personeelsruimte</t>
  </si>
  <si>
    <t>Personeelstoilet</t>
  </si>
  <si>
    <t>Podium</t>
  </si>
  <si>
    <t>Portaal</t>
  </si>
  <si>
    <t>Remidial Teaching</t>
  </si>
  <si>
    <t>Repro</t>
  </si>
  <si>
    <t>Reproruimte</t>
  </si>
  <si>
    <t>RT-Ruimte</t>
  </si>
  <si>
    <t>Speelhal</t>
  </si>
  <si>
    <t>Speellokaal</t>
  </si>
  <si>
    <t>Speellokaal / aula</t>
  </si>
  <si>
    <t>Speelruimte onder trap</t>
  </si>
  <si>
    <t>Spreekkamer</t>
  </si>
  <si>
    <t>Stafkamer</t>
  </si>
  <si>
    <t>Stafruimte</t>
  </si>
  <si>
    <t>Teamruimte</t>
  </si>
  <si>
    <t>Tochtportaal passage</t>
  </si>
  <si>
    <t>Toilet Bobo</t>
  </si>
  <si>
    <t>Toilet dames</t>
  </si>
  <si>
    <t>Toilet dames / toilet miva</t>
  </si>
  <si>
    <t>Toilet heren</t>
  </si>
  <si>
    <t>toilet jongens</t>
  </si>
  <si>
    <t>toilet leerkrachten</t>
  </si>
  <si>
    <t>toilet meisjes</t>
  </si>
  <si>
    <t>toilet miva</t>
  </si>
  <si>
    <t>toilet miva / toilet personeel</t>
  </si>
  <si>
    <t>toiletgroep</t>
  </si>
  <si>
    <t>toiletgroep leerlingen</t>
  </si>
  <si>
    <t>Toiletgroep personeel</t>
  </si>
  <si>
    <t>Trap</t>
  </si>
  <si>
    <t>Trap / verkeersruimte</t>
  </si>
  <si>
    <t>Trapportaal</t>
  </si>
  <si>
    <t>Tribune</t>
  </si>
  <si>
    <t>Verkeersruimte / speelruimte</t>
  </si>
  <si>
    <t>Vide</t>
  </si>
  <si>
    <t>Voorportaal (entree school)</t>
  </si>
  <si>
    <t>Werkruimte</t>
  </si>
  <si>
    <t>BIJGEBOUW 22 1e</t>
  </si>
  <si>
    <t>BIJGEBOUW 22 BG</t>
  </si>
  <si>
    <t>Verkeersruimten</t>
  </si>
  <si>
    <t>Lesruimten</t>
  </si>
  <si>
    <t>Kantoren</t>
  </si>
  <si>
    <t>-</t>
  </si>
  <si>
    <r>
      <t xml:space="preserve">aanbesteding schoonmaak </t>
    </r>
    <r>
      <rPr>
        <b/>
        <sz val="11"/>
        <rFont val="Calibri"/>
        <family val="2"/>
        <scheme val="minor"/>
      </rPr>
      <t>PO</t>
    </r>
  </si>
  <si>
    <t>Naam inschrijver:</t>
  </si>
  <si>
    <r>
      <t xml:space="preserve">Perceel 1 </t>
    </r>
    <r>
      <rPr>
        <b/>
        <sz val="11"/>
        <color theme="1"/>
        <rFont val="Calibri"/>
        <family val="2"/>
        <scheme val="minor"/>
      </rPr>
      <t>PO</t>
    </r>
  </si>
  <si>
    <r>
      <t xml:space="preserve">ruimtestaat </t>
    </r>
    <r>
      <rPr>
        <b/>
        <sz val="11"/>
        <rFont val="Calibri"/>
        <family val="2"/>
        <scheme val="minor"/>
      </rPr>
      <t>PO</t>
    </r>
  </si>
  <si>
    <r>
      <t xml:space="preserve">calculatie resultaat </t>
    </r>
    <r>
      <rPr>
        <b/>
        <sz val="11"/>
        <rFont val="Calibri"/>
        <family val="2"/>
        <scheme val="minor"/>
      </rPr>
      <t>PO</t>
    </r>
  </si>
  <si>
    <t>Zeppelin</t>
  </si>
  <si>
    <t>Middeldijkerplein 3</t>
  </si>
  <si>
    <t>Entree Binnen Voordeur</t>
  </si>
  <si>
    <t>Hal van 101 tot Branddeur</t>
  </si>
  <si>
    <t>Kantoor 1e Rechts Pleinzicht</t>
  </si>
  <si>
    <t>Kantoor 2e Rechts Concierge</t>
  </si>
  <si>
    <t>Ruimte voor kopieren, etc.</t>
  </si>
  <si>
    <t>Pantry / Keukentje</t>
  </si>
  <si>
    <t xml:space="preserve">Garderobe bij keukentje </t>
  </si>
  <si>
    <t>Centrale Hal Begane Grond</t>
  </si>
  <si>
    <t>Gang van 103 naar WP S.C.C.</t>
  </si>
  <si>
    <t>Doucheruimte bij deur S.C.C.</t>
  </si>
  <si>
    <t>Toiletgr. 4 x WC + 2 x Wasb.</t>
  </si>
  <si>
    <t>Toiletgr. 3 x WC + 2 x Wasb.</t>
  </si>
  <si>
    <t>Klaslokaal 1</t>
  </si>
  <si>
    <t>Klaslokaal 2</t>
  </si>
  <si>
    <t>Klaslokaal 3</t>
  </si>
  <si>
    <t>Klaslokaal 4</t>
  </si>
  <si>
    <t>Klaslokaal 5</t>
  </si>
  <si>
    <t>Tussenruimte Trap naar EV</t>
  </si>
  <si>
    <t>Tuz.ssenruimte Trap achterz.</t>
  </si>
  <si>
    <t>Gang van CH 103 naar kl.gr.</t>
  </si>
  <si>
    <t>Invalidetoilet naast deur 504</t>
  </si>
  <si>
    <t>Speellokaal  Dubbel</t>
  </si>
  <si>
    <t>Klaslokaal 6</t>
  </si>
  <si>
    <t>Klaslokaal 7</t>
  </si>
  <si>
    <t>Klaslokaal 8</t>
  </si>
  <si>
    <t>Klaslokaal 9</t>
  </si>
  <si>
    <t>Klaslokaal 10</t>
  </si>
  <si>
    <t>Klaslokaal 11</t>
  </si>
  <si>
    <t>Hal bij Achterdeur / Zijdeur</t>
  </si>
  <si>
    <t>Overloop Trap naar Branddeur</t>
  </si>
  <si>
    <t>Centrale Hal / Mediatheek</t>
  </si>
  <si>
    <t>Klaslokaal 12</t>
  </si>
  <si>
    <t>Klaslokaal 13</t>
  </si>
  <si>
    <t>Klaslokaal 14</t>
  </si>
  <si>
    <t>Klaslokaal 15</t>
  </si>
  <si>
    <t>Klaslokaal 16</t>
  </si>
  <si>
    <t xml:space="preserve">Wasbak aan muur </t>
  </si>
  <si>
    <t>Hal tussen VR 110 en VR 112</t>
  </si>
  <si>
    <t>Invalidetoilet in tussenruimte</t>
  </si>
  <si>
    <t>Klaslokaal 17</t>
  </si>
  <si>
    <t>Halletje na 111 bij trap</t>
  </si>
  <si>
    <t>Hal bij lokalen bovenbouw</t>
  </si>
  <si>
    <t>Klaslokaal 18</t>
  </si>
  <si>
    <t>Klaslokaal 19</t>
  </si>
  <si>
    <t>Studieruimte 1 Lokaal 20</t>
  </si>
  <si>
    <t>Studieruimte 1 Lokaal 21</t>
  </si>
  <si>
    <t>0 - 1</t>
  </si>
  <si>
    <t>0 - 3</t>
  </si>
  <si>
    <t>0 - 2</t>
  </si>
  <si>
    <t>1 - 4</t>
  </si>
  <si>
    <t>1 - 5</t>
  </si>
  <si>
    <t>1 - 6</t>
  </si>
  <si>
    <t>1 - 7</t>
  </si>
  <si>
    <t>BG VR 101</t>
  </si>
  <si>
    <t>BG VR 102</t>
  </si>
  <si>
    <t>BG PR 501</t>
  </si>
  <si>
    <t>BG PR 502</t>
  </si>
  <si>
    <t>BG PR 503</t>
  </si>
  <si>
    <t>BG PR 504</t>
  </si>
  <si>
    <t>BG PR 505</t>
  </si>
  <si>
    <t>BG PR 506</t>
  </si>
  <si>
    <t>BG VR 103</t>
  </si>
  <si>
    <t>BG VR 104</t>
  </si>
  <si>
    <t>BG SR 301</t>
  </si>
  <si>
    <t>BG SR 302</t>
  </si>
  <si>
    <t>BG SR 303</t>
  </si>
  <si>
    <t>BG KL 701</t>
  </si>
  <si>
    <t>BG KL 702</t>
  </si>
  <si>
    <t>BG KL 703</t>
  </si>
  <si>
    <t>BG KL 704</t>
  </si>
  <si>
    <t>BG KL 705</t>
  </si>
  <si>
    <t>BG TR 105</t>
  </si>
  <si>
    <t>BG TR 106</t>
  </si>
  <si>
    <t>BG VR 107</t>
  </si>
  <si>
    <t>BG SR 304</t>
  </si>
  <si>
    <t>BG HR 601</t>
  </si>
  <si>
    <t>BG KL 706</t>
  </si>
  <si>
    <t>BG KL 707</t>
  </si>
  <si>
    <t>BG KL 708</t>
  </si>
  <si>
    <t>BG KL 709</t>
  </si>
  <si>
    <t>BG KL 710</t>
  </si>
  <si>
    <t>BG KL 711</t>
  </si>
  <si>
    <t>BG VR 108</t>
  </si>
  <si>
    <t>BG SR 305</t>
  </si>
  <si>
    <t>BG SR 306</t>
  </si>
  <si>
    <t>BG SR 307</t>
  </si>
  <si>
    <t>EV VR 109</t>
  </si>
  <si>
    <t>EV VR 110</t>
  </si>
  <si>
    <t>EV KL 712</t>
  </si>
  <si>
    <t>EV KL 713</t>
  </si>
  <si>
    <t>EV KL 714</t>
  </si>
  <si>
    <t>EV KL 715</t>
  </si>
  <si>
    <t>EV KL 716</t>
  </si>
  <si>
    <t>EV PR 507</t>
  </si>
  <si>
    <t>EV SR 308</t>
  </si>
  <si>
    <t>EV SR 309</t>
  </si>
  <si>
    <t>EV SR 310</t>
  </si>
  <si>
    <t>EV SR 311</t>
  </si>
  <si>
    <t>EV VR 111</t>
  </si>
  <si>
    <t>EV SR 312</t>
  </si>
  <si>
    <t>EV KL 717</t>
  </si>
  <si>
    <t>EV VR 112</t>
  </si>
  <si>
    <t>EV VR 113</t>
  </si>
  <si>
    <t>EV KL 718</t>
  </si>
  <si>
    <t>EV KL 719</t>
  </si>
  <si>
    <t>EV KL 720</t>
  </si>
  <si>
    <t>EV KL 721</t>
  </si>
  <si>
    <t>EV SR 313</t>
  </si>
  <si>
    <t>Basisschool De Driehoek</t>
  </si>
  <si>
    <t>Kouwenhoven akker 14</t>
  </si>
  <si>
    <t>Entree Buiten</t>
  </si>
  <si>
    <t>Entree Binnen</t>
  </si>
  <si>
    <t xml:space="preserve">Gangen Beg. Gr. </t>
  </si>
  <si>
    <t>Gangen 1e verd.</t>
  </si>
  <si>
    <t>Trappen 2x</t>
  </si>
  <si>
    <t>Toiletgr. 7 x</t>
  </si>
  <si>
    <t>Toiletgr. 4 x</t>
  </si>
  <si>
    <t>Kantoren 4 x</t>
  </si>
  <si>
    <t>Pantry / Keuken</t>
  </si>
  <si>
    <t>Speellokaal / Aula</t>
  </si>
  <si>
    <t>Leslokalen 9 x</t>
  </si>
  <si>
    <t>Leslokalen 5 x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</si>
  <si>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</si>
  <si>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</si>
  <si>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</si>
  <si>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</si>
  <si>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</si>
  <si>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</si>
  <si>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</si>
  <si>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</si>
  <si>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</si>
  <si>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</si>
  <si>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</si>
  <si>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</si>
  <si>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</si>
  <si>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017</t>
  </si>
  <si>
    <t>018</t>
  </si>
  <si>
    <t>Develhoek</t>
  </si>
  <si>
    <t>Bazuinstraat noodlokaal</t>
  </si>
  <si>
    <t>0</t>
  </si>
  <si>
    <t>Teamkamer</t>
  </si>
  <si>
    <t>Toiletgroep</t>
  </si>
  <si>
    <t>Toilet personeel</t>
  </si>
  <si>
    <r>
      <rPr>
        <sz val="11"/>
        <rFont val="Calibri"/>
        <family val="2"/>
        <scheme val="minor"/>
      </rPr>
      <t>Lesruimte</t>
    </r>
  </si>
  <si>
    <t>238</t>
  </si>
  <si>
    <t>148</t>
  </si>
  <si>
    <t>118</t>
  </si>
  <si>
    <t>58</t>
  </si>
  <si>
    <t>128</t>
  </si>
  <si>
    <t>112</t>
  </si>
  <si>
    <t>170</t>
  </si>
  <si>
    <t>110</t>
  </si>
  <si>
    <t>School</t>
  </si>
  <si>
    <t>m2 gevelglas</t>
  </si>
  <si>
    <t>m2 separatieglas</t>
  </si>
  <si>
    <t>Middeldijkerplein Barendrecht</t>
  </si>
  <si>
    <t>Prinsenstraat 74, Ridderkerk</t>
  </si>
  <si>
    <t>Kouwenhovenakker 14, Barendrecht</t>
  </si>
  <si>
    <t>Bilderdijklaan 2a, Ridderkerk</t>
  </si>
  <si>
    <t>Grevelingehof 1, Ridderkerk</t>
  </si>
  <si>
    <t>Burg. De Zeeuwstraat 294, Ridderkerk</t>
  </si>
  <si>
    <t>Beethovenlaan 97, Zwijndrecht</t>
  </si>
  <si>
    <t>Laurensvliet 22, Zwijndrecht</t>
  </si>
  <si>
    <t>Hoendersekade 1, Zwijndrecht</t>
  </si>
  <si>
    <t>Bachlaan 4, Barendrecht</t>
  </si>
  <si>
    <t>Duivenvoorde 2, Zwijndrecht</t>
  </si>
  <si>
    <t>Voorn 11, Ridderkerk</t>
  </si>
  <si>
    <t>G. Alewijnszstraat 1,  Ridderkerk</t>
  </si>
  <si>
    <t>Perkstraat 53, Zwijndrecht</t>
  </si>
  <si>
    <t>Sportlaan 6, Heerjansdam</t>
  </si>
  <si>
    <t>Schoener 120, Barendrecht</t>
  </si>
  <si>
    <t>Voorn 9, Ridderkerk</t>
  </si>
  <si>
    <t>Stellingmolen 12, Barendrecht</t>
  </si>
  <si>
    <t>Roerdompstraat 3/5, Zwijndrecht</t>
  </si>
  <si>
    <t>Bazuinstraat, Zwijndrecht</t>
  </si>
  <si>
    <t>OBS Zeppelin</t>
  </si>
  <si>
    <t>OBS Reijer</t>
  </si>
  <si>
    <t>OBS de Driehoek</t>
  </si>
  <si>
    <t>OBS De Bosweide</t>
  </si>
  <si>
    <t>OBS De Develhoek</t>
  </si>
  <si>
    <t>OBS De Piramide</t>
  </si>
  <si>
    <t>OBS De Dolfijn</t>
  </si>
  <si>
    <t>OBS De Tandem</t>
  </si>
  <si>
    <t>OBS De Draaimolen</t>
  </si>
  <si>
    <t>OBS De Twee Wieken</t>
  </si>
  <si>
    <t>OBS De Botter</t>
  </si>
  <si>
    <t>OBS Konining Julianaschool</t>
  </si>
  <si>
    <t>OBS De Tweemaster</t>
  </si>
  <si>
    <t>Perceel</t>
  </si>
  <si>
    <t>Locatie</t>
  </si>
  <si>
    <t>Bijzonderheden</t>
  </si>
  <si>
    <t>plaats</t>
  </si>
  <si>
    <t>aantal studiedagen per schooljaar</t>
  </si>
  <si>
    <t>Aantal lesweken per jaar</t>
  </si>
  <si>
    <t>Aantal vakantieweken beperkte schoonmaak</t>
  </si>
  <si>
    <t xml:space="preserve">werktijden vanaf </t>
  </si>
  <si>
    <t>Werktijden tot</t>
  </si>
  <si>
    <t>Wat zijn de gewenste schoonmaaktijden. Nader at te stemmen</t>
  </si>
  <si>
    <t>Glasbewassing buitenzijde gevel</t>
  </si>
  <si>
    <t>Glasbewassing binnenzijde gevel</t>
  </si>
  <si>
    <t>Glasbewassing saparatieglas</t>
  </si>
  <si>
    <t>jaaronderhoud harde vloeren</t>
  </si>
  <si>
    <t>jaaronderhoud zachte vloeren</t>
  </si>
  <si>
    <t>Aparte factuur vloeronderhoud</t>
  </si>
  <si>
    <t>Aparte factuur glasbewassing?</t>
  </si>
  <si>
    <t>Barendrecht</t>
  </si>
  <si>
    <t>~7:00</t>
  </si>
  <si>
    <t>~19:00</t>
  </si>
  <si>
    <t>15:00 ~ 18:00</t>
  </si>
  <si>
    <t xml:space="preserve">2 xpj </t>
  </si>
  <si>
    <t xml:space="preserve">1 xpj </t>
  </si>
  <si>
    <t>afroep</t>
  </si>
  <si>
    <t>ja</t>
  </si>
  <si>
    <t>Ridderkerk</t>
  </si>
  <si>
    <t>Zwijndrecht</t>
  </si>
  <si>
    <t>mogelijk</t>
  </si>
  <si>
    <t>Perkstaat 53/gemeensch.voor rekening school</t>
  </si>
  <si>
    <t>Perkstraat 55/school</t>
  </si>
  <si>
    <t>Perkstraat 57a/ aparte ovk Trivire</t>
  </si>
  <si>
    <t xml:space="preserve">Burg. De Zeeuwstraat  294 </t>
  </si>
  <si>
    <t xml:space="preserve">G. Alewijnszstraat  1 </t>
  </si>
  <si>
    <t>mogeijk</t>
  </si>
  <si>
    <t>De Driehoek</t>
  </si>
  <si>
    <t>Kouwenhoven-akker 14</t>
  </si>
  <si>
    <t>De Noord</t>
  </si>
  <si>
    <t>De Zeppelin</t>
  </si>
  <si>
    <t>Netto vloer oppervlakte</t>
  </si>
  <si>
    <t>Glasoppervlakte totaal</t>
  </si>
  <si>
    <t xml:space="preserve">Sportlaan 6 </t>
  </si>
  <si>
    <t>Bedragen zijn exclusief btw.</t>
  </si>
  <si>
    <t>Vloeren</t>
  </si>
  <si>
    <t>glasbewassing</t>
  </si>
  <si>
    <t>Totaal</t>
  </si>
  <si>
    <t>prijs per m2 per beurt</t>
  </si>
  <si>
    <t>reiniging vloerbedekking (sproei extractie)</t>
  </si>
  <si>
    <t>aansturing medewerkers participatie wet OZHW</t>
  </si>
  <si>
    <t>jaarrpijs reguliere schoonmaak exclusief strippen en polymeren</t>
  </si>
  <si>
    <t>Op basis van 1500 m2 per jaar.</t>
  </si>
  <si>
    <t>Op basis van 21 locaties.</t>
  </si>
  <si>
    <t>Op basis van 1.000 uren.</t>
  </si>
  <si>
    <t xml:space="preserve">vloeronderhoud (strippen en conserveren) </t>
  </si>
  <si>
    <t>Enkel gemeten</t>
  </si>
  <si>
    <t>uurtarief reguliere schoonmaak exclusief strippen en polymeren</t>
  </si>
  <si>
    <t>prijs per locatie per jaar voor aansturing medewerkers participatie wet OZHW</t>
  </si>
  <si>
    <t>In dit werkblad hoeft u alleen uw bedrijfsnaam, normen en uurtarief in te vullen.</t>
  </si>
  <si>
    <t>prijs</t>
  </si>
  <si>
    <t>Op basis van 12.000 m2 per jaar.</t>
  </si>
  <si>
    <r>
      <t xml:space="preserve">Werkprogramma reguliere schoonmaak </t>
    </r>
    <r>
      <rPr>
        <b/>
        <sz val="11"/>
        <rFont val="Calibri"/>
        <family val="2"/>
        <scheme val="minor"/>
      </rPr>
      <t>PO</t>
    </r>
  </si>
  <si>
    <r>
      <t xml:space="preserve">Glasoppervlakte enkelzijdig gemeten </t>
    </r>
    <r>
      <rPr>
        <b/>
        <sz val="11"/>
        <rFont val="Calibri"/>
        <family val="2"/>
        <scheme val="minor"/>
      </rPr>
      <t>PO</t>
    </r>
  </si>
  <si>
    <t>Jaartarief</t>
  </si>
  <si>
    <t>In het werkblad calculatieresultaten staat het op te nemen bedrag vermeld.</t>
  </si>
  <si>
    <t xml:space="preserve">Begane grond </t>
  </si>
  <si>
    <t>Kantoor directeur</t>
  </si>
  <si>
    <t>Kantoor intern begeleider</t>
  </si>
  <si>
    <t>leslokaal</t>
  </si>
  <si>
    <t>Lokaal bovenbouw A</t>
  </si>
  <si>
    <t>Lokaal bovenbouw B</t>
  </si>
  <si>
    <t>Gietvloer/Epoxy</t>
  </si>
  <si>
    <t>Linoleum/tapijt</t>
  </si>
  <si>
    <t>Tandem</t>
  </si>
  <si>
    <t>DIRECTIE/ADMINISTRATIE</t>
  </si>
  <si>
    <r>
      <rPr>
        <sz val="11"/>
        <rFont val="Calibri"/>
        <family val="2"/>
        <scheme val="minor"/>
      </rPr>
      <t>Linoleum</t>
    </r>
  </si>
  <si>
    <t>N.005</t>
  </si>
  <si>
    <t>KOPIEERRUIMTE/BERGING</t>
  </si>
  <si>
    <t>N.008</t>
  </si>
  <si>
    <t>TEAMKAMER</t>
  </si>
  <si>
    <t>N.006</t>
  </si>
  <si>
    <t>KEUKEN TANDEM</t>
  </si>
  <si>
    <t>N.007</t>
  </si>
  <si>
    <t>SPEELLOKAAL</t>
  </si>
  <si>
    <t>B.014</t>
  </si>
  <si>
    <t>KEUKEN YES</t>
  </si>
  <si>
    <t>B.003</t>
  </si>
  <si>
    <t>LESLOKAAL</t>
  </si>
  <si>
    <t>B.001</t>
  </si>
  <si>
    <t>MULTIFUNCTIONELE RUIMTE YES</t>
  </si>
  <si>
    <t>B.008</t>
  </si>
  <si>
    <t>KANTOOR YES</t>
  </si>
  <si>
    <t>KLEUTERLOKAAL</t>
  </si>
  <si>
    <t>TOILETGROEP + VOORRUIMTE</t>
  </si>
  <si>
    <t>TOILET + VOORRUIMTE</t>
  </si>
  <si>
    <t>ENTREE ACHTERDEUR</t>
  </si>
  <si>
    <t>ENTREE VOORDEUR</t>
  </si>
  <si>
    <t>VERKEERSRUIMTE</t>
  </si>
  <si>
    <t>TRAP</t>
  </si>
  <si>
    <t>TOILET HEREN + VOORRUIMTE</t>
  </si>
  <si>
    <t>TOILET DAMES + VOORRUIMTE</t>
  </si>
  <si>
    <t>TOILET</t>
  </si>
  <si>
    <t>TRAPPORTAAL</t>
  </si>
  <si>
    <t>B.013</t>
  </si>
  <si>
    <t>N.001</t>
  </si>
  <si>
    <t>N.002</t>
  </si>
  <si>
    <t>B.011</t>
  </si>
  <si>
    <t>B.002</t>
  </si>
  <si>
    <t>B.005</t>
  </si>
  <si>
    <t>N.012</t>
  </si>
  <si>
    <t>N.003</t>
  </si>
  <si>
    <t>N.004/09 + B.0.07/09</t>
  </si>
  <si>
    <t>N1.01</t>
  </si>
  <si>
    <t>N1.02</t>
  </si>
  <si>
    <t>B1.01</t>
  </si>
  <si>
    <t>B1.05</t>
  </si>
  <si>
    <t>B1.06</t>
  </si>
  <si>
    <t>B1.09</t>
  </si>
  <si>
    <t>B1.02</t>
  </si>
  <si>
    <t>B1.10</t>
  </si>
  <si>
    <t>B0.03/04</t>
  </si>
  <si>
    <t>B1.07/08</t>
  </si>
  <si>
    <t>N.1.03/04/05</t>
  </si>
  <si>
    <t>Huurlokaal</t>
  </si>
  <si>
    <t>Leslokaal overloop</t>
  </si>
  <si>
    <t>1.17</t>
  </si>
  <si>
    <t xml:space="preserve">uurtarief inzet op regie / vervanging medewerkers participatiewet </t>
  </si>
  <si>
    <t xml:space="preserve">uurtarief inzet op regie / vervanging participatiewet </t>
  </si>
  <si>
    <t>Inschrijfprijs binnen/buiten genoemde bandbreedte:</t>
  </si>
  <si>
    <t>Het berekende bedrag (groen) dient u op te nemen in uw aanbieding.</t>
  </si>
  <si>
    <t>Inschrijfprijs: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</si>
</sst>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_-"/>
    <numFmt numFmtId="165" formatCode="_-&quot;€&quot;\ * #,##0.00_-;_-&quot;€&quot;\ * #,##0.00\-;_-&quot;€&quot;\ * &quot;-&quot;??_-;_-@_-"/>
    <numFmt numFmtId="166" formatCode="0.00;[Red]0.00"/>
    <numFmt numFmtId="167" formatCode="_ * #,##0_ ;_ * \-#,##0_ ;_ * &quot;-&quot;??_ ;_ @_ "/>
    <numFmt numFmtId="168" formatCode="_-&quot;€&quot;\ * #,##0_-;_-&quot;€&quot;\ * #,##0\-;_-&quot;€&quot;\ * &quot;-&quot;_-;_-@_-"/>
    <numFmt numFmtId="169" formatCode="&quot;€&quot;\ #,##0.00"/>
    <numFmt numFmtId="170" formatCode="0.00_ ;\-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2" fillId="0" borderId="0"/>
    <xf numFmtId="44" fontId="6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/>
    <xf numFmtId="0" fontId="0" fillId="0" borderId="2" xfId="0" applyFont="1" applyBorder="1" applyAlignment="1">
      <alignment vertical="center"/>
    </xf>
    <xf numFmtId="0" fontId="4" fillId="0" borderId="0" xfId="0" applyFont="1" applyBorder="1"/>
    <xf numFmtId="0" fontId="0" fillId="0" borderId="0" xfId="0" applyFont="1" applyBorder="1"/>
    <xf numFmtId="14" fontId="4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vertical="center" textRotation="90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4" fillId="0" borderId="0" xfId="0" applyFont="1" applyFill="1"/>
    <xf numFmtId="14" fontId="4" fillId="0" borderId="0" xfId="0" applyNumberFormat="1" applyFont="1" applyFill="1" applyAlignment="1">
      <alignment horizontal="left"/>
    </xf>
    <xf numFmtId="49" fontId="0" fillId="0" borderId="0" xfId="0" applyNumberFormat="1" applyFill="1" applyAlignment="1" applyProtection="1">
      <alignment horizontal="left"/>
    </xf>
    <xf numFmtId="0" fontId="0" fillId="0" borderId="0" xfId="0" applyFill="1"/>
    <xf numFmtId="0" fontId="0" fillId="0" borderId="0" xfId="0" applyFont="1" applyFill="1"/>
    <xf numFmtId="49" fontId="0" fillId="0" borderId="0" xfId="0" applyNumberFormat="1" applyFill="1" applyProtection="1"/>
    <xf numFmtId="0" fontId="0" fillId="0" borderId="0" xfId="0" applyFont="1" applyFill="1" applyProtection="1"/>
    <xf numFmtId="0" fontId="0" fillId="0" borderId="0" xfId="0" applyFill="1" applyProtection="1"/>
    <xf numFmtId="0" fontId="0" fillId="0" borderId="0" xfId="0" applyNumberFormat="1" applyFill="1" applyAlignment="1" applyProtection="1">
      <alignment horizontal="left"/>
    </xf>
    <xf numFmtId="0" fontId="0" fillId="0" borderId="0" xfId="0" applyFont="1" applyFill="1" applyBorder="1" applyAlignment="1">
      <alignment vertical="center" textRotation="90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quotePrefix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vertical="center" textRotation="90"/>
    </xf>
    <xf numFmtId="0" fontId="0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1" xfId="0" quotePrefix="1" applyFont="1" applyFill="1" applyBorder="1" applyAlignment="1">
      <alignment horizontal="center" vertical="center"/>
    </xf>
    <xf numFmtId="0" fontId="0" fillId="0" borderId="7" xfId="0" quotePrefix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0" fillId="0" borderId="0" xfId="0" applyFont="1" applyFill="1" applyBorder="1" applyAlignment="1">
      <alignment horizontal="left"/>
    </xf>
    <xf numFmtId="49" fontId="0" fillId="0" borderId="0" xfId="0" applyNumberFormat="1" applyFont="1" applyFill="1" applyBorder="1"/>
    <xf numFmtId="49" fontId="0" fillId="0" borderId="0" xfId="0" applyNumberFormat="1" applyFont="1" applyFill="1" applyBorder="1" applyAlignment="1">
      <alignment horizontal="left"/>
    </xf>
    <xf numFmtId="0" fontId="0" fillId="0" borderId="0" xfId="0" applyBorder="1"/>
    <xf numFmtId="166" fontId="4" fillId="0" borderId="0" xfId="0" applyNumberFormat="1" applyFont="1" applyFill="1" applyProtection="1"/>
    <xf numFmtId="167" fontId="0" fillId="0" borderId="0" xfId="1" applyNumberFormat="1" applyFont="1" applyFill="1" applyAlignment="1">
      <alignment horizontal="right"/>
    </xf>
    <xf numFmtId="167" fontId="0" fillId="0" borderId="0" xfId="1" applyNumberFormat="1" applyFont="1" applyFill="1" applyAlignment="1" applyProtection="1">
      <alignment horizontal="right"/>
    </xf>
    <xf numFmtId="49" fontId="0" fillId="0" borderId="0" xfId="0" applyNumberFormat="1" applyFill="1" applyAlignment="1" applyProtection="1">
      <alignment horizontal="right"/>
    </xf>
    <xf numFmtId="167" fontId="0" fillId="0" borderId="0" xfId="0" applyNumberFormat="1" applyFill="1" applyAlignment="1">
      <alignment horizontal="right"/>
    </xf>
    <xf numFmtId="167" fontId="6" fillId="0" borderId="0" xfId="1" applyNumberFormat="1" applyFont="1" applyFill="1" applyAlignment="1" applyProtection="1">
      <alignment horizontal="right"/>
    </xf>
    <xf numFmtId="167" fontId="0" fillId="0" borderId="0" xfId="0" applyNumberFormat="1" applyFill="1"/>
    <xf numFmtId="0" fontId="1" fillId="0" borderId="5" xfId="0" applyFont="1" applyBorder="1"/>
    <xf numFmtId="167" fontId="0" fillId="0" borderId="0" xfId="0" applyNumberFormat="1"/>
    <xf numFmtId="167" fontId="0" fillId="0" borderId="13" xfId="1" applyNumberFormat="1" applyFont="1" applyFill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0" xfId="0" applyFont="1" applyFill="1" applyBorder="1" applyAlignment="1"/>
    <xf numFmtId="0" fontId="10" fillId="0" borderId="1" xfId="2" applyFont="1" applyFill="1" applyBorder="1" applyAlignment="1">
      <alignment textRotation="45" wrapText="1"/>
    </xf>
    <xf numFmtId="0" fontId="0" fillId="0" borderId="1" xfId="0" applyBorder="1" applyAlignment="1">
      <alignment horizontal="left"/>
    </xf>
    <xf numFmtId="0" fontId="11" fillId="0" borderId="1" xfId="2" applyFont="1" applyBorder="1" applyAlignment="1">
      <alignment horizontal="right"/>
    </xf>
    <xf numFmtId="0" fontId="11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 shrinkToFit="1"/>
    </xf>
    <xf numFmtId="0" fontId="11" fillId="0" borderId="0" xfId="2" applyFont="1" applyBorder="1" applyAlignment="1">
      <alignment wrapText="1"/>
    </xf>
    <xf numFmtId="168" fontId="11" fillId="0" borderId="0" xfId="2" applyNumberFormat="1" applyFont="1" applyBorder="1" applyAlignment="1">
      <alignment horizontal="left" shrinkToFit="1"/>
    </xf>
    <xf numFmtId="0" fontId="12" fillId="0" borderId="0" xfId="0" applyFont="1"/>
    <xf numFmtId="4" fontId="0" fillId="0" borderId="1" xfId="0" applyNumberFormat="1" applyBorder="1" applyAlignment="1">
      <alignment horizontal="righ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Border="1"/>
    <xf numFmtId="4" fontId="0" fillId="0" borderId="1" xfId="0" applyNumberFormat="1" applyFill="1" applyBorder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Fill="1" applyBorder="1"/>
    <xf numFmtId="167" fontId="0" fillId="0" borderId="13" xfId="0" applyNumberFormat="1" applyBorder="1"/>
    <xf numFmtId="0" fontId="1" fillId="0" borderId="5" xfId="0" applyFont="1" applyFill="1" applyBorder="1"/>
    <xf numFmtId="4" fontId="11" fillId="0" borderId="0" xfId="2" applyNumberFormat="1" applyFont="1" applyBorder="1" applyAlignment="1">
      <alignment horizontal="left" shrinkToFit="1"/>
    </xf>
    <xf numFmtId="0" fontId="4" fillId="0" borderId="1" xfId="0" applyFont="1" applyFill="1" applyBorder="1" applyAlignment="1"/>
    <xf numFmtId="0" fontId="13" fillId="0" borderId="0" xfId="0" applyFont="1"/>
    <xf numFmtId="44" fontId="0" fillId="0" borderId="1" xfId="3" applyFont="1" applyBorder="1"/>
    <xf numFmtId="44" fontId="0" fillId="0" borderId="0" xfId="0" applyNumberFormat="1"/>
    <xf numFmtId="169" fontId="7" fillId="0" borderId="0" xfId="0" applyNumberFormat="1" applyFont="1"/>
    <xf numFmtId="0" fontId="14" fillId="0" borderId="0" xfId="0" applyFont="1" applyBorder="1" applyAlignment="1"/>
    <xf numFmtId="165" fontId="4" fillId="4" borderId="0" xfId="0" applyNumberFormat="1" applyFont="1" applyFill="1"/>
    <xf numFmtId="0" fontId="4" fillId="0" borderId="14" xfId="0" applyFont="1" applyBorder="1" applyAlignment="1"/>
    <xf numFmtId="0" fontId="0" fillId="0" borderId="15" xfId="0" applyBorder="1"/>
    <xf numFmtId="164" fontId="4" fillId="2" borderId="1" xfId="0" applyNumberFormat="1" applyFont="1" applyFill="1" applyBorder="1" applyProtection="1">
      <protection locked="0"/>
    </xf>
    <xf numFmtId="164" fontId="4" fillId="2" borderId="15" xfId="0" applyNumberFormat="1" applyFont="1" applyFill="1" applyBorder="1" applyProtection="1">
      <protection locked="0"/>
    </xf>
    <xf numFmtId="49" fontId="0" fillId="0" borderId="0" xfId="0" applyNumberFormat="1" applyFont="1" applyFill="1" applyAlignment="1" applyProtection="1">
      <alignment horizontal="left"/>
    </xf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0" fillId="0" borderId="5" xfId="0" applyFill="1" applyBorder="1" applyAlignment="1">
      <alignment horizontal="left"/>
    </xf>
    <xf numFmtId="49" fontId="4" fillId="0" borderId="5" xfId="0" applyNumberFormat="1" applyFont="1" applyFill="1" applyBorder="1" applyAlignment="1">
      <alignment horizontal="left"/>
    </xf>
    <xf numFmtId="1" fontId="4" fillId="0" borderId="5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0" fillId="0" borderId="5" xfId="0" applyFill="1" applyBorder="1"/>
    <xf numFmtId="0" fontId="0" fillId="0" borderId="0" xfId="0" applyFill="1" applyBorder="1"/>
    <xf numFmtId="0" fontId="0" fillId="0" borderId="0" xfId="0" applyFill="1" applyAlignment="1">
      <alignment vertical="center"/>
    </xf>
    <xf numFmtId="49" fontId="0" fillId="0" borderId="0" xfId="0" applyNumberFormat="1" applyFont="1" applyFill="1" applyProtection="1"/>
    <xf numFmtId="49" fontId="0" fillId="0" borderId="0" xfId="0" applyNumberFormat="1" applyFont="1" applyFill="1" applyAlignment="1" applyProtection="1"/>
    <xf numFmtId="49" fontId="4" fillId="0" borderId="0" xfId="0" applyNumberFormat="1" applyFont="1" applyFill="1" applyProtection="1"/>
    <xf numFmtId="49" fontId="4" fillId="0" borderId="0" xfId="0" applyNumberFormat="1" applyFont="1" applyFill="1" applyAlignment="1" applyProtection="1">
      <alignment horizontal="left"/>
    </xf>
    <xf numFmtId="0" fontId="0" fillId="0" borderId="0" xfId="0" applyFont="1" applyFill="1" applyAlignment="1">
      <alignment horizontal="right"/>
    </xf>
    <xf numFmtId="49" fontId="0" fillId="0" borderId="0" xfId="0" applyNumberFormat="1" applyFont="1" applyFill="1" applyAlignment="1" applyProtection="1">
      <alignment horizontal="right"/>
    </xf>
    <xf numFmtId="0" fontId="0" fillId="0" borderId="0" xfId="0" applyFill="1" applyAlignment="1">
      <alignment horizontal="left"/>
    </xf>
    <xf numFmtId="43" fontId="0" fillId="0" borderId="0" xfId="0" applyNumberFormat="1" applyFill="1"/>
    <xf numFmtId="170" fontId="0" fillId="0" borderId="0" xfId="1" applyNumberFormat="1" applyFont="1" applyFill="1" applyBorder="1"/>
    <xf numFmtId="170" fontId="0" fillId="0" borderId="0" xfId="0" applyNumberFormat="1" applyFill="1"/>
    <xf numFmtId="2" fontId="4" fillId="2" borderId="1" xfId="0" applyNumberFormat="1" applyFont="1" applyFill="1" applyBorder="1" applyProtection="1">
      <protection locked="0"/>
    </xf>
    <xf numFmtId="44" fontId="0" fillId="0" borderId="16" xfId="3" applyFont="1" applyBorder="1"/>
    <xf numFmtId="0" fontId="4" fillId="0" borderId="0" xfId="0" applyFont="1" applyBorder="1" applyAlignment="1"/>
    <xf numFmtId="44" fontId="0" fillId="5" borderId="16" xfId="3" applyFont="1" applyFill="1" applyBorder="1"/>
    <xf numFmtId="0" fontId="14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</cellXfs>
  <cellStyles count="4">
    <cellStyle name="Komma" xfId="1" builtinId="3"/>
    <cellStyle name="Standaard" xfId="0" builtinId="0"/>
    <cellStyle name="Standaard 3" xfId="2" xr:uid="{00000000-0005-0000-0000-000002000000}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A5" sqref="A5"/>
    </sheetView>
  </sheetViews>
  <sheetFormatPr defaultRowHeight="15" x14ac:dyDescent="0.25"/>
  <cols>
    <col min="1" max="1" width="111.28515625" bestFit="1" customWidth="1"/>
  </cols>
  <sheetData>
    <row r="1" spans="1:2" x14ac:dyDescent="0.25">
      <c r="A1" t="s">
        <v>4</v>
      </c>
      <c r="B1" s="1"/>
    </row>
    <row r="2" spans="1:2" x14ac:dyDescent="0.25">
      <c r="A2" t="s">
        <v>0</v>
      </c>
      <c r="B2" s="1"/>
    </row>
    <row r="3" spans="1:2" x14ac:dyDescent="0.25">
      <c r="A3" t="s">
        <v>425</v>
      </c>
      <c r="B3" s="1"/>
    </row>
    <row r="4" spans="1:2" x14ac:dyDescent="0.25">
      <c r="A4" s="2">
        <v>43209</v>
      </c>
      <c r="B4" s="1"/>
    </row>
    <row r="7" spans="1:2" x14ac:dyDescent="0.25">
      <c r="A7" t="s">
        <v>1</v>
      </c>
    </row>
    <row r="8" spans="1:2" x14ac:dyDescent="0.25">
      <c r="A8" t="s">
        <v>2</v>
      </c>
    </row>
    <row r="9" spans="1:2" x14ac:dyDescent="0.25">
      <c r="A9" t="s">
        <v>3</v>
      </c>
    </row>
  </sheetData>
  <sheetProtection algorithmName="SHA-512" hashValue="HMwviVLjlnr7qF4A9HSfKxX+y4wVg9OgkdRKhCwJ32AOuAVSo/3M6fU1Xor0QypWAZ/Z0Mm8WGWsyFfXgR/lRw==" saltValue="+MbfbWh/1CDn2izQUM7+S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workbookViewId="0">
      <selection activeCell="G12" sqref="G12"/>
    </sheetView>
  </sheetViews>
  <sheetFormatPr defaultRowHeight="15" x14ac:dyDescent="0.25"/>
  <cols>
    <col min="1" max="1" width="11.42578125" customWidth="1"/>
    <col min="2" max="2" width="58.140625" customWidth="1"/>
    <col min="3" max="3" width="22.28515625" customWidth="1"/>
    <col min="4" max="4" width="27.42578125" customWidth="1"/>
  </cols>
  <sheetData>
    <row r="1" spans="1:4" x14ac:dyDescent="0.25">
      <c r="A1" s="84" t="s">
        <v>4</v>
      </c>
      <c r="B1" s="3"/>
      <c r="C1" s="3"/>
    </row>
    <row r="2" spans="1:4" x14ac:dyDescent="0.25">
      <c r="A2" s="84" t="s">
        <v>423</v>
      </c>
      <c r="B2" s="3"/>
      <c r="C2" s="3"/>
    </row>
    <row r="3" spans="1:4" x14ac:dyDescent="0.25">
      <c r="A3" s="85" t="s">
        <v>5</v>
      </c>
      <c r="B3" s="3"/>
      <c r="C3" s="3"/>
    </row>
    <row r="4" spans="1:4" x14ac:dyDescent="0.25">
      <c r="A4" s="13">
        <v>43209</v>
      </c>
      <c r="B4" s="3"/>
    </row>
    <row r="5" spans="1:4" x14ac:dyDescent="0.25">
      <c r="A5" s="4"/>
      <c r="B5" s="3"/>
      <c r="C5" s="3"/>
    </row>
    <row r="6" spans="1:4" x14ac:dyDescent="0.25">
      <c r="A6" s="6" t="s">
        <v>424</v>
      </c>
      <c r="B6" s="69"/>
      <c r="C6" s="129"/>
      <c r="D6" s="130"/>
    </row>
    <row r="7" spans="1:4" x14ac:dyDescent="0.25">
      <c r="A7" s="4"/>
      <c r="C7" s="3"/>
      <c r="D7" s="3"/>
    </row>
    <row r="8" spans="1:4" x14ac:dyDescent="0.25">
      <c r="A8" s="67" t="s">
        <v>6</v>
      </c>
      <c r="B8" s="8" t="s">
        <v>7</v>
      </c>
      <c r="C8" s="8" t="s">
        <v>8</v>
      </c>
    </row>
    <row r="9" spans="1:4" x14ac:dyDescent="0.25">
      <c r="A9" s="68"/>
      <c r="B9" s="8"/>
      <c r="C9" s="8"/>
    </row>
    <row r="10" spans="1:4" x14ac:dyDescent="0.25">
      <c r="A10" s="68">
        <v>1</v>
      </c>
      <c r="B10" s="9" t="s">
        <v>419</v>
      </c>
      <c r="C10" s="123"/>
    </row>
    <row r="11" spans="1:4" x14ac:dyDescent="0.25">
      <c r="A11" s="68">
        <v>2</v>
      </c>
      <c r="B11" s="9" t="s">
        <v>420</v>
      </c>
      <c r="C11" s="123"/>
    </row>
    <row r="12" spans="1:4" x14ac:dyDescent="0.25">
      <c r="A12" s="68">
        <v>3</v>
      </c>
      <c r="B12" s="9" t="s">
        <v>421</v>
      </c>
      <c r="C12" s="123"/>
    </row>
    <row r="13" spans="1:4" x14ac:dyDescent="0.25">
      <c r="A13" s="68">
        <v>4</v>
      </c>
      <c r="B13" s="9" t="s">
        <v>78</v>
      </c>
      <c r="C13" s="123"/>
    </row>
    <row r="14" spans="1:4" x14ac:dyDescent="0.25">
      <c r="A14" s="68">
        <v>5</v>
      </c>
      <c r="B14" s="9" t="s">
        <v>91</v>
      </c>
      <c r="C14" s="123"/>
    </row>
    <row r="15" spans="1:4" x14ac:dyDescent="0.25">
      <c r="A15" s="6"/>
      <c r="C15" s="6"/>
      <c r="D15" s="6"/>
    </row>
    <row r="16" spans="1:4" x14ac:dyDescent="0.25">
      <c r="A16" s="9" t="s">
        <v>672</v>
      </c>
      <c r="B16" s="8"/>
      <c r="C16" s="99"/>
      <c r="D16" s="6"/>
    </row>
    <row r="17" spans="1:4" x14ac:dyDescent="0.25">
      <c r="A17" s="6"/>
      <c r="C17" s="6"/>
      <c r="D17" s="6"/>
    </row>
    <row r="18" spans="1:4" x14ac:dyDescent="0.25">
      <c r="A18" s="6"/>
      <c r="C18" s="8" t="s">
        <v>663</v>
      </c>
      <c r="D18" s="6"/>
    </row>
    <row r="19" spans="1:4" x14ac:dyDescent="0.25">
      <c r="A19" s="9" t="s">
        <v>664</v>
      </c>
      <c r="B19" s="5"/>
      <c r="C19" s="99"/>
    </row>
    <row r="20" spans="1:4" x14ac:dyDescent="0.25">
      <c r="A20" s="9" t="s">
        <v>670</v>
      </c>
      <c r="B20" s="5"/>
      <c r="C20" s="99"/>
    </row>
    <row r="21" spans="1:4" x14ac:dyDescent="0.25">
      <c r="A21" s="97" t="s">
        <v>661</v>
      </c>
      <c r="B21" s="98"/>
      <c r="C21" s="100"/>
    </row>
    <row r="23" spans="1:4" x14ac:dyDescent="0.25">
      <c r="C23" s="5" t="s">
        <v>675</v>
      </c>
    </row>
    <row r="24" spans="1:4" x14ac:dyDescent="0.25">
      <c r="A24" s="9" t="s">
        <v>673</v>
      </c>
      <c r="B24" s="81"/>
      <c r="C24" s="99"/>
    </row>
    <row r="25" spans="1:4" x14ac:dyDescent="0.25">
      <c r="A25" s="9" t="s">
        <v>742</v>
      </c>
      <c r="B25" s="81"/>
      <c r="C25" s="99"/>
    </row>
    <row r="26" spans="1:4" x14ac:dyDescent="0.25">
      <c r="B26" s="3"/>
      <c r="C26" s="3"/>
    </row>
    <row r="27" spans="1:4" x14ac:dyDescent="0.25">
      <c r="B27" s="3"/>
      <c r="C27" s="3"/>
    </row>
    <row r="28" spans="1:4" x14ac:dyDescent="0.25">
      <c r="A28" s="95" t="s">
        <v>674</v>
      </c>
    </row>
    <row r="29" spans="1:4" x14ac:dyDescent="0.25">
      <c r="A29" s="95" t="s">
        <v>680</v>
      </c>
    </row>
    <row r="30" spans="1:4" x14ac:dyDescent="0.25">
      <c r="A30" s="95" t="s">
        <v>659</v>
      </c>
    </row>
  </sheetData>
  <sheetProtection algorithmName="SHA-512" hashValue="+io2/gW7cAhmm6uVQ9sLFUILZBIo0WWg+78DIgEkdqSdNqMIWJnSVsfQyOoDAuMcQB/r63nruyvlUfZD0ijPbQ==" saltValue="i+lSQQJsdDXkl+d9rRed9A==" spinCount="100000" sheet="1" objects="1" scenarios="1"/>
  <protectedRanges>
    <protectedRange sqref="C19:C20" name="Bereik2"/>
    <protectedRange sqref="C10:C14" name="Bereik1"/>
    <protectedRange sqref="C16" name="Bereik2_1"/>
    <protectedRange sqref="C21" name="Bereik2_2"/>
  </protectedRanges>
  <mergeCells count="1">
    <mergeCell ref="C6:D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84"/>
  <sheetViews>
    <sheetView workbookViewId="0">
      <pane ySplit="6" topLeftCell="A516" activePane="bottomLeft" state="frozen"/>
      <selection pane="bottomLeft" activeCell="A5" sqref="A5"/>
    </sheetView>
  </sheetViews>
  <sheetFormatPr defaultRowHeight="15" x14ac:dyDescent="0.25"/>
  <cols>
    <col min="1" max="2" width="24.85546875" style="22" bestFit="1" customWidth="1"/>
    <col min="3" max="3" width="16.85546875" style="22" bestFit="1" customWidth="1"/>
    <col min="4" max="4" width="44.42578125" style="22" bestFit="1" customWidth="1"/>
    <col min="5" max="5" width="11.7109375" style="22" bestFit="1" customWidth="1"/>
    <col min="6" max="6" width="16.85546875" style="22" bestFit="1" customWidth="1"/>
    <col min="7" max="7" width="10.5703125" style="22" bestFit="1" customWidth="1"/>
    <col min="8" max="8" width="15.42578125" style="22" bestFit="1" customWidth="1"/>
    <col min="9" max="9" width="11.140625" style="22" bestFit="1" customWidth="1"/>
    <col min="10" max="10" width="11.42578125" style="22" customWidth="1"/>
    <col min="11" max="11" width="11.5703125" style="22" bestFit="1" customWidth="1"/>
    <col min="12" max="12" width="10.5703125" style="22" bestFit="1" customWidth="1"/>
    <col min="13" max="14" width="9.140625" style="22"/>
    <col min="15" max="15" width="10.5703125" style="22" bestFit="1" customWidth="1"/>
    <col min="16" max="16384" width="9.140625" style="22"/>
  </cols>
  <sheetData>
    <row r="1" spans="1:15" x14ac:dyDescent="0.25">
      <c r="A1" s="19" t="s">
        <v>4</v>
      </c>
      <c r="C1" s="103"/>
      <c r="D1" s="103"/>
      <c r="E1" s="103"/>
      <c r="F1" s="104"/>
      <c r="G1" s="105"/>
      <c r="H1" s="104"/>
      <c r="I1" s="104"/>
      <c r="J1" s="23"/>
      <c r="K1" s="23"/>
      <c r="L1" s="23"/>
    </row>
    <row r="2" spans="1:15" x14ac:dyDescent="0.25">
      <c r="A2" s="19" t="s">
        <v>0</v>
      </c>
      <c r="C2" s="103"/>
      <c r="D2" s="103"/>
      <c r="E2" s="103"/>
      <c r="F2" s="104"/>
      <c r="G2" s="105"/>
      <c r="H2" s="104"/>
      <c r="I2" s="104"/>
      <c r="J2" s="23"/>
      <c r="K2" s="23"/>
      <c r="L2" s="23"/>
    </row>
    <row r="3" spans="1:15" x14ac:dyDescent="0.25">
      <c r="A3" s="19" t="s">
        <v>426</v>
      </c>
      <c r="C3" s="103"/>
      <c r="D3" s="103"/>
      <c r="E3" s="103"/>
      <c r="F3" s="103"/>
      <c r="G3" s="105"/>
      <c r="H3" s="104"/>
      <c r="I3" s="104"/>
      <c r="J3" s="23"/>
      <c r="K3" s="23"/>
      <c r="L3" s="23"/>
    </row>
    <row r="4" spans="1:15" x14ac:dyDescent="0.25">
      <c r="A4" s="20">
        <v>43209</v>
      </c>
      <c r="C4" s="103"/>
      <c r="D4" s="103"/>
      <c r="E4" s="103"/>
      <c r="F4" s="104"/>
      <c r="G4" s="105"/>
      <c r="H4" s="104"/>
      <c r="I4" s="104"/>
      <c r="J4" s="23"/>
      <c r="K4" s="23"/>
      <c r="L4" s="23"/>
    </row>
    <row r="5" spans="1:15" x14ac:dyDescent="0.25">
      <c r="B5" s="19"/>
      <c r="C5" s="103"/>
      <c r="D5" s="103"/>
      <c r="E5" s="103"/>
      <c r="F5" s="104"/>
      <c r="G5" s="105"/>
      <c r="H5" s="104"/>
      <c r="I5" s="104"/>
      <c r="J5" s="23"/>
      <c r="K5" s="23"/>
      <c r="L5" s="23"/>
    </row>
    <row r="6" spans="1:15" s="110" customFormat="1" x14ac:dyDescent="0.25">
      <c r="A6" s="106" t="s">
        <v>71</v>
      </c>
      <c r="B6" s="36" t="s">
        <v>9</v>
      </c>
      <c r="C6" s="107" t="s">
        <v>10</v>
      </c>
      <c r="D6" s="107" t="s">
        <v>72</v>
      </c>
      <c r="E6" s="107" t="s">
        <v>11</v>
      </c>
      <c r="F6" s="36" t="s">
        <v>12</v>
      </c>
      <c r="G6" s="108" t="s">
        <v>13</v>
      </c>
      <c r="H6" s="36" t="s">
        <v>14</v>
      </c>
      <c r="I6" s="109" t="s">
        <v>6</v>
      </c>
      <c r="J6" s="36" t="s">
        <v>15</v>
      </c>
      <c r="K6" s="36" t="s">
        <v>16</v>
      </c>
      <c r="L6" s="36" t="s">
        <v>17</v>
      </c>
    </row>
    <row r="7" spans="1:15" x14ac:dyDescent="0.25">
      <c r="A7" s="34" t="s">
        <v>538</v>
      </c>
      <c r="B7" s="34" t="s">
        <v>539</v>
      </c>
      <c r="C7" s="53">
        <v>0</v>
      </c>
      <c r="D7" s="34" t="s">
        <v>540</v>
      </c>
      <c r="E7" s="34" t="s">
        <v>552</v>
      </c>
      <c r="F7" s="34" t="s">
        <v>79</v>
      </c>
      <c r="G7" s="121">
        <v>20</v>
      </c>
      <c r="H7" s="111"/>
      <c r="I7" s="22">
        <v>1</v>
      </c>
      <c r="J7" s="112">
        <f>VLOOKUP(I7,'invulblad normen'!$A$10:$C$14,3,FALSE)</f>
        <v>0</v>
      </c>
      <c r="K7" s="22">
        <f t="shared" ref="K7:K70" si="0">J7*G7</f>
        <v>0</v>
      </c>
      <c r="L7" s="22">
        <f t="shared" ref="L7:L70" si="1">K7/200</f>
        <v>0</v>
      </c>
    </row>
    <row r="8" spans="1:15" x14ac:dyDescent="0.25">
      <c r="A8" s="34" t="s">
        <v>538</v>
      </c>
      <c r="B8" s="34" t="s">
        <v>539</v>
      </c>
      <c r="C8" s="53">
        <v>0</v>
      </c>
      <c r="D8" s="34" t="s">
        <v>541</v>
      </c>
      <c r="E8" s="34" t="s">
        <v>553</v>
      </c>
      <c r="F8" s="34" t="s">
        <v>79</v>
      </c>
      <c r="G8" s="121">
        <v>38</v>
      </c>
      <c r="H8" s="111"/>
      <c r="I8" s="22">
        <v>1</v>
      </c>
      <c r="J8" s="112">
        <f>VLOOKUP(I8,'invulblad normen'!$A$10:$C$14,3,FALSE)</f>
        <v>0</v>
      </c>
      <c r="K8" s="22">
        <f t="shared" si="0"/>
        <v>0</v>
      </c>
      <c r="L8" s="22">
        <f t="shared" si="1"/>
        <v>0</v>
      </c>
    </row>
    <row r="9" spans="1:15" x14ac:dyDescent="0.25">
      <c r="A9" s="34" t="s">
        <v>538</v>
      </c>
      <c r="B9" s="34" t="s">
        <v>539</v>
      </c>
      <c r="C9" s="53">
        <v>0</v>
      </c>
      <c r="D9" s="34" t="s">
        <v>542</v>
      </c>
      <c r="E9" s="34" t="s">
        <v>554</v>
      </c>
      <c r="F9" s="34" t="s">
        <v>79</v>
      </c>
      <c r="G9" s="121">
        <v>200</v>
      </c>
      <c r="H9" s="111"/>
      <c r="I9" s="22">
        <v>1</v>
      </c>
      <c r="J9" s="112">
        <f>VLOOKUP(I9,'invulblad normen'!$A$10:$C$14,3,FALSE)</f>
        <v>0</v>
      </c>
      <c r="K9" s="22">
        <f t="shared" si="0"/>
        <v>0</v>
      </c>
      <c r="L9" s="22">
        <f t="shared" si="1"/>
        <v>0</v>
      </c>
    </row>
    <row r="10" spans="1:15" x14ac:dyDescent="0.25">
      <c r="A10" s="34" t="s">
        <v>538</v>
      </c>
      <c r="B10" s="34" t="s">
        <v>539</v>
      </c>
      <c r="C10" s="53">
        <v>0</v>
      </c>
      <c r="D10" s="34" t="s">
        <v>368</v>
      </c>
      <c r="E10" s="34" t="s">
        <v>555</v>
      </c>
      <c r="F10" s="34" t="s">
        <v>79</v>
      </c>
      <c r="G10" s="121">
        <v>2</v>
      </c>
      <c r="H10" s="111"/>
      <c r="I10" s="22">
        <v>1</v>
      </c>
      <c r="J10" s="112">
        <f>VLOOKUP(I10,'invulblad normen'!$A$10:$C$14,3,FALSE)</f>
        <v>0</v>
      </c>
      <c r="K10" s="22">
        <f t="shared" si="0"/>
        <v>0</v>
      </c>
      <c r="L10" s="22">
        <f t="shared" si="1"/>
        <v>0</v>
      </c>
      <c r="O10" s="122"/>
    </row>
    <row r="11" spans="1:15" x14ac:dyDescent="0.25">
      <c r="A11" s="34" t="s">
        <v>538</v>
      </c>
      <c r="B11" s="34" t="s">
        <v>539</v>
      </c>
      <c r="C11" s="53">
        <v>1</v>
      </c>
      <c r="D11" s="34" t="s">
        <v>543</v>
      </c>
      <c r="E11" s="34" t="s">
        <v>556</v>
      </c>
      <c r="F11" s="34" t="s">
        <v>79</v>
      </c>
      <c r="G11" s="121">
        <v>136</v>
      </c>
      <c r="H11" s="111"/>
      <c r="I11" s="22">
        <v>1</v>
      </c>
      <c r="J11" s="112">
        <f>VLOOKUP(I11,'invulblad normen'!$A$10:$C$14,3,FALSE)</f>
        <v>0</v>
      </c>
      <c r="K11" s="22">
        <f t="shared" si="0"/>
        <v>0</v>
      </c>
      <c r="L11" s="22">
        <f t="shared" si="1"/>
        <v>0</v>
      </c>
    </row>
    <row r="12" spans="1:15" x14ac:dyDescent="0.25">
      <c r="A12" s="34" t="s">
        <v>538</v>
      </c>
      <c r="B12" s="34" t="s">
        <v>539</v>
      </c>
      <c r="C12" s="53">
        <v>1</v>
      </c>
      <c r="D12" s="34" t="s">
        <v>544</v>
      </c>
      <c r="E12" s="34" t="s">
        <v>557</v>
      </c>
      <c r="F12" s="34" t="s">
        <v>79</v>
      </c>
      <c r="G12" s="121">
        <v>22</v>
      </c>
      <c r="H12" s="111"/>
      <c r="I12" s="22">
        <v>1</v>
      </c>
      <c r="J12" s="112">
        <f>VLOOKUP(I12,'invulblad normen'!$A$10:$C$14,3,FALSE)</f>
        <v>0</v>
      </c>
      <c r="K12" s="22">
        <f t="shared" si="0"/>
        <v>0</v>
      </c>
      <c r="L12" s="22">
        <f t="shared" si="1"/>
        <v>0</v>
      </c>
    </row>
    <row r="13" spans="1:15" x14ac:dyDescent="0.25">
      <c r="A13" s="34" t="s">
        <v>538</v>
      </c>
      <c r="B13" s="34" t="s">
        <v>539</v>
      </c>
      <c r="C13" s="53">
        <v>0</v>
      </c>
      <c r="D13" s="34" t="s">
        <v>545</v>
      </c>
      <c r="E13" s="34" t="s">
        <v>558</v>
      </c>
      <c r="F13" s="34" t="s">
        <v>78</v>
      </c>
      <c r="G13" s="121">
        <v>64</v>
      </c>
      <c r="H13" s="111"/>
      <c r="I13" s="22">
        <v>4</v>
      </c>
      <c r="J13" s="112">
        <f>VLOOKUP(I13,'invulblad normen'!$A$10:$C$14,3,FALSE)</f>
        <v>0</v>
      </c>
      <c r="K13" s="22">
        <f t="shared" si="0"/>
        <v>0</v>
      </c>
      <c r="L13" s="22">
        <f t="shared" si="1"/>
        <v>0</v>
      </c>
    </row>
    <row r="14" spans="1:15" x14ac:dyDescent="0.25">
      <c r="A14" s="34" t="s">
        <v>538</v>
      </c>
      <c r="B14" s="34" t="s">
        <v>539</v>
      </c>
      <c r="C14" s="53">
        <v>1</v>
      </c>
      <c r="D14" s="34" t="s">
        <v>546</v>
      </c>
      <c r="E14" s="34" t="s">
        <v>559</v>
      </c>
      <c r="F14" s="34" t="s">
        <v>78</v>
      </c>
      <c r="G14" s="121">
        <v>38</v>
      </c>
      <c r="H14" s="111"/>
      <c r="I14" s="22">
        <v>4</v>
      </c>
      <c r="J14" s="112">
        <f>VLOOKUP(I14,'invulblad normen'!$A$10:$C$14,3,FALSE)</f>
        <v>0</v>
      </c>
      <c r="K14" s="22">
        <f t="shared" si="0"/>
        <v>0</v>
      </c>
      <c r="L14" s="22">
        <f t="shared" si="1"/>
        <v>0</v>
      </c>
    </row>
    <row r="15" spans="1:15" x14ac:dyDescent="0.25">
      <c r="A15" s="34" t="s">
        <v>538</v>
      </c>
      <c r="B15" s="34" t="s">
        <v>539</v>
      </c>
      <c r="C15" s="53">
        <v>0</v>
      </c>
      <c r="D15" s="34" t="s">
        <v>547</v>
      </c>
      <c r="E15" s="34" t="s">
        <v>560</v>
      </c>
      <c r="F15" s="24" t="s">
        <v>73</v>
      </c>
      <c r="G15" s="121">
        <v>59</v>
      </c>
      <c r="H15" s="111"/>
      <c r="I15" s="22">
        <v>3</v>
      </c>
      <c r="J15" s="112">
        <f>VLOOKUP(I15,'invulblad normen'!$A$10:$C$14,3,FALSE)</f>
        <v>0</v>
      </c>
      <c r="K15" s="22">
        <f t="shared" si="0"/>
        <v>0</v>
      </c>
      <c r="L15" s="22">
        <f t="shared" si="1"/>
        <v>0</v>
      </c>
    </row>
    <row r="16" spans="1:15" x14ac:dyDescent="0.25">
      <c r="A16" s="34" t="s">
        <v>538</v>
      </c>
      <c r="B16" s="34" t="s">
        <v>539</v>
      </c>
      <c r="C16" s="53">
        <v>0</v>
      </c>
      <c r="D16" s="34" t="s">
        <v>360</v>
      </c>
      <c r="E16" s="34" t="s">
        <v>561</v>
      </c>
      <c r="F16" s="24" t="s">
        <v>73</v>
      </c>
      <c r="G16" s="121">
        <v>8</v>
      </c>
      <c r="H16" s="111"/>
      <c r="I16" s="22">
        <v>3</v>
      </c>
      <c r="J16" s="112">
        <f>VLOOKUP(I16,'invulblad normen'!$A$10:$C$14,3,FALSE)</f>
        <v>0</v>
      </c>
      <c r="K16" s="22">
        <f t="shared" si="0"/>
        <v>0</v>
      </c>
      <c r="L16" s="22">
        <f t="shared" si="1"/>
        <v>0</v>
      </c>
    </row>
    <row r="17" spans="1:12" x14ac:dyDescent="0.25">
      <c r="A17" s="34" t="s">
        <v>538</v>
      </c>
      <c r="B17" s="34" t="s">
        <v>539</v>
      </c>
      <c r="C17" s="53">
        <v>1</v>
      </c>
      <c r="D17" s="34" t="s">
        <v>548</v>
      </c>
      <c r="E17" s="34" t="s">
        <v>562</v>
      </c>
      <c r="F17" s="34" t="s">
        <v>91</v>
      </c>
      <c r="G17" s="121">
        <v>48</v>
      </c>
      <c r="H17" s="111"/>
      <c r="I17" s="22">
        <v>5</v>
      </c>
      <c r="J17" s="112">
        <f>VLOOKUP(I17,'invulblad normen'!$A$10:$C$14,3,FALSE)</f>
        <v>0</v>
      </c>
      <c r="K17" s="22">
        <f t="shared" si="0"/>
        <v>0</v>
      </c>
      <c r="L17" s="22">
        <f t="shared" si="1"/>
        <v>0</v>
      </c>
    </row>
    <row r="18" spans="1:12" x14ac:dyDescent="0.25">
      <c r="A18" s="34" t="s">
        <v>538</v>
      </c>
      <c r="B18" s="34" t="s">
        <v>539</v>
      </c>
      <c r="C18" s="53">
        <v>1</v>
      </c>
      <c r="D18" s="34" t="s">
        <v>380</v>
      </c>
      <c r="E18" s="34" t="s">
        <v>563</v>
      </c>
      <c r="F18" s="24" t="s">
        <v>73</v>
      </c>
      <c r="G18" s="121">
        <v>60</v>
      </c>
      <c r="H18" s="111"/>
      <c r="I18" s="22">
        <v>3</v>
      </c>
      <c r="J18" s="112">
        <f>VLOOKUP(I18,'invulblad normen'!$A$10:$C$14,3,FALSE)</f>
        <v>0</v>
      </c>
      <c r="K18" s="22">
        <f t="shared" si="0"/>
        <v>0</v>
      </c>
      <c r="L18" s="22">
        <f t="shared" si="1"/>
        <v>0</v>
      </c>
    </row>
    <row r="19" spans="1:12" x14ac:dyDescent="0.25">
      <c r="A19" s="34" t="s">
        <v>538</v>
      </c>
      <c r="B19" s="34" t="s">
        <v>539</v>
      </c>
      <c r="C19" s="53">
        <v>1</v>
      </c>
      <c r="D19" s="34" t="s">
        <v>549</v>
      </c>
      <c r="E19" s="34" t="s">
        <v>564</v>
      </c>
      <c r="F19" s="34" t="s">
        <v>74</v>
      </c>
      <c r="G19" s="121">
        <v>259</v>
      </c>
      <c r="H19" s="111"/>
      <c r="I19" s="22">
        <v>2</v>
      </c>
      <c r="J19" s="112">
        <f>VLOOKUP(I19,'invulblad normen'!$A$10:$C$14,3,FALSE)</f>
        <v>0</v>
      </c>
      <c r="K19" s="22">
        <f t="shared" si="0"/>
        <v>0</v>
      </c>
      <c r="L19" s="22">
        <f t="shared" si="1"/>
        <v>0</v>
      </c>
    </row>
    <row r="20" spans="1:12" x14ac:dyDescent="0.25">
      <c r="A20" s="34" t="s">
        <v>538</v>
      </c>
      <c r="B20" s="34" t="s">
        <v>539</v>
      </c>
      <c r="C20" s="53">
        <v>0</v>
      </c>
      <c r="D20" s="34" t="s">
        <v>550</v>
      </c>
      <c r="E20" s="34" t="s">
        <v>565</v>
      </c>
      <c r="F20" s="34" t="s">
        <v>74</v>
      </c>
      <c r="G20" s="121">
        <v>459</v>
      </c>
      <c r="H20" s="111"/>
      <c r="I20" s="22">
        <v>2</v>
      </c>
      <c r="J20" s="112">
        <f>VLOOKUP(I20,'invulblad normen'!$A$10:$C$14,3,FALSE)</f>
        <v>0</v>
      </c>
      <c r="K20" s="22">
        <f t="shared" si="0"/>
        <v>0</v>
      </c>
      <c r="L20" s="22">
        <f t="shared" si="1"/>
        <v>0</v>
      </c>
    </row>
    <row r="21" spans="1:12" x14ac:dyDescent="0.25">
      <c r="A21" s="34" t="s">
        <v>538</v>
      </c>
      <c r="B21" s="34" t="s">
        <v>539</v>
      </c>
      <c r="C21" s="53">
        <v>0</v>
      </c>
      <c r="D21" s="34" t="s">
        <v>551</v>
      </c>
      <c r="E21" s="34" t="s">
        <v>566</v>
      </c>
      <c r="F21" s="34" t="s">
        <v>74</v>
      </c>
      <c r="G21" s="121">
        <v>255</v>
      </c>
      <c r="H21" s="111"/>
      <c r="I21" s="22">
        <v>2</v>
      </c>
      <c r="J21" s="112">
        <f>VLOOKUP(I21,'invulblad normen'!$A$10:$C$14,3,FALSE)</f>
        <v>0</v>
      </c>
      <c r="K21" s="22">
        <f t="shared" si="0"/>
        <v>0</v>
      </c>
      <c r="L21" s="22">
        <f t="shared" si="1"/>
        <v>0</v>
      </c>
    </row>
    <row r="22" spans="1:12" x14ac:dyDescent="0.25">
      <c r="A22" s="101" t="s">
        <v>132</v>
      </c>
      <c r="B22" s="101" t="s">
        <v>144</v>
      </c>
      <c r="C22" s="101" t="s">
        <v>681</v>
      </c>
      <c r="D22" s="113" t="s">
        <v>318</v>
      </c>
      <c r="E22" s="27"/>
      <c r="F22" s="113" t="s">
        <v>74</v>
      </c>
      <c r="G22" s="26">
        <v>10</v>
      </c>
      <c r="H22" s="114" t="s">
        <v>75</v>
      </c>
      <c r="I22" s="22">
        <v>2</v>
      </c>
      <c r="J22" s="112">
        <f>VLOOKUP(I22,'invulblad normen'!$A$10:$C$14,3,FALSE)</f>
        <v>0</v>
      </c>
      <c r="K22" s="22">
        <f t="shared" si="0"/>
        <v>0</v>
      </c>
      <c r="L22" s="22">
        <f t="shared" si="1"/>
        <v>0</v>
      </c>
    </row>
    <row r="23" spans="1:12" x14ac:dyDescent="0.25">
      <c r="A23" s="101" t="s">
        <v>132</v>
      </c>
      <c r="B23" s="101" t="s">
        <v>144</v>
      </c>
      <c r="C23" s="101" t="s">
        <v>681</v>
      </c>
      <c r="D23" s="113" t="s">
        <v>318</v>
      </c>
      <c r="E23" s="27"/>
      <c r="F23" s="113" t="s">
        <v>74</v>
      </c>
      <c r="G23" s="26">
        <v>10</v>
      </c>
      <c r="H23" s="114" t="s">
        <v>75</v>
      </c>
      <c r="I23" s="22">
        <v>2</v>
      </c>
      <c r="J23" s="112">
        <f>VLOOKUP(I23,'invulblad normen'!$A$10:$C$14,3,FALSE)</f>
        <v>0</v>
      </c>
      <c r="K23" s="22">
        <f t="shared" si="0"/>
        <v>0</v>
      </c>
      <c r="L23" s="22">
        <f t="shared" si="1"/>
        <v>0</v>
      </c>
    </row>
    <row r="24" spans="1:12" x14ac:dyDescent="0.25">
      <c r="A24" s="101" t="s">
        <v>132</v>
      </c>
      <c r="B24" s="101" t="s">
        <v>144</v>
      </c>
      <c r="C24" s="101" t="s">
        <v>681</v>
      </c>
      <c r="D24" s="113" t="s">
        <v>156</v>
      </c>
      <c r="E24" s="27"/>
      <c r="F24" s="113" t="s">
        <v>74</v>
      </c>
      <c r="G24" s="26">
        <v>93.1</v>
      </c>
      <c r="H24" s="114" t="s">
        <v>178</v>
      </c>
      <c r="I24" s="22">
        <v>2</v>
      </c>
      <c r="J24" s="112">
        <f>VLOOKUP(I24,'invulblad normen'!$A$10:$C$14,3,FALSE)</f>
        <v>0</v>
      </c>
      <c r="K24" s="22">
        <f t="shared" si="0"/>
        <v>0</v>
      </c>
      <c r="L24" s="22">
        <f t="shared" si="1"/>
        <v>0</v>
      </c>
    </row>
    <row r="25" spans="1:12" x14ac:dyDescent="0.25">
      <c r="A25" s="101" t="s">
        <v>132</v>
      </c>
      <c r="B25" s="101" t="s">
        <v>144</v>
      </c>
      <c r="C25" s="101" t="s">
        <v>681</v>
      </c>
      <c r="D25" s="113" t="s">
        <v>682</v>
      </c>
      <c r="E25" s="27"/>
      <c r="F25" s="113" t="s">
        <v>73</v>
      </c>
      <c r="G25" s="26">
        <v>21</v>
      </c>
      <c r="H25" s="114" t="s">
        <v>75</v>
      </c>
      <c r="I25" s="22">
        <v>3</v>
      </c>
      <c r="J25" s="112">
        <f>VLOOKUP(I25,'invulblad normen'!$A$10:$C$14,3,FALSE)</f>
        <v>0</v>
      </c>
      <c r="K25" s="22">
        <f t="shared" si="0"/>
        <v>0</v>
      </c>
      <c r="L25" s="22">
        <f t="shared" si="1"/>
        <v>0</v>
      </c>
    </row>
    <row r="26" spans="1:12" x14ac:dyDescent="0.25">
      <c r="A26" s="101" t="s">
        <v>132</v>
      </c>
      <c r="B26" s="101" t="s">
        <v>144</v>
      </c>
      <c r="C26" s="101" t="s">
        <v>681</v>
      </c>
      <c r="D26" s="113" t="s">
        <v>683</v>
      </c>
      <c r="E26" s="27"/>
      <c r="F26" s="113" t="s">
        <v>73</v>
      </c>
      <c r="G26" s="26">
        <v>21</v>
      </c>
      <c r="H26" s="114" t="s">
        <v>75</v>
      </c>
      <c r="I26" s="22">
        <v>3</v>
      </c>
      <c r="J26" s="112">
        <f>VLOOKUP(I26,'invulblad normen'!$A$10:$C$14,3,FALSE)</f>
        <v>0</v>
      </c>
      <c r="K26" s="22">
        <f t="shared" si="0"/>
        <v>0</v>
      </c>
      <c r="L26" s="22">
        <f t="shared" si="1"/>
        <v>0</v>
      </c>
    </row>
    <row r="27" spans="1:12" x14ac:dyDescent="0.25">
      <c r="A27" s="101" t="s">
        <v>132</v>
      </c>
      <c r="B27" s="101" t="s">
        <v>144</v>
      </c>
      <c r="C27" s="101" t="s">
        <v>681</v>
      </c>
      <c r="D27" s="113" t="s">
        <v>364</v>
      </c>
      <c r="E27" s="27"/>
      <c r="F27" s="113" t="s">
        <v>74</v>
      </c>
      <c r="G27" s="26">
        <v>57</v>
      </c>
      <c r="H27" s="114" t="s">
        <v>178</v>
      </c>
      <c r="I27" s="22">
        <v>2</v>
      </c>
      <c r="J27" s="112">
        <f>VLOOKUP(I27,'invulblad normen'!$A$10:$C$14,3,FALSE)</f>
        <v>0</v>
      </c>
      <c r="K27" s="22">
        <f t="shared" si="0"/>
        <v>0</v>
      </c>
      <c r="L27" s="22">
        <f t="shared" si="1"/>
        <v>0</v>
      </c>
    </row>
    <row r="28" spans="1:12" x14ac:dyDescent="0.25">
      <c r="A28" s="101" t="s">
        <v>132</v>
      </c>
      <c r="B28" s="101" t="s">
        <v>144</v>
      </c>
      <c r="C28" s="101" t="s">
        <v>681</v>
      </c>
      <c r="D28" s="113" t="s">
        <v>364</v>
      </c>
      <c r="E28" s="27"/>
      <c r="F28" s="113" t="s">
        <v>74</v>
      </c>
      <c r="G28" s="26">
        <v>57</v>
      </c>
      <c r="H28" s="114" t="s">
        <v>178</v>
      </c>
      <c r="I28" s="22">
        <v>2</v>
      </c>
      <c r="J28" s="112">
        <f>VLOOKUP(I28,'invulblad normen'!$A$10:$C$14,3,FALSE)</f>
        <v>0</v>
      </c>
      <c r="K28" s="22">
        <f t="shared" si="0"/>
        <v>0</v>
      </c>
      <c r="L28" s="22">
        <f t="shared" si="1"/>
        <v>0</v>
      </c>
    </row>
    <row r="29" spans="1:12" x14ac:dyDescent="0.25">
      <c r="A29" s="101" t="s">
        <v>132</v>
      </c>
      <c r="B29" s="101" t="s">
        <v>144</v>
      </c>
      <c r="C29" s="101" t="s">
        <v>681</v>
      </c>
      <c r="D29" s="113" t="s">
        <v>684</v>
      </c>
      <c r="E29" s="27"/>
      <c r="F29" s="113" t="s">
        <v>74</v>
      </c>
      <c r="G29" s="26">
        <v>57</v>
      </c>
      <c r="H29" s="114" t="s">
        <v>178</v>
      </c>
      <c r="I29" s="22">
        <v>2</v>
      </c>
      <c r="J29" s="112">
        <f>VLOOKUP(I29,'invulblad normen'!$A$10:$C$14,3,FALSE)</f>
        <v>0</v>
      </c>
      <c r="K29" s="22">
        <f t="shared" si="0"/>
        <v>0</v>
      </c>
      <c r="L29" s="22">
        <f t="shared" si="1"/>
        <v>0</v>
      </c>
    </row>
    <row r="30" spans="1:12" x14ac:dyDescent="0.25">
      <c r="A30" s="101" t="s">
        <v>132</v>
      </c>
      <c r="B30" s="101" t="s">
        <v>144</v>
      </c>
      <c r="C30" s="101" t="s">
        <v>681</v>
      </c>
      <c r="D30" s="113" t="s">
        <v>684</v>
      </c>
      <c r="E30" s="27"/>
      <c r="F30" s="113" t="s">
        <v>74</v>
      </c>
      <c r="G30" s="26">
        <v>57</v>
      </c>
      <c r="H30" s="114" t="s">
        <v>178</v>
      </c>
      <c r="I30" s="22">
        <v>2</v>
      </c>
      <c r="J30" s="112">
        <f>VLOOKUP(I30,'invulblad normen'!$A$10:$C$14,3,FALSE)</f>
        <v>0</v>
      </c>
      <c r="K30" s="22">
        <f t="shared" si="0"/>
        <v>0</v>
      </c>
      <c r="L30" s="22">
        <f t="shared" si="1"/>
        <v>0</v>
      </c>
    </row>
    <row r="31" spans="1:12" x14ac:dyDescent="0.25">
      <c r="A31" s="101" t="s">
        <v>132</v>
      </c>
      <c r="B31" s="101" t="s">
        <v>144</v>
      </c>
      <c r="C31" s="101" t="s">
        <v>681</v>
      </c>
      <c r="D31" s="113" t="s">
        <v>364</v>
      </c>
      <c r="E31" s="27"/>
      <c r="F31" s="113" t="s">
        <v>74</v>
      </c>
      <c r="G31" s="26">
        <v>57</v>
      </c>
      <c r="H31" s="114" t="s">
        <v>178</v>
      </c>
      <c r="I31" s="22">
        <v>2</v>
      </c>
      <c r="J31" s="112">
        <f>VLOOKUP(I31,'invulblad normen'!$A$10:$C$14,3,FALSE)</f>
        <v>0</v>
      </c>
      <c r="K31" s="22">
        <f t="shared" si="0"/>
        <v>0</v>
      </c>
      <c r="L31" s="22">
        <f t="shared" si="1"/>
        <v>0</v>
      </c>
    </row>
    <row r="32" spans="1:12" x14ac:dyDescent="0.25">
      <c r="A32" s="101" t="s">
        <v>132</v>
      </c>
      <c r="B32" s="101" t="s">
        <v>144</v>
      </c>
      <c r="C32" s="101" t="s">
        <v>681</v>
      </c>
      <c r="D32" s="113" t="s">
        <v>364</v>
      </c>
      <c r="E32" s="27"/>
      <c r="F32" s="113" t="s">
        <v>74</v>
      </c>
      <c r="G32" s="26">
        <v>57</v>
      </c>
      <c r="H32" s="114" t="s">
        <v>178</v>
      </c>
      <c r="I32" s="22">
        <v>2</v>
      </c>
      <c r="J32" s="112">
        <f>VLOOKUP(I32,'invulblad normen'!$A$10:$C$14,3,FALSE)</f>
        <v>0</v>
      </c>
      <c r="K32" s="22">
        <f t="shared" si="0"/>
        <v>0</v>
      </c>
      <c r="L32" s="22">
        <f t="shared" si="1"/>
        <v>0</v>
      </c>
    </row>
    <row r="33" spans="1:12" x14ac:dyDescent="0.25">
      <c r="A33" s="101" t="s">
        <v>132</v>
      </c>
      <c r="B33" s="101" t="s">
        <v>144</v>
      </c>
      <c r="C33" s="101" t="s">
        <v>681</v>
      </c>
      <c r="D33" s="113" t="s">
        <v>364</v>
      </c>
      <c r="E33" s="27"/>
      <c r="F33" s="113" t="s">
        <v>74</v>
      </c>
      <c r="G33" s="26">
        <v>57</v>
      </c>
      <c r="H33" s="114" t="s">
        <v>178</v>
      </c>
      <c r="I33" s="22">
        <v>2</v>
      </c>
      <c r="J33" s="112">
        <f>VLOOKUP(I33,'invulblad normen'!$A$10:$C$14,3,FALSE)</f>
        <v>0</v>
      </c>
      <c r="K33" s="22">
        <f t="shared" si="0"/>
        <v>0</v>
      </c>
      <c r="L33" s="22">
        <f t="shared" si="1"/>
        <v>0</v>
      </c>
    </row>
    <row r="34" spans="1:12" x14ac:dyDescent="0.25">
      <c r="A34" s="101" t="s">
        <v>132</v>
      </c>
      <c r="B34" s="101" t="s">
        <v>144</v>
      </c>
      <c r="C34" s="101" t="s">
        <v>681</v>
      </c>
      <c r="D34" s="113" t="s">
        <v>364</v>
      </c>
      <c r="E34" s="27"/>
      <c r="F34" s="113" t="s">
        <v>74</v>
      </c>
      <c r="G34" s="26">
        <v>70</v>
      </c>
      <c r="H34" s="114" t="s">
        <v>178</v>
      </c>
      <c r="I34" s="22">
        <v>2</v>
      </c>
      <c r="J34" s="112">
        <f>VLOOKUP(I34,'invulblad normen'!$A$10:$C$14,3,FALSE)</f>
        <v>0</v>
      </c>
      <c r="K34" s="22">
        <f t="shared" si="0"/>
        <v>0</v>
      </c>
      <c r="L34" s="22">
        <f t="shared" si="1"/>
        <v>0</v>
      </c>
    </row>
    <row r="35" spans="1:12" x14ac:dyDescent="0.25">
      <c r="A35" s="101" t="s">
        <v>132</v>
      </c>
      <c r="B35" s="101" t="s">
        <v>144</v>
      </c>
      <c r="C35" s="101" t="s">
        <v>681</v>
      </c>
      <c r="D35" s="113" t="s">
        <v>684</v>
      </c>
      <c r="E35" s="27"/>
      <c r="F35" s="113" t="s">
        <v>74</v>
      </c>
      <c r="G35" s="26">
        <v>70</v>
      </c>
      <c r="H35" s="114" t="s">
        <v>178</v>
      </c>
      <c r="I35" s="22">
        <v>2</v>
      </c>
      <c r="J35" s="112">
        <f>VLOOKUP(I35,'invulblad normen'!$A$10:$C$14,3,FALSE)</f>
        <v>0</v>
      </c>
      <c r="K35" s="22">
        <f t="shared" si="0"/>
        <v>0</v>
      </c>
      <c r="L35" s="22">
        <f t="shared" si="1"/>
        <v>0</v>
      </c>
    </row>
    <row r="36" spans="1:12" x14ac:dyDescent="0.25">
      <c r="A36" s="101" t="s">
        <v>132</v>
      </c>
      <c r="B36" s="101" t="s">
        <v>144</v>
      </c>
      <c r="C36" s="101" t="s">
        <v>681</v>
      </c>
      <c r="D36" s="113" t="s">
        <v>684</v>
      </c>
      <c r="E36" s="27"/>
      <c r="F36" s="113" t="s">
        <v>74</v>
      </c>
      <c r="G36" s="26">
        <v>70</v>
      </c>
      <c r="H36" s="114" t="s">
        <v>178</v>
      </c>
      <c r="I36" s="22">
        <v>2</v>
      </c>
      <c r="J36" s="112">
        <f>VLOOKUP(I36,'invulblad normen'!$A$10:$C$14,3,FALSE)</f>
        <v>0</v>
      </c>
      <c r="K36" s="22">
        <f t="shared" si="0"/>
        <v>0</v>
      </c>
      <c r="L36" s="22">
        <f t="shared" si="1"/>
        <v>0</v>
      </c>
    </row>
    <row r="37" spans="1:12" x14ac:dyDescent="0.25">
      <c r="A37" s="101" t="s">
        <v>132</v>
      </c>
      <c r="B37" s="101" t="s">
        <v>144</v>
      </c>
      <c r="C37" s="101" t="s">
        <v>681</v>
      </c>
      <c r="D37" s="113" t="s">
        <v>364</v>
      </c>
      <c r="E37" s="27"/>
      <c r="F37" s="113" t="s">
        <v>74</v>
      </c>
      <c r="G37" s="26">
        <v>70</v>
      </c>
      <c r="H37" s="114" t="s">
        <v>178</v>
      </c>
      <c r="I37" s="22">
        <v>2</v>
      </c>
      <c r="J37" s="112">
        <f>VLOOKUP(I37,'invulblad normen'!$A$10:$C$14,3,FALSE)</f>
        <v>0</v>
      </c>
      <c r="K37" s="22">
        <f t="shared" si="0"/>
        <v>0</v>
      </c>
      <c r="L37" s="22">
        <f t="shared" si="1"/>
        <v>0</v>
      </c>
    </row>
    <row r="38" spans="1:12" x14ac:dyDescent="0.25">
      <c r="A38" s="101" t="s">
        <v>132</v>
      </c>
      <c r="B38" s="101" t="s">
        <v>144</v>
      </c>
      <c r="C38" s="101" t="s">
        <v>681</v>
      </c>
      <c r="D38" s="113" t="s">
        <v>685</v>
      </c>
      <c r="E38" s="27"/>
      <c r="F38" s="113" t="s">
        <v>74</v>
      </c>
      <c r="G38" s="26">
        <v>56</v>
      </c>
      <c r="H38" s="114" t="s">
        <v>178</v>
      </c>
      <c r="I38" s="22">
        <v>2</v>
      </c>
      <c r="J38" s="112">
        <f>VLOOKUP(I38,'invulblad normen'!$A$10:$C$14,3,FALSE)</f>
        <v>0</v>
      </c>
      <c r="K38" s="22">
        <f t="shared" si="0"/>
        <v>0</v>
      </c>
      <c r="L38" s="22">
        <f t="shared" si="1"/>
        <v>0</v>
      </c>
    </row>
    <row r="39" spans="1:12" x14ac:dyDescent="0.25">
      <c r="A39" s="101" t="s">
        <v>132</v>
      </c>
      <c r="B39" s="101" t="s">
        <v>144</v>
      </c>
      <c r="C39" s="101" t="s">
        <v>681</v>
      </c>
      <c r="D39" s="113" t="s">
        <v>686</v>
      </c>
      <c r="E39" s="27"/>
      <c r="F39" s="113" t="s">
        <v>74</v>
      </c>
      <c r="G39" s="26">
        <v>56</v>
      </c>
      <c r="H39" s="114" t="s">
        <v>178</v>
      </c>
      <c r="I39" s="22">
        <v>2</v>
      </c>
      <c r="J39" s="112">
        <f>VLOOKUP(I39,'invulblad normen'!$A$10:$C$14,3,FALSE)</f>
        <v>0</v>
      </c>
      <c r="K39" s="22">
        <f t="shared" si="0"/>
        <v>0</v>
      </c>
      <c r="L39" s="22">
        <f t="shared" si="1"/>
        <v>0</v>
      </c>
    </row>
    <row r="40" spans="1:12" x14ac:dyDescent="0.25">
      <c r="A40" s="101" t="s">
        <v>132</v>
      </c>
      <c r="B40" s="101" t="s">
        <v>144</v>
      </c>
      <c r="C40" s="101" t="s">
        <v>681</v>
      </c>
      <c r="D40" s="113" t="s">
        <v>379</v>
      </c>
      <c r="E40" s="27"/>
      <c r="F40" s="113" t="s">
        <v>73</v>
      </c>
      <c r="G40" s="26">
        <v>39</v>
      </c>
      <c r="H40" s="114" t="s">
        <v>75</v>
      </c>
      <c r="I40" s="22">
        <v>3</v>
      </c>
      <c r="J40" s="112">
        <f>VLOOKUP(I40,'invulblad normen'!$A$10:$C$14,3,FALSE)</f>
        <v>0</v>
      </c>
      <c r="K40" s="22">
        <f t="shared" si="0"/>
        <v>0</v>
      </c>
      <c r="L40" s="22">
        <f t="shared" si="1"/>
        <v>0</v>
      </c>
    </row>
    <row r="41" spans="1:12" x14ac:dyDescent="0.25">
      <c r="A41" s="101" t="s">
        <v>132</v>
      </c>
      <c r="B41" s="101" t="s">
        <v>144</v>
      </c>
      <c r="C41" s="101" t="s">
        <v>681</v>
      </c>
      <c r="D41" s="113" t="s">
        <v>389</v>
      </c>
      <c r="E41" s="27"/>
      <c r="F41" s="113" t="s">
        <v>74</v>
      </c>
      <c r="G41" s="26">
        <v>84</v>
      </c>
      <c r="H41" s="114" t="s">
        <v>178</v>
      </c>
      <c r="I41" s="22">
        <v>2</v>
      </c>
      <c r="J41" s="112">
        <f>VLOOKUP(I41,'invulblad normen'!$A$10:$C$14,3,FALSE)</f>
        <v>0</v>
      </c>
      <c r="K41" s="22">
        <f t="shared" si="0"/>
        <v>0</v>
      </c>
      <c r="L41" s="22">
        <f t="shared" si="1"/>
        <v>0</v>
      </c>
    </row>
    <row r="42" spans="1:12" x14ac:dyDescent="0.25">
      <c r="A42" s="101" t="s">
        <v>132</v>
      </c>
      <c r="B42" s="101" t="s">
        <v>144</v>
      </c>
      <c r="C42" s="101" t="s">
        <v>681</v>
      </c>
      <c r="D42" s="113" t="s">
        <v>389</v>
      </c>
      <c r="E42" s="27"/>
      <c r="F42" s="113" t="s">
        <v>74</v>
      </c>
      <c r="G42" s="26">
        <v>93.1</v>
      </c>
      <c r="H42" s="114" t="s">
        <v>178</v>
      </c>
      <c r="I42" s="22">
        <v>2</v>
      </c>
      <c r="J42" s="112">
        <f>VLOOKUP(I42,'invulblad normen'!$A$10:$C$14,3,FALSE)</f>
        <v>0</v>
      </c>
      <c r="K42" s="22">
        <f t="shared" si="0"/>
        <v>0</v>
      </c>
      <c r="L42" s="22">
        <f t="shared" si="1"/>
        <v>0</v>
      </c>
    </row>
    <row r="43" spans="1:12" x14ac:dyDescent="0.25">
      <c r="A43" s="101" t="s">
        <v>132</v>
      </c>
      <c r="B43" s="101" t="s">
        <v>144</v>
      </c>
      <c r="C43" s="101" t="s">
        <v>681</v>
      </c>
      <c r="D43" s="113" t="s">
        <v>162</v>
      </c>
      <c r="E43" s="27"/>
      <c r="F43" s="113" t="s">
        <v>78</v>
      </c>
      <c r="G43" s="26">
        <v>3.6</v>
      </c>
      <c r="H43" s="114" t="s">
        <v>687</v>
      </c>
      <c r="I43" s="22">
        <v>4</v>
      </c>
      <c r="J43" s="112">
        <f>VLOOKUP(I43,'invulblad normen'!$A$10:$C$14,3,FALSE)</f>
        <v>0</v>
      </c>
      <c r="K43" s="22">
        <f t="shared" si="0"/>
        <v>0</v>
      </c>
      <c r="L43" s="22">
        <f t="shared" si="1"/>
        <v>0</v>
      </c>
    </row>
    <row r="44" spans="1:12" x14ac:dyDescent="0.25">
      <c r="A44" s="101" t="s">
        <v>132</v>
      </c>
      <c r="B44" s="101" t="s">
        <v>144</v>
      </c>
      <c r="C44" s="101" t="s">
        <v>681</v>
      </c>
      <c r="D44" s="113" t="s">
        <v>162</v>
      </c>
      <c r="E44" s="27"/>
      <c r="F44" s="113" t="s">
        <v>78</v>
      </c>
      <c r="G44" s="26">
        <v>3.1</v>
      </c>
      <c r="H44" s="114" t="s">
        <v>687</v>
      </c>
      <c r="I44" s="22">
        <v>4</v>
      </c>
      <c r="J44" s="112">
        <f>VLOOKUP(I44,'invulblad normen'!$A$10:$C$14,3,FALSE)</f>
        <v>0</v>
      </c>
      <c r="K44" s="22">
        <f t="shared" si="0"/>
        <v>0</v>
      </c>
      <c r="L44" s="22">
        <f t="shared" si="1"/>
        <v>0</v>
      </c>
    </row>
    <row r="45" spans="1:12" x14ac:dyDescent="0.25">
      <c r="A45" s="101" t="s">
        <v>132</v>
      </c>
      <c r="B45" s="101" t="s">
        <v>144</v>
      </c>
      <c r="C45" s="101" t="s">
        <v>681</v>
      </c>
      <c r="D45" s="113" t="s">
        <v>571</v>
      </c>
      <c r="E45" s="27"/>
      <c r="F45" s="113" t="s">
        <v>78</v>
      </c>
      <c r="G45" s="26">
        <v>9.9</v>
      </c>
      <c r="H45" s="114" t="s">
        <v>687</v>
      </c>
      <c r="I45" s="22">
        <v>4</v>
      </c>
      <c r="J45" s="112">
        <f>VLOOKUP(I45,'invulblad normen'!$A$10:$C$14,3,FALSE)</f>
        <v>0</v>
      </c>
      <c r="K45" s="22">
        <f t="shared" si="0"/>
        <v>0</v>
      </c>
      <c r="L45" s="22">
        <f t="shared" si="1"/>
        <v>0</v>
      </c>
    </row>
    <row r="46" spans="1:12" x14ac:dyDescent="0.25">
      <c r="A46" s="101" t="s">
        <v>132</v>
      </c>
      <c r="B46" s="101" t="s">
        <v>144</v>
      </c>
      <c r="C46" s="101" t="s">
        <v>681</v>
      </c>
      <c r="D46" s="113" t="s">
        <v>571</v>
      </c>
      <c r="E46" s="27"/>
      <c r="F46" s="113" t="s">
        <v>78</v>
      </c>
      <c r="G46" s="26">
        <v>9.9</v>
      </c>
      <c r="H46" s="114" t="s">
        <v>687</v>
      </c>
      <c r="I46" s="22">
        <v>4</v>
      </c>
      <c r="J46" s="112">
        <f>VLOOKUP(I46,'invulblad normen'!$A$10:$C$14,3,FALSE)</f>
        <v>0</v>
      </c>
      <c r="K46" s="22">
        <f t="shared" si="0"/>
        <v>0</v>
      </c>
      <c r="L46" s="22">
        <f t="shared" si="1"/>
        <v>0</v>
      </c>
    </row>
    <row r="47" spans="1:12" x14ac:dyDescent="0.25">
      <c r="A47" s="101" t="s">
        <v>132</v>
      </c>
      <c r="B47" s="101" t="s">
        <v>144</v>
      </c>
      <c r="C47" s="101" t="s">
        <v>681</v>
      </c>
      <c r="D47" s="113" t="s">
        <v>571</v>
      </c>
      <c r="E47" s="27"/>
      <c r="F47" s="113" t="s">
        <v>78</v>
      </c>
      <c r="G47" s="26">
        <v>9.9</v>
      </c>
      <c r="H47" s="114" t="s">
        <v>687</v>
      </c>
      <c r="I47" s="22">
        <v>4</v>
      </c>
      <c r="J47" s="112">
        <f>VLOOKUP(I47,'invulblad normen'!$A$10:$C$14,3,FALSE)</f>
        <v>0</v>
      </c>
      <c r="K47" s="22">
        <f t="shared" si="0"/>
        <v>0</v>
      </c>
      <c r="L47" s="22">
        <f t="shared" si="1"/>
        <v>0</v>
      </c>
    </row>
    <row r="48" spans="1:12" x14ac:dyDescent="0.25">
      <c r="A48" s="101" t="s">
        <v>132</v>
      </c>
      <c r="B48" s="101" t="s">
        <v>144</v>
      </c>
      <c r="C48" s="101" t="s">
        <v>681</v>
      </c>
      <c r="D48" s="113" t="s">
        <v>571</v>
      </c>
      <c r="E48" s="27"/>
      <c r="F48" s="113" t="s">
        <v>78</v>
      </c>
      <c r="G48" s="26">
        <v>9.9</v>
      </c>
      <c r="H48" s="114" t="s">
        <v>687</v>
      </c>
      <c r="I48" s="22">
        <v>4</v>
      </c>
      <c r="J48" s="112">
        <f>VLOOKUP(I48,'invulblad normen'!$A$10:$C$14,3,FALSE)</f>
        <v>0</v>
      </c>
      <c r="K48" s="22">
        <f t="shared" si="0"/>
        <v>0</v>
      </c>
      <c r="L48" s="22">
        <f t="shared" si="1"/>
        <v>0</v>
      </c>
    </row>
    <row r="49" spans="1:12" x14ac:dyDescent="0.25">
      <c r="A49" s="101" t="s">
        <v>132</v>
      </c>
      <c r="B49" s="101" t="s">
        <v>144</v>
      </c>
      <c r="C49" s="101" t="s">
        <v>681</v>
      </c>
      <c r="D49" s="113" t="s">
        <v>571</v>
      </c>
      <c r="E49" s="27"/>
      <c r="F49" s="113" t="s">
        <v>78</v>
      </c>
      <c r="G49" s="26">
        <v>9.9</v>
      </c>
      <c r="H49" s="114" t="s">
        <v>687</v>
      </c>
      <c r="I49" s="22">
        <v>4</v>
      </c>
      <c r="J49" s="112">
        <f>VLOOKUP(I49,'invulblad normen'!$A$10:$C$14,3,FALSE)</f>
        <v>0</v>
      </c>
      <c r="K49" s="22">
        <f t="shared" si="0"/>
        <v>0</v>
      </c>
      <c r="L49" s="22">
        <f t="shared" si="1"/>
        <v>0</v>
      </c>
    </row>
    <row r="50" spans="1:12" x14ac:dyDescent="0.25">
      <c r="A50" s="101" t="s">
        <v>132</v>
      </c>
      <c r="B50" s="101" t="s">
        <v>144</v>
      </c>
      <c r="C50" s="101" t="s">
        <v>681</v>
      </c>
      <c r="D50" s="113" t="s">
        <v>571</v>
      </c>
      <c r="E50" s="27"/>
      <c r="F50" s="113" t="s">
        <v>78</v>
      </c>
      <c r="G50" s="26">
        <v>3.1</v>
      </c>
      <c r="H50" s="114" t="s">
        <v>687</v>
      </c>
      <c r="I50" s="22">
        <v>4</v>
      </c>
      <c r="J50" s="112">
        <f>VLOOKUP(I50,'invulblad normen'!$A$10:$C$14,3,FALSE)</f>
        <v>0</v>
      </c>
      <c r="K50" s="22">
        <f t="shared" si="0"/>
        <v>0</v>
      </c>
      <c r="L50" s="22">
        <f t="shared" si="1"/>
        <v>0</v>
      </c>
    </row>
    <row r="51" spans="1:12" x14ac:dyDescent="0.25">
      <c r="A51" s="101" t="s">
        <v>132</v>
      </c>
      <c r="B51" s="101" t="s">
        <v>144</v>
      </c>
      <c r="C51" s="101" t="s">
        <v>681</v>
      </c>
      <c r="D51" s="113" t="s">
        <v>79</v>
      </c>
      <c r="E51" s="27"/>
      <c r="F51" s="113" t="s">
        <v>79</v>
      </c>
      <c r="G51" s="26">
        <v>60</v>
      </c>
      <c r="H51" s="114" t="s">
        <v>178</v>
      </c>
      <c r="I51" s="22">
        <v>1</v>
      </c>
      <c r="J51" s="112">
        <f>VLOOKUP(I51,'invulblad normen'!$A$10:$C$14,3,FALSE)</f>
        <v>0</v>
      </c>
      <c r="K51" s="22">
        <f t="shared" si="0"/>
        <v>0</v>
      </c>
      <c r="L51" s="22">
        <f t="shared" si="1"/>
        <v>0</v>
      </c>
    </row>
    <row r="52" spans="1:12" x14ac:dyDescent="0.25">
      <c r="A52" s="101" t="s">
        <v>132</v>
      </c>
      <c r="B52" s="101" t="s">
        <v>144</v>
      </c>
      <c r="C52" s="101" t="s">
        <v>681</v>
      </c>
      <c r="D52" s="113" t="s">
        <v>79</v>
      </c>
      <c r="E52" s="27"/>
      <c r="F52" s="113" t="s">
        <v>79</v>
      </c>
      <c r="G52" s="26">
        <v>49.5</v>
      </c>
      <c r="H52" s="114" t="s">
        <v>178</v>
      </c>
      <c r="I52" s="22">
        <v>1</v>
      </c>
      <c r="J52" s="112">
        <f>VLOOKUP(I52,'invulblad normen'!$A$10:$C$14,3,FALSE)</f>
        <v>0</v>
      </c>
      <c r="K52" s="22">
        <f t="shared" si="0"/>
        <v>0</v>
      </c>
      <c r="L52" s="22">
        <f t="shared" si="1"/>
        <v>0</v>
      </c>
    </row>
    <row r="53" spans="1:12" x14ac:dyDescent="0.25">
      <c r="A53" s="101" t="s">
        <v>132</v>
      </c>
      <c r="B53" s="101" t="s">
        <v>144</v>
      </c>
      <c r="C53" s="101" t="s">
        <v>681</v>
      </c>
      <c r="D53" s="113" t="s">
        <v>79</v>
      </c>
      <c r="E53" s="27"/>
      <c r="F53" s="113" t="s">
        <v>79</v>
      </c>
      <c r="G53" s="26">
        <v>71</v>
      </c>
      <c r="H53" s="114" t="s">
        <v>178</v>
      </c>
      <c r="I53" s="22">
        <v>1</v>
      </c>
      <c r="J53" s="112">
        <f>VLOOKUP(I53,'invulblad normen'!$A$10:$C$14,3,FALSE)</f>
        <v>0</v>
      </c>
      <c r="K53" s="22">
        <f t="shared" si="0"/>
        <v>0</v>
      </c>
      <c r="L53" s="22">
        <f t="shared" si="1"/>
        <v>0</v>
      </c>
    </row>
    <row r="54" spans="1:12" x14ac:dyDescent="0.25">
      <c r="A54" s="101" t="s">
        <v>132</v>
      </c>
      <c r="B54" s="101" t="s">
        <v>144</v>
      </c>
      <c r="C54" s="101" t="s">
        <v>681</v>
      </c>
      <c r="D54" s="113" t="s">
        <v>79</v>
      </c>
      <c r="E54" s="27"/>
      <c r="F54" s="113" t="s">
        <v>79</v>
      </c>
      <c r="G54" s="26">
        <v>50</v>
      </c>
      <c r="H54" s="114" t="s">
        <v>178</v>
      </c>
      <c r="I54" s="22">
        <v>1</v>
      </c>
      <c r="J54" s="112">
        <f>VLOOKUP(I54,'invulblad normen'!$A$10:$C$14,3,FALSE)</f>
        <v>0</v>
      </c>
      <c r="K54" s="22">
        <f t="shared" si="0"/>
        <v>0</v>
      </c>
      <c r="L54" s="22">
        <f t="shared" si="1"/>
        <v>0</v>
      </c>
    </row>
    <row r="55" spans="1:12" x14ac:dyDescent="0.25">
      <c r="A55" s="101" t="s">
        <v>132</v>
      </c>
      <c r="B55" s="101" t="s">
        <v>144</v>
      </c>
      <c r="C55" s="101" t="s">
        <v>681</v>
      </c>
      <c r="D55" s="113" t="s">
        <v>79</v>
      </c>
      <c r="E55" s="27"/>
      <c r="F55" s="113" t="s">
        <v>79</v>
      </c>
      <c r="G55" s="26">
        <v>50</v>
      </c>
      <c r="H55" s="114" t="s">
        <v>178</v>
      </c>
      <c r="I55" s="22">
        <v>1</v>
      </c>
      <c r="J55" s="112">
        <f>VLOOKUP(I55,'invulblad normen'!$A$10:$C$14,3,FALSE)</f>
        <v>0</v>
      </c>
      <c r="K55" s="22">
        <f t="shared" si="0"/>
        <v>0</v>
      </c>
      <c r="L55" s="22">
        <f t="shared" si="1"/>
        <v>0</v>
      </c>
    </row>
    <row r="56" spans="1:12" x14ac:dyDescent="0.25">
      <c r="A56" s="101" t="s">
        <v>132</v>
      </c>
      <c r="B56" s="101" t="s">
        <v>144</v>
      </c>
      <c r="C56" s="101" t="s">
        <v>681</v>
      </c>
      <c r="D56" s="113" t="s">
        <v>79</v>
      </c>
      <c r="E56" s="27"/>
      <c r="F56" s="113" t="s">
        <v>79</v>
      </c>
      <c r="G56" s="26">
        <v>72</v>
      </c>
      <c r="H56" s="114" t="s">
        <v>688</v>
      </c>
      <c r="I56" s="22">
        <v>1</v>
      </c>
      <c r="J56" s="112">
        <f>VLOOKUP(I56,'invulblad normen'!$A$10:$C$14,3,FALSE)</f>
        <v>0</v>
      </c>
      <c r="K56" s="22">
        <f t="shared" si="0"/>
        <v>0</v>
      </c>
      <c r="L56" s="22">
        <f t="shared" si="1"/>
        <v>0</v>
      </c>
    </row>
    <row r="57" spans="1:12" x14ac:dyDescent="0.25">
      <c r="A57" s="21" t="s">
        <v>131</v>
      </c>
      <c r="B57" s="21" t="s">
        <v>142</v>
      </c>
      <c r="C57" s="27">
        <v>1</v>
      </c>
      <c r="D57" s="24" t="s">
        <v>168</v>
      </c>
      <c r="F57" s="24" t="s">
        <v>73</v>
      </c>
      <c r="G57" s="26">
        <v>28</v>
      </c>
      <c r="H57" s="21" t="s">
        <v>76</v>
      </c>
      <c r="I57" s="22">
        <v>3</v>
      </c>
      <c r="J57" s="112">
        <f>VLOOKUP(I57,'invulblad normen'!$A$10:$C$14,3,FALSE)</f>
        <v>0</v>
      </c>
      <c r="K57" s="22">
        <f t="shared" si="0"/>
        <v>0</v>
      </c>
      <c r="L57" s="22">
        <f t="shared" si="1"/>
        <v>0</v>
      </c>
    </row>
    <row r="58" spans="1:12" x14ac:dyDescent="0.25">
      <c r="A58" s="21" t="s">
        <v>131</v>
      </c>
      <c r="B58" s="21" t="s">
        <v>142</v>
      </c>
      <c r="C58" s="27">
        <v>0</v>
      </c>
      <c r="D58" s="24" t="s">
        <v>363</v>
      </c>
      <c r="E58" s="21" t="s">
        <v>193</v>
      </c>
      <c r="F58" s="24" t="s">
        <v>73</v>
      </c>
      <c r="G58" s="26">
        <v>55</v>
      </c>
      <c r="H58" s="21" t="s">
        <v>75</v>
      </c>
      <c r="I58" s="22">
        <v>3</v>
      </c>
      <c r="J58" s="112">
        <f>VLOOKUP(I58,'invulblad normen'!$A$10:$C$14,3,FALSE)</f>
        <v>0</v>
      </c>
      <c r="K58" s="22">
        <f t="shared" si="0"/>
        <v>0</v>
      </c>
      <c r="L58" s="22">
        <f t="shared" si="1"/>
        <v>0</v>
      </c>
    </row>
    <row r="59" spans="1:12" x14ac:dyDescent="0.25">
      <c r="A59" s="21" t="s">
        <v>131</v>
      </c>
      <c r="B59" s="21" t="s">
        <v>142</v>
      </c>
      <c r="C59" s="27">
        <v>0</v>
      </c>
      <c r="D59" s="24" t="s">
        <v>386</v>
      </c>
      <c r="E59" s="21" t="s">
        <v>192</v>
      </c>
      <c r="F59" s="24" t="s">
        <v>73</v>
      </c>
      <c r="G59" s="26">
        <v>5</v>
      </c>
      <c r="H59" s="21" t="s">
        <v>76</v>
      </c>
      <c r="I59" s="22">
        <v>3</v>
      </c>
      <c r="J59" s="112">
        <f>VLOOKUP(I59,'invulblad normen'!$A$10:$C$14,3,FALSE)</f>
        <v>0</v>
      </c>
      <c r="K59" s="22">
        <f t="shared" si="0"/>
        <v>0</v>
      </c>
      <c r="L59" s="22">
        <f t="shared" si="1"/>
        <v>0</v>
      </c>
    </row>
    <row r="60" spans="1:12" x14ac:dyDescent="0.25">
      <c r="A60" s="21" t="s">
        <v>131</v>
      </c>
      <c r="B60" s="21" t="s">
        <v>142</v>
      </c>
      <c r="C60" s="27">
        <v>1</v>
      </c>
      <c r="D60" s="24" t="s">
        <v>392</v>
      </c>
      <c r="F60" s="24" t="s">
        <v>73</v>
      </c>
      <c r="G60" s="26">
        <v>10</v>
      </c>
      <c r="H60" s="21" t="s">
        <v>76</v>
      </c>
      <c r="I60" s="22">
        <v>3</v>
      </c>
      <c r="J60" s="112">
        <f>VLOOKUP(I60,'invulblad normen'!$A$10:$C$14,3,FALSE)</f>
        <v>0</v>
      </c>
      <c r="K60" s="22">
        <f t="shared" si="0"/>
        <v>0</v>
      </c>
      <c r="L60" s="22">
        <f t="shared" si="1"/>
        <v>0</v>
      </c>
    </row>
    <row r="61" spans="1:12" x14ac:dyDescent="0.25">
      <c r="A61" s="21" t="s">
        <v>131</v>
      </c>
      <c r="B61" s="21" t="s">
        <v>142</v>
      </c>
      <c r="C61" s="27">
        <v>0</v>
      </c>
      <c r="D61" s="24" t="s">
        <v>328</v>
      </c>
      <c r="E61" s="21" t="s">
        <v>194</v>
      </c>
      <c r="F61" s="24" t="s">
        <v>74</v>
      </c>
      <c r="G61" s="26">
        <v>16</v>
      </c>
      <c r="H61" s="21" t="s">
        <v>76</v>
      </c>
      <c r="I61" s="22">
        <v>2</v>
      </c>
      <c r="J61" s="112">
        <f>VLOOKUP(I61,'invulblad normen'!$A$10:$C$14,3,FALSE)</f>
        <v>0</v>
      </c>
      <c r="K61" s="22">
        <f t="shared" si="0"/>
        <v>0</v>
      </c>
      <c r="L61" s="22">
        <f t="shared" si="1"/>
        <v>0</v>
      </c>
    </row>
    <row r="62" spans="1:12" x14ac:dyDescent="0.25">
      <c r="A62" s="21" t="s">
        <v>131</v>
      </c>
      <c r="B62" s="21" t="s">
        <v>142</v>
      </c>
      <c r="C62" s="27">
        <v>0</v>
      </c>
      <c r="D62" s="24" t="s">
        <v>337</v>
      </c>
      <c r="E62" s="21" t="s">
        <v>195</v>
      </c>
      <c r="F62" s="24" t="s">
        <v>74</v>
      </c>
      <c r="G62" s="26">
        <v>110</v>
      </c>
      <c r="H62" s="21" t="s">
        <v>76</v>
      </c>
      <c r="I62" s="22">
        <v>2</v>
      </c>
      <c r="J62" s="112">
        <f>VLOOKUP(I62,'invulblad normen'!$A$10:$C$14,3,FALSE)</f>
        <v>0</v>
      </c>
      <c r="K62" s="22">
        <f t="shared" si="0"/>
        <v>0</v>
      </c>
      <c r="L62" s="22">
        <f t="shared" si="1"/>
        <v>0</v>
      </c>
    </row>
    <row r="63" spans="1:12" x14ac:dyDescent="0.25">
      <c r="A63" s="21" t="s">
        <v>131</v>
      </c>
      <c r="B63" s="21" t="s">
        <v>142</v>
      </c>
      <c r="C63" s="27">
        <v>0</v>
      </c>
      <c r="D63" s="24" t="s">
        <v>158</v>
      </c>
      <c r="E63" s="21" t="s">
        <v>193</v>
      </c>
      <c r="F63" s="24" t="s">
        <v>74</v>
      </c>
      <c r="G63" s="26">
        <v>85</v>
      </c>
      <c r="H63" s="21" t="s">
        <v>169</v>
      </c>
      <c r="I63" s="22">
        <v>2</v>
      </c>
      <c r="J63" s="112">
        <f>VLOOKUP(I63,'invulblad normen'!$A$10:$C$14,3,FALSE)</f>
        <v>0</v>
      </c>
      <c r="K63" s="22">
        <f t="shared" si="0"/>
        <v>0</v>
      </c>
      <c r="L63" s="22">
        <f t="shared" si="1"/>
        <v>0</v>
      </c>
    </row>
    <row r="64" spans="1:12" x14ac:dyDescent="0.25">
      <c r="A64" s="21" t="s">
        <v>131</v>
      </c>
      <c r="B64" s="21" t="s">
        <v>142</v>
      </c>
      <c r="C64" s="27">
        <v>0</v>
      </c>
      <c r="D64" s="24" t="s">
        <v>364</v>
      </c>
      <c r="E64" s="27">
        <v>1</v>
      </c>
      <c r="F64" s="24" t="s">
        <v>74</v>
      </c>
      <c r="G64" s="26">
        <v>9</v>
      </c>
      <c r="H64" s="21" t="s">
        <v>76</v>
      </c>
      <c r="I64" s="22">
        <v>2</v>
      </c>
      <c r="J64" s="112">
        <f>VLOOKUP(I64,'invulblad normen'!$A$10:$C$14,3,FALSE)</f>
        <v>0</v>
      </c>
      <c r="K64" s="22">
        <f t="shared" si="0"/>
        <v>0</v>
      </c>
      <c r="L64" s="22">
        <f t="shared" si="1"/>
        <v>0</v>
      </c>
    </row>
    <row r="65" spans="1:12" x14ac:dyDescent="0.25">
      <c r="A65" s="21" t="s">
        <v>131</v>
      </c>
      <c r="B65" s="21" t="s">
        <v>142</v>
      </c>
      <c r="C65" s="27">
        <v>0</v>
      </c>
      <c r="D65" s="24" t="s">
        <v>364</v>
      </c>
      <c r="E65" s="27">
        <v>1</v>
      </c>
      <c r="F65" s="24" t="s">
        <v>74</v>
      </c>
      <c r="G65" s="26">
        <v>8</v>
      </c>
      <c r="H65" s="21" t="s">
        <v>80</v>
      </c>
      <c r="I65" s="22">
        <v>2</v>
      </c>
      <c r="J65" s="112">
        <f>VLOOKUP(I65,'invulblad normen'!$A$10:$C$14,3,FALSE)</f>
        <v>0</v>
      </c>
      <c r="K65" s="22">
        <f t="shared" si="0"/>
        <v>0</v>
      </c>
      <c r="L65" s="22">
        <f t="shared" si="1"/>
        <v>0</v>
      </c>
    </row>
    <row r="66" spans="1:12" x14ac:dyDescent="0.25">
      <c r="A66" s="21" t="s">
        <v>131</v>
      </c>
      <c r="B66" s="21" t="s">
        <v>142</v>
      </c>
      <c r="C66" s="27">
        <v>0</v>
      </c>
      <c r="D66" s="24" t="s">
        <v>364</v>
      </c>
      <c r="E66" s="27">
        <v>1</v>
      </c>
      <c r="F66" s="24" t="s">
        <v>74</v>
      </c>
      <c r="G66" s="26">
        <v>46</v>
      </c>
      <c r="H66" s="21" t="s">
        <v>75</v>
      </c>
      <c r="I66" s="22">
        <v>2</v>
      </c>
      <c r="J66" s="112">
        <f>VLOOKUP(I66,'invulblad normen'!$A$10:$C$14,3,FALSE)</f>
        <v>0</v>
      </c>
      <c r="K66" s="22">
        <f t="shared" si="0"/>
        <v>0</v>
      </c>
      <c r="L66" s="22">
        <f t="shared" si="1"/>
        <v>0</v>
      </c>
    </row>
    <row r="67" spans="1:12" x14ac:dyDescent="0.25">
      <c r="A67" s="21" t="s">
        <v>131</v>
      </c>
      <c r="B67" s="21" t="s">
        <v>142</v>
      </c>
      <c r="C67" s="27">
        <v>0</v>
      </c>
      <c r="D67" s="24" t="s">
        <v>364</v>
      </c>
      <c r="E67" s="27">
        <v>2</v>
      </c>
      <c r="F67" s="24" t="s">
        <v>74</v>
      </c>
      <c r="G67" s="26">
        <v>9</v>
      </c>
      <c r="H67" s="21" t="s">
        <v>76</v>
      </c>
      <c r="I67" s="22">
        <v>2</v>
      </c>
      <c r="J67" s="112">
        <f>VLOOKUP(I67,'invulblad normen'!$A$10:$C$14,3,FALSE)</f>
        <v>0</v>
      </c>
      <c r="K67" s="22">
        <f t="shared" si="0"/>
        <v>0</v>
      </c>
      <c r="L67" s="22">
        <f t="shared" si="1"/>
        <v>0</v>
      </c>
    </row>
    <row r="68" spans="1:12" x14ac:dyDescent="0.25">
      <c r="A68" s="21" t="s">
        <v>131</v>
      </c>
      <c r="B68" s="21" t="s">
        <v>142</v>
      </c>
      <c r="C68" s="27">
        <v>0</v>
      </c>
      <c r="D68" s="24" t="s">
        <v>364</v>
      </c>
      <c r="E68" s="27">
        <v>2</v>
      </c>
      <c r="F68" s="24" t="s">
        <v>74</v>
      </c>
      <c r="G68" s="26">
        <v>8</v>
      </c>
      <c r="H68" s="21" t="s">
        <v>80</v>
      </c>
      <c r="I68" s="22">
        <v>2</v>
      </c>
      <c r="J68" s="112">
        <f>VLOOKUP(I68,'invulblad normen'!$A$10:$C$14,3,FALSE)</f>
        <v>0</v>
      </c>
      <c r="K68" s="22">
        <f t="shared" si="0"/>
        <v>0</v>
      </c>
      <c r="L68" s="22">
        <f t="shared" si="1"/>
        <v>0</v>
      </c>
    </row>
    <row r="69" spans="1:12" x14ac:dyDescent="0.25">
      <c r="A69" s="21" t="s">
        <v>131</v>
      </c>
      <c r="B69" s="21" t="s">
        <v>142</v>
      </c>
      <c r="C69" s="27">
        <v>0</v>
      </c>
      <c r="D69" s="24" t="s">
        <v>364</v>
      </c>
      <c r="E69" s="27">
        <v>2</v>
      </c>
      <c r="F69" s="24" t="s">
        <v>74</v>
      </c>
      <c r="G69" s="26">
        <v>46</v>
      </c>
      <c r="H69" s="21" t="s">
        <v>75</v>
      </c>
      <c r="I69" s="22">
        <v>2</v>
      </c>
      <c r="J69" s="112">
        <f>VLOOKUP(I69,'invulblad normen'!$A$10:$C$14,3,FALSE)</f>
        <v>0</v>
      </c>
      <c r="K69" s="22">
        <f t="shared" si="0"/>
        <v>0</v>
      </c>
      <c r="L69" s="22">
        <f t="shared" si="1"/>
        <v>0</v>
      </c>
    </row>
    <row r="70" spans="1:12" x14ac:dyDescent="0.25">
      <c r="A70" s="21" t="s">
        <v>131</v>
      </c>
      <c r="B70" s="21" t="s">
        <v>142</v>
      </c>
      <c r="C70" s="27">
        <v>0</v>
      </c>
      <c r="D70" s="24" t="s">
        <v>364</v>
      </c>
      <c r="E70" s="27">
        <v>3</v>
      </c>
      <c r="F70" s="24" t="s">
        <v>74</v>
      </c>
      <c r="G70" s="26">
        <v>55</v>
      </c>
      <c r="H70" s="21" t="s">
        <v>75</v>
      </c>
      <c r="I70" s="22">
        <v>2</v>
      </c>
      <c r="J70" s="112">
        <f>VLOOKUP(I70,'invulblad normen'!$A$10:$C$14,3,FALSE)</f>
        <v>0</v>
      </c>
      <c r="K70" s="22">
        <f t="shared" si="0"/>
        <v>0</v>
      </c>
      <c r="L70" s="22">
        <f t="shared" si="1"/>
        <v>0</v>
      </c>
    </row>
    <row r="71" spans="1:12" x14ac:dyDescent="0.25">
      <c r="A71" s="21" t="s">
        <v>131</v>
      </c>
      <c r="B71" s="21" t="s">
        <v>142</v>
      </c>
      <c r="C71" s="27">
        <v>0</v>
      </c>
      <c r="D71" s="24" t="s">
        <v>364</v>
      </c>
      <c r="E71" s="27">
        <v>4</v>
      </c>
      <c r="F71" s="24" t="s">
        <v>74</v>
      </c>
      <c r="G71" s="26">
        <v>55</v>
      </c>
      <c r="H71" s="21" t="s">
        <v>75</v>
      </c>
      <c r="I71" s="22">
        <v>2</v>
      </c>
      <c r="J71" s="112">
        <f>VLOOKUP(I71,'invulblad normen'!$A$10:$C$14,3,FALSE)</f>
        <v>0</v>
      </c>
      <c r="K71" s="22">
        <f t="shared" ref="K71:K134" si="2">J71*G71</f>
        <v>0</v>
      </c>
      <c r="L71" s="22">
        <f t="shared" ref="L71:L134" si="3">K71/200</f>
        <v>0</v>
      </c>
    </row>
    <row r="72" spans="1:12" x14ac:dyDescent="0.25">
      <c r="A72" s="21" t="s">
        <v>131</v>
      </c>
      <c r="B72" s="21" t="s">
        <v>142</v>
      </c>
      <c r="C72" s="27">
        <v>0</v>
      </c>
      <c r="D72" s="24" t="s">
        <v>364</v>
      </c>
      <c r="E72" s="27">
        <v>5</v>
      </c>
      <c r="F72" s="24" t="s">
        <v>74</v>
      </c>
      <c r="G72" s="26">
        <v>55</v>
      </c>
      <c r="H72" s="21" t="s">
        <v>75</v>
      </c>
      <c r="I72" s="22">
        <v>2</v>
      </c>
      <c r="J72" s="112">
        <f>VLOOKUP(I72,'invulblad normen'!$A$10:$C$14,3,FALSE)</f>
        <v>0</v>
      </c>
      <c r="K72" s="22">
        <f t="shared" si="2"/>
        <v>0</v>
      </c>
      <c r="L72" s="22">
        <f t="shared" si="3"/>
        <v>0</v>
      </c>
    </row>
    <row r="73" spans="1:12" x14ac:dyDescent="0.25">
      <c r="A73" s="21" t="s">
        <v>131</v>
      </c>
      <c r="B73" s="21" t="s">
        <v>142</v>
      </c>
      <c r="C73" s="27">
        <v>0</v>
      </c>
      <c r="D73" s="24" t="s">
        <v>364</v>
      </c>
      <c r="E73" s="27">
        <v>6</v>
      </c>
      <c r="F73" s="24" t="s">
        <v>74</v>
      </c>
      <c r="G73" s="26">
        <v>55</v>
      </c>
      <c r="H73" s="21" t="s">
        <v>75</v>
      </c>
      <c r="I73" s="22">
        <v>2</v>
      </c>
      <c r="J73" s="112">
        <f>VLOOKUP(I73,'invulblad normen'!$A$10:$C$14,3,FALSE)</f>
        <v>0</v>
      </c>
      <c r="K73" s="22">
        <f t="shared" si="2"/>
        <v>0</v>
      </c>
      <c r="L73" s="22">
        <f t="shared" si="3"/>
        <v>0</v>
      </c>
    </row>
    <row r="74" spans="1:12" x14ac:dyDescent="0.25">
      <c r="A74" s="21" t="s">
        <v>131</v>
      </c>
      <c r="B74" s="21" t="s">
        <v>142</v>
      </c>
      <c r="C74" s="27">
        <v>0</v>
      </c>
      <c r="D74" s="24" t="s">
        <v>364</v>
      </c>
      <c r="E74" s="27">
        <v>7</v>
      </c>
      <c r="F74" s="24" t="s">
        <v>74</v>
      </c>
      <c r="G74" s="26">
        <v>56</v>
      </c>
      <c r="H74" s="21" t="s">
        <v>75</v>
      </c>
      <c r="I74" s="22">
        <v>2</v>
      </c>
      <c r="J74" s="112">
        <f>VLOOKUP(I74,'invulblad normen'!$A$10:$C$14,3,FALSE)</f>
        <v>0</v>
      </c>
      <c r="K74" s="22">
        <f t="shared" si="2"/>
        <v>0</v>
      </c>
      <c r="L74" s="22">
        <f t="shared" si="3"/>
        <v>0</v>
      </c>
    </row>
    <row r="75" spans="1:12" x14ac:dyDescent="0.25">
      <c r="A75" s="21" t="s">
        <v>131</v>
      </c>
      <c r="B75" s="21" t="s">
        <v>142</v>
      </c>
      <c r="C75" s="27">
        <v>0</v>
      </c>
      <c r="D75" s="24" t="s">
        <v>364</v>
      </c>
      <c r="E75" s="27">
        <v>8</v>
      </c>
      <c r="F75" s="24" t="s">
        <v>74</v>
      </c>
      <c r="G75" s="26">
        <v>56</v>
      </c>
      <c r="H75" s="21" t="s">
        <v>75</v>
      </c>
      <c r="I75" s="22">
        <v>2</v>
      </c>
      <c r="J75" s="112">
        <f>VLOOKUP(I75,'invulblad normen'!$A$10:$C$14,3,FALSE)</f>
        <v>0</v>
      </c>
      <c r="K75" s="22">
        <f t="shared" si="2"/>
        <v>0</v>
      </c>
      <c r="L75" s="22">
        <f t="shared" si="3"/>
        <v>0</v>
      </c>
    </row>
    <row r="76" spans="1:12" x14ac:dyDescent="0.25">
      <c r="A76" s="21" t="s">
        <v>131</v>
      </c>
      <c r="B76" s="21" t="s">
        <v>142</v>
      </c>
      <c r="C76" s="27">
        <v>0</v>
      </c>
      <c r="D76" s="24" t="s">
        <v>358</v>
      </c>
      <c r="E76" s="21" t="s">
        <v>196</v>
      </c>
      <c r="F76" s="24" t="s">
        <v>78</v>
      </c>
      <c r="G76" s="26">
        <v>4</v>
      </c>
      <c r="H76" s="21" t="s">
        <v>80</v>
      </c>
      <c r="I76" s="22">
        <v>4</v>
      </c>
      <c r="J76" s="112">
        <f>VLOOKUP(I76,'invulblad normen'!$A$10:$C$14,3,FALSE)</f>
        <v>0</v>
      </c>
      <c r="K76" s="22">
        <f t="shared" si="2"/>
        <v>0</v>
      </c>
      <c r="L76" s="22">
        <f t="shared" si="3"/>
        <v>0</v>
      </c>
    </row>
    <row r="77" spans="1:12" x14ac:dyDescent="0.25">
      <c r="A77" s="21" t="s">
        <v>131</v>
      </c>
      <c r="B77" s="21" t="s">
        <v>142</v>
      </c>
      <c r="C77" s="27">
        <v>0</v>
      </c>
      <c r="D77" s="24" t="s">
        <v>162</v>
      </c>
      <c r="E77" s="21" t="s">
        <v>197</v>
      </c>
      <c r="F77" s="24" t="s">
        <v>78</v>
      </c>
      <c r="G77" s="26">
        <v>4</v>
      </c>
      <c r="H77" s="21" t="s">
        <v>80</v>
      </c>
      <c r="I77" s="22">
        <v>4</v>
      </c>
      <c r="J77" s="112">
        <f>VLOOKUP(I77,'invulblad normen'!$A$10:$C$14,3,FALSE)</f>
        <v>0</v>
      </c>
      <c r="K77" s="22">
        <f t="shared" si="2"/>
        <v>0</v>
      </c>
      <c r="L77" s="22">
        <f t="shared" si="3"/>
        <v>0</v>
      </c>
    </row>
    <row r="78" spans="1:12" x14ac:dyDescent="0.25">
      <c r="A78" s="21" t="s">
        <v>131</v>
      </c>
      <c r="B78" s="21" t="s">
        <v>142</v>
      </c>
      <c r="C78" s="27">
        <v>0</v>
      </c>
      <c r="D78" s="24" t="s">
        <v>162</v>
      </c>
      <c r="E78" s="21" t="s">
        <v>198</v>
      </c>
      <c r="F78" s="24" t="s">
        <v>78</v>
      </c>
      <c r="G78" s="26">
        <v>4</v>
      </c>
      <c r="H78" s="21" t="s">
        <v>80</v>
      </c>
      <c r="I78" s="22">
        <v>4</v>
      </c>
      <c r="J78" s="112">
        <f>VLOOKUP(I78,'invulblad normen'!$A$10:$C$14,3,FALSE)</f>
        <v>0</v>
      </c>
      <c r="K78" s="22">
        <f t="shared" si="2"/>
        <v>0</v>
      </c>
      <c r="L78" s="22">
        <f t="shared" si="3"/>
        <v>0</v>
      </c>
    </row>
    <row r="79" spans="1:12" x14ac:dyDescent="0.25">
      <c r="A79" s="21" t="s">
        <v>131</v>
      </c>
      <c r="B79" s="21" t="s">
        <v>142</v>
      </c>
      <c r="C79" s="27">
        <v>0</v>
      </c>
      <c r="D79" s="24" t="s">
        <v>162</v>
      </c>
      <c r="E79" s="21" t="s">
        <v>199</v>
      </c>
      <c r="F79" s="24" t="s">
        <v>78</v>
      </c>
      <c r="G79" s="26">
        <v>5</v>
      </c>
      <c r="H79" s="21" t="s">
        <v>80</v>
      </c>
      <c r="I79" s="22">
        <v>4</v>
      </c>
      <c r="J79" s="112">
        <f>VLOOKUP(I79,'invulblad normen'!$A$10:$C$14,3,FALSE)</f>
        <v>0</v>
      </c>
      <c r="K79" s="22">
        <f t="shared" si="2"/>
        <v>0</v>
      </c>
      <c r="L79" s="22">
        <f t="shared" si="3"/>
        <v>0</v>
      </c>
    </row>
    <row r="80" spans="1:12" x14ac:dyDescent="0.25">
      <c r="A80" s="21" t="s">
        <v>131</v>
      </c>
      <c r="B80" s="21" t="s">
        <v>142</v>
      </c>
      <c r="C80" s="27">
        <v>0</v>
      </c>
      <c r="D80" s="24" t="s">
        <v>162</v>
      </c>
      <c r="E80" s="21" t="s">
        <v>200</v>
      </c>
      <c r="F80" s="24" t="s">
        <v>78</v>
      </c>
      <c r="G80" s="26">
        <v>5</v>
      </c>
      <c r="H80" s="21" t="s">
        <v>80</v>
      </c>
      <c r="I80" s="22">
        <v>4</v>
      </c>
      <c r="J80" s="112">
        <f>VLOOKUP(I80,'invulblad normen'!$A$10:$C$14,3,FALSE)</f>
        <v>0</v>
      </c>
      <c r="K80" s="22">
        <f t="shared" si="2"/>
        <v>0</v>
      </c>
      <c r="L80" s="22">
        <f t="shared" si="3"/>
        <v>0</v>
      </c>
    </row>
    <row r="81" spans="1:12" x14ac:dyDescent="0.25">
      <c r="A81" s="21" t="s">
        <v>131</v>
      </c>
      <c r="B81" s="21" t="s">
        <v>142</v>
      </c>
      <c r="C81" s="27">
        <v>0</v>
      </c>
      <c r="D81" s="24" t="s">
        <v>162</v>
      </c>
      <c r="E81" s="21" t="s">
        <v>201</v>
      </c>
      <c r="F81" s="24" t="s">
        <v>78</v>
      </c>
      <c r="G81" s="26">
        <v>5</v>
      </c>
      <c r="H81" s="21" t="s">
        <v>80</v>
      </c>
      <c r="I81" s="22">
        <v>4</v>
      </c>
      <c r="J81" s="112">
        <f>VLOOKUP(I81,'invulblad normen'!$A$10:$C$14,3,FALSE)</f>
        <v>0</v>
      </c>
      <c r="K81" s="22">
        <f t="shared" si="2"/>
        <v>0</v>
      </c>
      <c r="L81" s="22">
        <f t="shared" si="3"/>
        <v>0</v>
      </c>
    </row>
    <row r="82" spans="1:12" x14ac:dyDescent="0.25">
      <c r="A82" s="21" t="s">
        <v>131</v>
      </c>
      <c r="B82" s="21" t="s">
        <v>142</v>
      </c>
      <c r="C82" s="27">
        <v>0</v>
      </c>
      <c r="D82" s="24" t="s">
        <v>162</v>
      </c>
      <c r="E82" s="21" t="s">
        <v>202</v>
      </c>
      <c r="F82" s="24" t="s">
        <v>78</v>
      </c>
      <c r="G82" s="26">
        <v>4</v>
      </c>
      <c r="H82" s="21" t="s">
        <v>80</v>
      </c>
      <c r="I82" s="22">
        <v>4</v>
      </c>
      <c r="J82" s="112">
        <f>VLOOKUP(I82,'invulblad normen'!$A$10:$C$14,3,FALSE)</f>
        <v>0</v>
      </c>
      <c r="K82" s="22">
        <f t="shared" si="2"/>
        <v>0</v>
      </c>
      <c r="L82" s="22">
        <f t="shared" si="3"/>
        <v>0</v>
      </c>
    </row>
    <row r="83" spans="1:12" x14ac:dyDescent="0.25">
      <c r="A83" s="21" t="s">
        <v>131</v>
      </c>
      <c r="B83" s="21" t="s">
        <v>142</v>
      </c>
      <c r="C83" s="27">
        <v>1</v>
      </c>
      <c r="D83" s="24" t="s">
        <v>162</v>
      </c>
      <c r="F83" s="24" t="s">
        <v>78</v>
      </c>
      <c r="G83" s="26">
        <v>2</v>
      </c>
      <c r="H83" s="21" t="s">
        <v>80</v>
      </c>
      <c r="I83" s="22">
        <v>4</v>
      </c>
      <c r="J83" s="112">
        <f>VLOOKUP(I83,'invulblad normen'!$A$10:$C$14,3,FALSE)</f>
        <v>0</v>
      </c>
      <c r="K83" s="22">
        <f t="shared" si="2"/>
        <v>0</v>
      </c>
      <c r="L83" s="22">
        <f t="shared" si="3"/>
        <v>0</v>
      </c>
    </row>
    <row r="84" spans="1:12" x14ac:dyDescent="0.25">
      <c r="A84" s="21" t="s">
        <v>131</v>
      </c>
      <c r="B84" s="21" t="s">
        <v>142</v>
      </c>
      <c r="C84" s="27">
        <v>0</v>
      </c>
      <c r="D84" s="24" t="s">
        <v>402</v>
      </c>
      <c r="E84" s="21" t="s">
        <v>203</v>
      </c>
      <c r="F84" s="24" t="s">
        <v>78</v>
      </c>
      <c r="G84" s="26">
        <v>1</v>
      </c>
      <c r="H84" s="21" t="s">
        <v>80</v>
      </c>
      <c r="I84" s="22">
        <v>4</v>
      </c>
      <c r="J84" s="112">
        <f>VLOOKUP(I84,'invulblad normen'!$A$10:$C$14,3,FALSE)</f>
        <v>0</v>
      </c>
      <c r="K84" s="22">
        <f t="shared" si="2"/>
        <v>0</v>
      </c>
      <c r="L84" s="22">
        <f t="shared" si="3"/>
        <v>0</v>
      </c>
    </row>
    <row r="85" spans="1:12" x14ac:dyDescent="0.25">
      <c r="A85" s="21" t="s">
        <v>131</v>
      </c>
      <c r="B85" s="21" t="s">
        <v>142</v>
      </c>
      <c r="C85" s="27">
        <v>0</v>
      </c>
      <c r="D85" s="24" t="s">
        <v>164</v>
      </c>
      <c r="E85" s="21" t="s">
        <v>204</v>
      </c>
      <c r="F85" s="24" t="s">
        <v>79</v>
      </c>
      <c r="G85" s="26">
        <v>5</v>
      </c>
      <c r="H85" s="21" t="s">
        <v>75</v>
      </c>
      <c r="I85" s="22">
        <v>1</v>
      </c>
      <c r="J85" s="112">
        <f>VLOOKUP(I85,'invulblad normen'!$A$10:$C$14,3,FALSE)</f>
        <v>0</v>
      </c>
      <c r="K85" s="22">
        <f t="shared" si="2"/>
        <v>0</v>
      </c>
      <c r="L85" s="22">
        <f t="shared" si="3"/>
        <v>0</v>
      </c>
    </row>
    <row r="86" spans="1:12" x14ac:dyDescent="0.25">
      <c r="A86" s="21" t="s">
        <v>131</v>
      </c>
      <c r="B86" s="21" t="s">
        <v>142</v>
      </c>
      <c r="C86" s="27">
        <v>0</v>
      </c>
      <c r="D86" s="24" t="s">
        <v>164</v>
      </c>
      <c r="E86" s="21" t="s">
        <v>207</v>
      </c>
      <c r="F86" s="24" t="s">
        <v>79</v>
      </c>
      <c r="G86" s="26">
        <v>5</v>
      </c>
      <c r="H86" s="21" t="s">
        <v>75</v>
      </c>
      <c r="I86" s="22">
        <v>1</v>
      </c>
      <c r="J86" s="112">
        <f>VLOOKUP(I86,'invulblad normen'!$A$10:$C$14,3,FALSE)</f>
        <v>0</v>
      </c>
      <c r="K86" s="22">
        <f t="shared" si="2"/>
        <v>0</v>
      </c>
      <c r="L86" s="22">
        <f t="shared" si="3"/>
        <v>0</v>
      </c>
    </row>
    <row r="87" spans="1:12" x14ac:dyDescent="0.25">
      <c r="A87" s="21" t="s">
        <v>131</v>
      </c>
      <c r="B87" s="21" t="s">
        <v>142</v>
      </c>
      <c r="C87" s="27">
        <v>0</v>
      </c>
      <c r="D87" s="24" t="s">
        <v>332</v>
      </c>
      <c r="E87" s="27">
        <v>9</v>
      </c>
      <c r="F87" s="24" t="s">
        <v>79</v>
      </c>
      <c r="G87" s="26">
        <v>6</v>
      </c>
      <c r="H87" s="21" t="s">
        <v>76</v>
      </c>
      <c r="I87" s="22">
        <v>1</v>
      </c>
      <c r="J87" s="112">
        <f>VLOOKUP(I87,'invulblad normen'!$A$10:$C$14,3,FALSE)</f>
        <v>0</v>
      </c>
      <c r="K87" s="22">
        <f t="shared" si="2"/>
        <v>0</v>
      </c>
      <c r="L87" s="22">
        <f t="shared" si="3"/>
        <v>0</v>
      </c>
    </row>
    <row r="88" spans="1:12" x14ac:dyDescent="0.25">
      <c r="A88" s="21" t="s">
        <v>131</v>
      </c>
      <c r="B88" s="21" t="s">
        <v>142</v>
      </c>
      <c r="C88" s="27">
        <v>0</v>
      </c>
      <c r="D88" s="24" t="s">
        <v>167</v>
      </c>
      <c r="E88" s="21" t="s">
        <v>206</v>
      </c>
      <c r="F88" s="24" t="s">
        <v>79</v>
      </c>
      <c r="G88" s="26">
        <v>81</v>
      </c>
      <c r="H88" s="21" t="s">
        <v>76</v>
      </c>
      <c r="I88" s="22">
        <v>1</v>
      </c>
      <c r="J88" s="112">
        <f>VLOOKUP(I88,'invulblad normen'!$A$10:$C$14,3,FALSE)</f>
        <v>0</v>
      </c>
      <c r="K88" s="22">
        <f t="shared" si="2"/>
        <v>0</v>
      </c>
      <c r="L88" s="22">
        <f t="shared" si="3"/>
        <v>0</v>
      </c>
    </row>
    <row r="89" spans="1:12" x14ac:dyDescent="0.25">
      <c r="A89" s="21" t="s">
        <v>131</v>
      </c>
      <c r="B89" s="21" t="s">
        <v>142</v>
      </c>
      <c r="C89" s="27">
        <v>1</v>
      </c>
      <c r="D89" s="24" t="s">
        <v>374</v>
      </c>
      <c r="F89" s="24" t="s">
        <v>79</v>
      </c>
      <c r="G89" s="26">
        <v>8</v>
      </c>
      <c r="H89" s="21" t="s">
        <v>76</v>
      </c>
      <c r="I89" s="22">
        <v>1</v>
      </c>
      <c r="J89" s="112">
        <f>VLOOKUP(I89,'invulblad normen'!$A$10:$C$14,3,FALSE)</f>
        <v>0</v>
      </c>
      <c r="K89" s="22">
        <f t="shared" si="2"/>
        <v>0</v>
      </c>
      <c r="L89" s="22">
        <f t="shared" si="3"/>
        <v>0</v>
      </c>
    </row>
    <row r="90" spans="1:12" x14ac:dyDescent="0.25">
      <c r="A90" s="21" t="s">
        <v>131</v>
      </c>
      <c r="B90" s="21" t="s">
        <v>142</v>
      </c>
      <c r="C90" s="27">
        <v>0</v>
      </c>
      <c r="D90" s="24" t="s">
        <v>409</v>
      </c>
      <c r="F90" s="24" t="s">
        <v>79</v>
      </c>
      <c r="G90" s="26">
        <v>5</v>
      </c>
      <c r="H90" s="21" t="s">
        <v>76</v>
      </c>
      <c r="I90" s="22">
        <v>1</v>
      </c>
      <c r="J90" s="112">
        <f>VLOOKUP(I90,'invulblad normen'!$A$10:$C$14,3,FALSE)</f>
        <v>0</v>
      </c>
      <c r="K90" s="22">
        <f t="shared" si="2"/>
        <v>0</v>
      </c>
      <c r="L90" s="22">
        <f t="shared" si="3"/>
        <v>0</v>
      </c>
    </row>
    <row r="91" spans="1:12" x14ac:dyDescent="0.25">
      <c r="A91" s="21" t="s">
        <v>131</v>
      </c>
      <c r="B91" s="21" t="s">
        <v>142</v>
      </c>
      <c r="C91" s="27">
        <v>0</v>
      </c>
      <c r="D91" s="24" t="s">
        <v>412</v>
      </c>
      <c r="E91" s="21" t="s">
        <v>205</v>
      </c>
      <c r="F91" s="24" t="s">
        <v>79</v>
      </c>
      <c r="G91" s="26">
        <v>22</v>
      </c>
      <c r="H91" s="21" t="s">
        <v>76</v>
      </c>
      <c r="I91" s="22">
        <v>1</v>
      </c>
      <c r="J91" s="112">
        <f>VLOOKUP(I91,'invulblad normen'!$A$10:$C$14,3,FALSE)</f>
        <v>0</v>
      </c>
      <c r="K91" s="22">
        <f t="shared" si="2"/>
        <v>0</v>
      </c>
      <c r="L91" s="22">
        <f t="shared" si="3"/>
        <v>0</v>
      </c>
    </row>
    <row r="92" spans="1:12" x14ac:dyDescent="0.25">
      <c r="A92" s="21" t="s">
        <v>131</v>
      </c>
      <c r="B92" s="21" t="s">
        <v>143</v>
      </c>
      <c r="C92" s="27">
        <v>0</v>
      </c>
      <c r="D92" s="24" t="s">
        <v>73</v>
      </c>
      <c r="E92" s="27">
        <v>31</v>
      </c>
      <c r="F92" s="24" t="s">
        <v>73</v>
      </c>
      <c r="G92" s="26">
        <v>48</v>
      </c>
      <c r="H92" s="21" t="s">
        <v>75</v>
      </c>
      <c r="I92" s="22">
        <v>3</v>
      </c>
      <c r="J92" s="112">
        <f>VLOOKUP(I92,'invulblad normen'!$A$10:$C$14,3,FALSE)</f>
        <v>0</v>
      </c>
      <c r="K92" s="22">
        <f t="shared" si="2"/>
        <v>0</v>
      </c>
      <c r="L92" s="22">
        <f t="shared" si="3"/>
        <v>0</v>
      </c>
    </row>
    <row r="93" spans="1:12" x14ac:dyDescent="0.25">
      <c r="A93" s="21" t="s">
        <v>131</v>
      </c>
      <c r="B93" s="21" t="s">
        <v>143</v>
      </c>
      <c r="C93" s="27">
        <v>0</v>
      </c>
      <c r="D93" s="24" t="s">
        <v>161</v>
      </c>
      <c r="E93" s="27">
        <v>33</v>
      </c>
      <c r="F93" s="24" t="s">
        <v>74</v>
      </c>
      <c r="G93" s="26">
        <v>20</v>
      </c>
      <c r="H93" s="21" t="s">
        <v>76</v>
      </c>
      <c r="I93" s="22">
        <v>2</v>
      </c>
      <c r="J93" s="112">
        <f>VLOOKUP(I93,'invulblad normen'!$A$10:$C$14,3,FALSE)</f>
        <v>0</v>
      </c>
      <c r="K93" s="22">
        <f t="shared" si="2"/>
        <v>0</v>
      </c>
      <c r="L93" s="22">
        <f t="shared" si="3"/>
        <v>0</v>
      </c>
    </row>
    <row r="94" spans="1:12" x14ac:dyDescent="0.25">
      <c r="A94" s="21" t="s">
        <v>131</v>
      </c>
      <c r="B94" s="21" t="s">
        <v>143</v>
      </c>
      <c r="C94" s="27">
        <v>0</v>
      </c>
      <c r="D94" s="24" t="s">
        <v>160</v>
      </c>
      <c r="E94" s="27">
        <v>22</v>
      </c>
      <c r="F94" s="24" t="s">
        <v>74</v>
      </c>
      <c r="G94" s="26">
        <v>177</v>
      </c>
      <c r="H94" s="21" t="s">
        <v>76</v>
      </c>
      <c r="I94" s="22">
        <v>2</v>
      </c>
      <c r="J94" s="112">
        <f>VLOOKUP(I94,'invulblad normen'!$A$10:$C$14,3,FALSE)</f>
        <v>0</v>
      </c>
      <c r="K94" s="22">
        <f t="shared" si="2"/>
        <v>0</v>
      </c>
      <c r="L94" s="22">
        <f t="shared" si="3"/>
        <v>0</v>
      </c>
    </row>
    <row r="95" spans="1:12" x14ac:dyDescent="0.25">
      <c r="A95" s="21" t="s">
        <v>131</v>
      </c>
      <c r="B95" s="21" t="s">
        <v>143</v>
      </c>
      <c r="C95" s="27">
        <v>0</v>
      </c>
      <c r="D95" s="24" t="s">
        <v>158</v>
      </c>
      <c r="E95" s="27">
        <v>5</v>
      </c>
      <c r="F95" s="24" t="s">
        <v>74</v>
      </c>
      <c r="G95" s="26">
        <v>92</v>
      </c>
      <c r="H95" s="21" t="s">
        <v>83</v>
      </c>
      <c r="I95" s="22">
        <v>2</v>
      </c>
      <c r="J95" s="112">
        <f>VLOOKUP(I95,'invulblad normen'!$A$10:$C$14,3,FALSE)</f>
        <v>0</v>
      </c>
      <c r="K95" s="22">
        <f t="shared" si="2"/>
        <v>0</v>
      </c>
      <c r="L95" s="22">
        <f t="shared" si="3"/>
        <v>0</v>
      </c>
    </row>
    <row r="96" spans="1:12" x14ac:dyDescent="0.25">
      <c r="A96" s="21" t="s">
        <v>131</v>
      </c>
      <c r="B96" s="21" t="s">
        <v>143</v>
      </c>
      <c r="C96" s="27">
        <v>0</v>
      </c>
      <c r="D96" s="24" t="s">
        <v>159</v>
      </c>
      <c r="E96" s="27">
        <v>7</v>
      </c>
      <c r="F96" s="24" t="s">
        <v>74</v>
      </c>
      <c r="G96" s="26">
        <v>40</v>
      </c>
      <c r="H96" s="21" t="s">
        <v>75</v>
      </c>
      <c r="I96" s="22">
        <v>2</v>
      </c>
      <c r="J96" s="112">
        <f>VLOOKUP(I96,'invulblad normen'!$A$10:$C$14,3,FALSE)</f>
        <v>0</v>
      </c>
      <c r="K96" s="22">
        <f t="shared" si="2"/>
        <v>0</v>
      </c>
      <c r="L96" s="22">
        <f t="shared" si="3"/>
        <v>0</v>
      </c>
    </row>
    <row r="97" spans="1:12" x14ac:dyDescent="0.25">
      <c r="A97" s="21" t="s">
        <v>131</v>
      </c>
      <c r="B97" s="21" t="s">
        <v>143</v>
      </c>
      <c r="C97" s="27">
        <v>0</v>
      </c>
      <c r="D97" s="24" t="s">
        <v>159</v>
      </c>
      <c r="E97" s="27">
        <v>8</v>
      </c>
      <c r="F97" s="24" t="s">
        <v>74</v>
      </c>
      <c r="G97" s="26">
        <v>16</v>
      </c>
      <c r="H97" s="21" t="s">
        <v>83</v>
      </c>
      <c r="I97" s="22">
        <v>2</v>
      </c>
      <c r="J97" s="112">
        <f>VLOOKUP(I97,'invulblad normen'!$A$10:$C$14,3,FALSE)</f>
        <v>0</v>
      </c>
      <c r="K97" s="22">
        <f t="shared" si="2"/>
        <v>0</v>
      </c>
      <c r="L97" s="22">
        <f t="shared" si="3"/>
        <v>0</v>
      </c>
    </row>
    <row r="98" spans="1:12" x14ac:dyDescent="0.25">
      <c r="A98" s="21" t="s">
        <v>131</v>
      </c>
      <c r="B98" s="21" t="s">
        <v>143</v>
      </c>
      <c r="C98" s="27">
        <v>0</v>
      </c>
      <c r="D98" s="24" t="s">
        <v>159</v>
      </c>
      <c r="E98" s="27">
        <v>9</v>
      </c>
      <c r="F98" s="24" t="s">
        <v>74</v>
      </c>
      <c r="G98" s="26">
        <v>56</v>
      </c>
      <c r="H98" s="21" t="s">
        <v>75</v>
      </c>
      <c r="I98" s="22">
        <v>2</v>
      </c>
      <c r="J98" s="112">
        <f>VLOOKUP(I98,'invulblad normen'!$A$10:$C$14,3,FALSE)</f>
        <v>0</v>
      </c>
      <c r="K98" s="22">
        <f t="shared" si="2"/>
        <v>0</v>
      </c>
      <c r="L98" s="22">
        <f t="shared" si="3"/>
        <v>0</v>
      </c>
    </row>
    <row r="99" spans="1:12" x14ac:dyDescent="0.25">
      <c r="A99" s="21" t="s">
        <v>131</v>
      </c>
      <c r="B99" s="21" t="s">
        <v>143</v>
      </c>
      <c r="C99" s="27">
        <v>0</v>
      </c>
      <c r="D99" s="24" t="s">
        <v>159</v>
      </c>
      <c r="E99" s="27">
        <v>14</v>
      </c>
      <c r="F99" s="24" t="s">
        <v>74</v>
      </c>
      <c r="G99" s="26">
        <v>61</v>
      </c>
      <c r="H99" s="21" t="s">
        <v>75</v>
      </c>
      <c r="I99" s="22">
        <v>2</v>
      </c>
      <c r="J99" s="112">
        <f>VLOOKUP(I99,'invulblad normen'!$A$10:$C$14,3,FALSE)</f>
        <v>0</v>
      </c>
      <c r="K99" s="22">
        <f t="shared" si="2"/>
        <v>0</v>
      </c>
      <c r="L99" s="22">
        <f t="shared" si="3"/>
        <v>0</v>
      </c>
    </row>
    <row r="100" spans="1:12" x14ac:dyDescent="0.25">
      <c r="A100" s="21" t="s">
        <v>131</v>
      </c>
      <c r="B100" s="21" t="s">
        <v>143</v>
      </c>
      <c r="C100" s="27">
        <v>0</v>
      </c>
      <c r="D100" s="24" t="s">
        <v>159</v>
      </c>
      <c r="E100" s="27">
        <v>18</v>
      </c>
      <c r="F100" s="24" t="s">
        <v>74</v>
      </c>
      <c r="G100" s="26">
        <v>65</v>
      </c>
      <c r="H100" s="21" t="s">
        <v>76</v>
      </c>
      <c r="I100" s="22">
        <v>2</v>
      </c>
      <c r="J100" s="112">
        <f>VLOOKUP(I100,'invulblad normen'!$A$10:$C$14,3,FALSE)</f>
        <v>0</v>
      </c>
      <c r="K100" s="22">
        <f t="shared" si="2"/>
        <v>0</v>
      </c>
      <c r="L100" s="22">
        <f t="shared" si="3"/>
        <v>0</v>
      </c>
    </row>
    <row r="101" spans="1:12" x14ac:dyDescent="0.25">
      <c r="A101" s="21" t="s">
        <v>131</v>
      </c>
      <c r="B101" s="21" t="s">
        <v>143</v>
      </c>
      <c r="C101" s="27">
        <v>0</v>
      </c>
      <c r="D101" s="24" t="s">
        <v>159</v>
      </c>
      <c r="E101" s="27">
        <v>25</v>
      </c>
      <c r="F101" s="24" t="s">
        <v>74</v>
      </c>
      <c r="G101" s="26">
        <v>56</v>
      </c>
      <c r="H101" s="21" t="s">
        <v>75</v>
      </c>
      <c r="I101" s="22">
        <v>2</v>
      </c>
      <c r="J101" s="112">
        <f>VLOOKUP(I101,'invulblad normen'!$A$10:$C$14,3,FALSE)</f>
        <v>0</v>
      </c>
      <c r="K101" s="22">
        <f t="shared" si="2"/>
        <v>0</v>
      </c>
      <c r="L101" s="22">
        <f t="shared" si="3"/>
        <v>0</v>
      </c>
    </row>
    <row r="102" spans="1:12" x14ac:dyDescent="0.25">
      <c r="A102" s="21" t="s">
        <v>131</v>
      </c>
      <c r="B102" s="21" t="s">
        <v>143</v>
      </c>
      <c r="C102" s="27">
        <v>0</v>
      </c>
      <c r="D102" s="24" t="s">
        <v>159</v>
      </c>
      <c r="E102" s="27">
        <v>26</v>
      </c>
      <c r="F102" s="24" t="s">
        <v>74</v>
      </c>
      <c r="G102" s="26">
        <v>56</v>
      </c>
      <c r="H102" s="21" t="s">
        <v>75</v>
      </c>
      <c r="I102" s="22">
        <v>2</v>
      </c>
      <c r="J102" s="112">
        <f>VLOOKUP(I102,'invulblad normen'!$A$10:$C$14,3,FALSE)</f>
        <v>0</v>
      </c>
      <c r="K102" s="22">
        <f t="shared" si="2"/>
        <v>0</v>
      </c>
      <c r="L102" s="22">
        <f t="shared" si="3"/>
        <v>0</v>
      </c>
    </row>
    <row r="103" spans="1:12" x14ac:dyDescent="0.25">
      <c r="A103" s="21" t="s">
        <v>131</v>
      </c>
      <c r="B103" s="21" t="s">
        <v>143</v>
      </c>
      <c r="C103" s="27">
        <v>0</v>
      </c>
      <c r="D103" s="24" t="s">
        <v>159</v>
      </c>
      <c r="E103" s="27">
        <v>27</v>
      </c>
      <c r="F103" s="24" t="s">
        <v>74</v>
      </c>
      <c r="G103" s="26">
        <v>56</v>
      </c>
      <c r="H103" s="21" t="s">
        <v>75</v>
      </c>
      <c r="I103" s="22">
        <v>2</v>
      </c>
      <c r="J103" s="112">
        <f>VLOOKUP(I103,'invulblad normen'!$A$10:$C$14,3,FALSE)</f>
        <v>0</v>
      </c>
      <c r="K103" s="22">
        <f t="shared" si="2"/>
        <v>0</v>
      </c>
      <c r="L103" s="22">
        <f t="shared" si="3"/>
        <v>0</v>
      </c>
    </row>
    <row r="104" spans="1:12" x14ac:dyDescent="0.25">
      <c r="A104" s="21" t="s">
        <v>131</v>
      </c>
      <c r="B104" s="21" t="s">
        <v>143</v>
      </c>
      <c r="C104" s="27">
        <v>0</v>
      </c>
      <c r="D104" s="24" t="s">
        <v>159</v>
      </c>
      <c r="E104" s="27">
        <v>28</v>
      </c>
      <c r="F104" s="24" t="s">
        <v>74</v>
      </c>
      <c r="G104" s="26">
        <v>56</v>
      </c>
      <c r="H104" s="21" t="s">
        <v>75</v>
      </c>
      <c r="I104" s="22">
        <v>2</v>
      </c>
      <c r="J104" s="112">
        <f>VLOOKUP(I104,'invulblad normen'!$A$10:$C$14,3,FALSE)</f>
        <v>0</v>
      </c>
      <c r="K104" s="22">
        <f t="shared" si="2"/>
        <v>0</v>
      </c>
      <c r="L104" s="22">
        <f t="shared" si="3"/>
        <v>0</v>
      </c>
    </row>
    <row r="105" spans="1:12" x14ac:dyDescent="0.25">
      <c r="A105" s="21" t="s">
        <v>131</v>
      </c>
      <c r="B105" s="21" t="s">
        <v>143</v>
      </c>
      <c r="C105" s="27">
        <v>0</v>
      </c>
      <c r="D105" s="24" t="s">
        <v>163</v>
      </c>
      <c r="E105" s="27">
        <v>35</v>
      </c>
      <c r="F105" s="24" t="s">
        <v>78</v>
      </c>
      <c r="G105" s="26">
        <v>3</v>
      </c>
      <c r="H105" s="21" t="s">
        <v>76</v>
      </c>
      <c r="I105" s="22">
        <v>4</v>
      </c>
      <c r="J105" s="112">
        <f>VLOOKUP(I105,'invulblad normen'!$A$10:$C$14,3,FALSE)</f>
        <v>0</v>
      </c>
      <c r="K105" s="22">
        <f t="shared" si="2"/>
        <v>0</v>
      </c>
      <c r="L105" s="22">
        <f t="shared" si="3"/>
        <v>0</v>
      </c>
    </row>
    <row r="106" spans="1:12" x14ac:dyDescent="0.25">
      <c r="A106" s="21" t="s">
        <v>131</v>
      </c>
      <c r="B106" s="21" t="s">
        <v>143</v>
      </c>
      <c r="C106" s="27">
        <v>0</v>
      </c>
      <c r="D106" s="24" t="s">
        <v>162</v>
      </c>
      <c r="E106" s="27">
        <v>4</v>
      </c>
      <c r="F106" s="24" t="s">
        <v>78</v>
      </c>
      <c r="G106" s="26">
        <v>4</v>
      </c>
      <c r="H106" s="21" t="s">
        <v>83</v>
      </c>
      <c r="I106" s="22">
        <v>4</v>
      </c>
      <c r="J106" s="112">
        <f>VLOOKUP(I106,'invulblad normen'!$A$10:$C$14,3,FALSE)</f>
        <v>0</v>
      </c>
      <c r="K106" s="22">
        <f t="shared" si="2"/>
        <v>0</v>
      </c>
      <c r="L106" s="22">
        <f t="shared" si="3"/>
        <v>0</v>
      </c>
    </row>
    <row r="107" spans="1:12" x14ac:dyDescent="0.25">
      <c r="A107" s="21" t="s">
        <v>131</v>
      </c>
      <c r="B107" s="21" t="s">
        <v>143</v>
      </c>
      <c r="C107" s="27">
        <v>0</v>
      </c>
      <c r="D107" s="24" t="s">
        <v>162</v>
      </c>
      <c r="E107" s="27">
        <v>10</v>
      </c>
      <c r="F107" s="24" t="s">
        <v>78</v>
      </c>
      <c r="G107" s="26">
        <v>5</v>
      </c>
      <c r="H107" s="21" t="s">
        <v>80</v>
      </c>
      <c r="I107" s="22">
        <v>4</v>
      </c>
      <c r="J107" s="112">
        <f>VLOOKUP(I107,'invulblad normen'!$A$10:$C$14,3,FALSE)</f>
        <v>0</v>
      </c>
      <c r="K107" s="22">
        <f t="shared" si="2"/>
        <v>0</v>
      </c>
      <c r="L107" s="22">
        <f t="shared" si="3"/>
        <v>0</v>
      </c>
    </row>
    <row r="108" spans="1:12" x14ac:dyDescent="0.25">
      <c r="A108" s="21" t="s">
        <v>131</v>
      </c>
      <c r="B108" s="21" t="s">
        <v>143</v>
      </c>
      <c r="C108" s="27">
        <v>0</v>
      </c>
      <c r="D108" s="24" t="s">
        <v>162</v>
      </c>
      <c r="E108" s="27">
        <v>13</v>
      </c>
      <c r="F108" s="24" t="s">
        <v>78</v>
      </c>
      <c r="G108" s="26">
        <v>5</v>
      </c>
      <c r="H108" s="21" t="s">
        <v>80</v>
      </c>
      <c r="I108" s="22">
        <v>4</v>
      </c>
      <c r="J108" s="112">
        <f>VLOOKUP(I108,'invulblad normen'!$A$10:$C$14,3,FALSE)</f>
        <v>0</v>
      </c>
      <c r="K108" s="22">
        <f t="shared" si="2"/>
        <v>0</v>
      </c>
      <c r="L108" s="22">
        <f t="shared" si="3"/>
        <v>0</v>
      </c>
    </row>
    <row r="109" spans="1:12" x14ac:dyDescent="0.25">
      <c r="A109" s="21" t="s">
        <v>131</v>
      </c>
      <c r="B109" s="21" t="s">
        <v>143</v>
      </c>
      <c r="C109" s="27">
        <v>0</v>
      </c>
      <c r="D109" s="24" t="s">
        <v>162</v>
      </c>
      <c r="E109" s="27">
        <v>21</v>
      </c>
      <c r="F109" s="24" t="s">
        <v>78</v>
      </c>
      <c r="G109" s="26">
        <v>4</v>
      </c>
      <c r="H109" s="21" t="s">
        <v>80</v>
      </c>
      <c r="I109" s="22">
        <v>4</v>
      </c>
      <c r="J109" s="112">
        <f>VLOOKUP(I109,'invulblad normen'!$A$10:$C$14,3,FALSE)</f>
        <v>0</v>
      </c>
      <c r="K109" s="22">
        <f t="shared" si="2"/>
        <v>0</v>
      </c>
      <c r="L109" s="22">
        <f t="shared" si="3"/>
        <v>0</v>
      </c>
    </row>
    <row r="110" spans="1:12" x14ac:dyDescent="0.25">
      <c r="A110" s="21" t="s">
        <v>131</v>
      </c>
      <c r="B110" s="21" t="s">
        <v>143</v>
      </c>
      <c r="C110" s="27">
        <v>0</v>
      </c>
      <c r="D110" s="24" t="s">
        <v>162</v>
      </c>
      <c r="E110" s="27">
        <v>23</v>
      </c>
      <c r="F110" s="24" t="s">
        <v>78</v>
      </c>
      <c r="G110" s="26">
        <v>5</v>
      </c>
      <c r="H110" s="21" t="s">
        <v>80</v>
      </c>
      <c r="I110" s="22">
        <v>4</v>
      </c>
      <c r="J110" s="112">
        <f>VLOOKUP(I110,'invulblad normen'!$A$10:$C$14,3,FALSE)</f>
        <v>0</v>
      </c>
      <c r="K110" s="22">
        <f t="shared" si="2"/>
        <v>0</v>
      </c>
      <c r="L110" s="22">
        <f t="shared" si="3"/>
        <v>0</v>
      </c>
    </row>
    <row r="111" spans="1:12" x14ac:dyDescent="0.25">
      <c r="A111" s="21" t="s">
        <v>131</v>
      </c>
      <c r="B111" s="21" t="s">
        <v>143</v>
      </c>
      <c r="C111" s="27">
        <v>0</v>
      </c>
      <c r="D111" s="24" t="s">
        <v>162</v>
      </c>
      <c r="E111" s="27">
        <v>24</v>
      </c>
      <c r="F111" s="24" t="s">
        <v>78</v>
      </c>
      <c r="G111" s="26">
        <v>5</v>
      </c>
      <c r="H111" s="21" t="s">
        <v>80</v>
      </c>
      <c r="I111" s="22">
        <v>4</v>
      </c>
      <c r="J111" s="112">
        <f>VLOOKUP(I111,'invulblad normen'!$A$10:$C$14,3,FALSE)</f>
        <v>0</v>
      </c>
      <c r="K111" s="22">
        <f t="shared" si="2"/>
        <v>0</v>
      </c>
      <c r="L111" s="22">
        <f t="shared" si="3"/>
        <v>0</v>
      </c>
    </row>
    <row r="112" spans="1:12" ht="14.25" customHeight="1" x14ac:dyDescent="0.25">
      <c r="A112" s="21" t="s">
        <v>131</v>
      </c>
      <c r="B112" s="21" t="s">
        <v>143</v>
      </c>
      <c r="C112" s="27">
        <v>0</v>
      </c>
      <c r="D112" s="24" t="s">
        <v>162</v>
      </c>
      <c r="E112" s="27">
        <v>29</v>
      </c>
      <c r="F112" s="24" t="s">
        <v>78</v>
      </c>
      <c r="G112" s="26">
        <v>5</v>
      </c>
      <c r="H112" s="21" t="s">
        <v>80</v>
      </c>
      <c r="I112" s="22">
        <v>4</v>
      </c>
      <c r="J112" s="112">
        <f>VLOOKUP(I112,'invulblad normen'!$A$10:$C$14,3,FALSE)</f>
        <v>0</v>
      </c>
      <c r="K112" s="22">
        <f t="shared" si="2"/>
        <v>0</v>
      </c>
      <c r="L112" s="22">
        <f t="shared" si="3"/>
        <v>0</v>
      </c>
    </row>
    <row r="113" spans="1:12" x14ac:dyDescent="0.25">
      <c r="A113" s="21" t="s">
        <v>131</v>
      </c>
      <c r="B113" s="21" t="s">
        <v>143</v>
      </c>
      <c r="C113" s="27">
        <v>0</v>
      </c>
      <c r="D113" s="24" t="s">
        <v>162</v>
      </c>
      <c r="E113" s="27">
        <v>32</v>
      </c>
      <c r="F113" s="24" t="s">
        <v>78</v>
      </c>
      <c r="G113" s="26">
        <v>5</v>
      </c>
      <c r="H113" s="21" t="s">
        <v>80</v>
      </c>
      <c r="I113" s="22">
        <v>4</v>
      </c>
      <c r="J113" s="112">
        <f>VLOOKUP(I113,'invulblad normen'!$A$10:$C$14,3,FALSE)</f>
        <v>0</v>
      </c>
      <c r="K113" s="22">
        <f t="shared" si="2"/>
        <v>0</v>
      </c>
      <c r="L113" s="22">
        <f t="shared" si="3"/>
        <v>0</v>
      </c>
    </row>
    <row r="114" spans="1:12" x14ac:dyDescent="0.25">
      <c r="A114" s="21" t="s">
        <v>131</v>
      </c>
      <c r="B114" s="21" t="s">
        <v>143</v>
      </c>
      <c r="C114" s="27">
        <v>0</v>
      </c>
      <c r="D114" s="24" t="s">
        <v>162</v>
      </c>
      <c r="E114" s="27">
        <v>37</v>
      </c>
      <c r="F114" s="24" t="s">
        <v>78</v>
      </c>
      <c r="G114" s="26">
        <v>1</v>
      </c>
      <c r="H114" s="21" t="s">
        <v>80</v>
      </c>
      <c r="I114" s="22">
        <v>4</v>
      </c>
      <c r="J114" s="112">
        <f>VLOOKUP(I114,'invulblad normen'!$A$10:$C$14,3,FALSE)</f>
        <v>0</v>
      </c>
      <c r="K114" s="22">
        <f t="shared" si="2"/>
        <v>0</v>
      </c>
      <c r="L114" s="22">
        <f t="shared" si="3"/>
        <v>0</v>
      </c>
    </row>
    <row r="115" spans="1:12" x14ac:dyDescent="0.25">
      <c r="A115" s="21" t="s">
        <v>131</v>
      </c>
      <c r="B115" s="21" t="s">
        <v>143</v>
      </c>
      <c r="C115" s="27">
        <v>0</v>
      </c>
      <c r="D115" s="24" t="s">
        <v>164</v>
      </c>
      <c r="E115" s="27">
        <v>1</v>
      </c>
      <c r="F115" s="24" t="s">
        <v>79</v>
      </c>
      <c r="G115" s="26">
        <v>5</v>
      </c>
      <c r="H115" s="21" t="s">
        <v>75</v>
      </c>
      <c r="I115" s="22">
        <v>1</v>
      </c>
      <c r="J115" s="112">
        <f>VLOOKUP(I115,'invulblad normen'!$A$10:$C$14,3,FALSE)</f>
        <v>0</v>
      </c>
      <c r="K115" s="22">
        <f t="shared" si="2"/>
        <v>0</v>
      </c>
      <c r="L115" s="22">
        <f t="shared" si="3"/>
        <v>0</v>
      </c>
    </row>
    <row r="116" spans="1:12" x14ac:dyDescent="0.25">
      <c r="A116" s="21" t="s">
        <v>131</v>
      </c>
      <c r="B116" s="21" t="s">
        <v>143</v>
      </c>
      <c r="C116" s="27">
        <v>0</v>
      </c>
      <c r="D116" s="24" t="s">
        <v>164</v>
      </c>
      <c r="E116" s="27">
        <v>30</v>
      </c>
      <c r="F116" s="24" t="s">
        <v>79</v>
      </c>
      <c r="G116" s="26">
        <v>5</v>
      </c>
      <c r="H116" s="21" t="s">
        <v>75</v>
      </c>
      <c r="I116" s="22">
        <v>1</v>
      </c>
      <c r="J116" s="112">
        <f>VLOOKUP(I116,'invulblad normen'!$A$10:$C$14,3,FALSE)</f>
        <v>0</v>
      </c>
      <c r="K116" s="22">
        <f t="shared" si="2"/>
        <v>0</v>
      </c>
      <c r="L116" s="22">
        <f t="shared" si="3"/>
        <v>0</v>
      </c>
    </row>
    <row r="117" spans="1:12" x14ac:dyDescent="0.25">
      <c r="A117" s="21" t="s">
        <v>131</v>
      </c>
      <c r="B117" s="21" t="s">
        <v>143</v>
      </c>
      <c r="C117" s="27">
        <v>0</v>
      </c>
      <c r="D117" s="24" t="s">
        <v>165</v>
      </c>
      <c r="E117" s="27">
        <v>2</v>
      </c>
      <c r="F117" s="24" t="s">
        <v>79</v>
      </c>
      <c r="G117" s="26">
        <v>98</v>
      </c>
      <c r="H117" s="21" t="s">
        <v>76</v>
      </c>
      <c r="I117" s="22">
        <v>1</v>
      </c>
      <c r="J117" s="112">
        <f>VLOOKUP(I117,'invulblad normen'!$A$10:$C$14,3,FALSE)</f>
        <v>0</v>
      </c>
      <c r="K117" s="22">
        <f t="shared" si="2"/>
        <v>0</v>
      </c>
      <c r="L117" s="22">
        <f t="shared" si="3"/>
        <v>0</v>
      </c>
    </row>
    <row r="118" spans="1:12" x14ac:dyDescent="0.25">
      <c r="A118" s="21" t="s">
        <v>131</v>
      </c>
      <c r="B118" s="21" t="s">
        <v>143</v>
      </c>
      <c r="C118" s="27">
        <v>0</v>
      </c>
      <c r="D118" s="24" t="s">
        <v>165</v>
      </c>
      <c r="E118" s="27">
        <v>34</v>
      </c>
      <c r="F118" s="24" t="s">
        <v>79</v>
      </c>
      <c r="G118" s="26">
        <v>2</v>
      </c>
      <c r="H118" s="21" t="s">
        <v>76</v>
      </c>
      <c r="I118" s="22">
        <v>1</v>
      </c>
      <c r="J118" s="112">
        <f>VLOOKUP(I118,'invulblad normen'!$A$10:$C$14,3,FALSE)</f>
        <v>0</v>
      </c>
      <c r="K118" s="22">
        <f t="shared" si="2"/>
        <v>0</v>
      </c>
      <c r="L118" s="22">
        <f t="shared" si="3"/>
        <v>0</v>
      </c>
    </row>
    <row r="119" spans="1:12" x14ac:dyDescent="0.25">
      <c r="A119" s="21" t="s">
        <v>131</v>
      </c>
      <c r="B119" s="21" t="s">
        <v>143</v>
      </c>
      <c r="C119" s="27">
        <v>0</v>
      </c>
      <c r="D119" s="24" t="s">
        <v>166</v>
      </c>
      <c r="E119" s="27">
        <v>3</v>
      </c>
      <c r="F119" s="24" t="s">
        <v>79</v>
      </c>
      <c r="G119" s="26">
        <v>5</v>
      </c>
      <c r="H119" s="21" t="s">
        <v>80</v>
      </c>
      <c r="I119" s="22">
        <v>1</v>
      </c>
      <c r="J119" s="112">
        <f>VLOOKUP(I119,'invulblad normen'!$A$10:$C$14,3,FALSE)</f>
        <v>0</v>
      </c>
      <c r="K119" s="22">
        <f t="shared" si="2"/>
        <v>0</v>
      </c>
      <c r="L119" s="22">
        <f t="shared" si="3"/>
        <v>0</v>
      </c>
    </row>
    <row r="120" spans="1:12" x14ac:dyDescent="0.25">
      <c r="A120" s="21" t="s">
        <v>70</v>
      </c>
      <c r="B120" s="21" t="s">
        <v>82</v>
      </c>
      <c r="C120" s="21" t="s">
        <v>418</v>
      </c>
      <c r="D120" s="24" t="s">
        <v>323</v>
      </c>
      <c r="F120" s="24" t="s">
        <v>73</v>
      </c>
      <c r="G120" s="26">
        <v>24</v>
      </c>
      <c r="H120" s="21" t="s">
        <v>75</v>
      </c>
      <c r="I120" s="22">
        <v>3</v>
      </c>
      <c r="J120" s="112">
        <f>VLOOKUP(I120,'invulblad normen'!$A$10:$C$14,3,FALSE)</f>
        <v>0</v>
      </c>
      <c r="K120" s="22">
        <f t="shared" si="2"/>
        <v>0</v>
      </c>
      <c r="L120" s="22">
        <f t="shared" si="3"/>
        <v>0</v>
      </c>
    </row>
    <row r="121" spans="1:12" x14ac:dyDescent="0.25">
      <c r="A121" s="21" t="s">
        <v>70</v>
      </c>
      <c r="B121" s="21" t="s">
        <v>82</v>
      </c>
      <c r="C121" s="27">
        <v>0</v>
      </c>
      <c r="D121" s="24" t="s">
        <v>380</v>
      </c>
      <c r="F121" s="24" t="s">
        <v>73</v>
      </c>
      <c r="G121" s="26">
        <v>20</v>
      </c>
      <c r="H121" s="21" t="s">
        <v>75</v>
      </c>
      <c r="I121" s="22">
        <v>3</v>
      </c>
      <c r="J121" s="112">
        <f>VLOOKUP(I121,'invulblad normen'!$A$10:$C$14,3,FALSE)</f>
        <v>0</v>
      </c>
      <c r="K121" s="22">
        <f t="shared" si="2"/>
        <v>0</v>
      </c>
      <c r="L121" s="22">
        <f t="shared" si="3"/>
        <v>0</v>
      </c>
    </row>
    <row r="122" spans="1:12" x14ac:dyDescent="0.25">
      <c r="A122" s="21" t="s">
        <v>70</v>
      </c>
      <c r="B122" s="21" t="s">
        <v>82</v>
      </c>
      <c r="C122" s="21" t="s">
        <v>418</v>
      </c>
      <c r="D122" s="24" t="s">
        <v>387</v>
      </c>
      <c r="F122" s="24" t="s">
        <v>73</v>
      </c>
      <c r="G122" s="26">
        <v>14</v>
      </c>
      <c r="H122" s="21" t="s">
        <v>75</v>
      </c>
      <c r="I122" s="22">
        <v>3</v>
      </c>
      <c r="J122" s="112">
        <f>VLOOKUP(I122,'invulblad normen'!$A$10:$C$14,3,FALSE)</f>
        <v>0</v>
      </c>
      <c r="K122" s="22">
        <f t="shared" si="2"/>
        <v>0</v>
      </c>
      <c r="L122" s="22">
        <f t="shared" si="3"/>
        <v>0</v>
      </c>
    </row>
    <row r="123" spans="1:12" x14ac:dyDescent="0.25">
      <c r="A123" s="21" t="s">
        <v>70</v>
      </c>
      <c r="B123" s="21" t="s">
        <v>82</v>
      </c>
      <c r="C123" s="27">
        <v>0</v>
      </c>
      <c r="D123" s="24" t="s">
        <v>364</v>
      </c>
      <c r="F123" s="24" t="s">
        <v>74</v>
      </c>
      <c r="G123" s="26">
        <v>56</v>
      </c>
      <c r="H123" s="21" t="s">
        <v>76</v>
      </c>
      <c r="I123" s="22">
        <v>2</v>
      </c>
      <c r="J123" s="112">
        <f>VLOOKUP(I123,'invulblad normen'!$A$10:$C$14,3,FALSE)</f>
        <v>0</v>
      </c>
      <c r="K123" s="22">
        <f t="shared" si="2"/>
        <v>0</v>
      </c>
      <c r="L123" s="22">
        <f t="shared" si="3"/>
        <v>0</v>
      </c>
    </row>
    <row r="124" spans="1:12" x14ac:dyDescent="0.25">
      <c r="A124" s="21" t="s">
        <v>70</v>
      </c>
      <c r="B124" s="21" t="s">
        <v>82</v>
      </c>
      <c r="C124" s="27">
        <v>0</v>
      </c>
      <c r="D124" s="24" t="s">
        <v>364</v>
      </c>
      <c r="F124" s="24" t="s">
        <v>74</v>
      </c>
      <c r="G124" s="26">
        <v>56</v>
      </c>
      <c r="H124" s="21" t="s">
        <v>76</v>
      </c>
      <c r="I124" s="22">
        <v>2</v>
      </c>
      <c r="J124" s="112">
        <f>VLOOKUP(I124,'invulblad normen'!$A$10:$C$14,3,FALSE)</f>
        <v>0</v>
      </c>
      <c r="K124" s="22">
        <f t="shared" si="2"/>
        <v>0</v>
      </c>
      <c r="L124" s="22">
        <f t="shared" si="3"/>
        <v>0</v>
      </c>
    </row>
    <row r="125" spans="1:12" x14ac:dyDescent="0.25">
      <c r="A125" s="21" t="s">
        <v>70</v>
      </c>
      <c r="B125" s="21" t="s">
        <v>82</v>
      </c>
      <c r="C125" s="27">
        <v>1</v>
      </c>
      <c r="D125" s="24" t="s">
        <v>364</v>
      </c>
      <c r="F125" s="24" t="s">
        <v>74</v>
      </c>
      <c r="G125" s="26">
        <v>59</v>
      </c>
      <c r="H125" s="21" t="s">
        <v>76</v>
      </c>
      <c r="I125" s="22">
        <v>2</v>
      </c>
      <c r="J125" s="112">
        <f>VLOOKUP(I125,'invulblad normen'!$A$10:$C$14,3,FALSE)</f>
        <v>0</v>
      </c>
      <c r="K125" s="22">
        <f t="shared" si="2"/>
        <v>0</v>
      </c>
      <c r="L125" s="22">
        <f t="shared" si="3"/>
        <v>0</v>
      </c>
    </row>
    <row r="126" spans="1:12" x14ac:dyDescent="0.25">
      <c r="A126" s="21" t="s">
        <v>70</v>
      </c>
      <c r="B126" s="21" t="s">
        <v>82</v>
      </c>
      <c r="C126" s="27">
        <v>1</v>
      </c>
      <c r="D126" s="24" t="s">
        <v>364</v>
      </c>
      <c r="F126" s="24" t="s">
        <v>74</v>
      </c>
      <c r="G126" s="26">
        <v>58</v>
      </c>
      <c r="H126" s="21" t="s">
        <v>75</v>
      </c>
      <c r="I126" s="22">
        <v>2</v>
      </c>
      <c r="J126" s="112">
        <f>VLOOKUP(I126,'invulblad normen'!$A$10:$C$14,3,FALSE)</f>
        <v>0</v>
      </c>
      <c r="K126" s="22">
        <f t="shared" si="2"/>
        <v>0</v>
      </c>
      <c r="L126" s="22">
        <f t="shared" si="3"/>
        <v>0</v>
      </c>
    </row>
    <row r="127" spans="1:12" x14ac:dyDescent="0.25">
      <c r="A127" s="21" t="s">
        <v>70</v>
      </c>
      <c r="B127" s="21" t="s">
        <v>82</v>
      </c>
      <c r="C127" s="27">
        <v>1</v>
      </c>
      <c r="D127" s="24" t="s">
        <v>364</v>
      </c>
      <c r="F127" s="24" t="s">
        <v>74</v>
      </c>
      <c r="G127" s="26">
        <v>58</v>
      </c>
      <c r="H127" s="21" t="s">
        <v>75</v>
      </c>
      <c r="I127" s="22">
        <v>2</v>
      </c>
      <c r="J127" s="112">
        <f>VLOOKUP(I127,'invulblad normen'!$A$10:$C$14,3,FALSE)</f>
        <v>0</v>
      </c>
      <c r="K127" s="22">
        <f t="shared" si="2"/>
        <v>0</v>
      </c>
      <c r="L127" s="22">
        <f t="shared" si="3"/>
        <v>0</v>
      </c>
    </row>
    <row r="128" spans="1:12" x14ac:dyDescent="0.25">
      <c r="A128" s="21" t="s">
        <v>70</v>
      </c>
      <c r="B128" s="21" t="s">
        <v>82</v>
      </c>
      <c r="C128" s="27">
        <v>1</v>
      </c>
      <c r="D128" s="24" t="s">
        <v>364</v>
      </c>
      <c r="E128" s="21" t="s">
        <v>84</v>
      </c>
      <c r="F128" s="24" t="s">
        <v>74</v>
      </c>
      <c r="G128" s="26">
        <v>30</v>
      </c>
      <c r="H128" s="21" t="s">
        <v>76</v>
      </c>
      <c r="I128" s="22">
        <v>2</v>
      </c>
      <c r="J128" s="112">
        <f>VLOOKUP(I128,'invulblad normen'!$A$10:$C$14,3,FALSE)</f>
        <v>0</v>
      </c>
      <c r="K128" s="22">
        <f t="shared" si="2"/>
        <v>0</v>
      </c>
      <c r="L128" s="22">
        <f t="shared" si="3"/>
        <v>0</v>
      </c>
    </row>
    <row r="129" spans="1:12" x14ac:dyDescent="0.25">
      <c r="A129" s="21" t="s">
        <v>70</v>
      </c>
      <c r="B129" s="21" t="s">
        <v>82</v>
      </c>
      <c r="C129" s="27">
        <v>1</v>
      </c>
      <c r="D129" s="24" t="s">
        <v>364</v>
      </c>
      <c r="E129" s="21" t="s">
        <v>85</v>
      </c>
      <c r="F129" s="24" t="s">
        <v>74</v>
      </c>
      <c r="G129" s="26">
        <v>30</v>
      </c>
      <c r="H129" s="21" t="s">
        <v>76</v>
      </c>
      <c r="I129" s="22">
        <v>2</v>
      </c>
      <c r="J129" s="112">
        <f>VLOOKUP(I129,'invulblad normen'!$A$10:$C$14,3,FALSE)</f>
        <v>0</v>
      </c>
      <c r="K129" s="22">
        <f t="shared" si="2"/>
        <v>0</v>
      </c>
      <c r="L129" s="22">
        <f t="shared" si="3"/>
        <v>0</v>
      </c>
    </row>
    <row r="130" spans="1:12" x14ac:dyDescent="0.25">
      <c r="A130" s="21" t="s">
        <v>70</v>
      </c>
      <c r="B130" s="21" t="s">
        <v>82</v>
      </c>
      <c r="C130" s="21" t="s">
        <v>418</v>
      </c>
      <c r="D130" s="24" t="s">
        <v>364</v>
      </c>
      <c r="E130" s="27">
        <v>4</v>
      </c>
      <c r="F130" s="24" t="s">
        <v>74</v>
      </c>
      <c r="G130" s="26">
        <v>27</v>
      </c>
      <c r="H130" s="21" t="s">
        <v>75</v>
      </c>
      <c r="I130" s="22">
        <v>2</v>
      </c>
      <c r="J130" s="112">
        <f>VLOOKUP(I130,'invulblad normen'!$A$10:$C$14,3,FALSE)</f>
        <v>0</v>
      </c>
      <c r="K130" s="22">
        <f t="shared" si="2"/>
        <v>0</v>
      </c>
      <c r="L130" s="22">
        <f t="shared" si="3"/>
        <v>0</v>
      </c>
    </row>
    <row r="131" spans="1:12" x14ac:dyDescent="0.25">
      <c r="A131" s="21" t="s">
        <v>70</v>
      </c>
      <c r="B131" s="21" t="s">
        <v>82</v>
      </c>
      <c r="C131" s="21" t="s">
        <v>418</v>
      </c>
      <c r="D131" s="24" t="s">
        <v>364</v>
      </c>
      <c r="E131" s="27">
        <v>1</v>
      </c>
      <c r="F131" s="24" t="s">
        <v>74</v>
      </c>
      <c r="G131" s="26">
        <v>54</v>
      </c>
      <c r="H131" s="21" t="s">
        <v>75</v>
      </c>
      <c r="I131" s="22">
        <v>2</v>
      </c>
      <c r="J131" s="112">
        <f>VLOOKUP(I131,'invulblad normen'!$A$10:$C$14,3,FALSE)</f>
        <v>0</v>
      </c>
      <c r="K131" s="22">
        <f t="shared" si="2"/>
        <v>0</v>
      </c>
      <c r="L131" s="22">
        <f t="shared" si="3"/>
        <v>0</v>
      </c>
    </row>
    <row r="132" spans="1:12" x14ac:dyDescent="0.25">
      <c r="A132" s="21" t="s">
        <v>70</v>
      </c>
      <c r="B132" s="21" t="s">
        <v>82</v>
      </c>
      <c r="C132" s="21" t="s">
        <v>418</v>
      </c>
      <c r="D132" s="24" t="s">
        <v>364</v>
      </c>
      <c r="E132" s="27">
        <v>2</v>
      </c>
      <c r="F132" s="24" t="s">
        <v>74</v>
      </c>
      <c r="G132" s="26">
        <v>54</v>
      </c>
      <c r="H132" s="21" t="s">
        <v>75</v>
      </c>
      <c r="I132" s="22">
        <v>2</v>
      </c>
      <c r="J132" s="112">
        <f>VLOOKUP(I132,'invulblad normen'!$A$10:$C$14,3,FALSE)</f>
        <v>0</v>
      </c>
      <c r="K132" s="22">
        <f t="shared" si="2"/>
        <v>0</v>
      </c>
      <c r="L132" s="22">
        <f t="shared" si="3"/>
        <v>0</v>
      </c>
    </row>
    <row r="133" spans="1:12" x14ac:dyDescent="0.25">
      <c r="A133" s="21" t="s">
        <v>70</v>
      </c>
      <c r="B133" s="21" t="s">
        <v>82</v>
      </c>
      <c r="C133" s="21" t="s">
        <v>418</v>
      </c>
      <c r="D133" s="24" t="s">
        <v>364</v>
      </c>
      <c r="E133" s="27">
        <v>3</v>
      </c>
      <c r="F133" s="24" t="s">
        <v>74</v>
      </c>
      <c r="G133" s="26">
        <v>54</v>
      </c>
      <c r="H133" s="21" t="s">
        <v>75</v>
      </c>
      <c r="I133" s="22">
        <v>2</v>
      </c>
      <c r="J133" s="112">
        <f>VLOOKUP(I133,'invulblad normen'!$A$10:$C$14,3,FALSE)</f>
        <v>0</v>
      </c>
      <c r="K133" s="22">
        <f t="shared" si="2"/>
        <v>0</v>
      </c>
      <c r="L133" s="22">
        <f t="shared" si="3"/>
        <v>0</v>
      </c>
    </row>
    <row r="134" spans="1:12" x14ac:dyDescent="0.25">
      <c r="A134" s="21" t="s">
        <v>70</v>
      </c>
      <c r="B134" s="21" t="s">
        <v>82</v>
      </c>
      <c r="C134" s="27">
        <v>0</v>
      </c>
      <c r="D134" s="24" t="s">
        <v>382</v>
      </c>
      <c r="F134" s="24" t="s">
        <v>74</v>
      </c>
      <c r="G134" s="26">
        <v>33</v>
      </c>
      <c r="H134" s="21" t="s">
        <v>76</v>
      </c>
      <c r="I134" s="22">
        <v>2</v>
      </c>
      <c r="J134" s="112">
        <f>VLOOKUP(I134,'invulblad normen'!$A$10:$C$14,3,FALSE)</f>
        <v>0</v>
      </c>
      <c r="K134" s="22">
        <f t="shared" si="2"/>
        <v>0</v>
      </c>
      <c r="L134" s="22">
        <f t="shared" si="3"/>
        <v>0</v>
      </c>
    </row>
    <row r="135" spans="1:12" x14ac:dyDescent="0.25">
      <c r="A135" s="21" t="s">
        <v>70</v>
      </c>
      <c r="B135" s="21" t="s">
        <v>82</v>
      </c>
      <c r="C135" s="27">
        <v>0</v>
      </c>
      <c r="D135" s="24" t="s">
        <v>389</v>
      </c>
      <c r="F135" s="24" t="s">
        <v>74</v>
      </c>
      <c r="G135" s="26">
        <v>88</v>
      </c>
      <c r="H135" s="21" t="s">
        <v>77</v>
      </c>
      <c r="I135" s="22">
        <v>2</v>
      </c>
      <c r="J135" s="112">
        <f>VLOOKUP(I135,'invulblad normen'!$A$10:$C$14,3,FALSE)</f>
        <v>0</v>
      </c>
      <c r="K135" s="22">
        <f t="shared" ref="K135:K198" si="4">J135*G135</f>
        <v>0</v>
      </c>
      <c r="L135" s="22">
        <f t="shared" ref="L135:L198" si="5">K135/200</f>
        <v>0</v>
      </c>
    </row>
    <row r="136" spans="1:12" x14ac:dyDescent="0.25">
      <c r="A136" s="21" t="s">
        <v>70</v>
      </c>
      <c r="B136" s="21" t="s">
        <v>82</v>
      </c>
      <c r="C136" s="21" t="s">
        <v>417</v>
      </c>
      <c r="D136" s="24" t="s">
        <v>414</v>
      </c>
      <c r="E136" s="21" t="s">
        <v>86</v>
      </c>
      <c r="F136" s="24" t="s">
        <v>74</v>
      </c>
      <c r="G136" s="26">
        <v>28</v>
      </c>
      <c r="H136" s="21" t="s">
        <v>75</v>
      </c>
      <c r="I136" s="22">
        <v>2</v>
      </c>
      <c r="J136" s="112">
        <f>VLOOKUP(I136,'invulblad normen'!$A$10:$C$14,3,FALSE)</f>
        <v>0</v>
      </c>
      <c r="K136" s="22">
        <f t="shared" si="4"/>
        <v>0</v>
      </c>
      <c r="L136" s="22">
        <f t="shared" si="5"/>
        <v>0</v>
      </c>
    </row>
    <row r="137" spans="1:12" x14ac:dyDescent="0.25">
      <c r="A137" s="21" t="s">
        <v>70</v>
      </c>
      <c r="B137" s="21" t="s">
        <v>82</v>
      </c>
      <c r="C137" s="21" t="s">
        <v>417</v>
      </c>
      <c r="D137" s="24" t="s">
        <v>414</v>
      </c>
      <c r="E137" s="21" t="s">
        <v>87</v>
      </c>
      <c r="F137" s="24" t="s">
        <v>74</v>
      </c>
      <c r="G137" s="26">
        <v>28</v>
      </c>
      <c r="H137" s="21" t="s">
        <v>75</v>
      </c>
      <c r="I137" s="22">
        <v>2</v>
      </c>
      <c r="J137" s="112">
        <f>VLOOKUP(I137,'invulblad normen'!$A$10:$C$14,3,FALSE)</f>
        <v>0</v>
      </c>
      <c r="K137" s="22">
        <f t="shared" si="4"/>
        <v>0</v>
      </c>
      <c r="L137" s="22">
        <f t="shared" si="5"/>
        <v>0</v>
      </c>
    </row>
    <row r="138" spans="1:12" x14ac:dyDescent="0.25">
      <c r="A138" s="21" t="s">
        <v>70</v>
      </c>
      <c r="B138" s="21" t="s">
        <v>82</v>
      </c>
      <c r="C138" s="21" t="s">
        <v>417</v>
      </c>
      <c r="D138" s="24" t="s">
        <v>414</v>
      </c>
      <c r="E138" s="21" t="s">
        <v>88</v>
      </c>
      <c r="F138" s="24" t="s">
        <v>74</v>
      </c>
      <c r="G138" s="26">
        <v>28</v>
      </c>
      <c r="H138" s="21" t="s">
        <v>75</v>
      </c>
      <c r="I138" s="22">
        <v>2</v>
      </c>
      <c r="J138" s="112">
        <f>VLOOKUP(I138,'invulblad normen'!$A$10:$C$14,3,FALSE)</f>
        <v>0</v>
      </c>
      <c r="K138" s="22">
        <f t="shared" si="4"/>
        <v>0</v>
      </c>
      <c r="L138" s="22">
        <f t="shared" si="5"/>
        <v>0</v>
      </c>
    </row>
    <row r="139" spans="1:12" x14ac:dyDescent="0.25">
      <c r="A139" s="21" t="s">
        <v>70</v>
      </c>
      <c r="B139" s="21" t="s">
        <v>82</v>
      </c>
      <c r="C139" s="27">
        <v>0</v>
      </c>
      <c r="D139" s="24" t="s">
        <v>163</v>
      </c>
      <c r="F139" s="24" t="s">
        <v>78</v>
      </c>
      <c r="G139" s="26">
        <v>5</v>
      </c>
      <c r="H139" s="21" t="s">
        <v>80</v>
      </c>
      <c r="I139" s="22">
        <v>4</v>
      </c>
      <c r="J139" s="112">
        <f>VLOOKUP(I139,'invulblad normen'!$A$10:$C$14,3,FALSE)</f>
        <v>0</v>
      </c>
      <c r="K139" s="22">
        <f t="shared" si="4"/>
        <v>0</v>
      </c>
      <c r="L139" s="22">
        <f t="shared" si="5"/>
        <v>0</v>
      </c>
    </row>
    <row r="140" spans="1:12" x14ac:dyDescent="0.25">
      <c r="A140" s="21" t="s">
        <v>70</v>
      </c>
      <c r="B140" s="21" t="s">
        <v>82</v>
      </c>
      <c r="C140" s="27">
        <v>0</v>
      </c>
      <c r="D140" s="24" t="s">
        <v>162</v>
      </c>
      <c r="F140" s="24" t="s">
        <v>78</v>
      </c>
      <c r="G140" s="26">
        <v>12</v>
      </c>
      <c r="H140" s="21" t="s">
        <v>80</v>
      </c>
      <c r="I140" s="22">
        <v>4</v>
      </c>
      <c r="J140" s="112">
        <f>VLOOKUP(I140,'invulblad normen'!$A$10:$C$14,3,FALSE)</f>
        <v>0</v>
      </c>
      <c r="K140" s="22">
        <f t="shared" si="4"/>
        <v>0</v>
      </c>
      <c r="L140" s="22">
        <f t="shared" si="5"/>
        <v>0</v>
      </c>
    </row>
    <row r="141" spans="1:12" x14ac:dyDescent="0.25">
      <c r="A141" s="21" t="s">
        <v>70</v>
      </c>
      <c r="B141" s="21" t="s">
        <v>82</v>
      </c>
      <c r="C141" s="27">
        <v>0</v>
      </c>
      <c r="D141" s="24" t="s">
        <v>162</v>
      </c>
      <c r="F141" s="24" t="s">
        <v>78</v>
      </c>
      <c r="G141" s="26">
        <v>8</v>
      </c>
      <c r="H141" s="21" t="s">
        <v>80</v>
      </c>
      <c r="I141" s="22">
        <v>4</v>
      </c>
      <c r="J141" s="112">
        <f>VLOOKUP(I141,'invulblad normen'!$A$10:$C$14,3,FALSE)</f>
        <v>0</v>
      </c>
      <c r="K141" s="22">
        <f t="shared" si="4"/>
        <v>0</v>
      </c>
      <c r="L141" s="22">
        <f t="shared" si="5"/>
        <v>0</v>
      </c>
    </row>
    <row r="142" spans="1:12" x14ac:dyDescent="0.25">
      <c r="A142" s="21" t="s">
        <v>70</v>
      </c>
      <c r="B142" s="21" t="s">
        <v>82</v>
      </c>
      <c r="C142" s="27">
        <v>1</v>
      </c>
      <c r="D142" s="24" t="s">
        <v>162</v>
      </c>
      <c r="F142" s="24" t="s">
        <v>78</v>
      </c>
      <c r="G142" s="26">
        <v>12</v>
      </c>
      <c r="H142" s="21" t="s">
        <v>80</v>
      </c>
      <c r="I142" s="22">
        <v>4</v>
      </c>
      <c r="J142" s="112">
        <f>VLOOKUP(I142,'invulblad normen'!$A$10:$C$14,3,FALSE)</f>
        <v>0</v>
      </c>
      <c r="K142" s="22">
        <f t="shared" si="4"/>
        <v>0</v>
      </c>
      <c r="L142" s="22">
        <f t="shared" si="5"/>
        <v>0</v>
      </c>
    </row>
    <row r="143" spans="1:12" x14ac:dyDescent="0.25">
      <c r="A143" s="21" t="s">
        <v>70</v>
      </c>
      <c r="B143" s="21" t="s">
        <v>82</v>
      </c>
      <c r="C143" s="27">
        <v>1</v>
      </c>
      <c r="D143" s="24" t="s">
        <v>162</v>
      </c>
      <c r="F143" s="24" t="s">
        <v>78</v>
      </c>
      <c r="G143" s="26">
        <v>8</v>
      </c>
      <c r="H143" s="21" t="s">
        <v>80</v>
      </c>
      <c r="I143" s="22">
        <v>4</v>
      </c>
      <c r="J143" s="112">
        <f>VLOOKUP(I143,'invulblad normen'!$A$10:$C$14,3,FALSE)</f>
        <v>0</v>
      </c>
      <c r="K143" s="22">
        <f t="shared" si="4"/>
        <v>0</v>
      </c>
      <c r="L143" s="22">
        <f t="shared" si="5"/>
        <v>0</v>
      </c>
    </row>
    <row r="144" spans="1:12" x14ac:dyDescent="0.25">
      <c r="A144" s="21" t="s">
        <v>70</v>
      </c>
      <c r="B144" s="21" t="s">
        <v>82</v>
      </c>
      <c r="C144" s="21" t="s">
        <v>418</v>
      </c>
      <c r="D144" s="24" t="s">
        <v>401</v>
      </c>
      <c r="F144" s="24" t="s">
        <v>78</v>
      </c>
      <c r="G144" s="26">
        <v>6</v>
      </c>
      <c r="H144" s="21" t="s">
        <v>80</v>
      </c>
      <c r="I144" s="22">
        <v>4</v>
      </c>
      <c r="J144" s="112">
        <f>VLOOKUP(I144,'invulblad normen'!$A$10:$C$14,3,FALSE)</f>
        <v>0</v>
      </c>
      <c r="K144" s="22">
        <f t="shared" si="4"/>
        <v>0</v>
      </c>
      <c r="L144" s="22">
        <f t="shared" si="5"/>
        <v>0</v>
      </c>
    </row>
    <row r="145" spans="1:12" x14ac:dyDescent="0.25">
      <c r="A145" s="21" t="s">
        <v>70</v>
      </c>
      <c r="B145" s="21" t="s">
        <v>82</v>
      </c>
      <c r="C145" s="21" t="s">
        <v>418</v>
      </c>
      <c r="D145" s="24" t="s">
        <v>401</v>
      </c>
      <c r="F145" s="24" t="s">
        <v>78</v>
      </c>
      <c r="G145" s="26">
        <v>6</v>
      </c>
      <c r="H145" s="21" t="s">
        <v>80</v>
      </c>
      <c r="I145" s="22">
        <v>4</v>
      </c>
      <c r="J145" s="112">
        <f>VLOOKUP(I145,'invulblad normen'!$A$10:$C$14,3,FALSE)</f>
        <v>0</v>
      </c>
      <c r="K145" s="22">
        <f t="shared" si="4"/>
        <v>0</v>
      </c>
      <c r="L145" s="22">
        <f t="shared" si="5"/>
        <v>0</v>
      </c>
    </row>
    <row r="146" spans="1:12" x14ac:dyDescent="0.25">
      <c r="A146" s="21" t="s">
        <v>70</v>
      </c>
      <c r="B146" s="21" t="s">
        <v>82</v>
      </c>
      <c r="C146" s="21" t="s">
        <v>418</v>
      </c>
      <c r="D146" s="24" t="s">
        <v>403</v>
      </c>
      <c r="F146" s="24" t="s">
        <v>78</v>
      </c>
      <c r="G146" s="26">
        <v>8</v>
      </c>
      <c r="H146" s="21" t="s">
        <v>80</v>
      </c>
      <c r="I146" s="22">
        <v>4</v>
      </c>
      <c r="J146" s="112">
        <f>VLOOKUP(I146,'invulblad normen'!$A$10:$C$14,3,FALSE)</f>
        <v>0</v>
      </c>
      <c r="K146" s="22">
        <f t="shared" si="4"/>
        <v>0</v>
      </c>
      <c r="L146" s="22">
        <f t="shared" si="5"/>
        <v>0</v>
      </c>
    </row>
    <row r="147" spans="1:12" x14ac:dyDescent="0.25">
      <c r="A147" s="21" t="s">
        <v>70</v>
      </c>
      <c r="B147" s="21" t="s">
        <v>82</v>
      </c>
      <c r="C147" s="27">
        <v>0</v>
      </c>
      <c r="D147" s="24" t="s">
        <v>164</v>
      </c>
      <c r="F147" s="24" t="s">
        <v>79</v>
      </c>
      <c r="G147" s="26">
        <v>7</v>
      </c>
      <c r="H147" s="21" t="s">
        <v>81</v>
      </c>
      <c r="I147" s="22">
        <v>1</v>
      </c>
      <c r="J147" s="112">
        <f>VLOOKUP(I147,'invulblad normen'!$A$10:$C$14,3,FALSE)</f>
        <v>0</v>
      </c>
      <c r="K147" s="22">
        <f t="shared" si="4"/>
        <v>0</v>
      </c>
      <c r="L147" s="22">
        <f t="shared" si="5"/>
        <v>0</v>
      </c>
    </row>
    <row r="148" spans="1:12" x14ac:dyDescent="0.25">
      <c r="A148" s="21" t="s">
        <v>70</v>
      </c>
      <c r="B148" s="21" t="s">
        <v>82</v>
      </c>
      <c r="C148" s="27">
        <v>0</v>
      </c>
      <c r="D148" s="24" t="s">
        <v>164</v>
      </c>
      <c r="F148" s="24" t="s">
        <v>79</v>
      </c>
      <c r="G148" s="26">
        <v>4</v>
      </c>
      <c r="H148" s="21" t="s">
        <v>81</v>
      </c>
      <c r="I148" s="22">
        <v>1</v>
      </c>
      <c r="J148" s="112">
        <f>VLOOKUP(I148,'invulblad normen'!$A$10:$C$14,3,FALSE)</f>
        <v>0</v>
      </c>
      <c r="K148" s="22">
        <f t="shared" si="4"/>
        <v>0</v>
      </c>
      <c r="L148" s="22">
        <f t="shared" si="5"/>
        <v>0</v>
      </c>
    </row>
    <row r="149" spans="1:12" ht="15.75" customHeight="1" x14ac:dyDescent="0.25">
      <c r="A149" s="21" t="s">
        <v>70</v>
      </c>
      <c r="B149" s="21" t="s">
        <v>82</v>
      </c>
      <c r="C149" s="27">
        <v>1</v>
      </c>
      <c r="D149" s="24" t="s">
        <v>330</v>
      </c>
      <c r="F149" s="24" t="s">
        <v>79</v>
      </c>
      <c r="G149" s="26">
        <v>10</v>
      </c>
      <c r="H149" s="21" t="s">
        <v>76</v>
      </c>
      <c r="I149" s="22">
        <v>1</v>
      </c>
      <c r="J149" s="112">
        <f>VLOOKUP(I149,'invulblad normen'!$A$10:$C$14,3,FALSE)</f>
        <v>0</v>
      </c>
      <c r="K149" s="22">
        <f t="shared" si="4"/>
        <v>0</v>
      </c>
      <c r="L149" s="22">
        <f t="shared" si="5"/>
        <v>0</v>
      </c>
    </row>
    <row r="150" spans="1:12" x14ac:dyDescent="0.25">
      <c r="A150" s="21" t="s">
        <v>70</v>
      </c>
      <c r="B150" s="21" t="s">
        <v>82</v>
      </c>
      <c r="C150" s="21" t="s">
        <v>418</v>
      </c>
      <c r="D150" s="24" t="s">
        <v>331</v>
      </c>
      <c r="F150" s="24" t="s">
        <v>79</v>
      </c>
      <c r="G150" s="26">
        <v>4</v>
      </c>
      <c r="H150" s="21" t="s">
        <v>75</v>
      </c>
      <c r="I150" s="22">
        <v>1</v>
      </c>
      <c r="J150" s="112">
        <f>VLOOKUP(I150,'invulblad normen'!$A$10:$C$14,3,FALSE)</f>
        <v>0</v>
      </c>
      <c r="K150" s="22">
        <f t="shared" si="4"/>
        <v>0</v>
      </c>
      <c r="L150" s="22">
        <f t="shared" si="5"/>
        <v>0</v>
      </c>
    </row>
    <row r="151" spans="1:12" x14ac:dyDescent="0.25">
      <c r="A151" s="21" t="s">
        <v>70</v>
      </c>
      <c r="B151" s="21" t="s">
        <v>82</v>
      </c>
      <c r="C151" s="27">
        <v>1</v>
      </c>
      <c r="D151" s="24" t="s">
        <v>333</v>
      </c>
      <c r="F151" s="24" t="s">
        <v>79</v>
      </c>
      <c r="G151" s="26">
        <v>24</v>
      </c>
      <c r="H151" s="21" t="s">
        <v>80</v>
      </c>
      <c r="I151" s="22">
        <v>1</v>
      </c>
      <c r="J151" s="112">
        <f>VLOOKUP(I151,'invulblad normen'!$A$10:$C$14,3,FALSE)</f>
        <v>0</v>
      </c>
      <c r="K151" s="22">
        <f t="shared" si="4"/>
        <v>0</v>
      </c>
      <c r="L151" s="22">
        <f t="shared" si="5"/>
        <v>0</v>
      </c>
    </row>
    <row r="152" spans="1:12" x14ac:dyDescent="0.25">
      <c r="A152" s="21" t="s">
        <v>70</v>
      </c>
      <c r="B152" s="21" t="s">
        <v>82</v>
      </c>
      <c r="C152" s="27">
        <v>0</v>
      </c>
      <c r="D152" s="24" t="s">
        <v>347</v>
      </c>
      <c r="F152" s="24" t="s">
        <v>79</v>
      </c>
      <c r="G152" s="26">
        <v>150</v>
      </c>
      <c r="H152" s="21" t="s">
        <v>76</v>
      </c>
      <c r="I152" s="22">
        <v>1</v>
      </c>
      <c r="J152" s="112">
        <f>VLOOKUP(I152,'invulblad normen'!$A$10:$C$14,3,FALSE)</f>
        <v>0</v>
      </c>
      <c r="K152" s="22">
        <f t="shared" si="4"/>
        <v>0</v>
      </c>
      <c r="L152" s="22">
        <f t="shared" si="5"/>
        <v>0</v>
      </c>
    </row>
    <row r="153" spans="1:12" x14ac:dyDescent="0.25">
      <c r="A153" s="21" t="s">
        <v>70</v>
      </c>
      <c r="B153" s="21" t="s">
        <v>82</v>
      </c>
      <c r="C153" s="27">
        <v>0</v>
      </c>
      <c r="D153" s="24" t="s">
        <v>383</v>
      </c>
      <c r="F153" s="24" t="s">
        <v>79</v>
      </c>
      <c r="G153" s="26">
        <v>9</v>
      </c>
      <c r="H153" s="21" t="s">
        <v>81</v>
      </c>
      <c r="I153" s="22">
        <v>1</v>
      </c>
      <c r="J153" s="112">
        <f>VLOOKUP(I153,'invulblad normen'!$A$10:$C$14,3,FALSE)</f>
        <v>0</v>
      </c>
      <c r="K153" s="22">
        <f t="shared" si="4"/>
        <v>0</v>
      </c>
      <c r="L153" s="22">
        <f t="shared" si="5"/>
        <v>0</v>
      </c>
    </row>
    <row r="154" spans="1:12" x14ac:dyDescent="0.25">
      <c r="A154" s="21" t="s">
        <v>70</v>
      </c>
      <c r="B154" s="21" t="s">
        <v>82</v>
      </c>
      <c r="C154" s="27">
        <v>1</v>
      </c>
      <c r="D154" s="24" t="s">
        <v>411</v>
      </c>
      <c r="F154" s="24" t="s">
        <v>79</v>
      </c>
      <c r="G154" s="26">
        <v>20</v>
      </c>
      <c r="H154" s="21" t="s">
        <v>83</v>
      </c>
      <c r="I154" s="22">
        <v>1</v>
      </c>
      <c r="J154" s="112">
        <f>VLOOKUP(I154,'invulblad normen'!$A$10:$C$14,3,FALSE)</f>
        <v>0</v>
      </c>
      <c r="K154" s="22">
        <f t="shared" si="4"/>
        <v>0</v>
      </c>
      <c r="L154" s="22">
        <f t="shared" si="5"/>
        <v>0</v>
      </c>
    </row>
    <row r="155" spans="1:12" x14ac:dyDescent="0.25">
      <c r="A155" s="21" t="s">
        <v>70</v>
      </c>
      <c r="B155" s="21" t="s">
        <v>82</v>
      </c>
      <c r="C155" s="27">
        <v>1</v>
      </c>
      <c r="D155" s="24" t="s">
        <v>79</v>
      </c>
      <c r="F155" s="24" t="s">
        <v>79</v>
      </c>
      <c r="G155" s="26">
        <v>33</v>
      </c>
      <c r="H155" s="21" t="s">
        <v>76</v>
      </c>
      <c r="I155" s="22">
        <v>1</v>
      </c>
      <c r="J155" s="112">
        <f>VLOOKUP(I155,'invulblad normen'!$A$10:$C$14,3,FALSE)</f>
        <v>0</v>
      </c>
      <c r="K155" s="22">
        <f t="shared" si="4"/>
        <v>0</v>
      </c>
      <c r="L155" s="22">
        <f t="shared" si="5"/>
        <v>0</v>
      </c>
    </row>
    <row r="156" spans="1:12" x14ac:dyDescent="0.25">
      <c r="A156" s="21" t="s">
        <v>70</v>
      </c>
      <c r="B156" s="21" t="s">
        <v>82</v>
      </c>
      <c r="C156" s="27">
        <v>1</v>
      </c>
      <c r="D156" s="24" t="s">
        <v>79</v>
      </c>
      <c r="F156" s="24" t="s">
        <v>79</v>
      </c>
      <c r="G156" s="26">
        <v>14</v>
      </c>
      <c r="H156" s="21" t="s">
        <v>76</v>
      </c>
      <c r="I156" s="22">
        <v>1</v>
      </c>
      <c r="J156" s="112">
        <f>VLOOKUP(I156,'invulblad normen'!$A$10:$C$14,3,FALSE)</f>
        <v>0</v>
      </c>
      <c r="K156" s="22">
        <f t="shared" si="4"/>
        <v>0</v>
      </c>
      <c r="L156" s="22">
        <f t="shared" si="5"/>
        <v>0</v>
      </c>
    </row>
    <row r="157" spans="1:12" x14ac:dyDescent="0.25">
      <c r="A157" s="21" t="s">
        <v>70</v>
      </c>
      <c r="B157" s="21" t="s">
        <v>82</v>
      </c>
      <c r="C157" s="21" t="s">
        <v>418</v>
      </c>
      <c r="D157" s="24" t="s">
        <v>79</v>
      </c>
      <c r="F157" s="24" t="s">
        <v>79</v>
      </c>
      <c r="G157" s="26">
        <v>18</v>
      </c>
      <c r="H157" s="21" t="s">
        <v>76</v>
      </c>
      <c r="I157" s="22">
        <v>1</v>
      </c>
      <c r="J157" s="112">
        <f>VLOOKUP(I157,'invulblad normen'!$A$10:$C$14,3,FALSE)</f>
        <v>0</v>
      </c>
      <c r="K157" s="22">
        <f t="shared" si="4"/>
        <v>0</v>
      </c>
      <c r="L157" s="22">
        <f t="shared" si="5"/>
        <v>0</v>
      </c>
    </row>
    <row r="158" spans="1:12" x14ac:dyDescent="0.25">
      <c r="A158" s="21" t="s">
        <v>70</v>
      </c>
      <c r="B158" s="21" t="s">
        <v>82</v>
      </c>
      <c r="C158" s="21" t="s">
        <v>418</v>
      </c>
      <c r="D158" s="24" t="s">
        <v>79</v>
      </c>
      <c r="F158" s="24" t="s">
        <v>79</v>
      </c>
      <c r="G158" s="26">
        <v>35</v>
      </c>
      <c r="H158" s="21" t="s">
        <v>75</v>
      </c>
      <c r="I158" s="22">
        <v>1</v>
      </c>
      <c r="J158" s="112">
        <f>VLOOKUP(I158,'invulblad normen'!$A$10:$C$14,3,FALSE)</f>
        <v>0</v>
      </c>
      <c r="K158" s="22">
        <f t="shared" si="4"/>
        <v>0</v>
      </c>
      <c r="L158" s="22">
        <f t="shared" si="5"/>
        <v>0</v>
      </c>
    </row>
    <row r="159" spans="1:12" x14ac:dyDescent="0.25">
      <c r="A159" s="21" t="s">
        <v>70</v>
      </c>
      <c r="B159" s="21" t="s">
        <v>82</v>
      </c>
      <c r="C159" s="21" t="s">
        <v>418</v>
      </c>
      <c r="D159" s="24" t="s">
        <v>79</v>
      </c>
      <c r="F159" s="24" t="s">
        <v>79</v>
      </c>
      <c r="G159" s="26">
        <v>46</v>
      </c>
      <c r="H159" s="21" t="s">
        <v>75</v>
      </c>
      <c r="I159" s="22">
        <v>1</v>
      </c>
      <c r="J159" s="112">
        <f>VLOOKUP(I159,'invulblad normen'!$A$10:$C$14,3,FALSE)</f>
        <v>0</v>
      </c>
      <c r="K159" s="22">
        <f t="shared" si="4"/>
        <v>0</v>
      </c>
      <c r="L159" s="22">
        <f t="shared" si="5"/>
        <v>0</v>
      </c>
    </row>
    <row r="160" spans="1:12" x14ac:dyDescent="0.25">
      <c r="A160" s="21" t="s">
        <v>70</v>
      </c>
      <c r="B160" s="22" t="s">
        <v>152</v>
      </c>
      <c r="C160" s="27">
        <v>0</v>
      </c>
      <c r="D160" s="24" t="s">
        <v>377</v>
      </c>
      <c r="E160" s="26" t="s">
        <v>264</v>
      </c>
      <c r="F160" s="24" t="s">
        <v>79</v>
      </c>
      <c r="G160" s="22">
        <v>65.7</v>
      </c>
      <c r="H160" s="21" t="s">
        <v>178</v>
      </c>
      <c r="I160" s="22">
        <v>1</v>
      </c>
      <c r="J160" s="112">
        <f>VLOOKUP(I160,'invulblad normen'!$A$10:$C$14,3,FALSE)</f>
        <v>0</v>
      </c>
      <c r="K160" s="22">
        <f t="shared" si="4"/>
        <v>0</v>
      </c>
      <c r="L160" s="22">
        <f t="shared" si="5"/>
        <v>0</v>
      </c>
    </row>
    <row r="161" spans="1:12" x14ac:dyDescent="0.25">
      <c r="A161" s="22" t="s">
        <v>70</v>
      </c>
      <c r="B161" s="22" t="s">
        <v>152</v>
      </c>
      <c r="C161" s="27">
        <v>0</v>
      </c>
      <c r="D161" s="24" t="s">
        <v>396</v>
      </c>
      <c r="E161" s="26" t="s">
        <v>263</v>
      </c>
      <c r="F161" s="22" t="s">
        <v>79</v>
      </c>
      <c r="G161" s="22">
        <v>10.4</v>
      </c>
      <c r="H161" s="22" t="s">
        <v>177</v>
      </c>
      <c r="I161" s="22">
        <v>1</v>
      </c>
      <c r="J161" s="112">
        <f>VLOOKUP(I161,'invulblad normen'!$A$10:$C$14,3,FALSE)</f>
        <v>0</v>
      </c>
      <c r="K161" s="22">
        <f t="shared" si="4"/>
        <v>0</v>
      </c>
      <c r="L161" s="22">
        <f t="shared" si="5"/>
        <v>0</v>
      </c>
    </row>
    <row r="162" spans="1:12" x14ac:dyDescent="0.25">
      <c r="A162" s="22" t="s">
        <v>70</v>
      </c>
      <c r="B162" s="22" t="s">
        <v>152</v>
      </c>
      <c r="C162" s="27">
        <v>0</v>
      </c>
      <c r="D162" s="24" t="s">
        <v>314</v>
      </c>
      <c r="E162" s="22" t="s">
        <v>265</v>
      </c>
      <c r="F162" s="22" t="s">
        <v>79</v>
      </c>
      <c r="G162" s="22">
        <v>67.3</v>
      </c>
      <c r="H162" s="22" t="s">
        <v>178</v>
      </c>
      <c r="I162" s="22">
        <v>1</v>
      </c>
      <c r="J162" s="112">
        <f>VLOOKUP(I162,'invulblad normen'!$A$10:$C$14,3,FALSE)</f>
        <v>0</v>
      </c>
      <c r="K162" s="22">
        <f t="shared" si="4"/>
        <v>0</v>
      </c>
      <c r="L162" s="22">
        <f t="shared" si="5"/>
        <v>0</v>
      </c>
    </row>
    <row r="163" spans="1:12" x14ac:dyDescent="0.25">
      <c r="A163" s="21" t="s">
        <v>70</v>
      </c>
      <c r="B163" s="22" t="s">
        <v>152</v>
      </c>
      <c r="C163" s="27">
        <v>0</v>
      </c>
      <c r="D163" s="24" t="s">
        <v>415</v>
      </c>
      <c r="E163" s="26" t="s">
        <v>266</v>
      </c>
      <c r="F163" s="24" t="s">
        <v>79</v>
      </c>
      <c r="G163" s="26">
        <v>17.100000000000001</v>
      </c>
      <c r="H163" s="21" t="s">
        <v>177</v>
      </c>
      <c r="I163" s="22">
        <v>1</v>
      </c>
      <c r="J163" s="112">
        <f>VLOOKUP(I163,'invulblad normen'!$A$10:$C$14,3,FALSE)</f>
        <v>0</v>
      </c>
      <c r="K163" s="22">
        <f t="shared" si="4"/>
        <v>0</v>
      </c>
      <c r="L163" s="22">
        <f t="shared" si="5"/>
        <v>0</v>
      </c>
    </row>
    <row r="164" spans="1:12" x14ac:dyDescent="0.25">
      <c r="A164" s="22" t="s">
        <v>70</v>
      </c>
      <c r="B164" s="22" t="s">
        <v>153</v>
      </c>
      <c r="C164" s="27">
        <v>0</v>
      </c>
      <c r="D164" s="24" t="s">
        <v>400</v>
      </c>
      <c r="E164" s="26" t="s">
        <v>274</v>
      </c>
      <c r="F164" s="22" t="s">
        <v>78</v>
      </c>
      <c r="G164" s="22">
        <v>3.5</v>
      </c>
      <c r="H164" s="22" t="s">
        <v>174</v>
      </c>
      <c r="I164" s="22">
        <v>4</v>
      </c>
      <c r="J164" s="112">
        <f>VLOOKUP(I164,'invulblad normen'!$A$10:$C$14,3,FALSE)</f>
        <v>0</v>
      </c>
      <c r="K164" s="22">
        <f t="shared" si="4"/>
        <v>0</v>
      </c>
      <c r="L164" s="22">
        <f t="shared" si="5"/>
        <v>0</v>
      </c>
    </row>
    <row r="165" spans="1:12" x14ac:dyDescent="0.25">
      <c r="A165" s="22" t="s">
        <v>70</v>
      </c>
      <c r="B165" s="22" t="s">
        <v>153</v>
      </c>
      <c r="C165" s="27">
        <v>0</v>
      </c>
      <c r="D165" s="24" t="s">
        <v>389</v>
      </c>
      <c r="E165" s="26" t="s">
        <v>275</v>
      </c>
      <c r="F165" s="22" t="s">
        <v>74</v>
      </c>
      <c r="G165" s="22">
        <v>87.3</v>
      </c>
      <c r="H165" s="22" t="s">
        <v>178</v>
      </c>
      <c r="I165" s="22">
        <v>2</v>
      </c>
      <c r="J165" s="112">
        <f>VLOOKUP(I165,'invulblad normen'!$A$10:$C$14,3,FALSE)</f>
        <v>0</v>
      </c>
      <c r="K165" s="22">
        <f t="shared" si="4"/>
        <v>0</v>
      </c>
      <c r="L165" s="22">
        <f t="shared" si="5"/>
        <v>0</v>
      </c>
    </row>
    <row r="166" spans="1:12" x14ac:dyDescent="0.25">
      <c r="A166" s="22" t="s">
        <v>70</v>
      </c>
      <c r="B166" s="22" t="s">
        <v>153</v>
      </c>
      <c r="C166" s="27">
        <v>0</v>
      </c>
      <c r="D166" s="24" t="s">
        <v>365</v>
      </c>
      <c r="E166" s="25" t="s">
        <v>276</v>
      </c>
      <c r="F166" s="23" t="s">
        <v>74</v>
      </c>
      <c r="G166" s="23">
        <v>51.5</v>
      </c>
      <c r="H166" s="23" t="s">
        <v>178</v>
      </c>
      <c r="I166" s="22">
        <v>2</v>
      </c>
      <c r="J166" s="112">
        <f>VLOOKUP(I166,'invulblad normen'!$A$10:$C$14,3,FALSE)</f>
        <v>0</v>
      </c>
      <c r="K166" s="22">
        <f t="shared" si="4"/>
        <v>0</v>
      </c>
      <c r="L166" s="22">
        <f t="shared" si="5"/>
        <v>0</v>
      </c>
    </row>
    <row r="167" spans="1:12" x14ac:dyDescent="0.25">
      <c r="A167" s="22" t="s">
        <v>70</v>
      </c>
      <c r="B167" s="22" t="s">
        <v>153</v>
      </c>
      <c r="C167" s="27">
        <v>0</v>
      </c>
      <c r="D167" s="24" t="s">
        <v>364</v>
      </c>
      <c r="E167" s="25" t="s">
        <v>277</v>
      </c>
      <c r="F167" s="23" t="s">
        <v>74</v>
      </c>
      <c r="G167" s="23">
        <v>55.3</v>
      </c>
      <c r="H167" s="23" t="s">
        <v>178</v>
      </c>
      <c r="I167" s="22">
        <v>2</v>
      </c>
      <c r="J167" s="112">
        <f>VLOOKUP(I167,'invulblad normen'!$A$10:$C$14,3,FALSE)</f>
        <v>0</v>
      </c>
      <c r="K167" s="22">
        <f t="shared" si="4"/>
        <v>0</v>
      </c>
      <c r="L167" s="22">
        <f t="shared" si="5"/>
        <v>0</v>
      </c>
    </row>
    <row r="168" spans="1:12" x14ac:dyDescent="0.25">
      <c r="A168" s="22" t="s">
        <v>70</v>
      </c>
      <c r="B168" s="22" t="s">
        <v>153</v>
      </c>
      <c r="C168" s="27">
        <v>0</v>
      </c>
      <c r="D168" s="24" t="s">
        <v>364</v>
      </c>
      <c r="E168" s="25" t="s">
        <v>278</v>
      </c>
      <c r="F168" s="23" t="s">
        <v>74</v>
      </c>
      <c r="G168" s="23">
        <v>55.3</v>
      </c>
      <c r="H168" s="23" t="s">
        <v>178</v>
      </c>
      <c r="I168" s="22">
        <v>2</v>
      </c>
      <c r="J168" s="112">
        <f>VLOOKUP(I168,'invulblad normen'!$A$10:$C$14,3,FALSE)</f>
        <v>0</v>
      </c>
      <c r="K168" s="22">
        <f t="shared" si="4"/>
        <v>0</v>
      </c>
      <c r="L168" s="22">
        <f t="shared" si="5"/>
        <v>0</v>
      </c>
    </row>
    <row r="169" spans="1:12" x14ac:dyDescent="0.25">
      <c r="A169" s="22" t="s">
        <v>70</v>
      </c>
      <c r="B169" s="22" t="s">
        <v>153</v>
      </c>
      <c r="C169" s="27">
        <v>0</v>
      </c>
      <c r="D169" s="24" t="s">
        <v>413</v>
      </c>
      <c r="E169" s="25" t="s">
        <v>279</v>
      </c>
      <c r="F169" s="22" t="s">
        <v>79</v>
      </c>
      <c r="G169" s="22">
        <v>32.4</v>
      </c>
      <c r="H169" s="22" t="s">
        <v>178</v>
      </c>
      <c r="I169" s="22">
        <v>1</v>
      </c>
      <c r="J169" s="112">
        <f>VLOOKUP(I169,'invulblad normen'!$A$10:$C$14,3,FALSE)</f>
        <v>0</v>
      </c>
      <c r="K169" s="22">
        <f t="shared" si="4"/>
        <v>0</v>
      </c>
      <c r="L169" s="22">
        <f t="shared" si="5"/>
        <v>0</v>
      </c>
    </row>
    <row r="170" spans="1:12" x14ac:dyDescent="0.25">
      <c r="A170" s="22" t="s">
        <v>70</v>
      </c>
      <c r="B170" s="22" t="s">
        <v>153</v>
      </c>
      <c r="C170" s="27">
        <v>0</v>
      </c>
      <c r="D170" s="24" t="s">
        <v>406</v>
      </c>
      <c r="E170" s="25" t="s">
        <v>280</v>
      </c>
      <c r="F170" s="22" t="s">
        <v>78</v>
      </c>
      <c r="G170" s="22">
        <v>9.8000000000000007</v>
      </c>
      <c r="H170" s="23" t="s">
        <v>174</v>
      </c>
      <c r="I170" s="22">
        <v>4</v>
      </c>
      <c r="J170" s="112">
        <f>VLOOKUP(I170,'invulblad normen'!$A$10:$C$14,3,FALSE)</f>
        <v>0</v>
      </c>
      <c r="K170" s="22">
        <f t="shared" si="4"/>
        <v>0</v>
      </c>
      <c r="L170" s="22">
        <f t="shared" si="5"/>
        <v>0</v>
      </c>
    </row>
    <row r="171" spans="1:12" x14ac:dyDescent="0.25">
      <c r="A171" s="22" t="s">
        <v>70</v>
      </c>
      <c r="B171" s="22" t="s">
        <v>153</v>
      </c>
      <c r="C171" s="27">
        <v>0</v>
      </c>
      <c r="D171" s="115" t="s">
        <v>391</v>
      </c>
      <c r="E171" s="25" t="s">
        <v>281</v>
      </c>
      <c r="F171" s="22" t="s">
        <v>91</v>
      </c>
      <c r="G171" s="19">
        <v>3.5</v>
      </c>
      <c r="H171" s="23" t="s">
        <v>178</v>
      </c>
      <c r="I171" s="22">
        <v>5</v>
      </c>
      <c r="J171" s="112">
        <f>VLOOKUP(I171,'invulblad normen'!$A$10:$C$14,3,FALSE)</f>
        <v>0</v>
      </c>
      <c r="K171" s="22">
        <f t="shared" si="4"/>
        <v>0</v>
      </c>
      <c r="L171" s="22">
        <f t="shared" si="5"/>
        <v>0</v>
      </c>
    </row>
    <row r="172" spans="1:12" x14ac:dyDescent="0.25">
      <c r="A172" s="22" t="s">
        <v>70</v>
      </c>
      <c r="B172" s="22" t="s">
        <v>153</v>
      </c>
      <c r="C172" s="27">
        <v>0</v>
      </c>
      <c r="D172" s="24" t="s">
        <v>79</v>
      </c>
      <c r="E172" s="25" t="s">
        <v>282</v>
      </c>
      <c r="F172" s="22" t="s">
        <v>79</v>
      </c>
      <c r="G172" s="19">
        <v>12.2</v>
      </c>
      <c r="H172" s="22" t="s">
        <v>178</v>
      </c>
      <c r="I172" s="22">
        <v>1</v>
      </c>
      <c r="J172" s="112">
        <f>VLOOKUP(I172,'invulblad normen'!$A$10:$C$14,3,FALSE)</f>
        <v>0</v>
      </c>
      <c r="K172" s="22">
        <f t="shared" si="4"/>
        <v>0</v>
      </c>
      <c r="L172" s="22">
        <f t="shared" si="5"/>
        <v>0</v>
      </c>
    </row>
    <row r="173" spans="1:12" x14ac:dyDescent="0.25">
      <c r="A173" s="22" t="s">
        <v>70</v>
      </c>
      <c r="B173" s="22" t="s">
        <v>153</v>
      </c>
      <c r="C173" s="27">
        <v>0</v>
      </c>
      <c r="D173" s="24" t="s">
        <v>381</v>
      </c>
      <c r="E173" s="25" t="s">
        <v>283</v>
      </c>
      <c r="F173" s="22" t="s">
        <v>78</v>
      </c>
      <c r="G173" s="22">
        <v>3.8</v>
      </c>
      <c r="H173" s="22" t="s">
        <v>174</v>
      </c>
      <c r="I173" s="22">
        <v>4</v>
      </c>
      <c r="J173" s="112">
        <f>VLOOKUP(I173,'invulblad normen'!$A$10:$C$14,3,FALSE)</f>
        <v>0</v>
      </c>
      <c r="K173" s="22">
        <f t="shared" si="4"/>
        <v>0</v>
      </c>
      <c r="L173" s="22">
        <f t="shared" si="5"/>
        <v>0</v>
      </c>
    </row>
    <row r="174" spans="1:12" x14ac:dyDescent="0.25">
      <c r="A174" s="22" t="s">
        <v>70</v>
      </c>
      <c r="B174" s="22" t="s">
        <v>153</v>
      </c>
      <c r="C174" s="27">
        <v>0</v>
      </c>
      <c r="D174" s="24" t="s">
        <v>372</v>
      </c>
      <c r="E174" s="25" t="s">
        <v>284</v>
      </c>
      <c r="F174" s="22" t="s">
        <v>79</v>
      </c>
      <c r="G174" s="22">
        <v>5.0999999999999996</v>
      </c>
      <c r="H174" s="22" t="s">
        <v>80</v>
      </c>
      <c r="I174" s="22">
        <v>1</v>
      </c>
      <c r="J174" s="112">
        <f>VLOOKUP(I174,'invulblad normen'!$A$10:$C$14,3,FALSE)</f>
        <v>0</v>
      </c>
      <c r="K174" s="22">
        <f t="shared" si="4"/>
        <v>0</v>
      </c>
      <c r="L174" s="22">
        <f t="shared" si="5"/>
        <v>0</v>
      </c>
    </row>
    <row r="175" spans="1:12" x14ac:dyDescent="0.25">
      <c r="A175" s="22" t="s">
        <v>70</v>
      </c>
      <c r="B175" s="22" t="s">
        <v>153</v>
      </c>
      <c r="C175" s="27">
        <v>0</v>
      </c>
      <c r="D175" s="24" t="s">
        <v>79</v>
      </c>
      <c r="E175" s="25" t="s">
        <v>285</v>
      </c>
      <c r="F175" s="22" t="s">
        <v>79</v>
      </c>
      <c r="G175" s="22">
        <v>11.5</v>
      </c>
      <c r="H175" s="22" t="s">
        <v>178</v>
      </c>
      <c r="I175" s="22">
        <v>1</v>
      </c>
      <c r="J175" s="112">
        <f>VLOOKUP(I175,'invulblad normen'!$A$10:$C$14,3,FALSE)</f>
        <v>0</v>
      </c>
      <c r="K175" s="22">
        <f t="shared" si="4"/>
        <v>0</v>
      </c>
      <c r="L175" s="22">
        <f t="shared" si="5"/>
        <v>0</v>
      </c>
    </row>
    <row r="176" spans="1:12" x14ac:dyDescent="0.25">
      <c r="A176" s="22" t="s">
        <v>70</v>
      </c>
      <c r="B176" s="22" t="s">
        <v>153</v>
      </c>
      <c r="C176" s="27">
        <v>1</v>
      </c>
      <c r="D176" s="24" t="s">
        <v>410</v>
      </c>
      <c r="E176" s="26" t="s">
        <v>291</v>
      </c>
      <c r="F176" s="22" t="s">
        <v>79</v>
      </c>
      <c r="G176" s="19">
        <v>35.4</v>
      </c>
      <c r="H176" s="22" t="s">
        <v>80</v>
      </c>
      <c r="I176" s="22">
        <v>1</v>
      </c>
      <c r="J176" s="112">
        <f>VLOOKUP(I176,'invulblad normen'!$A$10:$C$14,3,FALSE)</f>
        <v>0</v>
      </c>
      <c r="K176" s="22">
        <f t="shared" si="4"/>
        <v>0</v>
      </c>
      <c r="L176" s="22">
        <f t="shared" si="5"/>
        <v>0</v>
      </c>
    </row>
    <row r="177" spans="1:12" x14ac:dyDescent="0.25">
      <c r="A177" s="21" t="s">
        <v>70</v>
      </c>
      <c r="B177" s="22" t="s">
        <v>153</v>
      </c>
      <c r="C177" s="27">
        <v>1</v>
      </c>
      <c r="D177" s="24" t="s">
        <v>361</v>
      </c>
      <c r="E177" s="26" t="s">
        <v>292</v>
      </c>
      <c r="F177" s="24" t="s">
        <v>74</v>
      </c>
      <c r="G177" s="22">
        <v>28</v>
      </c>
      <c r="H177" s="21" t="s">
        <v>178</v>
      </c>
      <c r="I177" s="22">
        <v>2</v>
      </c>
      <c r="J177" s="112">
        <f>VLOOKUP(I177,'invulblad normen'!$A$10:$C$14,3,FALSE)</f>
        <v>0</v>
      </c>
      <c r="K177" s="22">
        <f t="shared" si="4"/>
        <v>0</v>
      </c>
      <c r="L177" s="22">
        <f t="shared" si="5"/>
        <v>0</v>
      </c>
    </row>
    <row r="178" spans="1:12" x14ac:dyDescent="0.25">
      <c r="A178" s="22" t="s">
        <v>70</v>
      </c>
      <c r="B178" s="22" t="s">
        <v>153</v>
      </c>
      <c r="C178" s="27">
        <v>1</v>
      </c>
      <c r="D178" s="24" t="s">
        <v>364</v>
      </c>
      <c r="E178" s="26" t="s">
        <v>293</v>
      </c>
      <c r="F178" s="22" t="s">
        <v>74</v>
      </c>
      <c r="G178" s="22">
        <v>50.4</v>
      </c>
      <c r="H178" s="22" t="s">
        <v>178</v>
      </c>
      <c r="I178" s="22">
        <v>2</v>
      </c>
      <c r="J178" s="112">
        <f>VLOOKUP(I178,'invulblad normen'!$A$10:$C$14,3,FALSE)</f>
        <v>0</v>
      </c>
      <c r="K178" s="22">
        <f t="shared" si="4"/>
        <v>0</v>
      </c>
      <c r="L178" s="22">
        <f t="shared" si="5"/>
        <v>0</v>
      </c>
    </row>
    <row r="179" spans="1:12" x14ac:dyDescent="0.25">
      <c r="A179" s="22" t="s">
        <v>70</v>
      </c>
      <c r="B179" s="22" t="s">
        <v>153</v>
      </c>
      <c r="C179" s="27">
        <v>1</v>
      </c>
      <c r="D179" s="24" t="s">
        <v>364</v>
      </c>
      <c r="E179" s="26" t="s">
        <v>294</v>
      </c>
      <c r="F179" s="22" t="s">
        <v>74</v>
      </c>
      <c r="G179" s="22">
        <v>50</v>
      </c>
      <c r="H179" s="22" t="s">
        <v>178</v>
      </c>
      <c r="I179" s="22">
        <v>2</v>
      </c>
      <c r="J179" s="112">
        <f>VLOOKUP(I179,'invulblad normen'!$A$10:$C$14,3,FALSE)</f>
        <v>0</v>
      </c>
      <c r="K179" s="22">
        <f t="shared" si="4"/>
        <v>0</v>
      </c>
      <c r="L179" s="22">
        <f t="shared" si="5"/>
        <v>0</v>
      </c>
    </row>
    <row r="180" spans="1:12" x14ac:dyDescent="0.25">
      <c r="A180" s="22" t="s">
        <v>70</v>
      </c>
      <c r="B180" s="22" t="s">
        <v>152</v>
      </c>
      <c r="C180" s="27">
        <v>0</v>
      </c>
      <c r="D180" s="24" t="s">
        <v>398</v>
      </c>
      <c r="E180" s="26" t="s">
        <v>267</v>
      </c>
      <c r="F180" s="22" t="s">
        <v>78</v>
      </c>
      <c r="G180" s="26">
        <v>5.8</v>
      </c>
      <c r="H180" s="22" t="s">
        <v>174</v>
      </c>
      <c r="I180" s="22">
        <v>4</v>
      </c>
      <c r="J180" s="112">
        <f>VLOOKUP(I180,'invulblad normen'!$A$10:$C$14,3,FALSE)</f>
        <v>0</v>
      </c>
      <c r="K180" s="22">
        <f t="shared" si="4"/>
        <v>0</v>
      </c>
      <c r="L180" s="22">
        <f t="shared" si="5"/>
        <v>0</v>
      </c>
    </row>
    <row r="181" spans="1:12" x14ac:dyDescent="0.25">
      <c r="A181" s="22" t="s">
        <v>70</v>
      </c>
      <c r="B181" s="22" t="s">
        <v>152</v>
      </c>
      <c r="C181" s="27">
        <v>0</v>
      </c>
      <c r="D181" s="24" t="s">
        <v>400</v>
      </c>
      <c r="E181" s="26" t="s">
        <v>268</v>
      </c>
      <c r="F181" s="22" t="s">
        <v>78</v>
      </c>
      <c r="G181" s="26">
        <v>5.6</v>
      </c>
      <c r="H181" s="22" t="s">
        <v>174</v>
      </c>
      <c r="I181" s="22">
        <v>4</v>
      </c>
      <c r="J181" s="112">
        <f>VLOOKUP(I181,'invulblad normen'!$A$10:$C$14,3,FALSE)</f>
        <v>0</v>
      </c>
      <c r="K181" s="22">
        <f t="shared" si="4"/>
        <v>0</v>
      </c>
      <c r="L181" s="22">
        <f t="shared" si="5"/>
        <v>0</v>
      </c>
    </row>
    <row r="182" spans="1:12" x14ac:dyDescent="0.25">
      <c r="A182" s="22" t="s">
        <v>70</v>
      </c>
      <c r="B182" s="22" t="s">
        <v>152</v>
      </c>
      <c r="C182" s="27">
        <v>0</v>
      </c>
      <c r="D182" s="115" t="s">
        <v>404</v>
      </c>
      <c r="E182" s="26" t="s">
        <v>269</v>
      </c>
      <c r="F182" s="22" t="s">
        <v>78</v>
      </c>
      <c r="G182" s="22">
        <v>4.5</v>
      </c>
      <c r="H182" s="22" t="s">
        <v>174</v>
      </c>
      <c r="I182" s="22">
        <v>4</v>
      </c>
      <c r="J182" s="112">
        <f>VLOOKUP(I182,'invulblad normen'!$A$10:$C$14,3,FALSE)</f>
        <v>0</v>
      </c>
      <c r="K182" s="22">
        <f t="shared" si="4"/>
        <v>0</v>
      </c>
      <c r="L182" s="22">
        <f t="shared" si="5"/>
        <v>0</v>
      </c>
    </row>
    <row r="183" spans="1:12" ht="14.25" customHeight="1" x14ac:dyDescent="0.25">
      <c r="A183" s="23" t="s">
        <v>70</v>
      </c>
      <c r="B183" s="23" t="s">
        <v>152</v>
      </c>
      <c r="C183" s="27">
        <v>0</v>
      </c>
      <c r="D183" s="115" t="s">
        <v>368</v>
      </c>
      <c r="E183" s="25" t="s">
        <v>270</v>
      </c>
      <c r="F183" s="24" t="s">
        <v>79</v>
      </c>
      <c r="G183" s="23">
        <v>2.2000000000000002</v>
      </c>
      <c r="H183" s="101" t="s">
        <v>178</v>
      </c>
      <c r="I183" s="22">
        <v>1</v>
      </c>
      <c r="J183" s="112">
        <f>VLOOKUP(I183,'invulblad normen'!$A$10:$C$14,3,FALSE)</f>
        <v>0</v>
      </c>
      <c r="K183" s="22">
        <f t="shared" si="4"/>
        <v>0</v>
      </c>
      <c r="L183" s="22">
        <f t="shared" si="5"/>
        <v>0</v>
      </c>
    </row>
    <row r="184" spans="1:12" x14ac:dyDescent="0.25">
      <c r="A184" s="21" t="s">
        <v>70</v>
      </c>
      <c r="B184" s="21" t="s">
        <v>155</v>
      </c>
      <c r="C184" s="27">
        <v>1</v>
      </c>
      <c r="D184" s="24" t="s">
        <v>79</v>
      </c>
      <c r="E184" s="21" t="s">
        <v>307</v>
      </c>
      <c r="F184" s="24" t="s">
        <v>79</v>
      </c>
      <c r="G184" s="25">
        <v>19.399999999999999</v>
      </c>
      <c r="H184" s="21" t="s">
        <v>178</v>
      </c>
      <c r="I184" s="22">
        <v>1</v>
      </c>
      <c r="J184" s="112">
        <f>VLOOKUP(I184,'invulblad normen'!$A$10:$C$14,3,FALSE)</f>
        <v>0</v>
      </c>
      <c r="K184" s="22">
        <f t="shared" si="4"/>
        <v>0</v>
      </c>
      <c r="L184" s="22">
        <f t="shared" si="5"/>
        <v>0</v>
      </c>
    </row>
    <row r="185" spans="1:12" x14ac:dyDescent="0.25">
      <c r="A185" s="21" t="s">
        <v>70</v>
      </c>
      <c r="B185" s="21" t="s">
        <v>155</v>
      </c>
      <c r="C185" s="27">
        <v>1</v>
      </c>
      <c r="D185" s="24" t="s">
        <v>79</v>
      </c>
      <c r="E185" s="21" t="s">
        <v>308</v>
      </c>
      <c r="F185" s="24" t="s">
        <v>79</v>
      </c>
      <c r="G185" s="25">
        <v>19.2</v>
      </c>
      <c r="H185" s="21" t="s">
        <v>178</v>
      </c>
      <c r="I185" s="22">
        <v>1</v>
      </c>
      <c r="J185" s="112">
        <f>VLOOKUP(I185,'invulblad normen'!$A$10:$C$14,3,FALSE)</f>
        <v>0</v>
      </c>
      <c r="K185" s="22">
        <f t="shared" si="4"/>
        <v>0</v>
      </c>
      <c r="L185" s="22">
        <f t="shared" si="5"/>
        <v>0</v>
      </c>
    </row>
    <row r="186" spans="1:12" ht="14.25" customHeight="1" x14ac:dyDescent="0.25">
      <c r="A186" s="21" t="s">
        <v>70</v>
      </c>
      <c r="B186" s="21" t="s">
        <v>155</v>
      </c>
      <c r="C186" s="27">
        <v>1</v>
      </c>
      <c r="D186" s="24" t="s">
        <v>400</v>
      </c>
      <c r="E186" s="21" t="s">
        <v>309</v>
      </c>
      <c r="F186" s="24" t="s">
        <v>78</v>
      </c>
      <c r="G186" s="25">
        <v>4.4000000000000004</v>
      </c>
      <c r="H186" s="21" t="s">
        <v>174</v>
      </c>
      <c r="I186" s="22">
        <v>4</v>
      </c>
      <c r="J186" s="112">
        <f>VLOOKUP(I186,'invulblad normen'!$A$10:$C$14,3,FALSE)</f>
        <v>0</v>
      </c>
      <c r="K186" s="22">
        <f t="shared" si="4"/>
        <v>0</v>
      </c>
      <c r="L186" s="22">
        <f t="shared" si="5"/>
        <v>0</v>
      </c>
    </row>
    <row r="187" spans="1:12" x14ac:dyDescent="0.25">
      <c r="A187" s="21" t="s">
        <v>70</v>
      </c>
      <c r="B187" s="21" t="s">
        <v>155</v>
      </c>
      <c r="C187" s="27">
        <v>1</v>
      </c>
      <c r="D187" s="24" t="s">
        <v>399</v>
      </c>
      <c r="E187" s="21" t="s">
        <v>310</v>
      </c>
      <c r="F187" s="24" t="s">
        <v>78</v>
      </c>
      <c r="G187" s="25">
        <v>5.2</v>
      </c>
      <c r="H187" s="21" t="s">
        <v>174</v>
      </c>
      <c r="I187" s="22">
        <v>4</v>
      </c>
      <c r="J187" s="112">
        <f>VLOOKUP(I187,'invulblad normen'!$A$10:$C$14,3,FALSE)</f>
        <v>0</v>
      </c>
      <c r="K187" s="22">
        <f t="shared" si="4"/>
        <v>0</v>
      </c>
      <c r="L187" s="22">
        <f t="shared" si="5"/>
        <v>0</v>
      </c>
    </row>
    <row r="188" spans="1:12" x14ac:dyDescent="0.25">
      <c r="A188" s="22" t="s">
        <v>70</v>
      </c>
      <c r="B188" s="22" t="s">
        <v>152</v>
      </c>
      <c r="C188" s="27">
        <v>0</v>
      </c>
      <c r="D188" s="24" t="s">
        <v>168</v>
      </c>
      <c r="E188" s="25" t="s">
        <v>271</v>
      </c>
      <c r="F188" s="24" t="s">
        <v>73</v>
      </c>
      <c r="G188" s="22">
        <v>13.7</v>
      </c>
      <c r="H188" s="22" t="s">
        <v>178</v>
      </c>
      <c r="I188" s="22">
        <v>3</v>
      </c>
      <c r="J188" s="112">
        <f>VLOOKUP(I188,'invulblad normen'!$A$10:$C$14,3,FALSE)</f>
        <v>0</v>
      </c>
      <c r="K188" s="22">
        <f t="shared" si="4"/>
        <v>0</v>
      </c>
      <c r="L188" s="22">
        <f t="shared" si="5"/>
        <v>0</v>
      </c>
    </row>
    <row r="189" spans="1:12" x14ac:dyDescent="0.25">
      <c r="A189" s="22" t="s">
        <v>70</v>
      </c>
      <c r="B189" s="22" t="s">
        <v>152</v>
      </c>
      <c r="C189" s="27">
        <v>0</v>
      </c>
      <c r="D189" s="24" t="s">
        <v>386</v>
      </c>
      <c r="E189" s="25" t="s">
        <v>272</v>
      </c>
      <c r="F189" s="24" t="s">
        <v>73</v>
      </c>
      <c r="G189" s="22">
        <v>10.7</v>
      </c>
      <c r="H189" s="22" t="s">
        <v>178</v>
      </c>
      <c r="I189" s="22">
        <v>3</v>
      </c>
      <c r="J189" s="112">
        <f>VLOOKUP(I189,'invulblad normen'!$A$10:$C$14,3,FALSE)</f>
        <v>0</v>
      </c>
      <c r="K189" s="22">
        <f t="shared" si="4"/>
        <v>0</v>
      </c>
      <c r="L189" s="22">
        <f t="shared" si="5"/>
        <v>0</v>
      </c>
    </row>
    <row r="190" spans="1:12" x14ac:dyDescent="0.25">
      <c r="A190" s="22" t="s">
        <v>70</v>
      </c>
      <c r="B190" s="22" t="s">
        <v>152</v>
      </c>
      <c r="C190" s="27">
        <v>0</v>
      </c>
      <c r="D190" s="24" t="s">
        <v>79</v>
      </c>
      <c r="E190" s="25" t="s">
        <v>273</v>
      </c>
      <c r="F190" s="22" t="s">
        <v>79</v>
      </c>
      <c r="G190" s="22">
        <v>21.9</v>
      </c>
      <c r="H190" s="22" t="s">
        <v>178</v>
      </c>
      <c r="I190" s="22">
        <v>1</v>
      </c>
      <c r="J190" s="112">
        <f>VLOOKUP(I190,'invulblad normen'!$A$10:$C$14,3,FALSE)</f>
        <v>0</v>
      </c>
      <c r="K190" s="22">
        <f t="shared" si="4"/>
        <v>0</v>
      </c>
      <c r="L190" s="22">
        <f t="shared" si="5"/>
        <v>0</v>
      </c>
    </row>
    <row r="191" spans="1:12" x14ac:dyDescent="0.25">
      <c r="A191" s="22" t="s">
        <v>70</v>
      </c>
      <c r="B191" s="22" t="s">
        <v>153</v>
      </c>
      <c r="C191" s="27">
        <v>1</v>
      </c>
      <c r="D191" s="24" t="s">
        <v>364</v>
      </c>
      <c r="E191" s="26" t="s">
        <v>295</v>
      </c>
      <c r="F191" s="22" t="s">
        <v>74</v>
      </c>
      <c r="G191" s="22">
        <v>50</v>
      </c>
      <c r="H191" s="22" t="s">
        <v>178</v>
      </c>
      <c r="I191" s="22">
        <v>2</v>
      </c>
      <c r="J191" s="112">
        <f>VLOOKUP(I191,'invulblad normen'!$A$10:$C$14,3,FALSE)</f>
        <v>0</v>
      </c>
      <c r="K191" s="22">
        <f t="shared" si="4"/>
        <v>0</v>
      </c>
      <c r="L191" s="22">
        <f t="shared" si="5"/>
        <v>0</v>
      </c>
    </row>
    <row r="192" spans="1:12" ht="14.25" customHeight="1" x14ac:dyDescent="0.25">
      <c r="A192" s="22" t="s">
        <v>70</v>
      </c>
      <c r="B192" s="22" t="s">
        <v>153</v>
      </c>
      <c r="C192" s="27">
        <v>1</v>
      </c>
      <c r="D192" s="24" t="s">
        <v>364</v>
      </c>
      <c r="E192" s="26" t="s">
        <v>296</v>
      </c>
      <c r="F192" s="22" t="s">
        <v>74</v>
      </c>
      <c r="G192" s="22">
        <v>50</v>
      </c>
      <c r="H192" s="22" t="s">
        <v>178</v>
      </c>
      <c r="I192" s="22">
        <v>2</v>
      </c>
      <c r="J192" s="112">
        <f>VLOOKUP(I192,'invulblad normen'!$A$10:$C$14,3,FALSE)</f>
        <v>0</v>
      </c>
      <c r="K192" s="22">
        <f t="shared" si="4"/>
        <v>0</v>
      </c>
      <c r="L192" s="22">
        <f t="shared" si="5"/>
        <v>0</v>
      </c>
    </row>
    <row r="193" spans="1:12" x14ac:dyDescent="0.25">
      <c r="A193" s="22" t="s">
        <v>70</v>
      </c>
      <c r="B193" s="22" t="s">
        <v>153</v>
      </c>
      <c r="C193" s="27">
        <v>1</v>
      </c>
      <c r="D193" s="24" t="s">
        <v>364</v>
      </c>
      <c r="E193" s="26" t="s">
        <v>297</v>
      </c>
      <c r="F193" s="22" t="s">
        <v>74</v>
      </c>
      <c r="G193" s="22">
        <v>49.9</v>
      </c>
      <c r="H193" s="22" t="s">
        <v>178</v>
      </c>
      <c r="I193" s="22">
        <v>2</v>
      </c>
      <c r="J193" s="112">
        <f>VLOOKUP(I193,'invulblad normen'!$A$10:$C$14,3,FALSE)</f>
        <v>0</v>
      </c>
      <c r="K193" s="22">
        <f t="shared" si="4"/>
        <v>0</v>
      </c>
      <c r="L193" s="22">
        <f t="shared" si="5"/>
        <v>0</v>
      </c>
    </row>
    <row r="194" spans="1:12" x14ac:dyDescent="0.25">
      <c r="A194" s="22" t="s">
        <v>70</v>
      </c>
      <c r="B194" s="22" t="s">
        <v>153</v>
      </c>
      <c r="C194" s="27">
        <v>1</v>
      </c>
      <c r="D194" s="24" t="s">
        <v>364</v>
      </c>
      <c r="E194" s="26" t="s">
        <v>298</v>
      </c>
      <c r="F194" s="22" t="s">
        <v>74</v>
      </c>
      <c r="G194" s="22">
        <v>50</v>
      </c>
      <c r="H194" s="22" t="s">
        <v>178</v>
      </c>
      <c r="I194" s="22">
        <v>2</v>
      </c>
      <c r="J194" s="112">
        <f>VLOOKUP(I194,'invulblad normen'!$A$10:$C$14,3,FALSE)</f>
        <v>0</v>
      </c>
      <c r="K194" s="22">
        <f t="shared" si="4"/>
        <v>0</v>
      </c>
      <c r="L194" s="22">
        <f t="shared" si="5"/>
        <v>0</v>
      </c>
    </row>
    <row r="195" spans="1:12" x14ac:dyDescent="0.25">
      <c r="A195" s="21" t="s">
        <v>70</v>
      </c>
      <c r="B195" s="22" t="s">
        <v>153</v>
      </c>
      <c r="C195" s="27">
        <v>1</v>
      </c>
      <c r="D195" s="24" t="s">
        <v>362</v>
      </c>
      <c r="E195" s="26" t="s">
        <v>299</v>
      </c>
      <c r="F195" s="24" t="s">
        <v>74</v>
      </c>
      <c r="G195" s="22">
        <v>35.5</v>
      </c>
      <c r="H195" s="21" t="s">
        <v>178</v>
      </c>
      <c r="I195" s="22">
        <v>2</v>
      </c>
      <c r="J195" s="112">
        <f>VLOOKUP(I195,'invulblad normen'!$A$10:$C$14,3,FALSE)</f>
        <v>0</v>
      </c>
      <c r="K195" s="22">
        <f t="shared" si="4"/>
        <v>0</v>
      </c>
      <c r="L195" s="22">
        <f t="shared" si="5"/>
        <v>0</v>
      </c>
    </row>
    <row r="196" spans="1:12" x14ac:dyDescent="0.25">
      <c r="A196" s="22" t="s">
        <v>70</v>
      </c>
      <c r="B196" s="22" t="s">
        <v>153</v>
      </c>
      <c r="C196" s="27">
        <v>1</v>
      </c>
      <c r="D196" s="24" t="s">
        <v>403</v>
      </c>
      <c r="E196" s="26" t="s">
        <v>300</v>
      </c>
      <c r="F196" s="22" t="s">
        <v>78</v>
      </c>
      <c r="G196" s="22">
        <v>6.5</v>
      </c>
      <c r="H196" s="22" t="s">
        <v>174</v>
      </c>
      <c r="I196" s="22">
        <v>4</v>
      </c>
      <c r="J196" s="112">
        <f>VLOOKUP(I196,'invulblad normen'!$A$10:$C$14,3,FALSE)</f>
        <v>0</v>
      </c>
      <c r="K196" s="22">
        <f t="shared" si="4"/>
        <v>0</v>
      </c>
      <c r="L196" s="22">
        <f t="shared" si="5"/>
        <v>0</v>
      </c>
    </row>
    <row r="197" spans="1:12" x14ac:dyDescent="0.25">
      <c r="A197" s="22" t="s">
        <v>70</v>
      </c>
      <c r="B197" s="22" t="s">
        <v>153</v>
      </c>
      <c r="C197" s="27">
        <v>1</v>
      </c>
      <c r="D197" s="24" t="s">
        <v>401</v>
      </c>
      <c r="E197" s="26" t="s">
        <v>301</v>
      </c>
      <c r="F197" s="22" t="s">
        <v>78</v>
      </c>
      <c r="G197" s="22">
        <v>6.5</v>
      </c>
      <c r="H197" s="22" t="s">
        <v>174</v>
      </c>
      <c r="I197" s="22">
        <v>4</v>
      </c>
      <c r="J197" s="112">
        <f>VLOOKUP(I197,'invulblad normen'!$A$10:$C$14,3,FALSE)</f>
        <v>0</v>
      </c>
      <c r="K197" s="22">
        <f t="shared" si="4"/>
        <v>0</v>
      </c>
      <c r="L197" s="22">
        <f t="shared" si="5"/>
        <v>0</v>
      </c>
    </row>
    <row r="198" spans="1:12" x14ac:dyDescent="0.25">
      <c r="A198" s="22" t="s">
        <v>70</v>
      </c>
      <c r="B198" s="22" t="s">
        <v>153</v>
      </c>
      <c r="C198" s="27">
        <v>1</v>
      </c>
      <c r="D198" s="24" t="s">
        <v>375</v>
      </c>
      <c r="E198" s="26" t="s">
        <v>302</v>
      </c>
      <c r="F198" s="22" t="s">
        <v>79</v>
      </c>
      <c r="G198" s="22">
        <v>2.7</v>
      </c>
      <c r="H198" s="22" t="s">
        <v>80</v>
      </c>
      <c r="I198" s="22">
        <v>1</v>
      </c>
      <c r="J198" s="112">
        <f>VLOOKUP(I198,'invulblad normen'!$A$10:$C$14,3,FALSE)</f>
        <v>0</v>
      </c>
      <c r="K198" s="22">
        <f t="shared" si="4"/>
        <v>0</v>
      </c>
      <c r="L198" s="22">
        <f t="shared" si="5"/>
        <v>0</v>
      </c>
    </row>
    <row r="199" spans="1:12" x14ac:dyDescent="0.25">
      <c r="A199" s="22" t="s">
        <v>70</v>
      </c>
      <c r="B199" s="22" t="s">
        <v>153</v>
      </c>
      <c r="C199" s="27">
        <v>1</v>
      </c>
      <c r="D199" s="24" t="s">
        <v>326</v>
      </c>
      <c r="E199" s="26" t="s">
        <v>303</v>
      </c>
      <c r="F199" s="24" t="s">
        <v>73</v>
      </c>
      <c r="G199" s="22">
        <v>23.5</v>
      </c>
      <c r="H199" s="22" t="s">
        <v>177</v>
      </c>
      <c r="I199" s="22">
        <v>3</v>
      </c>
      <c r="J199" s="112">
        <f>VLOOKUP(I199,'invulblad normen'!$A$10:$C$14,3,FALSE)</f>
        <v>0</v>
      </c>
      <c r="K199" s="22">
        <f t="shared" ref="K199:K262" si="6">J199*G199</f>
        <v>0</v>
      </c>
      <c r="L199" s="22">
        <f t="shared" ref="L199:L262" si="7">K199/200</f>
        <v>0</v>
      </c>
    </row>
    <row r="200" spans="1:12" x14ac:dyDescent="0.25">
      <c r="A200" s="22" t="s">
        <v>70</v>
      </c>
      <c r="B200" s="22" t="s">
        <v>153</v>
      </c>
      <c r="C200" s="27">
        <v>1</v>
      </c>
      <c r="D200" s="24" t="s">
        <v>403</v>
      </c>
      <c r="E200" s="26" t="s">
        <v>304</v>
      </c>
      <c r="F200" s="22" t="s">
        <v>78</v>
      </c>
      <c r="G200" s="22">
        <v>5</v>
      </c>
      <c r="H200" s="22" t="s">
        <v>174</v>
      </c>
      <c r="I200" s="22">
        <v>4</v>
      </c>
      <c r="J200" s="112">
        <f>VLOOKUP(I200,'invulblad normen'!$A$10:$C$14,3,FALSE)</f>
        <v>0</v>
      </c>
      <c r="K200" s="22">
        <f t="shared" si="6"/>
        <v>0</v>
      </c>
      <c r="L200" s="22">
        <f t="shared" si="7"/>
        <v>0</v>
      </c>
    </row>
    <row r="201" spans="1:12" x14ac:dyDescent="0.25">
      <c r="A201" s="22" t="s">
        <v>70</v>
      </c>
      <c r="B201" s="22" t="s">
        <v>153</v>
      </c>
      <c r="C201" s="27">
        <v>1</v>
      </c>
      <c r="D201" s="24" t="s">
        <v>401</v>
      </c>
      <c r="E201" s="26" t="s">
        <v>305</v>
      </c>
      <c r="F201" s="22" t="s">
        <v>78</v>
      </c>
      <c r="G201" s="22">
        <v>5</v>
      </c>
      <c r="H201" s="22" t="s">
        <v>174</v>
      </c>
      <c r="I201" s="22">
        <v>4</v>
      </c>
      <c r="J201" s="112">
        <f>VLOOKUP(I201,'invulblad normen'!$A$10:$C$14,3,FALSE)</f>
        <v>0</v>
      </c>
      <c r="K201" s="22">
        <f t="shared" si="6"/>
        <v>0</v>
      </c>
      <c r="L201" s="22">
        <f t="shared" si="7"/>
        <v>0</v>
      </c>
    </row>
    <row r="202" spans="1:12" x14ac:dyDescent="0.25">
      <c r="A202" s="21" t="s">
        <v>70</v>
      </c>
      <c r="B202" s="22" t="s">
        <v>153</v>
      </c>
      <c r="C202" s="27">
        <v>1</v>
      </c>
      <c r="D202" s="24" t="s">
        <v>79</v>
      </c>
      <c r="E202" s="21" t="s">
        <v>306</v>
      </c>
      <c r="F202" s="24" t="s">
        <v>79</v>
      </c>
      <c r="G202" s="26">
        <v>67</v>
      </c>
      <c r="H202" s="21" t="s">
        <v>178</v>
      </c>
      <c r="I202" s="22">
        <v>1</v>
      </c>
      <c r="J202" s="112">
        <f>VLOOKUP(I202,'invulblad normen'!$A$10:$C$14,3,FALSE)</f>
        <v>0</v>
      </c>
      <c r="K202" s="22">
        <f t="shared" si="6"/>
        <v>0</v>
      </c>
      <c r="L202" s="22">
        <f t="shared" si="7"/>
        <v>0</v>
      </c>
    </row>
    <row r="203" spans="1:12" x14ac:dyDescent="0.25">
      <c r="A203" s="21" t="s">
        <v>70</v>
      </c>
      <c r="B203" s="22" t="s">
        <v>153</v>
      </c>
      <c r="C203" s="27">
        <v>0</v>
      </c>
      <c r="D203" s="24" t="s">
        <v>409</v>
      </c>
      <c r="E203" s="26"/>
      <c r="F203" s="24" t="s">
        <v>79</v>
      </c>
      <c r="G203" s="52">
        <v>0</v>
      </c>
      <c r="H203" s="21" t="s">
        <v>175</v>
      </c>
      <c r="I203" s="22">
        <v>1</v>
      </c>
      <c r="J203" s="112">
        <f>VLOOKUP(I203,'invulblad normen'!$A$10:$C$14,3,FALSE)</f>
        <v>0</v>
      </c>
      <c r="K203" s="22">
        <f t="shared" si="6"/>
        <v>0</v>
      </c>
      <c r="L203" s="22">
        <f t="shared" si="7"/>
        <v>0</v>
      </c>
    </row>
    <row r="204" spans="1:12" x14ac:dyDescent="0.25">
      <c r="A204" s="22" t="s">
        <v>70</v>
      </c>
      <c r="B204" s="22" t="s">
        <v>154</v>
      </c>
      <c r="C204" s="27">
        <v>0</v>
      </c>
      <c r="D204" s="24" t="s">
        <v>398</v>
      </c>
      <c r="E204" s="26" t="s">
        <v>287</v>
      </c>
      <c r="F204" s="22" t="s">
        <v>78</v>
      </c>
      <c r="G204" s="22">
        <v>3.6</v>
      </c>
      <c r="H204" s="22" t="s">
        <v>174</v>
      </c>
      <c r="I204" s="22">
        <v>4</v>
      </c>
      <c r="J204" s="112">
        <f>VLOOKUP(I204,'invulblad normen'!$A$10:$C$14,3,FALSE)</f>
        <v>0</v>
      </c>
      <c r="K204" s="22">
        <f t="shared" si="6"/>
        <v>0</v>
      </c>
      <c r="L204" s="22">
        <f t="shared" si="7"/>
        <v>0</v>
      </c>
    </row>
    <row r="205" spans="1:12" x14ac:dyDescent="0.25">
      <c r="A205" s="21" t="s">
        <v>133</v>
      </c>
      <c r="B205" s="21" t="s">
        <v>146</v>
      </c>
      <c r="C205" s="27">
        <v>1</v>
      </c>
      <c r="D205" s="24" t="s">
        <v>168</v>
      </c>
      <c r="E205" s="27">
        <v>102</v>
      </c>
      <c r="F205" s="24" t="s">
        <v>73</v>
      </c>
      <c r="G205" s="26">
        <v>6</v>
      </c>
      <c r="H205" s="21" t="s">
        <v>75</v>
      </c>
      <c r="I205" s="22">
        <v>3</v>
      </c>
      <c r="J205" s="112">
        <f>VLOOKUP(I205,'invulblad normen'!$A$10:$C$14,3,FALSE)</f>
        <v>0</v>
      </c>
      <c r="K205" s="22">
        <f t="shared" si="6"/>
        <v>0</v>
      </c>
      <c r="L205" s="22">
        <f t="shared" si="7"/>
        <v>0</v>
      </c>
    </row>
    <row r="206" spans="1:12" x14ac:dyDescent="0.25">
      <c r="A206" s="21" t="s">
        <v>133</v>
      </c>
      <c r="B206" s="21" t="s">
        <v>146</v>
      </c>
      <c r="C206" s="27">
        <v>1</v>
      </c>
      <c r="D206" s="24" t="s">
        <v>168</v>
      </c>
      <c r="E206" s="27">
        <v>116</v>
      </c>
      <c r="F206" s="24" t="s">
        <v>73</v>
      </c>
      <c r="G206" s="26">
        <v>8</v>
      </c>
      <c r="H206" s="21" t="s">
        <v>75</v>
      </c>
      <c r="I206" s="22">
        <v>3</v>
      </c>
      <c r="J206" s="112">
        <f>VLOOKUP(I206,'invulblad normen'!$A$10:$C$14,3,FALSE)</f>
        <v>0</v>
      </c>
      <c r="K206" s="22">
        <f t="shared" si="6"/>
        <v>0</v>
      </c>
      <c r="L206" s="22">
        <f t="shared" si="7"/>
        <v>0</v>
      </c>
    </row>
    <row r="207" spans="1:12" x14ac:dyDescent="0.25">
      <c r="A207" s="21" t="s">
        <v>133</v>
      </c>
      <c r="B207" s="21" t="s">
        <v>146</v>
      </c>
      <c r="C207" s="27">
        <v>1</v>
      </c>
      <c r="D207" s="24" t="s">
        <v>168</v>
      </c>
      <c r="E207" s="27">
        <v>117</v>
      </c>
      <c r="F207" s="24" t="s">
        <v>73</v>
      </c>
      <c r="G207" s="26">
        <v>18</v>
      </c>
      <c r="H207" s="21" t="s">
        <v>75</v>
      </c>
      <c r="I207" s="22">
        <v>3</v>
      </c>
      <c r="J207" s="112">
        <f>VLOOKUP(I207,'invulblad normen'!$A$10:$C$14,3,FALSE)</f>
        <v>0</v>
      </c>
      <c r="K207" s="22">
        <f t="shared" si="6"/>
        <v>0</v>
      </c>
      <c r="L207" s="22">
        <f t="shared" si="7"/>
        <v>0</v>
      </c>
    </row>
    <row r="208" spans="1:12" x14ac:dyDescent="0.25">
      <c r="A208" s="21" t="s">
        <v>133</v>
      </c>
      <c r="B208" s="21" t="s">
        <v>146</v>
      </c>
      <c r="C208" s="27">
        <v>0</v>
      </c>
      <c r="D208" s="24" t="s">
        <v>380</v>
      </c>
      <c r="E208" s="27">
        <v>5</v>
      </c>
      <c r="F208" s="24" t="s">
        <v>73</v>
      </c>
      <c r="G208" s="26">
        <v>35</v>
      </c>
      <c r="H208" s="21" t="s">
        <v>75</v>
      </c>
      <c r="I208" s="22">
        <v>3</v>
      </c>
      <c r="J208" s="112">
        <f>VLOOKUP(I208,'invulblad normen'!$A$10:$C$14,3,FALSE)</f>
        <v>0</v>
      </c>
      <c r="K208" s="22">
        <f t="shared" si="6"/>
        <v>0</v>
      </c>
      <c r="L208" s="22">
        <f t="shared" si="7"/>
        <v>0</v>
      </c>
    </row>
    <row r="209" spans="1:12" x14ac:dyDescent="0.25">
      <c r="A209" s="21" t="s">
        <v>133</v>
      </c>
      <c r="B209" s="21" t="s">
        <v>146</v>
      </c>
      <c r="C209" s="27">
        <v>1</v>
      </c>
      <c r="D209" s="24" t="s">
        <v>416</v>
      </c>
      <c r="E209" s="27">
        <v>101</v>
      </c>
      <c r="F209" s="24" t="s">
        <v>73</v>
      </c>
      <c r="G209" s="26">
        <v>66</v>
      </c>
      <c r="H209" s="21" t="s">
        <v>76</v>
      </c>
      <c r="I209" s="22">
        <v>3</v>
      </c>
      <c r="J209" s="112">
        <f>VLOOKUP(I209,'invulblad normen'!$A$10:$C$14,3,FALSE)</f>
        <v>0</v>
      </c>
      <c r="K209" s="22">
        <f t="shared" si="6"/>
        <v>0</v>
      </c>
      <c r="L209" s="22">
        <f t="shared" si="7"/>
        <v>0</v>
      </c>
    </row>
    <row r="210" spans="1:12" x14ac:dyDescent="0.25">
      <c r="A210" s="21" t="s">
        <v>133</v>
      </c>
      <c r="B210" s="21" t="s">
        <v>146</v>
      </c>
      <c r="C210" s="27">
        <v>0</v>
      </c>
      <c r="D210" s="24" t="s">
        <v>335</v>
      </c>
      <c r="E210" s="27">
        <v>2</v>
      </c>
      <c r="F210" s="24" t="s">
        <v>74</v>
      </c>
      <c r="G210" s="26">
        <v>115</v>
      </c>
      <c r="H210" s="21" t="s">
        <v>76</v>
      </c>
      <c r="I210" s="22">
        <v>2</v>
      </c>
      <c r="J210" s="112">
        <f>VLOOKUP(I210,'invulblad normen'!$A$10:$C$14,3,FALSE)</f>
        <v>0</v>
      </c>
      <c r="K210" s="22">
        <f t="shared" si="6"/>
        <v>0</v>
      </c>
      <c r="L210" s="22">
        <f t="shared" si="7"/>
        <v>0</v>
      </c>
    </row>
    <row r="211" spans="1:12" x14ac:dyDescent="0.25">
      <c r="A211" s="21" t="s">
        <v>133</v>
      </c>
      <c r="B211" s="21" t="s">
        <v>146</v>
      </c>
      <c r="C211" s="27">
        <v>0</v>
      </c>
      <c r="D211" s="24" t="s">
        <v>364</v>
      </c>
      <c r="E211" s="27">
        <v>6</v>
      </c>
      <c r="F211" s="24" t="s">
        <v>74</v>
      </c>
      <c r="G211" s="26">
        <v>54</v>
      </c>
      <c r="H211" s="21" t="s">
        <v>76</v>
      </c>
      <c r="I211" s="22">
        <v>2</v>
      </c>
      <c r="J211" s="112">
        <f>VLOOKUP(I211,'invulblad normen'!$A$10:$C$14,3,FALSE)</f>
        <v>0</v>
      </c>
      <c r="K211" s="22">
        <f t="shared" si="6"/>
        <v>0</v>
      </c>
      <c r="L211" s="22">
        <f t="shared" si="7"/>
        <v>0</v>
      </c>
    </row>
    <row r="212" spans="1:12" x14ac:dyDescent="0.25">
      <c r="A212" s="21" t="s">
        <v>133</v>
      </c>
      <c r="B212" s="21" t="s">
        <v>146</v>
      </c>
      <c r="C212" s="27">
        <v>0</v>
      </c>
      <c r="D212" s="24" t="s">
        <v>364</v>
      </c>
      <c r="E212" s="27">
        <v>7</v>
      </c>
      <c r="F212" s="24" t="s">
        <v>74</v>
      </c>
      <c r="G212" s="26">
        <v>54</v>
      </c>
      <c r="H212" s="21" t="s">
        <v>76</v>
      </c>
      <c r="I212" s="22">
        <v>2</v>
      </c>
      <c r="J212" s="112">
        <f>VLOOKUP(I212,'invulblad normen'!$A$10:$C$14,3,FALSE)</f>
        <v>0</v>
      </c>
      <c r="K212" s="22">
        <f t="shared" si="6"/>
        <v>0</v>
      </c>
      <c r="L212" s="22">
        <f t="shared" si="7"/>
        <v>0</v>
      </c>
    </row>
    <row r="213" spans="1:12" x14ac:dyDescent="0.25">
      <c r="A213" s="21" t="s">
        <v>133</v>
      </c>
      <c r="B213" s="21" t="s">
        <v>146</v>
      </c>
      <c r="C213" s="27">
        <v>1</v>
      </c>
      <c r="D213" s="24" t="s">
        <v>364</v>
      </c>
      <c r="E213" s="27">
        <v>103</v>
      </c>
      <c r="F213" s="24" t="s">
        <v>74</v>
      </c>
      <c r="G213" s="26">
        <v>57</v>
      </c>
      <c r="H213" s="21" t="s">
        <v>76</v>
      </c>
      <c r="I213" s="22">
        <v>2</v>
      </c>
      <c r="J213" s="112">
        <f>VLOOKUP(I213,'invulblad normen'!$A$10:$C$14,3,FALSE)</f>
        <v>0</v>
      </c>
      <c r="K213" s="22">
        <f t="shared" si="6"/>
        <v>0</v>
      </c>
      <c r="L213" s="22">
        <f t="shared" si="7"/>
        <v>0</v>
      </c>
    </row>
    <row r="214" spans="1:12" x14ac:dyDescent="0.25">
      <c r="A214" s="21" t="s">
        <v>133</v>
      </c>
      <c r="B214" s="21" t="s">
        <v>146</v>
      </c>
      <c r="C214" s="27">
        <v>1</v>
      </c>
      <c r="D214" s="24" t="s">
        <v>364</v>
      </c>
      <c r="E214" s="27">
        <v>105</v>
      </c>
      <c r="F214" s="24" t="s">
        <v>74</v>
      </c>
      <c r="G214" s="26">
        <v>57</v>
      </c>
      <c r="H214" s="21" t="s">
        <v>76</v>
      </c>
      <c r="I214" s="22">
        <v>2</v>
      </c>
      <c r="J214" s="112">
        <f>VLOOKUP(I214,'invulblad normen'!$A$10:$C$14,3,FALSE)</f>
        <v>0</v>
      </c>
      <c r="K214" s="22">
        <f t="shared" si="6"/>
        <v>0</v>
      </c>
      <c r="L214" s="22">
        <f t="shared" si="7"/>
        <v>0</v>
      </c>
    </row>
    <row r="215" spans="1:12" x14ac:dyDescent="0.25">
      <c r="A215" s="21" t="s">
        <v>133</v>
      </c>
      <c r="B215" s="21" t="s">
        <v>146</v>
      </c>
      <c r="C215" s="27">
        <v>1</v>
      </c>
      <c r="D215" s="24" t="s">
        <v>364</v>
      </c>
      <c r="E215" s="27">
        <v>107</v>
      </c>
      <c r="F215" s="24" t="s">
        <v>74</v>
      </c>
      <c r="G215" s="26">
        <v>57</v>
      </c>
      <c r="H215" s="21" t="s">
        <v>76</v>
      </c>
      <c r="I215" s="22">
        <v>2</v>
      </c>
      <c r="J215" s="112">
        <f>VLOOKUP(I215,'invulblad normen'!$A$10:$C$14,3,FALSE)</f>
        <v>0</v>
      </c>
      <c r="K215" s="22">
        <f t="shared" si="6"/>
        <v>0</v>
      </c>
      <c r="L215" s="22">
        <f t="shared" si="7"/>
        <v>0</v>
      </c>
    </row>
    <row r="216" spans="1:12" x14ac:dyDescent="0.25">
      <c r="A216" s="21" t="s">
        <v>133</v>
      </c>
      <c r="B216" s="21" t="s">
        <v>146</v>
      </c>
      <c r="C216" s="27">
        <v>1</v>
      </c>
      <c r="D216" s="24" t="s">
        <v>364</v>
      </c>
      <c r="E216" s="27">
        <v>108</v>
      </c>
      <c r="F216" s="24" t="s">
        <v>74</v>
      </c>
      <c r="G216" s="26">
        <v>57</v>
      </c>
      <c r="H216" s="21" t="s">
        <v>76</v>
      </c>
      <c r="I216" s="22">
        <v>2</v>
      </c>
      <c r="J216" s="112">
        <f>VLOOKUP(I216,'invulblad normen'!$A$10:$C$14,3,FALSE)</f>
        <v>0</v>
      </c>
      <c r="K216" s="22">
        <f t="shared" si="6"/>
        <v>0</v>
      </c>
      <c r="L216" s="22">
        <f t="shared" si="7"/>
        <v>0</v>
      </c>
    </row>
    <row r="217" spans="1:12" x14ac:dyDescent="0.25">
      <c r="A217" s="21" t="s">
        <v>133</v>
      </c>
      <c r="B217" s="21" t="s">
        <v>146</v>
      </c>
      <c r="C217" s="27">
        <v>1</v>
      </c>
      <c r="D217" s="24" t="s">
        <v>364</v>
      </c>
      <c r="E217" s="27">
        <v>110</v>
      </c>
      <c r="F217" s="24" t="s">
        <v>74</v>
      </c>
      <c r="G217" s="26">
        <v>57</v>
      </c>
      <c r="H217" s="21" t="s">
        <v>76</v>
      </c>
      <c r="I217" s="22">
        <v>2</v>
      </c>
      <c r="J217" s="112">
        <f>VLOOKUP(I217,'invulblad normen'!$A$10:$C$14,3,FALSE)</f>
        <v>0</v>
      </c>
      <c r="K217" s="22">
        <f t="shared" si="6"/>
        <v>0</v>
      </c>
      <c r="L217" s="22">
        <f t="shared" si="7"/>
        <v>0</v>
      </c>
    </row>
    <row r="218" spans="1:12" x14ac:dyDescent="0.25">
      <c r="A218" s="21" t="s">
        <v>133</v>
      </c>
      <c r="B218" s="21" t="s">
        <v>146</v>
      </c>
      <c r="C218" s="27">
        <v>1</v>
      </c>
      <c r="D218" s="24" t="s">
        <v>364</v>
      </c>
      <c r="E218" s="27">
        <v>113</v>
      </c>
      <c r="F218" s="24" t="s">
        <v>74</v>
      </c>
      <c r="G218" s="26">
        <v>57</v>
      </c>
      <c r="H218" s="21" t="s">
        <v>76</v>
      </c>
      <c r="I218" s="22">
        <v>2</v>
      </c>
      <c r="J218" s="112">
        <f>VLOOKUP(I218,'invulblad normen'!$A$10:$C$14,3,FALSE)</f>
        <v>0</v>
      </c>
      <c r="K218" s="22">
        <f t="shared" si="6"/>
        <v>0</v>
      </c>
      <c r="L218" s="22">
        <f t="shared" si="7"/>
        <v>0</v>
      </c>
    </row>
    <row r="219" spans="1:12" x14ac:dyDescent="0.25">
      <c r="A219" s="21" t="s">
        <v>133</v>
      </c>
      <c r="B219" s="21" t="s">
        <v>146</v>
      </c>
      <c r="C219" s="27">
        <v>1</v>
      </c>
      <c r="D219" s="24" t="s">
        <v>364</v>
      </c>
      <c r="E219" s="27">
        <v>114</v>
      </c>
      <c r="F219" s="24" t="s">
        <v>74</v>
      </c>
      <c r="G219" s="26">
        <v>57</v>
      </c>
      <c r="H219" s="21" t="s">
        <v>76</v>
      </c>
      <c r="I219" s="22">
        <v>2</v>
      </c>
      <c r="J219" s="112">
        <f>VLOOKUP(I219,'invulblad normen'!$A$10:$C$14,3,FALSE)</f>
        <v>0</v>
      </c>
      <c r="K219" s="22">
        <f t="shared" si="6"/>
        <v>0</v>
      </c>
      <c r="L219" s="22">
        <f t="shared" si="7"/>
        <v>0</v>
      </c>
    </row>
    <row r="220" spans="1:12" x14ac:dyDescent="0.25">
      <c r="A220" s="21" t="s">
        <v>133</v>
      </c>
      <c r="B220" s="21" t="s">
        <v>146</v>
      </c>
      <c r="C220" s="27">
        <v>1</v>
      </c>
      <c r="D220" s="24" t="s">
        <v>364</v>
      </c>
      <c r="E220" s="27">
        <v>115</v>
      </c>
      <c r="F220" s="24" t="s">
        <v>74</v>
      </c>
      <c r="G220" s="26">
        <v>57</v>
      </c>
      <c r="H220" s="21" t="s">
        <v>76</v>
      </c>
      <c r="I220" s="22">
        <v>2</v>
      </c>
      <c r="J220" s="112">
        <f>VLOOKUP(I220,'invulblad normen'!$A$10:$C$14,3,FALSE)</f>
        <v>0</v>
      </c>
      <c r="K220" s="22">
        <f t="shared" si="6"/>
        <v>0</v>
      </c>
      <c r="L220" s="22">
        <f t="shared" si="7"/>
        <v>0</v>
      </c>
    </row>
    <row r="221" spans="1:12" x14ac:dyDescent="0.25">
      <c r="A221" s="21" t="s">
        <v>133</v>
      </c>
      <c r="B221" s="21" t="s">
        <v>146</v>
      </c>
      <c r="C221" s="27">
        <v>0</v>
      </c>
      <c r="D221" s="24" t="s">
        <v>389</v>
      </c>
      <c r="E221" s="27">
        <v>10</v>
      </c>
      <c r="F221" s="24" t="s">
        <v>74</v>
      </c>
      <c r="G221" s="26">
        <v>69</v>
      </c>
      <c r="H221" s="21" t="s">
        <v>77</v>
      </c>
      <c r="I221" s="22">
        <v>2</v>
      </c>
      <c r="J221" s="112">
        <f>VLOOKUP(I221,'invulblad normen'!$A$10:$C$14,3,FALSE)</f>
        <v>0</v>
      </c>
      <c r="K221" s="22">
        <f t="shared" si="6"/>
        <v>0</v>
      </c>
      <c r="L221" s="22">
        <f t="shared" si="7"/>
        <v>0</v>
      </c>
    </row>
    <row r="222" spans="1:12" x14ac:dyDescent="0.25">
      <c r="A222" s="21" t="s">
        <v>133</v>
      </c>
      <c r="B222" s="21" t="s">
        <v>146</v>
      </c>
      <c r="C222" s="27">
        <v>0</v>
      </c>
      <c r="D222" s="24" t="s">
        <v>376</v>
      </c>
      <c r="E222" s="27">
        <v>4</v>
      </c>
      <c r="F222" s="24" t="s">
        <v>78</v>
      </c>
      <c r="G222" s="26">
        <v>18</v>
      </c>
      <c r="H222" s="21" t="s">
        <v>76</v>
      </c>
      <c r="I222" s="22">
        <v>4</v>
      </c>
      <c r="J222" s="112">
        <f>VLOOKUP(I222,'invulblad normen'!$A$10:$C$14,3,FALSE)</f>
        <v>0</v>
      </c>
      <c r="K222" s="22">
        <f t="shared" si="6"/>
        <v>0</v>
      </c>
      <c r="L222" s="22">
        <f t="shared" si="7"/>
        <v>0</v>
      </c>
    </row>
    <row r="223" spans="1:12" x14ac:dyDescent="0.25">
      <c r="A223" s="21" t="s">
        <v>133</v>
      </c>
      <c r="B223" s="21" t="s">
        <v>146</v>
      </c>
      <c r="C223" s="27">
        <v>0</v>
      </c>
      <c r="D223" s="24" t="s">
        <v>162</v>
      </c>
      <c r="E223" s="27">
        <v>3</v>
      </c>
      <c r="F223" s="24" t="s">
        <v>78</v>
      </c>
      <c r="G223" s="26">
        <v>5</v>
      </c>
      <c r="H223" s="21" t="s">
        <v>80</v>
      </c>
      <c r="I223" s="22">
        <v>4</v>
      </c>
      <c r="J223" s="112">
        <f>VLOOKUP(I223,'invulblad normen'!$A$10:$C$14,3,FALSE)</f>
        <v>0</v>
      </c>
      <c r="K223" s="22">
        <f t="shared" si="6"/>
        <v>0</v>
      </c>
      <c r="L223" s="22">
        <f t="shared" si="7"/>
        <v>0</v>
      </c>
    </row>
    <row r="224" spans="1:12" x14ac:dyDescent="0.25">
      <c r="A224" s="21" t="s">
        <v>133</v>
      </c>
      <c r="B224" s="21" t="s">
        <v>146</v>
      </c>
      <c r="C224" s="27">
        <v>0</v>
      </c>
      <c r="D224" s="24" t="s">
        <v>162</v>
      </c>
      <c r="E224" s="27">
        <v>8</v>
      </c>
      <c r="F224" s="24" t="s">
        <v>78</v>
      </c>
      <c r="G224" s="26">
        <v>5</v>
      </c>
      <c r="H224" s="21" t="s">
        <v>80</v>
      </c>
      <c r="I224" s="22">
        <v>4</v>
      </c>
      <c r="J224" s="112">
        <f>VLOOKUP(I224,'invulblad normen'!$A$10:$C$14,3,FALSE)</f>
        <v>0</v>
      </c>
      <c r="K224" s="22">
        <f t="shared" si="6"/>
        <v>0</v>
      </c>
      <c r="L224" s="22">
        <f t="shared" si="7"/>
        <v>0</v>
      </c>
    </row>
    <row r="225" spans="1:12" x14ac:dyDescent="0.25">
      <c r="A225" s="21" t="s">
        <v>133</v>
      </c>
      <c r="B225" s="21" t="s">
        <v>146</v>
      </c>
      <c r="C225" s="27">
        <v>0</v>
      </c>
      <c r="D225" s="24" t="s">
        <v>162</v>
      </c>
      <c r="E225" s="27">
        <v>12</v>
      </c>
      <c r="F225" s="24" t="s">
        <v>78</v>
      </c>
      <c r="G225" s="26">
        <v>5</v>
      </c>
      <c r="H225" s="21" t="s">
        <v>80</v>
      </c>
      <c r="I225" s="22">
        <v>4</v>
      </c>
      <c r="J225" s="112">
        <f>VLOOKUP(I225,'invulblad normen'!$A$10:$C$14,3,FALSE)</f>
        <v>0</v>
      </c>
      <c r="K225" s="22">
        <f t="shared" si="6"/>
        <v>0</v>
      </c>
      <c r="L225" s="22">
        <f t="shared" si="7"/>
        <v>0</v>
      </c>
    </row>
    <row r="226" spans="1:12" x14ac:dyDescent="0.25">
      <c r="A226" s="21" t="s">
        <v>133</v>
      </c>
      <c r="B226" s="21" t="s">
        <v>146</v>
      </c>
      <c r="C226" s="27">
        <v>1</v>
      </c>
      <c r="D226" s="24" t="s">
        <v>162</v>
      </c>
      <c r="E226" s="27">
        <v>104</v>
      </c>
      <c r="F226" s="24" t="s">
        <v>78</v>
      </c>
      <c r="G226" s="26">
        <v>5</v>
      </c>
      <c r="H226" s="21" t="s">
        <v>80</v>
      </c>
      <c r="I226" s="22">
        <v>4</v>
      </c>
      <c r="J226" s="112">
        <f>VLOOKUP(I226,'invulblad normen'!$A$10:$C$14,3,FALSE)</f>
        <v>0</v>
      </c>
      <c r="K226" s="22">
        <f t="shared" si="6"/>
        <v>0</v>
      </c>
      <c r="L226" s="22">
        <f t="shared" si="7"/>
        <v>0</v>
      </c>
    </row>
    <row r="227" spans="1:12" x14ac:dyDescent="0.25">
      <c r="A227" s="21" t="s">
        <v>133</v>
      </c>
      <c r="B227" s="21" t="s">
        <v>146</v>
      </c>
      <c r="C227" s="27">
        <v>1</v>
      </c>
      <c r="D227" s="24" t="s">
        <v>162</v>
      </c>
      <c r="E227" s="27">
        <v>106</v>
      </c>
      <c r="F227" s="24" t="s">
        <v>78</v>
      </c>
      <c r="G227" s="26">
        <v>5</v>
      </c>
      <c r="H227" s="21" t="s">
        <v>80</v>
      </c>
      <c r="I227" s="22">
        <v>4</v>
      </c>
      <c r="J227" s="112">
        <f>VLOOKUP(I227,'invulblad normen'!$A$10:$C$14,3,FALSE)</f>
        <v>0</v>
      </c>
      <c r="K227" s="22">
        <f t="shared" si="6"/>
        <v>0</v>
      </c>
      <c r="L227" s="22">
        <f t="shared" si="7"/>
        <v>0</v>
      </c>
    </row>
    <row r="228" spans="1:12" x14ac:dyDescent="0.25">
      <c r="A228" s="21" t="s">
        <v>133</v>
      </c>
      <c r="B228" s="21" t="s">
        <v>146</v>
      </c>
      <c r="C228" s="27">
        <v>1</v>
      </c>
      <c r="D228" s="24" t="s">
        <v>162</v>
      </c>
      <c r="E228" s="27">
        <v>109</v>
      </c>
      <c r="F228" s="24" t="s">
        <v>78</v>
      </c>
      <c r="G228" s="26">
        <v>5</v>
      </c>
      <c r="H228" s="21" t="s">
        <v>80</v>
      </c>
      <c r="I228" s="22">
        <v>4</v>
      </c>
      <c r="J228" s="112">
        <f>VLOOKUP(I228,'invulblad normen'!$A$10:$C$14,3,FALSE)</f>
        <v>0</v>
      </c>
      <c r="K228" s="22">
        <f t="shared" si="6"/>
        <v>0</v>
      </c>
      <c r="L228" s="22">
        <f t="shared" si="7"/>
        <v>0</v>
      </c>
    </row>
    <row r="229" spans="1:12" x14ac:dyDescent="0.25">
      <c r="A229" s="21" t="s">
        <v>133</v>
      </c>
      <c r="B229" s="21" t="s">
        <v>146</v>
      </c>
      <c r="C229" s="27">
        <v>1</v>
      </c>
      <c r="D229" s="24" t="s">
        <v>162</v>
      </c>
      <c r="E229" s="27">
        <v>112</v>
      </c>
      <c r="F229" s="24" t="s">
        <v>78</v>
      </c>
      <c r="G229" s="26">
        <v>5</v>
      </c>
      <c r="H229" s="21" t="s">
        <v>80</v>
      </c>
      <c r="I229" s="22">
        <v>4</v>
      </c>
      <c r="J229" s="112">
        <f>VLOOKUP(I229,'invulblad normen'!$A$10:$C$14,3,FALSE)</f>
        <v>0</v>
      </c>
      <c r="K229" s="22">
        <f t="shared" si="6"/>
        <v>0</v>
      </c>
      <c r="L229" s="22">
        <f t="shared" si="7"/>
        <v>0</v>
      </c>
    </row>
    <row r="230" spans="1:12" x14ac:dyDescent="0.25">
      <c r="A230" s="21" t="s">
        <v>133</v>
      </c>
      <c r="B230" s="21" t="s">
        <v>146</v>
      </c>
      <c r="C230" s="27">
        <v>0</v>
      </c>
      <c r="D230" s="24" t="s">
        <v>164</v>
      </c>
      <c r="E230" s="27">
        <v>1</v>
      </c>
      <c r="F230" s="24" t="s">
        <v>79</v>
      </c>
      <c r="G230" s="26">
        <v>7</v>
      </c>
      <c r="H230" s="21" t="s">
        <v>75</v>
      </c>
      <c r="I230" s="22">
        <v>1</v>
      </c>
      <c r="J230" s="112">
        <f>VLOOKUP(I230,'invulblad normen'!$A$10:$C$14,3,FALSE)</f>
        <v>0</v>
      </c>
      <c r="K230" s="22">
        <f t="shared" si="6"/>
        <v>0</v>
      </c>
      <c r="L230" s="22">
        <f t="shared" si="7"/>
        <v>0</v>
      </c>
    </row>
    <row r="231" spans="1:12" x14ac:dyDescent="0.25">
      <c r="A231" s="21" t="s">
        <v>133</v>
      </c>
      <c r="B231" s="21" t="s">
        <v>146</v>
      </c>
      <c r="C231" s="27">
        <v>0</v>
      </c>
      <c r="D231" s="24" t="s">
        <v>409</v>
      </c>
      <c r="E231" s="27">
        <v>11</v>
      </c>
      <c r="F231" s="24" t="s">
        <v>79</v>
      </c>
      <c r="G231" s="26">
        <v>9</v>
      </c>
      <c r="H231" s="21" t="s">
        <v>170</v>
      </c>
      <c r="I231" s="22">
        <v>1</v>
      </c>
      <c r="J231" s="112">
        <f>VLOOKUP(I231,'invulblad normen'!$A$10:$C$14,3,FALSE)</f>
        <v>0</v>
      </c>
      <c r="K231" s="22">
        <f t="shared" si="6"/>
        <v>0</v>
      </c>
      <c r="L231" s="22">
        <f t="shared" si="7"/>
        <v>0</v>
      </c>
    </row>
    <row r="232" spans="1:12" x14ac:dyDescent="0.25">
      <c r="A232" s="21" t="s">
        <v>133</v>
      </c>
      <c r="B232" s="21" t="s">
        <v>146</v>
      </c>
      <c r="C232" s="27">
        <v>0</v>
      </c>
      <c r="D232" s="24" t="s">
        <v>79</v>
      </c>
      <c r="E232" s="27">
        <v>9</v>
      </c>
      <c r="F232" s="24" t="s">
        <v>79</v>
      </c>
      <c r="G232" s="26">
        <v>21</v>
      </c>
      <c r="H232" s="21" t="s">
        <v>76</v>
      </c>
      <c r="I232" s="22">
        <v>1</v>
      </c>
      <c r="J232" s="112">
        <f>VLOOKUP(I232,'invulblad normen'!$A$10:$C$14,3,FALSE)</f>
        <v>0</v>
      </c>
      <c r="K232" s="22">
        <f t="shared" si="6"/>
        <v>0</v>
      </c>
      <c r="L232" s="22">
        <f t="shared" si="7"/>
        <v>0</v>
      </c>
    </row>
    <row r="233" spans="1:12" x14ac:dyDescent="0.25">
      <c r="A233" s="21" t="s">
        <v>133</v>
      </c>
      <c r="B233" s="21" t="s">
        <v>146</v>
      </c>
      <c r="C233" s="27">
        <v>1</v>
      </c>
      <c r="D233" s="24" t="s">
        <v>79</v>
      </c>
      <c r="E233" s="27">
        <v>111</v>
      </c>
      <c r="F233" s="24" t="s">
        <v>79</v>
      </c>
      <c r="G233" s="26">
        <v>80</v>
      </c>
      <c r="H233" s="21" t="s">
        <v>76</v>
      </c>
      <c r="I233" s="22">
        <v>1</v>
      </c>
      <c r="J233" s="112">
        <f>VLOOKUP(I233,'invulblad normen'!$A$10:$C$14,3,FALSE)</f>
        <v>0</v>
      </c>
      <c r="K233" s="22">
        <f t="shared" si="6"/>
        <v>0</v>
      </c>
      <c r="L233" s="22">
        <f t="shared" si="7"/>
        <v>0</v>
      </c>
    </row>
    <row r="234" spans="1:12" x14ac:dyDescent="0.25">
      <c r="A234" s="21" t="s">
        <v>133</v>
      </c>
      <c r="B234" s="21" t="s">
        <v>145</v>
      </c>
      <c r="C234" s="27">
        <v>0</v>
      </c>
      <c r="D234" s="24" t="s">
        <v>168</v>
      </c>
      <c r="E234" s="27">
        <v>9</v>
      </c>
      <c r="F234" s="24" t="s">
        <v>73</v>
      </c>
      <c r="G234" s="26">
        <v>13</v>
      </c>
      <c r="H234" s="21" t="s">
        <v>76</v>
      </c>
      <c r="I234" s="22">
        <v>3</v>
      </c>
      <c r="J234" s="112">
        <f>VLOOKUP(I234,'invulblad normen'!$A$10:$C$14,3,FALSE)</f>
        <v>0</v>
      </c>
      <c r="K234" s="22">
        <f t="shared" si="6"/>
        <v>0</v>
      </c>
      <c r="L234" s="22">
        <f t="shared" si="7"/>
        <v>0</v>
      </c>
    </row>
    <row r="235" spans="1:12" x14ac:dyDescent="0.25">
      <c r="A235" s="21" t="s">
        <v>133</v>
      </c>
      <c r="B235" s="21" t="s">
        <v>145</v>
      </c>
      <c r="C235" s="27">
        <v>0</v>
      </c>
      <c r="D235" s="24" t="s">
        <v>168</v>
      </c>
      <c r="E235" s="27">
        <v>10</v>
      </c>
      <c r="F235" s="24" t="s">
        <v>73</v>
      </c>
      <c r="G235" s="26">
        <v>35</v>
      </c>
      <c r="H235" s="21" t="s">
        <v>76</v>
      </c>
      <c r="I235" s="22">
        <v>3</v>
      </c>
      <c r="J235" s="112">
        <f>VLOOKUP(I235,'invulblad normen'!$A$10:$C$14,3,FALSE)</f>
        <v>0</v>
      </c>
      <c r="K235" s="22">
        <f t="shared" si="6"/>
        <v>0</v>
      </c>
      <c r="L235" s="22">
        <f t="shared" si="7"/>
        <v>0</v>
      </c>
    </row>
    <row r="236" spans="1:12" x14ac:dyDescent="0.25">
      <c r="A236" s="21" t="s">
        <v>133</v>
      </c>
      <c r="B236" s="21" t="s">
        <v>145</v>
      </c>
      <c r="C236" s="27">
        <v>0</v>
      </c>
      <c r="D236" s="24" t="s">
        <v>336</v>
      </c>
      <c r="E236" s="27">
        <v>2</v>
      </c>
      <c r="F236" s="24" t="s">
        <v>74</v>
      </c>
      <c r="G236" s="26">
        <v>110</v>
      </c>
      <c r="H236" s="21" t="s">
        <v>76</v>
      </c>
      <c r="I236" s="22">
        <v>2</v>
      </c>
      <c r="J236" s="112">
        <f>VLOOKUP(I236,'invulblad normen'!$A$10:$C$14,3,FALSE)</f>
        <v>0</v>
      </c>
      <c r="K236" s="22">
        <f t="shared" si="6"/>
        <v>0</v>
      </c>
      <c r="L236" s="22">
        <f t="shared" si="7"/>
        <v>0</v>
      </c>
    </row>
    <row r="237" spans="1:12" x14ac:dyDescent="0.25">
      <c r="A237" s="21" t="s">
        <v>133</v>
      </c>
      <c r="B237" s="21" t="s">
        <v>145</v>
      </c>
      <c r="C237" s="27">
        <v>0</v>
      </c>
      <c r="D237" s="24" t="s">
        <v>364</v>
      </c>
      <c r="E237" s="27">
        <v>3</v>
      </c>
      <c r="F237" s="24" t="s">
        <v>74</v>
      </c>
      <c r="G237" s="26">
        <v>54</v>
      </c>
      <c r="H237" s="21" t="s">
        <v>76</v>
      </c>
      <c r="I237" s="22">
        <v>2</v>
      </c>
      <c r="J237" s="112">
        <f>VLOOKUP(I237,'invulblad normen'!$A$10:$C$14,3,FALSE)</f>
        <v>0</v>
      </c>
      <c r="K237" s="22">
        <f t="shared" si="6"/>
        <v>0</v>
      </c>
      <c r="L237" s="22">
        <f t="shared" si="7"/>
        <v>0</v>
      </c>
    </row>
    <row r="238" spans="1:12" x14ac:dyDescent="0.25">
      <c r="A238" s="21" t="s">
        <v>133</v>
      </c>
      <c r="B238" s="21" t="s">
        <v>145</v>
      </c>
      <c r="C238" s="27">
        <v>0</v>
      </c>
      <c r="D238" s="24" t="s">
        <v>364</v>
      </c>
      <c r="E238" s="27">
        <v>4</v>
      </c>
      <c r="F238" s="24" t="s">
        <v>74</v>
      </c>
      <c r="G238" s="26">
        <v>54</v>
      </c>
      <c r="H238" s="21" t="s">
        <v>76</v>
      </c>
      <c r="I238" s="22">
        <v>2</v>
      </c>
      <c r="J238" s="112">
        <f>VLOOKUP(I238,'invulblad normen'!$A$10:$C$14,3,FALSE)</f>
        <v>0</v>
      </c>
      <c r="K238" s="22">
        <f t="shared" si="6"/>
        <v>0</v>
      </c>
      <c r="L238" s="22">
        <f t="shared" si="7"/>
        <v>0</v>
      </c>
    </row>
    <row r="239" spans="1:12" x14ac:dyDescent="0.25">
      <c r="A239" s="21" t="s">
        <v>133</v>
      </c>
      <c r="B239" s="21" t="s">
        <v>145</v>
      </c>
      <c r="C239" s="27">
        <v>0</v>
      </c>
      <c r="D239" s="24" t="s">
        <v>364</v>
      </c>
      <c r="E239" s="27">
        <v>5</v>
      </c>
      <c r="F239" s="24" t="s">
        <v>74</v>
      </c>
      <c r="G239" s="26">
        <v>54</v>
      </c>
      <c r="H239" s="21" t="s">
        <v>76</v>
      </c>
      <c r="I239" s="22">
        <v>2</v>
      </c>
      <c r="J239" s="112">
        <f>VLOOKUP(I239,'invulblad normen'!$A$10:$C$14,3,FALSE)</f>
        <v>0</v>
      </c>
      <c r="K239" s="22">
        <f t="shared" si="6"/>
        <v>0</v>
      </c>
      <c r="L239" s="22">
        <f t="shared" si="7"/>
        <v>0</v>
      </c>
    </row>
    <row r="240" spans="1:12" x14ac:dyDescent="0.25">
      <c r="A240" s="21" t="s">
        <v>133</v>
      </c>
      <c r="B240" s="21" t="s">
        <v>145</v>
      </c>
      <c r="C240" s="27">
        <v>0</v>
      </c>
      <c r="D240" s="24" t="s">
        <v>364</v>
      </c>
      <c r="E240" s="27">
        <v>11</v>
      </c>
      <c r="F240" s="24" t="s">
        <v>74</v>
      </c>
      <c r="G240" s="26">
        <v>54</v>
      </c>
      <c r="H240" s="21" t="s">
        <v>76</v>
      </c>
      <c r="I240" s="22">
        <v>2</v>
      </c>
      <c r="J240" s="112">
        <f>VLOOKUP(I240,'invulblad normen'!$A$10:$C$14,3,FALSE)</f>
        <v>0</v>
      </c>
      <c r="K240" s="22">
        <f t="shared" si="6"/>
        <v>0</v>
      </c>
      <c r="L240" s="22">
        <f t="shared" si="7"/>
        <v>0</v>
      </c>
    </row>
    <row r="241" spans="1:12" x14ac:dyDescent="0.25">
      <c r="A241" s="21" t="s">
        <v>133</v>
      </c>
      <c r="B241" s="21" t="s">
        <v>145</v>
      </c>
      <c r="C241" s="27">
        <v>0</v>
      </c>
      <c r="D241" s="24" t="s">
        <v>364</v>
      </c>
      <c r="E241" s="27">
        <v>12</v>
      </c>
      <c r="F241" s="24" t="s">
        <v>74</v>
      </c>
      <c r="G241" s="26">
        <v>54</v>
      </c>
      <c r="H241" s="21" t="s">
        <v>76</v>
      </c>
      <c r="I241" s="22">
        <v>2</v>
      </c>
      <c r="J241" s="112">
        <f>VLOOKUP(I241,'invulblad normen'!$A$10:$C$14,3,FALSE)</f>
        <v>0</v>
      </c>
      <c r="K241" s="22">
        <f t="shared" si="6"/>
        <v>0</v>
      </c>
      <c r="L241" s="22">
        <f t="shared" si="7"/>
        <v>0</v>
      </c>
    </row>
    <row r="242" spans="1:12" x14ac:dyDescent="0.25">
      <c r="A242" s="21" t="s">
        <v>133</v>
      </c>
      <c r="B242" s="21" t="s">
        <v>145</v>
      </c>
      <c r="C242" s="27">
        <v>0</v>
      </c>
      <c r="D242" s="24" t="s">
        <v>364</v>
      </c>
      <c r="E242" s="27">
        <v>19</v>
      </c>
      <c r="F242" s="24" t="s">
        <v>74</v>
      </c>
      <c r="G242" s="26">
        <v>54</v>
      </c>
      <c r="H242" s="21" t="s">
        <v>76</v>
      </c>
      <c r="I242" s="22">
        <v>2</v>
      </c>
      <c r="J242" s="112">
        <f>VLOOKUP(I242,'invulblad normen'!$A$10:$C$14,3,FALSE)</f>
        <v>0</v>
      </c>
      <c r="K242" s="22">
        <f t="shared" si="6"/>
        <v>0</v>
      </c>
      <c r="L242" s="22">
        <f t="shared" si="7"/>
        <v>0</v>
      </c>
    </row>
    <row r="243" spans="1:12" x14ac:dyDescent="0.25">
      <c r="A243" s="21" t="s">
        <v>133</v>
      </c>
      <c r="B243" s="21" t="s">
        <v>145</v>
      </c>
      <c r="C243" s="27">
        <v>0</v>
      </c>
      <c r="D243" s="24" t="s">
        <v>364</v>
      </c>
      <c r="E243" s="27">
        <v>20</v>
      </c>
      <c r="F243" s="24" t="s">
        <v>74</v>
      </c>
      <c r="G243" s="26">
        <v>54</v>
      </c>
      <c r="H243" s="21" t="s">
        <v>76</v>
      </c>
      <c r="I243" s="22">
        <v>2</v>
      </c>
      <c r="J243" s="112">
        <f>VLOOKUP(I243,'invulblad normen'!$A$10:$C$14,3,FALSE)</f>
        <v>0</v>
      </c>
      <c r="K243" s="22">
        <f t="shared" si="6"/>
        <v>0</v>
      </c>
      <c r="L243" s="22">
        <f t="shared" si="7"/>
        <v>0</v>
      </c>
    </row>
    <row r="244" spans="1:12" x14ac:dyDescent="0.25">
      <c r="A244" s="21" t="s">
        <v>133</v>
      </c>
      <c r="B244" s="21" t="s">
        <v>145</v>
      </c>
      <c r="C244" s="27">
        <v>0</v>
      </c>
      <c r="D244" s="24" t="s">
        <v>364</v>
      </c>
      <c r="E244" s="27">
        <v>21</v>
      </c>
      <c r="F244" s="24" t="s">
        <v>74</v>
      </c>
      <c r="G244" s="26">
        <v>54</v>
      </c>
      <c r="H244" s="21" t="s">
        <v>76</v>
      </c>
      <c r="I244" s="22">
        <v>2</v>
      </c>
      <c r="J244" s="112">
        <f>VLOOKUP(I244,'invulblad normen'!$A$10:$C$14,3,FALSE)</f>
        <v>0</v>
      </c>
      <c r="K244" s="22">
        <f t="shared" si="6"/>
        <v>0</v>
      </c>
      <c r="L244" s="22">
        <f t="shared" si="7"/>
        <v>0</v>
      </c>
    </row>
    <row r="245" spans="1:12" x14ac:dyDescent="0.25">
      <c r="A245" s="21" t="s">
        <v>133</v>
      </c>
      <c r="B245" s="21" t="s">
        <v>145</v>
      </c>
      <c r="C245" s="27">
        <v>0</v>
      </c>
      <c r="D245" s="24" t="s">
        <v>389</v>
      </c>
      <c r="E245" s="27">
        <v>6</v>
      </c>
      <c r="F245" s="24" t="s">
        <v>74</v>
      </c>
      <c r="G245" s="26">
        <v>86</v>
      </c>
      <c r="H245" s="21" t="s">
        <v>77</v>
      </c>
      <c r="I245" s="22">
        <v>2</v>
      </c>
      <c r="J245" s="112">
        <f>VLOOKUP(I245,'invulblad normen'!$A$10:$C$14,3,FALSE)</f>
        <v>0</v>
      </c>
      <c r="K245" s="22">
        <f t="shared" si="6"/>
        <v>0</v>
      </c>
      <c r="L245" s="22">
        <f t="shared" si="7"/>
        <v>0</v>
      </c>
    </row>
    <row r="246" spans="1:12" x14ac:dyDescent="0.25">
      <c r="A246" s="21" t="s">
        <v>133</v>
      </c>
      <c r="B246" s="21" t="s">
        <v>145</v>
      </c>
      <c r="C246" s="27">
        <v>0</v>
      </c>
      <c r="D246" s="24" t="s">
        <v>358</v>
      </c>
      <c r="E246" s="27">
        <v>8</v>
      </c>
      <c r="F246" s="24" t="s">
        <v>78</v>
      </c>
      <c r="G246" s="26">
        <v>6</v>
      </c>
      <c r="H246" s="21" t="s">
        <v>80</v>
      </c>
      <c r="I246" s="22">
        <v>4</v>
      </c>
      <c r="J246" s="112">
        <f>VLOOKUP(I246,'invulblad normen'!$A$10:$C$14,3,FALSE)</f>
        <v>0</v>
      </c>
      <c r="K246" s="22">
        <f t="shared" si="6"/>
        <v>0</v>
      </c>
      <c r="L246" s="22">
        <f t="shared" si="7"/>
        <v>0</v>
      </c>
    </row>
    <row r="247" spans="1:12" x14ac:dyDescent="0.25">
      <c r="A247" s="21" t="s">
        <v>133</v>
      </c>
      <c r="B247" s="21" t="s">
        <v>145</v>
      </c>
      <c r="C247" s="27">
        <v>0</v>
      </c>
      <c r="D247" s="24" t="s">
        <v>162</v>
      </c>
      <c r="E247" s="27">
        <v>14</v>
      </c>
      <c r="F247" s="24" t="s">
        <v>78</v>
      </c>
      <c r="G247" s="26">
        <v>4</v>
      </c>
      <c r="H247" s="21" t="s">
        <v>80</v>
      </c>
      <c r="I247" s="22">
        <v>4</v>
      </c>
      <c r="J247" s="112">
        <f>VLOOKUP(I247,'invulblad normen'!$A$10:$C$14,3,FALSE)</f>
        <v>0</v>
      </c>
      <c r="K247" s="22">
        <f t="shared" si="6"/>
        <v>0</v>
      </c>
      <c r="L247" s="22">
        <f t="shared" si="7"/>
        <v>0</v>
      </c>
    </row>
    <row r="248" spans="1:12" x14ac:dyDescent="0.25">
      <c r="A248" s="21" t="s">
        <v>133</v>
      </c>
      <c r="B248" s="21" t="s">
        <v>145</v>
      </c>
      <c r="C248" s="27">
        <v>0</v>
      </c>
      <c r="D248" s="24" t="s">
        <v>162</v>
      </c>
      <c r="E248" s="27">
        <v>15</v>
      </c>
      <c r="F248" s="24" t="s">
        <v>78</v>
      </c>
      <c r="G248" s="26">
        <v>4</v>
      </c>
      <c r="H248" s="21" t="s">
        <v>80</v>
      </c>
      <c r="I248" s="22">
        <v>4</v>
      </c>
      <c r="J248" s="112">
        <f>VLOOKUP(I248,'invulblad normen'!$A$10:$C$14,3,FALSE)</f>
        <v>0</v>
      </c>
      <c r="K248" s="22">
        <f t="shared" si="6"/>
        <v>0</v>
      </c>
      <c r="L248" s="22">
        <f t="shared" si="7"/>
        <v>0</v>
      </c>
    </row>
    <row r="249" spans="1:12" x14ac:dyDescent="0.25">
      <c r="A249" s="21" t="s">
        <v>133</v>
      </c>
      <c r="B249" s="21" t="s">
        <v>145</v>
      </c>
      <c r="C249" s="27">
        <v>0</v>
      </c>
      <c r="D249" s="24" t="s">
        <v>162</v>
      </c>
      <c r="E249" s="27">
        <v>22</v>
      </c>
      <c r="F249" s="24" t="s">
        <v>78</v>
      </c>
      <c r="G249" s="26">
        <v>5</v>
      </c>
      <c r="H249" s="21" t="s">
        <v>80</v>
      </c>
      <c r="I249" s="22">
        <v>4</v>
      </c>
      <c r="J249" s="112">
        <f>VLOOKUP(I249,'invulblad normen'!$A$10:$C$14,3,FALSE)</f>
        <v>0</v>
      </c>
      <c r="K249" s="22">
        <f t="shared" si="6"/>
        <v>0</v>
      </c>
      <c r="L249" s="22">
        <f t="shared" si="7"/>
        <v>0</v>
      </c>
    </row>
    <row r="250" spans="1:12" x14ac:dyDescent="0.25">
      <c r="A250" s="21" t="s">
        <v>133</v>
      </c>
      <c r="B250" s="21" t="s">
        <v>145</v>
      </c>
      <c r="C250" s="27">
        <v>0</v>
      </c>
      <c r="D250" s="24" t="s">
        <v>162</v>
      </c>
      <c r="E250" s="27">
        <v>23</v>
      </c>
      <c r="F250" s="24" t="s">
        <v>78</v>
      </c>
      <c r="G250" s="26">
        <v>6</v>
      </c>
      <c r="H250" s="21" t="s">
        <v>80</v>
      </c>
      <c r="I250" s="22">
        <v>4</v>
      </c>
      <c r="J250" s="112">
        <f>VLOOKUP(I250,'invulblad normen'!$A$10:$C$14,3,FALSE)</f>
        <v>0</v>
      </c>
      <c r="K250" s="22">
        <f t="shared" si="6"/>
        <v>0</v>
      </c>
      <c r="L250" s="22">
        <f t="shared" si="7"/>
        <v>0</v>
      </c>
    </row>
    <row r="251" spans="1:12" x14ac:dyDescent="0.25">
      <c r="A251" s="21" t="s">
        <v>133</v>
      </c>
      <c r="B251" s="21" t="s">
        <v>145</v>
      </c>
      <c r="C251" s="27">
        <v>0</v>
      </c>
      <c r="D251" s="24" t="s">
        <v>162</v>
      </c>
      <c r="E251" s="27">
        <v>24</v>
      </c>
      <c r="F251" s="24" t="s">
        <v>78</v>
      </c>
      <c r="G251" s="26">
        <v>8</v>
      </c>
      <c r="H251" s="21" t="s">
        <v>80</v>
      </c>
      <c r="I251" s="22">
        <v>4</v>
      </c>
      <c r="J251" s="112">
        <f>VLOOKUP(I251,'invulblad normen'!$A$10:$C$14,3,FALSE)</f>
        <v>0</v>
      </c>
      <c r="K251" s="22">
        <f t="shared" si="6"/>
        <v>0</v>
      </c>
      <c r="L251" s="22">
        <f t="shared" si="7"/>
        <v>0</v>
      </c>
    </row>
    <row r="252" spans="1:12" x14ac:dyDescent="0.25">
      <c r="A252" s="21" t="s">
        <v>133</v>
      </c>
      <c r="B252" s="21" t="s">
        <v>145</v>
      </c>
      <c r="C252" s="27">
        <v>0</v>
      </c>
      <c r="D252" s="24" t="s">
        <v>162</v>
      </c>
      <c r="E252" s="27">
        <v>25</v>
      </c>
      <c r="F252" s="24" t="s">
        <v>78</v>
      </c>
      <c r="G252" s="26">
        <v>6</v>
      </c>
      <c r="H252" s="21" t="s">
        <v>80</v>
      </c>
      <c r="I252" s="22">
        <v>4</v>
      </c>
      <c r="J252" s="112">
        <f>VLOOKUP(I252,'invulblad normen'!$A$10:$C$14,3,FALSE)</f>
        <v>0</v>
      </c>
      <c r="K252" s="22">
        <f t="shared" si="6"/>
        <v>0</v>
      </c>
      <c r="L252" s="22">
        <f t="shared" si="7"/>
        <v>0</v>
      </c>
    </row>
    <row r="253" spans="1:12" x14ac:dyDescent="0.25">
      <c r="A253" s="21" t="s">
        <v>133</v>
      </c>
      <c r="B253" s="21" t="s">
        <v>145</v>
      </c>
      <c r="C253" s="27">
        <v>0</v>
      </c>
      <c r="D253" s="24" t="s">
        <v>164</v>
      </c>
      <c r="E253" s="27">
        <v>1</v>
      </c>
      <c r="F253" s="24" t="s">
        <v>79</v>
      </c>
      <c r="G253" s="26">
        <v>7</v>
      </c>
      <c r="H253" s="21" t="s">
        <v>75</v>
      </c>
      <c r="I253" s="22">
        <v>1</v>
      </c>
      <c r="J253" s="112">
        <f>VLOOKUP(I253,'invulblad normen'!$A$10:$C$14,3,FALSE)</f>
        <v>0</v>
      </c>
      <c r="K253" s="22">
        <f t="shared" si="6"/>
        <v>0</v>
      </c>
      <c r="L253" s="22">
        <f t="shared" si="7"/>
        <v>0</v>
      </c>
    </row>
    <row r="254" spans="1:12" x14ac:dyDescent="0.25">
      <c r="A254" s="21" t="s">
        <v>133</v>
      </c>
      <c r="B254" s="21" t="s">
        <v>145</v>
      </c>
      <c r="C254" s="27">
        <v>0</v>
      </c>
      <c r="D254" s="24" t="s">
        <v>164</v>
      </c>
      <c r="E254" s="27">
        <v>17</v>
      </c>
      <c r="F254" s="24" t="s">
        <v>79</v>
      </c>
      <c r="G254" s="26">
        <v>7</v>
      </c>
      <c r="H254" s="21" t="s">
        <v>75</v>
      </c>
      <c r="I254" s="22">
        <v>1</v>
      </c>
      <c r="J254" s="112">
        <f>VLOOKUP(I254,'invulblad normen'!$A$10:$C$14,3,FALSE)</f>
        <v>0</v>
      </c>
      <c r="K254" s="22">
        <f t="shared" si="6"/>
        <v>0</v>
      </c>
      <c r="L254" s="22">
        <f t="shared" si="7"/>
        <v>0</v>
      </c>
    </row>
    <row r="255" spans="1:12" x14ac:dyDescent="0.25">
      <c r="A255" s="21" t="s">
        <v>133</v>
      </c>
      <c r="B255" s="21" t="s">
        <v>145</v>
      </c>
      <c r="C255" s="27">
        <v>0</v>
      </c>
      <c r="D255" s="24" t="s">
        <v>167</v>
      </c>
      <c r="E255" s="27">
        <v>13</v>
      </c>
      <c r="F255" s="24" t="s">
        <v>79</v>
      </c>
      <c r="G255" s="26">
        <v>24</v>
      </c>
      <c r="H255" s="21" t="s">
        <v>76</v>
      </c>
      <c r="I255" s="22">
        <v>1</v>
      </c>
      <c r="J255" s="112">
        <f>VLOOKUP(I255,'invulblad normen'!$A$10:$C$14,3,FALSE)</f>
        <v>0</v>
      </c>
      <c r="K255" s="22">
        <f t="shared" si="6"/>
        <v>0</v>
      </c>
      <c r="L255" s="22">
        <f t="shared" si="7"/>
        <v>0</v>
      </c>
    </row>
    <row r="256" spans="1:12" x14ac:dyDescent="0.25">
      <c r="A256" s="21" t="s">
        <v>133</v>
      </c>
      <c r="B256" s="21" t="s">
        <v>145</v>
      </c>
      <c r="C256" s="27">
        <v>0</v>
      </c>
      <c r="D256" s="24" t="s">
        <v>79</v>
      </c>
      <c r="E256" s="27">
        <v>16</v>
      </c>
      <c r="F256" s="24" t="s">
        <v>79</v>
      </c>
      <c r="G256" s="26">
        <v>27</v>
      </c>
      <c r="H256" s="21" t="s">
        <v>76</v>
      </c>
      <c r="I256" s="22">
        <v>1</v>
      </c>
      <c r="J256" s="112">
        <f>VLOOKUP(I256,'invulblad normen'!$A$10:$C$14,3,FALSE)</f>
        <v>0</v>
      </c>
      <c r="K256" s="22">
        <f t="shared" si="6"/>
        <v>0</v>
      </c>
      <c r="L256" s="22">
        <f t="shared" si="7"/>
        <v>0</v>
      </c>
    </row>
    <row r="257" spans="1:12" x14ac:dyDescent="0.25">
      <c r="A257" s="21" t="s">
        <v>133</v>
      </c>
      <c r="B257" s="21" t="s">
        <v>145</v>
      </c>
      <c r="C257" s="27">
        <v>0</v>
      </c>
      <c r="D257" s="24" t="s">
        <v>79</v>
      </c>
      <c r="E257" s="27">
        <v>18</v>
      </c>
      <c r="F257" s="24" t="s">
        <v>79</v>
      </c>
      <c r="G257" s="26">
        <v>15</v>
      </c>
      <c r="H257" s="21" t="s">
        <v>76</v>
      </c>
      <c r="I257" s="22">
        <v>1</v>
      </c>
      <c r="J257" s="112">
        <f>VLOOKUP(I257,'invulblad normen'!$A$10:$C$14,3,FALSE)</f>
        <v>0</v>
      </c>
      <c r="K257" s="22">
        <f t="shared" si="6"/>
        <v>0</v>
      </c>
      <c r="L257" s="22">
        <f t="shared" si="7"/>
        <v>0</v>
      </c>
    </row>
    <row r="258" spans="1:12" x14ac:dyDescent="0.25">
      <c r="A258" s="21" t="s">
        <v>134</v>
      </c>
      <c r="B258" s="21" t="s">
        <v>147</v>
      </c>
      <c r="C258" s="27">
        <v>0</v>
      </c>
      <c r="D258" s="24" t="s">
        <v>321</v>
      </c>
      <c r="E258" s="27">
        <v>16</v>
      </c>
      <c r="F258" s="24" t="s">
        <v>73</v>
      </c>
      <c r="G258" s="26">
        <v>6</v>
      </c>
      <c r="H258" s="21" t="s">
        <v>171</v>
      </c>
      <c r="I258" s="22">
        <v>3</v>
      </c>
      <c r="J258" s="112">
        <f>VLOOKUP(I258,'invulblad normen'!$A$10:$C$14,3,FALSE)</f>
        <v>0</v>
      </c>
      <c r="K258" s="22">
        <f t="shared" si="6"/>
        <v>0</v>
      </c>
      <c r="L258" s="22">
        <f t="shared" si="7"/>
        <v>0</v>
      </c>
    </row>
    <row r="259" spans="1:12" x14ac:dyDescent="0.25">
      <c r="A259" s="21" t="s">
        <v>134</v>
      </c>
      <c r="B259" s="21" t="s">
        <v>147</v>
      </c>
      <c r="C259" s="27">
        <v>0</v>
      </c>
      <c r="D259" s="24" t="s">
        <v>168</v>
      </c>
      <c r="E259" s="21" t="s">
        <v>209</v>
      </c>
      <c r="F259" s="24" t="s">
        <v>73</v>
      </c>
      <c r="G259" s="26">
        <v>26</v>
      </c>
      <c r="H259" s="21" t="s">
        <v>75</v>
      </c>
      <c r="I259" s="22">
        <v>3</v>
      </c>
      <c r="J259" s="112">
        <f>VLOOKUP(I259,'invulblad normen'!$A$10:$C$14,3,FALSE)</f>
        <v>0</v>
      </c>
      <c r="K259" s="22">
        <f t="shared" si="6"/>
        <v>0</v>
      </c>
      <c r="L259" s="22">
        <f t="shared" si="7"/>
        <v>0</v>
      </c>
    </row>
    <row r="260" spans="1:12" x14ac:dyDescent="0.25">
      <c r="A260" s="21" t="s">
        <v>134</v>
      </c>
      <c r="B260" s="21" t="s">
        <v>147</v>
      </c>
      <c r="C260" s="27">
        <v>0</v>
      </c>
      <c r="D260" s="24" t="s">
        <v>168</v>
      </c>
      <c r="E260" s="21" t="s">
        <v>210</v>
      </c>
      <c r="F260" s="24" t="s">
        <v>73</v>
      </c>
      <c r="G260" s="26">
        <v>25</v>
      </c>
      <c r="H260" s="21" t="s">
        <v>75</v>
      </c>
      <c r="I260" s="22">
        <v>3</v>
      </c>
      <c r="J260" s="112">
        <f>VLOOKUP(I260,'invulblad normen'!$A$10:$C$14,3,FALSE)</f>
        <v>0</v>
      </c>
      <c r="K260" s="22">
        <f t="shared" si="6"/>
        <v>0</v>
      </c>
      <c r="L260" s="22">
        <f t="shared" si="7"/>
        <v>0</v>
      </c>
    </row>
    <row r="261" spans="1:12" x14ac:dyDescent="0.25">
      <c r="A261" s="21" t="s">
        <v>134</v>
      </c>
      <c r="B261" s="21" t="s">
        <v>147</v>
      </c>
      <c r="C261" s="27">
        <v>0</v>
      </c>
      <c r="D261" s="24" t="s">
        <v>384</v>
      </c>
      <c r="E261" s="21" t="s">
        <v>208</v>
      </c>
      <c r="F261" s="24" t="s">
        <v>73</v>
      </c>
      <c r="G261" s="26">
        <v>9</v>
      </c>
      <c r="H261" s="21" t="s">
        <v>76</v>
      </c>
      <c r="I261" s="22">
        <v>3</v>
      </c>
      <c r="J261" s="112">
        <f>VLOOKUP(I261,'invulblad normen'!$A$10:$C$14,3,FALSE)</f>
        <v>0</v>
      </c>
      <c r="K261" s="22">
        <f t="shared" si="6"/>
        <v>0</v>
      </c>
      <c r="L261" s="22">
        <f t="shared" si="7"/>
        <v>0</v>
      </c>
    </row>
    <row r="262" spans="1:12" x14ac:dyDescent="0.25">
      <c r="A262" s="21" t="s">
        <v>134</v>
      </c>
      <c r="B262" s="21" t="s">
        <v>147</v>
      </c>
      <c r="C262" s="27">
        <v>0</v>
      </c>
      <c r="D262" s="24" t="s">
        <v>392</v>
      </c>
      <c r="E262" s="27">
        <v>17</v>
      </c>
      <c r="F262" s="24" t="s">
        <v>73</v>
      </c>
      <c r="G262" s="26">
        <v>5</v>
      </c>
      <c r="H262" s="21" t="s">
        <v>171</v>
      </c>
      <c r="I262" s="22">
        <v>3</v>
      </c>
      <c r="J262" s="112">
        <f>VLOOKUP(I262,'invulblad normen'!$A$10:$C$14,3,FALSE)</f>
        <v>0</v>
      </c>
      <c r="K262" s="22">
        <f t="shared" si="6"/>
        <v>0</v>
      </c>
      <c r="L262" s="22">
        <f t="shared" si="7"/>
        <v>0</v>
      </c>
    </row>
    <row r="263" spans="1:12" x14ac:dyDescent="0.25">
      <c r="A263" s="21" t="s">
        <v>134</v>
      </c>
      <c r="B263" s="21" t="s">
        <v>147</v>
      </c>
      <c r="C263" s="27">
        <v>0</v>
      </c>
      <c r="D263" s="24" t="s">
        <v>394</v>
      </c>
      <c r="E263" s="27">
        <v>40</v>
      </c>
      <c r="F263" s="24" t="s">
        <v>73</v>
      </c>
      <c r="G263" s="26">
        <v>14</v>
      </c>
      <c r="H263" s="21" t="s">
        <v>76</v>
      </c>
      <c r="I263" s="22">
        <v>3</v>
      </c>
      <c r="J263" s="112">
        <f>VLOOKUP(I263,'invulblad normen'!$A$10:$C$14,3,FALSE)</f>
        <v>0</v>
      </c>
      <c r="K263" s="22">
        <f t="shared" ref="K263:K326" si="8">J263*G263</f>
        <v>0</v>
      </c>
      <c r="L263" s="22">
        <f t="shared" ref="L263:L326" si="9">K263/200</f>
        <v>0</v>
      </c>
    </row>
    <row r="264" spans="1:12" x14ac:dyDescent="0.25">
      <c r="A264" s="21" t="s">
        <v>134</v>
      </c>
      <c r="B264" s="21" t="s">
        <v>147</v>
      </c>
      <c r="C264" s="27">
        <v>0</v>
      </c>
      <c r="D264" s="24" t="s">
        <v>338</v>
      </c>
      <c r="E264" s="27">
        <v>33</v>
      </c>
      <c r="F264" s="24" t="s">
        <v>74</v>
      </c>
      <c r="G264" s="26">
        <v>52</v>
      </c>
      <c r="H264" s="21" t="s">
        <v>171</v>
      </c>
      <c r="I264" s="22">
        <v>2</v>
      </c>
      <c r="J264" s="112">
        <f>VLOOKUP(I264,'invulblad normen'!$A$10:$C$14,3,FALSE)</f>
        <v>0</v>
      </c>
      <c r="K264" s="22">
        <f t="shared" si="8"/>
        <v>0</v>
      </c>
      <c r="L264" s="22">
        <f t="shared" si="9"/>
        <v>0</v>
      </c>
    </row>
    <row r="265" spans="1:12" x14ac:dyDescent="0.25">
      <c r="A265" s="21" t="s">
        <v>134</v>
      </c>
      <c r="B265" s="21" t="s">
        <v>147</v>
      </c>
      <c r="C265" s="27">
        <v>0</v>
      </c>
      <c r="D265" s="24" t="s">
        <v>338</v>
      </c>
      <c r="E265" s="27">
        <v>38</v>
      </c>
      <c r="F265" s="24" t="s">
        <v>74</v>
      </c>
      <c r="G265" s="26">
        <v>51</v>
      </c>
      <c r="H265" s="21" t="s">
        <v>171</v>
      </c>
      <c r="I265" s="22">
        <v>2</v>
      </c>
      <c r="J265" s="112">
        <f>VLOOKUP(I265,'invulblad normen'!$A$10:$C$14,3,FALSE)</f>
        <v>0</v>
      </c>
      <c r="K265" s="22">
        <f t="shared" si="8"/>
        <v>0</v>
      </c>
      <c r="L265" s="22">
        <f t="shared" si="9"/>
        <v>0</v>
      </c>
    </row>
    <row r="266" spans="1:12" x14ac:dyDescent="0.25">
      <c r="A266" s="21" t="s">
        <v>134</v>
      </c>
      <c r="B266" s="21" t="s">
        <v>147</v>
      </c>
      <c r="C266" s="27">
        <v>0</v>
      </c>
      <c r="D266" s="24" t="s">
        <v>338</v>
      </c>
      <c r="E266" s="27">
        <v>39</v>
      </c>
      <c r="F266" s="24" t="s">
        <v>74</v>
      </c>
      <c r="G266" s="26">
        <v>51</v>
      </c>
      <c r="H266" s="21" t="s">
        <v>171</v>
      </c>
      <c r="I266" s="22">
        <v>2</v>
      </c>
      <c r="J266" s="112">
        <f>VLOOKUP(I266,'invulblad normen'!$A$10:$C$14,3,FALSE)</f>
        <v>0</v>
      </c>
      <c r="K266" s="22">
        <f t="shared" si="8"/>
        <v>0</v>
      </c>
      <c r="L266" s="22">
        <f t="shared" si="9"/>
        <v>0</v>
      </c>
    </row>
    <row r="267" spans="1:12" x14ac:dyDescent="0.25">
      <c r="A267" s="21" t="s">
        <v>134</v>
      </c>
      <c r="B267" s="21" t="s">
        <v>147</v>
      </c>
      <c r="C267" s="27">
        <v>0</v>
      </c>
      <c r="D267" s="24" t="s">
        <v>338</v>
      </c>
      <c r="E267" s="27">
        <v>29</v>
      </c>
      <c r="F267" s="24" t="s">
        <v>74</v>
      </c>
      <c r="G267" s="26">
        <v>51</v>
      </c>
      <c r="H267" s="21" t="s">
        <v>171</v>
      </c>
      <c r="I267" s="22">
        <v>2</v>
      </c>
      <c r="J267" s="112">
        <f>VLOOKUP(I267,'invulblad normen'!$A$10:$C$14,3,FALSE)</f>
        <v>0</v>
      </c>
      <c r="K267" s="22">
        <f t="shared" si="8"/>
        <v>0</v>
      </c>
      <c r="L267" s="22">
        <f t="shared" si="9"/>
        <v>0</v>
      </c>
    </row>
    <row r="268" spans="1:12" x14ac:dyDescent="0.25">
      <c r="A268" s="21" t="s">
        <v>134</v>
      </c>
      <c r="B268" s="21" t="s">
        <v>147</v>
      </c>
      <c r="C268" s="27">
        <v>0</v>
      </c>
      <c r="D268" s="24" t="s">
        <v>338</v>
      </c>
      <c r="E268" s="27">
        <v>30</v>
      </c>
      <c r="F268" s="24" t="s">
        <v>74</v>
      </c>
      <c r="G268" s="26">
        <v>52</v>
      </c>
      <c r="H268" s="21" t="s">
        <v>171</v>
      </c>
      <c r="I268" s="22">
        <v>2</v>
      </c>
      <c r="J268" s="112">
        <f>VLOOKUP(I268,'invulblad normen'!$A$10:$C$14,3,FALSE)</f>
        <v>0</v>
      </c>
      <c r="K268" s="22">
        <f t="shared" si="8"/>
        <v>0</v>
      </c>
      <c r="L268" s="22">
        <f t="shared" si="9"/>
        <v>0</v>
      </c>
    </row>
    <row r="269" spans="1:12" x14ac:dyDescent="0.25">
      <c r="A269" s="21" t="s">
        <v>134</v>
      </c>
      <c r="B269" s="21" t="s">
        <v>147</v>
      </c>
      <c r="C269" s="27">
        <v>0</v>
      </c>
      <c r="D269" s="24" t="s">
        <v>338</v>
      </c>
      <c r="E269" s="27">
        <v>31</v>
      </c>
      <c r="F269" s="24" t="s">
        <v>74</v>
      </c>
      <c r="G269" s="26">
        <v>52</v>
      </c>
      <c r="H269" s="21" t="s">
        <v>171</v>
      </c>
      <c r="I269" s="22">
        <v>2</v>
      </c>
      <c r="J269" s="112">
        <f>VLOOKUP(I269,'invulblad normen'!$A$10:$C$14,3,FALSE)</f>
        <v>0</v>
      </c>
      <c r="K269" s="22">
        <f t="shared" si="8"/>
        <v>0</v>
      </c>
      <c r="L269" s="22">
        <f t="shared" si="9"/>
        <v>0</v>
      </c>
    </row>
    <row r="270" spans="1:12" x14ac:dyDescent="0.25">
      <c r="A270" s="21" t="s">
        <v>134</v>
      </c>
      <c r="B270" s="21" t="s">
        <v>147</v>
      </c>
      <c r="C270" s="27">
        <v>0</v>
      </c>
      <c r="D270" s="24" t="s">
        <v>338</v>
      </c>
      <c r="E270" s="27">
        <v>32</v>
      </c>
      <c r="F270" s="24" t="s">
        <v>74</v>
      </c>
      <c r="G270" s="26">
        <v>52</v>
      </c>
      <c r="H270" s="21" t="s">
        <v>171</v>
      </c>
      <c r="I270" s="22">
        <v>2</v>
      </c>
      <c r="J270" s="112">
        <f>VLOOKUP(I270,'invulblad normen'!$A$10:$C$14,3,FALSE)</f>
        <v>0</v>
      </c>
      <c r="K270" s="22">
        <f t="shared" si="8"/>
        <v>0</v>
      </c>
      <c r="L270" s="22">
        <f t="shared" si="9"/>
        <v>0</v>
      </c>
    </row>
    <row r="271" spans="1:12" x14ac:dyDescent="0.25">
      <c r="A271" s="21" t="s">
        <v>134</v>
      </c>
      <c r="B271" s="21" t="s">
        <v>147</v>
      </c>
      <c r="C271" s="27">
        <v>0</v>
      </c>
      <c r="D271" s="24" t="s">
        <v>338</v>
      </c>
      <c r="E271" s="27">
        <v>34</v>
      </c>
      <c r="F271" s="24" t="s">
        <v>74</v>
      </c>
      <c r="G271" s="26">
        <v>51</v>
      </c>
      <c r="H271" s="21" t="s">
        <v>171</v>
      </c>
      <c r="I271" s="22">
        <v>2</v>
      </c>
      <c r="J271" s="112">
        <f>VLOOKUP(I271,'invulblad normen'!$A$10:$C$14,3,FALSE)</f>
        <v>0</v>
      </c>
      <c r="K271" s="22">
        <f t="shared" si="8"/>
        <v>0</v>
      </c>
      <c r="L271" s="22">
        <f t="shared" si="9"/>
        <v>0</v>
      </c>
    </row>
    <row r="272" spans="1:12" x14ac:dyDescent="0.25">
      <c r="A272" s="21" t="s">
        <v>134</v>
      </c>
      <c r="B272" s="21" t="s">
        <v>147</v>
      </c>
      <c r="C272" s="27">
        <v>0</v>
      </c>
      <c r="D272" s="24" t="s">
        <v>338</v>
      </c>
      <c r="E272" s="27">
        <v>35</v>
      </c>
      <c r="F272" s="24" t="s">
        <v>74</v>
      </c>
      <c r="G272" s="26">
        <v>52</v>
      </c>
      <c r="H272" s="21" t="s">
        <v>171</v>
      </c>
      <c r="I272" s="22">
        <v>2</v>
      </c>
      <c r="J272" s="112">
        <f>VLOOKUP(I272,'invulblad normen'!$A$10:$C$14,3,FALSE)</f>
        <v>0</v>
      </c>
      <c r="K272" s="22">
        <f t="shared" si="8"/>
        <v>0</v>
      </c>
      <c r="L272" s="22">
        <f t="shared" si="9"/>
        <v>0</v>
      </c>
    </row>
    <row r="273" spans="1:12" x14ac:dyDescent="0.25">
      <c r="A273" s="21" t="s">
        <v>134</v>
      </c>
      <c r="B273" s="21" t="s">
        <v>147</v>
      </c>
      <c r="C273" s="27">
        <v>1</v>
      </c>
      <c r="D273" s="24" t="s">
        <v>338</v>
      </c>
      <c r="E273" s="27">
        <v>103</v>
      </c>
      <c r="F273" s="24" t="s">
        <v>74</v>
      </c>
      <c r="G273" s="26">
        <v>81</v>
      </c>
      <c r="H273" s="21" t="s">
        <v>171</v>
      </c>
      <c r="I273" s="22">
        <v>2</v>
      </c>
      <c r="J273" s="112">
        <f>VLOOKUP(I273,'invulblad normen'!$A$10:$C$14,3,FALSE)</f>
        <v>0</v>
      </c>
      <c r="K273" s="22">
        <f t="shared" si="8"/>
        <v>0</v>
      </c>
      <c r="L273" s="22">
        <f t="shared" si="9"/>
        <v>0</v>
      </c>
    </row>
    <row r="274" spans="1:12" x14ac:dyDescent="0.25">
      <c r="A274" s="21" t="s">
        <v>134</v>
      </c>
      <c r="B274" s="21" t="s">
        <v>147</v>
      </c>
      <c r="C274" s="27">
        <v>0</v>
      </c>
      <c r="D274" s="24" t="s">
        <v>339</v>
      </c>
      <c r="E274" s="27">
        <v>9</v>
      </c>
      <c r="F274" s="24" t="s">
        <v>74</v>
      </c>
      <c r="G274" s="26">
        <v>51</v>
      </c>
      <c r="H274" s="21" t="s">
        <v>171</v>
      </c>
      <c r="I274" s="22">
        <v>2</v>
      </c>
      <c r="J274" s="112">
        <f>VLOOKUP(I274,'invulblad normen'!$A$10:$C$14,3,FALSE)</f>
        <v>0</v>
      </c>
      <c r="K274" s="22">
        <f t="shared" si="8"/>
        <v>0</v>
      </c>
      <c r="L274" s="22">
        <f t="shared" si="9"/>
        <v>0</v>
      </c>
    </row>
    <row r="275" spans="1:12" x14ac:dyDescent="0.25">
      <c r="A275" s="21" t="s">
        <v>134</v>
      </c>
      <c r="B275" s="21" t="s">
        <v>147</v>
      </c>
      <c r="C275" s="27">
        <v>0</v>
      </c>
      <c r="D275" s="24" t="s">
        <v>339</v>
      </c>
      <c r="E275" s="27">
        <v>10</v>
      </c>
      <c r="F275" s="24" t="s">
        <v>74</v>
      </c>
      <c r="G275" s="26">
        <v>51</v>
      </c>
      <c r="H275" s="21" t="s">
        <v>171</v>
      </c>
      <c r="I275" s="22">
        <v>2</v>
      </c>
      <c r="J275" s="112">
        <f>VLOOKUP(I275,'invulblad normen'!$A$10:$C$14,3,FALSE)</f>
        <v>0</v>
      </c>
      <c r="K275" s="22">
        <f t="shared" si="8"/>
        <v>0</v>
      </c>
      <c r="L275" s="22">
        <f t="shared" si="9"/>
        <v>0</v>
      </c>
    </row>
    <row r="276" spans="1:12" x14ac:dyDescent="0.25">
      <c r="A276" s="21" t="s">
        <v>134</v>
      </c>
      <c r="B276" s="21" t="s">
        <v>147</v>
      </c>
      <c r="C276" s="27">
        <v>0</v>
      </c>
      <c r="D276" s="24" t="s">
        <v>339</v>
      </c>
      <c r="E276" s="27">
        <v>11</v>
      </c>
      <c r="F276" s="24" t="s">
        <v>74</v>
      </c>
      <c r="G276" s="26">
        <v>51</v>
      </c>
      <c r="H276" s="21" t="s">
        <v>171</v>
      </c>
      <c r="I276" s="22">
        <v>2</v>
      </c>
      <c r="J276" s="112">
        <f>VLOOKUP(I276,'invulblad normen'!$A$10:$C$14,3,FALSE)</f>
        <v>0</v>
      </c>
      <c r="K276" s="22">
        <f t="shared" si="8"/>
        <v>0</v>
      </c>
      <c r="L276" s="22">
        <f t="shared" si="9"/>
        <v>0</v>
      </c>
    </row>
    <row r="277" spans="1:12" x14ac:dyDescent="0.25">
      <c r="A277" s="21" t="s">
        <v>134</v>
      </c>
      <c r="B277" s="21" t="s">
        <v>147</v>
      </c>
      <c r="C277" s="27">
        <v>0</v>
      </c>
      <c r="D277" s="24" t="s">
        <v>348</v>
      </c>
      <c r="E277" s="21" t="s">
        <v>213</v>
      </c>
      <c r="F277" s="24" t="s">
        <v>74</v>
      </c>
      <c r="G277" s="26">
        <v>20</v>
      </c>
      <c r="H277" s="21" t="s">
        <v>171</v>
      </c>
      <c r="I277" s="22">
        <v>2</v>
      </c>
      <c r="J277" s="112">
        <f>VLOOKUP(I277,'invulblad normen'!$A$10:$C$14,3,FALSE)</f>
        <v>0</v>
      </c>
      <c r="K277" s="22">
        <f t="shared" si="8"/>
        <v>0</v>
      </c>
      <c r="L277" s="22">
        <f t="shared" si="9"/>
        <v>0</v>
      </c>
    </row>
    <row r="278" spans="1:12" x14ac:dyDescent="0.25">
      <c r="A278" s="21" t="s">
        <v>134</v>
      </c>
      <c r="B278" s="21" t="s">
        <v>147</v>
      </c>
      <c r="C278" s="27">
        <v>0</v>
      </c>
      <c r="D278" s="24" t="s">
        <v>382</v>
      </c>
      <c r="E278" s="21" t="s">
        <v>212</v>
      </c>
      <c r="F278" s="24" t="s">
        <v>74</v>
      </c>
      <c r="G278" s="26">
        <v>18</v>
      </c>
      <c r="H278" s="21" t="s">
        <v>171</v>
      </c>
      <c r="I278" s="22">
        <v>2</v>
      </c>
      <c r="J278" s="112">
        <f>VLOOKUP(I278,'invulblad normen'!$A$10:$C$14,3,FALSE)</f>
        <v>0</v>
      </c>
      <c r="K278" s="22">
        <f t="shared" si="8"/>
        <v>0</v>
      </c>
      <c r="L278" s="22">
        <f t="shared" si="9"/>
        <v>0</v>
      </c>
    </row>
    <row r="279" spans="1:12" x14ac:dyDescent="0.25">
      <c r="A279" s="21" t="s">
        <v>134</v>
      </c>
      <c r="B279" s="21" t="s">
        <v>147</v>
      </c>
      <c r="C279" s="27">
        <v>0</v>
      </c>
      <c r="D279" s="24" t="s">
        <v>388</v>
      </c>
      <c r="E279" s="21" t="s">
        <v>211</v>
      </c>
      <c r="F279" s="24" t="s">
        <v>74</v>
      </c>
      <c r="G279" s="26">
        <v>80</v>
      </c>
      <c r="H279" s="21" t="s">
        <v>171</v>
      </c>
      <c r="I279" s="22">
        <v>2</v>
      </c>
      <c r="J279" s="112">
        <f>VLOOKUP(I279,'invulblad normen'!$A$10:$C$14,3,FALSE)</f>
        <v>0</v>
      </c>
      <c r="K279" s="22">
        <f t="shared" si="8"/>
        <v>0</v>
      </c>
      <c r="L279" s="22">
        <f t="shared" si="9"/>
        <v>0</v>
      </c>
    </row>
    <row r="280" spans="1:12" x14ac:dyDescent="0.25">
      <c r="A280" s="21" t="s">
        <v>134</v>
      </c>
      <c r="B280" s="21" t="s">
        <v>147</v>
      </c>
      <c r="C280" s="27">
        <v>0</v>
      </c>
      <c r="D280" s="24" t="s">
        <v>389</v>
      </c>
      <c r="E280" s="27">
        <v>6</v>
      </c>
      <c r="F280" s="24" t="s">
        <v>74</v>
      </c>
      <c r="G280" s="26">
        <v>86</v>
      </c>
      <c r="H280" s="21" t="s">
        <v>171</v>
      </c>
      <c r="I280" s="22">
        <v>2</v>
      </c>
      <c r="J280" s="112">
        <f>VLOOKUP(I280,'invulblad normen'!$A$10:$C$14,3,FALSE)</f>
        <v>0</v>
      </c>
      <c r="K280" s="22">
        <f t="shared" si="8"/>
        <v>0</v>
      </c>
      <c r="L280" s="22">
        <f t="shared" si="9"/>
        <v>0</v>
      </c>
    </row>
    <row r="281" spans="1:12" x14ac:dyDescent="0.25">
      <c r="A281" s="21" t="s">
        <v>134</v>
      </c>
      <c r="B281" s="21" t="s">
        <v>147</v>
      </c>
      <c r="C281" s="27">
        <v>0</v>
      </c>
      <c r="D281" s="24" t="s">
        <v>358</v>
      </c>
      <c r="E281" s="27">
        <v>24</v>
      </c>
      <c r="F281" s="24" t="s">
        <v>78</v>
      </c>
      <c r="G281" s="26">
        <v>33</v>
      </c>
      <c r="H281" s="21" t="s">
        <v>80</v>
      </c>
      <c r="I281" s="22">
        <v>4</v>
      </c>
      <c r="J281" s="112">
        <f>VLOOKUP(I281,'invulblad normen'!$A$10:$C$14,3,FALSE)</f>
        <v>0</v>
      </c>
      <c r="K281" s="22">
        <f t="shared" si="8"/>
        <v>0</v>
      </c>
      <c r="L281" s="22">
        <f t="shared" si="9"/>
        <v>0</v>
      </c>
    </row>
    <row r="282" spans="1:12" x14ac:dyDescent="0.25">
      <c r="A282" s="21" t="s">
        <v>134</v>
      </c>
      <c r="B282" s="21" t="s">
        <v>147</v>
      </c>
      <c r="C282" s="27">
        <v>0</v>
      </c>
      <c r="D282" s="24" t="s">
        <v>370</v>
      </c>
      <c r="E282" s="21" t="s">
        <v>214</v>
      </c>
      <c r="F282" s="24" t="s">
        <v>78</v>
      </c>
      <c r="G282" s="26">
        <v>8</v>
      </c>
      <c r="H282" s="21" t="s">
        <v>80</v>
      </c>
      <c r="I282" s="22">
        <v>4</v>
      </c>
      <c r="J282" s="112">
        <f>VLOOKUP(I282,'invulblad normen'!$A$10:$C$14,3,FALSE)</f>
        <v>0</v>
      </c>
      <c r="K282" s="22">
        <f t="shared" si="8"/>
        <v>0</v>
      </c>
      <c r="L282" s="22">
        <f t="shared" si="9"/>
        <v>0</v>
      </c>
    </row>
    <row r="283" spans="1:12" x14ac:dyDescent="0.25">
      <c r="A283" s="21" t="s">
        <v>134</v>
      </c>
      <c r="B283" s="21" t="s">
        <v>147</v>
      </c>
      <c r="C283" s="27">
        <v>0</v>
      </c>
      <c r="D283" s="24" t="s">
        <v>162</v>
      </c>
      <c r="E283" s="27">
        <v>43</v>
      </c>
      <c r="F283" s="24" t="s">
        <v>78</v>
      </c>
      <c r="G283" s="26">
        <v>3</v>
      </c>
      <c r="H283" s="21" t="s">
        <v>80</v>
      </c>
      <c r="I283" s="22">
        <v>4</v>
      </c>
      <c r="J283" s="112">
        <f>VLOOKUP(I283,'invulblad normen'!$A$10:$C$14,3,FALSE)</f>
        <v>0</v>
      </c>
      <c r="K283" s="22">
        <f t="shared" si="8"/>
        <v>0</v>
      </c>
      <c r="L283" s="22">
        <f t="shared" si="9"/>
        <v>0</v>
      </c>
    </row>
    <row r="284" spans="1:12" x14ac:dyDescent="0.25">
      <c r="A284" s="21" t="s">
        <v>134</v>
      </c>
      <c r="B284" s="21" t="s">
        <v>147</v>
      </c>
      <c r="C284" s="27">
        <v>0</v>
      </c>
      <c r="D284" s="24" t="s">
        <v>162</v>
      </c>
      <c r="E284" s="27">
        <v>20</v>
      </c>
      <c r="F284" s="24" t="s">
        <v>78</v>
      </c>
      <c r="G284" s="26">
        <v>5</v>
      </c>
      <c r="H284" s="21" t="s">
        <v>80</v>
      </c>
      <c r="I284" s="22">
        <v>4</v>
      </c>
      <c r="J284" s="112">
        <f>VLOOKUP(I284,'invulblad normen'!$A$10:$C$14,3,FALSE)</f>
        <v>0</v>
      </c>
      <c r="K284" s="22">
        <f t="shared" si="8"/>
        <v>0</v>
      </c>
      <c r="L284" s="22">
        <f t="shared" si="9"/>
        <v>0</v>
      </c>
    </row>
    <row r="285" spans="1:12" x14ac:dyDescent="0.25">
      <c r="A285" s="21" t="s">
        <v>134</v>
      </c>
      <c r="B285" s="21" t="s">
        <v>147</v>
      </c>
      <c r="C285" s="27">
        <v>1</v>
      </c>
      <c r="D285" s="24" t="s">
        <v>162</v>
      </c>
      <c r="E285" s="21" t="s">
        <v>215</v>
      </c>
      <c r="F285" s="24" t="s">
        <v>78</v>
      </c>
      <c r="G285" s="26">
        <v>2</v>
      </c>
      <c r="H285" s="21" t="s">
        <v>80</v>
      </c>
      <c r="I285" s="22">
        <v>4</v>
      </c>
      <c r="J285" s="112">
        <f>VLOOKUP(I285,'invulblad normen'!$A$10:$C$14,3,FALSE)</f>
        <v>0</v>
      </c>
      <c r="K285" s="22">
        <f t="shared" si="8"/>
        <v>0</v>
      </c>
      <c r="L285" s="22">
        <f t="shared" si="9"/>
        <v>0</v>
      </c>
    </row>
    <row r="286" spans="1:12" x14ac:dyDescent="0.25">
      <c r="A286" s="21" t="s">
        <v>134</v>
      </c>
      <c r="B286" s="21" t="s">
        <v>147</v>
      </c>
      <c r="C286" s="27">
        <v>1</v>
      </c>
      <c r="D286" s="24" t="s">
        <v>162</v>
      </c>
      <c r="E286" s="21" t="s">
        <v>216</v>
      </c>
      <c r="F286" s="24" t="s">
        <v>78</v>
      </c>
      <c r="G286" s="26">
        <v>2</v>
      </c>
      <c r="H286" s="21" t="s">
        <v>80</v>
      </c>
      <c r="I286" s="22">
        <v>4</v>
      </c>
      <c r="J286" s="112">
        <f>VLOOKUP(I286,'invulblad normen'!$A$10:$C$14,3,FALSE)</f>
        <v>0</v>
      </c>
      <c r="K286" s="22">
        <f t="shared" si="8"/>
        <v>0</v>
      </c>
      <c r="L286" s="22">
        <f t="shared" si="9"/>
        <v>0</v>
      </c>
    </row>
    <row r="287" spans="1:12" x14ac:dyDescent="0.25">
      <c r="A287" s="21" t="s">
        <v>134</v>
      </c>
      <c r="B287" s="21" t="s">
        <v>147</v>
      </c>
      <c r="C287" s="27">
        <v>0</v>
      </c>
      <c r="D287" s="24" t="s">
        <v>406</v>
      </c>
      <c r="E287" s="27">
        <v>42</v>
      </c>
      <c r="F287" s="24" t="s">
        <v>78</v>
      </c>
      <c r="G287" s="26">
        <v>12</v>
      </c>
      <c r="H287" s="21" t="s">
        <v>80</v>
      </c>
      <c r="I287" s="22">
        <v>4</v>
      </c>
      <c r="J287" s="112">
        <f>VLOOKUP(I287,'invulblad normen'!$A$10:$C$14,3,FALSE)</f>
        <v>0</v>
      </c>
      <c r="K287" s="22">
        <f t="shared" si="8"/>
        <v>0</v>
      </c>
      <c r="L287" s="22">
        <f t="shared" si="9"/>
        <v>0</v>
      </c>
    </row>
    <row r="288" spans="1:12" x14ac:dyDescent="0.25">
      <c r="A288" s="21" t="s">
        <v>134</v>
      </c>
      <c r="B288" s="21" t="s">
        <v>147</v>
      </c>
      <c r="C288" s="27">
        <v>0</v>
      </c>
      <c r="D288" s="24" t="s">
        <v>406</v>
      </c>
      <c r="E288" s="27">
        <v>12</v>
      </c>
      <c r="F288" s="24" t="s">
        <v>78</v>
      </c>
      <c r="G288" s="26">
        <v>6</v>
      </c>
      <c r="H288" s="21" t="s">
        <v>80</v>
      </c>
      <c r="I288" s="22">
        <v>4</v>
      </c>
      <c r="J288" s="112">
        <f>VLOOKUP(I288,'invulblad normen'!$A$10:$C$14,3,FALSE)</f>
        <v>0</v>
      </c>
      <c r="K288" s="22">
        <f t="shared" si="8"/>
        <v>0</v>
      </c>
      <c r="L288" s="22">
        <f t="shared" si="9"/>
        <v>0</v>
      </c>
    </row>
    <row r="289" spans="1:12" x14ac:dyDescent="0.25">
      <c r="A289" s="21" t="s">
        <v>134</v>
      </c>
      <c r="B289" s="21" t="s">
        <v>147</v>
      </c>
      <c r="C289" s="27">
        <v>0</v>
      </c>
      <c r="D289" s="24" t="s">
        <v>406</v>
      </c>
      <c r="E289" s="27">
        <v>13</v>
      </c>
      <c r="F289" s="24" t="s">
        <v>78</v>
      </c>
      <c r="G289" s="26">
        <v>6</v>
      </c>
      <c r="H289" s="21" t="s">
        <v>80</v>
      </c>
      <c r="I289" s="22">
        <v>4</v>
      </c>
      <c r="J289" s="112">
        <f>VLOOKUP(I289,'invulblad normen'!$A$10:$C$14,3,FALSE)</f>
        <v>0</v>
      </c>
      <c r="K289" s="22">
        <f t="shared" si="8"/>
        <v>0</v>
      </c>
      <c r="L289" s="22">
        <f t="shared" si="9"/>
        <v>0</v>
      </c>
    </row>
    <row r="290" spans="1:12" x14ac:dyDescent="0.25">
      <c r="A290" s="21" t="s">
        <v>134</v>
      </c>
      <c r="B290" s="21" t="s">
        <v>147</v>
      </c>
      <c r="C290" s="27">
        <v>0</v>
      </c>
      <c r="D290" s="24" t="s">
        <v>406</v>
      </c>
      <c r="E290" s="27">
        <v>18</v>
      </c>
      <c r="F290" s="24" t="s">
        <v>78</v>
      </c>
      <c r="G290" s="26">
        <v>14</v>
      </c>
      <c r="H290" s="21" t="s">
        <v>80</v>
      </c>
      <c r="I290" s="22">
        <v>4</v>
      </c>
      <c r="J290" s="112">
        <f>VLOOKUP(I290,'invulblad normen'!$A$10:$C$14,3,FALSE)</f>
        <v>0</v>
      </c>
      <c r="K290" s="22">
        <f t="shared" si="8"/>
        <v>0</v>
      </c>
      <c r="L290" s="22">
        <f t="shared" si="9"/>
        <v>0</v>
      </c>
    </row>
    <row r="291" spans="1:12" x14ac:dyDescent="0.25">
      <c r="A291" s="21" t="s">
        <v>134</v>
      </c>
      <c r="B291" s="21" t="s">
        <v>147</v>
      </c>
      <c r="C291" s="27">
        <v>0</v>
      </c>
      <c r="D291" s="24" t="s">
        <v>406</v>
      </c>
      <c r="E291" s="27">
        <v>19</v>
      </c>
      <c r="F291" s="24" t="s">
        <v>78</v>
      </c>
      <c r="G291" s="26">
        <v>14</v>
      </c>
      <c r="H291" s="21" t="s">
        <v>80</v>
      </c>
      <c r="I291" s="22">
        <v>4</v>
      </c>
      <c r="J291" s="112">
        <f>VLOOKUP(I291,'invulblad normen'!$A$10:$C$14,3,FALSE)</f>
        <v>0</v>
      </c>
      <c r="K291" s="22">
        <f t="shared" si="8"/>
        <v>0</v>
      </c>
      <c r="L291" s="22">
        <f t="shared" si="9"/>
        <v>0</v>
      </c>
    </row>
    <row r="292" spans="1:12" x14ac:dyDescent="0.25">
      <c r="A292" s="21" t="s">
        <v>134</v>
      </c>
      <c r="B292" s="21" t="s">
        <v>147</v>
      </c>
      <c r="C292" s="27">
        <v>0</v>
      </c>
      <c r="D292" s="24" t="s">
        <v>164</v>
      </c>
      <c r="E292" s="21" t="s">
        <v>217</v>
      </c>
      <c r="F292" s="24" t="s">
        <v>79</v>
      </c>
      <c r="G292" s="26">
        <v>28</v>
      </c>
      <c r="H292" s="21" t="s">
        <v>172</v>
      </c>
      <c r="I292" s="22">
        <v>1</v>
      </c>
      <c r="J292" s="112">
        <f>VLOOKUP(I292,'invulblad normen'!$A$10:$C$14,3,FALSE)</f>
        <v>0</v>
      </c>
      <c r="K292" s="22">
        <f t="shared" si="8"/>
        <v>0</v>
      </c>
      <c r="L292" s="22">
        <f t="shared" si="9"/>
        <v>0</v>
      </c>
    </row>
    <row r="293" spans="1:12" x14ac:dyDescent="0.25">
      <c r="A293" s="21" t="s">
        <v>134</v>
      </c>
      <c r="B293" s="21" t="s">
        <v>147</v>
      </c>
      <c r="C293" s="27">
        <v>0</v>
      </c>
      <c r="D293" s="24" t="s">
        <v>164</v>
      </c>
      <c r="E293" s="21" t="s">
        <v>218</v>
      </c>
      <c r="F293" s="24" t="s">
        <v>79</v>
      </c>
      <c r="G293" s="26">
        <v>22</v>
      </c>
      <c r="H293" s="21" t="s">
        <v>172</v>
      </c>
      <c r="I293" s="22">
        <v>1</v>
      </c>
      <c r="J293" s="112">
        <f>VLOOKUP(I293,'invulblad normen'!$A$10:$C$14,3,FALSE)</f>
        <v>0</v>
      </c>
      <c r="K293" s="22">
        <f t="shared" si="8"/>
        <v>0</v>
      </c>
      <c r="L293" s="22">
        <f t="shared" si="9"/>
        <v>0</v>
      </c>
    </row>
    <row r="294" spans="1:12" x14ac:dyDescent="0.25">
      <c r="A294" s="21" t="s">
        <v>134</v>
      </c>
      <c r="B294" s="21" t="s">
        <v>147</v>
      </c>
      <c r="C294" s="27">
        <v>0</v>
      </c>
      <c r="D294" s="24" t="s">
        <v>164</v>
      </c>
      <c r="E294" s="21" t="s">
        <v>221</v>
      </c>
      <c r="F294" s="24" t="s">
        <v>79</v>
      </c>
      <c r="G294" s="26">
        <v>5</v>
      </c>
      <c r="H294" s="21" t="s">
        <v>172</v>
      </c>
      <c r="I294" s="22">
        <v>1</v>
      </c>
      <c r="J294" s="112">
        <f>VLOOKUP(I294,'invulblad normen'!$A$10:$C$14,3,FALSE)</f>
        <v>0</v>
      </c>
      <c r="K294" s="22">
        <f t="shared" si="8"/>
        <v>0</v>
      </c>
      <c r="L294" s="22">
        <f t="shared" si="9"/>
        <v>0</v>
      </c>
    </row>
    <row r="295" spans="1:12" x14ac:dyDescent="0.25">
      <c r="A295" s="21" t="s">
        <v>134</v>
      </c>
      <c r="B295" s="21" t="s">
        <v>147</v>
      </c>
      <c r="C295" s="27">
        <v>0</v>
      </c>
      <c r="D295" s="24" t="s">
        <v>409</v>
      </c>
      <c r="E295" s="27">
        <v>36</v>
      </c>
      <c r="F295" s="24" t="s">
        <v>79</v>
      </c>
      <c r="G295" s="26">
        <v>8</v>
      </c>
      <c r="H295" s="21" t="s">
        <v>171</v>
      </c>
      <c r="I295" s="22">
        <v>1</v>
      </c>
      <c r="J295" s="112">
        <f>VLOOKUP(I295,'invulblad normen'!$A$10:$C$14,3,FALSE)</f>
        <v>0</v>
      </c>
      <c r="K295" s="22">
        <f t="shared" si="8"/>
        <v>0</v>
      </c>
      <c r="L295" s="22">
        <f t="shared" si="9"/>
        <v>0</v>
      </c>
    </row>
    <row r="296" spans="1:12" x14ac:dyDescent="0.25">
      <c r="A296" s="21" t="s">
        <v>134</v>
      </c>
      <c r="B296" s="21" t="s">
        <v>147</v>
      </c>
      <c r="C296" s="27">
        <v>0</v>
      </c>
      <c r="D296" s="24" t="s">
        <v>79</v>
      </c>
      <c r="E296" s="27">
        <v>37</v>
      </c>
      <c r="F296" s="24" t="s">
        <v>79</v>
      </c>
      <c r="G296" s="26">
        <v>41</v>
      </c>
      <c r="H296" s="21" t="s">
        <v>171</v>
      </c>
      <c r="I296" s="22">
        <v>1</v>
      </c>
      <c r="J296" s="112">
        <f>VLOOKUP(I296,'invulblad normen'!$A$10:$C$14,3,FALSE)</f>
        <v>0</v>
      </c>
      <c r="K296" s="22">
        <f t="shared" si="8"/>
        <v>0</v>
      </c>
      <c r="L296" s="22">
        <f t="shared" si="9"/>
        <v>0</v>
      </c>
    </row>
    <row r="297" spans="1:12" x14ac:dyDescent="0.25">
      <c r="A297" s="21" t="s">
        <v>134</v>
      </c>
      <c r="B297" s="21" t="s">
        <v>147</v>
      </c>
      <c r="C297" s="27">
        <v>0</v>
      </c>
      <c r="D297" s="24" t="s">
        <v>79</v>
      </c>
      <c r="E297" s="27">
        <v>2</v>
      </c>
      <c r="F297" s="24" t="s">
        <v>79</v>
      </c>
      <c r="G297" s="26">
        <v>26</v>
      </c>
      <c r="H297" s="21" t="s">
        <v>172</v>
      </c>
      <c r="I297" s="22">
        <v>1</v>
      </c>
      <c r="J297" s="112">
        <f>VLOOKUP(I297,'invulblad normen'!$A$10:$C$14,3,FALSE)</f>
        <v>0</v>
      </c>
      <c r="K297" s="22">
        <f t="shared" si="8"/>
        <v>0</v>
      </c>
      <c r="L297" s="22">
        <f t="shared" si="9"/>
        <v>0</v>
      </c>
    </row>
    <row r="298" spans="1:12" x14ac:dyDescent="0.25">
      <c r="A298" s="21" t="s">
        <v>134</v>
      </c>
      <c r="B298" s="21" t="s">
        <v>147</v>
      </c>
      <c r="C298" s="27">
        <v>0</v>
      </c>
      <c r="D298" s="24" t="s">
        <v>79</v>
      </c>
      <c r="E298" s="27">
        <v>14</v>
      </c>
      <c r="F298" s="24" t="s">
        <v>79</v>
      </c>
      <c r="G298" s="26">
        <v>10</v>
      </c>
      <c r="H298" s="21" t="s">
        <v>171</v>
      </c>
      <c r="I298" s="22">
        <v>1</v>
      </c>
      <c r="J298" s="112">
        <f>VLOOKUP(I298,'invulblad normen'!$A$10:$C$14,3,FALSE)</f>
        <v>0</v>
      </c>
      <c r="K298" s="22">
        <f t="shared" si="8"/>
        <v>0</v>
      </c>
      <c r="L298" s="22">
        <f t="shared" si="9"/>
        <v>0</v>
      </c>
    </row>
    <row r="299" spans="1:12" x14ac:dyDescent="0.25">
      <c r="A299" s="21" t="s">
        <v>134</v>
      </c>
      <c r="B299" s="21" t="s">
        <v>147</v>
      </c>
      <c r="C299" s="27">
        <v>0</v>
      </c>
      <c r="D299" s="24" t="s">
        <v>79</v>
      </c>
      <c r="E299" s="21" t="s">
        <v>219</v>
      </c>
      <c r="F299" s="24" t="s">
        <v>79</v>
      </c>
      <c r="G299" s="26">
        <v>68</v>
      </c>
      <c r="H299" s="21" t="s">
        <v>171</v>
      </c>
      <c r="I299" s="22">
        <v>1</v>
      </c>
      <c r="J299" s="112">
        <f>VLOOKUP(I299,'invulblad normen'!$A$10:$C$14,3,FALSE)</f>
        <v>0</v>
      </c>
      <c r="K299" s="22">
        <f t="shared" si="8"/>
        <v>0</v>
      </c>
      <c r="L299" s="22">
        <f t="shared" si="9"/>
        <v>0</v>
      </c>
    </row>
    <row r="300" spans="1:12" x14ac:dyDescent="0.25">
      <c r="A300" s="21" t="s">
        <v>134</v>
      </c>
      <c r="B300" s="21" t="s">
        <v>147</v>
      </c>
      <c r="C300" s="27">
        <v>0</v>
      </c>
      <c r="D300" s="24" t="s">
        <v>79</v>
      </c>
      <c r="E300" s="21" t="s">
        <v>220</v>
      </c>
      <c r="F300" s="24" t="s">
        <v>79</v>
      </c>
      <c r="G300" s="26">
        <v>49</v>
      </c>
      <c r="H300" s="21" t="s">
        <v>171</v>
      </c>
      <c r="I300" s="22">
        <v>1</v>
      </c>
      <c r="J300" s="112">
        <f>VLOOKUP(I300,'invulblad normen'!$A$10:$C$14,3,FALSE)</f>
        <v>0</v>
      </c>
      <c r="K300" s="22">
        <f t="shared" si="8"/>
        <v>0</v>
      </c>
      <c r="L300" s="22">
        <f t="shared" si="9"/>
        <v>0</v>
      </c>
    </row>
    <row r="301" spans="1:12" x14ac:dyDescent="0.25">
      <c r="A301" s="21" t="s">
        <v>134</v>
      </c>
      <c r="B301" s="21" t="s">
        <v>147</v>
      </c>
      <c r="C301" s="27">
        <v>0</v>
      </c>
      <c r="D301" s="24" t="s">
        <v>79</v>
      </c>
      <c r="E301" s="21" t="s">
        <v>222</v>
      </c>
      <c r="F301" s="24" t="s">
        <v>79</v>
      </c>
      <c r="G301" s="26">
        <v>51</v>
      </c>
      <c r="H301" s="21" t="s">
        <v>171</v>
      </c>
      <c r="I301" s="22">
        <v>1</v>
      </c>
      <c r="J301" s="112">
        <f>VLOOKUP(I301,'invulblad normen'!$A$10:$C$14,3,FALSE)</f>
        <v>0</v>
      </c>
      <c r="K301" s="22">
        <f t="shared" si="8"/>
        <v>0</v>
      </c>
      <c r="L301" s="22">
        <f t="shared" si="9"/>
        <v>0</v>
      </c>
    </row>
    <row r="302" spans="1:12" x14ac:dyDescent="0.25">
      <c r="A302" s="21" t="s">
        <v>134</v>
      </c>
      <c r="B302" s="21" t="s">
        <v>147</v>
      </c>
      <c r="C302" s="27">
        <v>1</v>
      </c>
      <c r="D302" s="24" t="s">
        <v>79</v>
      </c>
      <c r="E302" s="27">
        <v>101</v>
      </c>
      <c r="F302" s="24" t="s">
        <v>79</v>
      </c>
      <c r="G302" s="26">
        <v>20</v>
      </c>
      <c r="H302" s="21" t="s">
        <v>171</v>
      </c>
      <c r="I302" s="22">
        <v>1</v>
      </c>
      <c r="J302" s="112">
        <f>VLOOKUP(I302,'invulblad normen'!$A$10:$C$14,3,FALSE)</f>
        <v>0</v>
      </c>
      <c r="K302" s="22">
        <f t="shared" si="8"/>
        <v>0</v>
      </c>
      <c r="L302" s="22">
        <f t="shared" si="9"/>
        <v>0</v>
      </c>
    </row>
    <row r="303" spans="1:12" x14ac:dyDescent="0.25">
      <c r="A303" s="21" t="s">
        <v>134</v>
      </c>
      <c r="B303" s="21" t="s">
        <v>148</v>
      </c>
      <c r="C303" s="27">
        <v>0</v>
      </c>
      <c r="D303" s="24" t="s">
        <v>353</v>
      </c>
      <c r="E303" s="27">
        <v>20</v>
      </c>
      <c r="F303" s="24" t="s">
        <v>73</v>
      </c>
      <c r="G303" s="26">
        <v>8</v>
      </c>
      <c r="H303" s="21" t="s">
        <v>171</v>
      </c>
      <c r="I303" s="22">
        <v>3</v>
      </c>
      <c r="J303" s="112">
        <f>VLOOKUP(I303,'invulblad normen'!$A$10:$C$14,3,FALSE)</f>
        <v>0</v>
      </c>
      <c r="K303" s="22">
        <f t="shared" si="8"/>
        <v>0</v>
      </c>
      <c r="L303" s="22">
        <f t="shared" si="9"/>
        <v>0</v>
      </c>
    </row>
    <row r="304" spans="1:12" x14ac:dyDescent="0.25">
      <c r="A304" s="21" t="s">
        <v>134</v>
      </c>
      <c r="B304" s="21" t="s">
        <v>148</v>
      </c>
      <c r="C304" s="27">
        <v>0</v>
      </c>
      <c r="D304" s="24" t="s">
        <v>168</v>
      </c>
      <c r="E304" s="27">
        <v>25</v>
      </c>
      <c r="F304" s="24" t="s">
        <v>73</v>
      </c>
      <c r="G304" s="26">
        <v>36</v>
      </c>
      <c r="H304" s="21" t="s">
        <v>75</v>
      </c>
      <c r="I304" s="22">
        <v>3</v>
      </c>
      <c r="J304" s="112">
        <f>VLOOKUP(I304,'invulblad normen'!$A$10:$C$14,3,FALSE)</f>
        <v>0</v>
      </c>
      <c r="K304" s="22">
        <f t="shared" si="8"/>
        <v>0</v>
      </c>
      <c r="L304" s="22">
        <f t="shared" si="9"/>
        <v>0</v>
      </c>
    </row>
    <row r="305" spans="1:12" x14ac:dyDescent="0.25">
      <c r="A305" s="21" t="s">
        <v>134</v>
      </c>
      <c r="B305" s="21" t="s">
        <v>148</v>
      </c>
      <c r="C305" s="27">
        <v>0</v>
      </c>
      <c r="D305" s="24" t="s">
        <v>168</v>
      </c>
      <c r="E305" s="27">
        <v>26</v>
      </c>
      <c r="F305" s="24" t="s">
        <v>73</v>
      </c>
      <c r="G305" s="26">
        <v>25</v>
      </c>
      <c r="H305" s="21" t="s">
        <v>75</v>
      </c>
      <c r="I305" s="22">
        <v>3</v>
      </c>
      <c r="J305" s="112">
        <f>VLOOKUP(I305,'invulblad normen'!$A$10:$C$14,3,FALSE)</f>
        <v>0</v>
      </c>
      <c r="K305" s="22">
        <f t="shared" si="8"/>
        <v>0</v>
      </c>
      <c r="L305" s="22">
        <f t="shared" si="9"/>
        <v>0</v>
      </c>
    </row>
    <row r="306" spans="1:12" x14ac:dyDescent="0.25">
      <c r="A306" s="21" t="s">
        <v>134</v>
      </c>
      <c r="B306" s="21" t="s">
        <v>148</v>
      </c>
      <c r="C306" s="27">
        <v>0</v>
      </c>
      <c r="D306" s="24" t="s">
        <v>168</v>
      </c>
      <c r="E306" s="27">
        <v>27</v>
      </c>
      <c r="F306" s="24" t="s">
        <v>73</v>
      </c>
      <c r="G306" s="26">
        <v>16</v>
      </c>
      <c r="H306" s="21" t="s">
        <v>75</v>
      </c>
      <c r="I306" s="22">
        <v>3</v>
      </c>
      <c r="J306" s="112">
        <f>VLOOKUP(I306,'invulblad normen'!$A$10:$C$14,3,FALSE)</f>
        <v>0</v>
      </c>
      <c r="K306" s="22">
        <f t="shared" si="8"/>
        <v>0</v>
      </c>
      <c r="L306" s="22">
        <f t="shared" si="9"/>
        <v>0</v>
      </c>
    </row>
    <row r="307" spans="1:12" x14ac:dyDescent="0.25">
      <c r="A307" s="21" t="s">
        <v>134</v>
      </c>
      <c r="B307" s="21" t="s">
        <v>148</v>
      </c>
      <c r="C307" s="27">
        <v>0</v>
      </c>
      <c r="D307" s="24" t="s">
        <v>364</v>
      </c>
      <c r="E307" s="27">
        <v>1</v>
      </c>
      <c r="F307" s="24" t="s">
        <v>74</v>
      </c>
      <c r="G307" s="26">
        <v>56</v>
      </c>
      <c r="H307" s="21" t="s">
        <v>75</v>
      </c>
      <c r="I307" s="22">
        <v>2</v>
      </c>
      <c r="J307" s="112">
        <f>VLOOKUP(I307,'invulblad normen'!$A$10:$C$14,3,FALSE)</f>
        <v>0</v>
      </c>
      <c r="K307" s="22">
        <f t="shared" si="8"/>
        <v>0</v>
      </c>
      <c r="L307" s="22">
        <f t="shared" si="9"/>
        <v>0</v>
      </c>
    </row>
    <row r="308" spans="1:12" x14ac:dyDescent="0.25">
      <c r="A308" s="21" t="s">
        <v>134</v>
      </c>
      <c r="B308" s="21" t="s">
        <v>148</v>
      </c>
      <c r="C308" s="27">
        <v>0</v>
      </c>
      <c r="D308" s="24" t="s">
        <v>364</v>
      </c>
      <c r="E308" s="27">
        <v>2</v>
      </c>
      <c r="F308" s="24" t="s">
        <v>74</v>
      </c>
      <c r="G308" s="26">
        <v>56</v>
      </c>
      <c r="H308" s="21" t="s">
        <v>75</v>
      </c>
      <c r="I308" s="22">
        <v>2</v>
      </c>
      <c r="J308" s="112">
        <f>VLOOKUP(I308,'invulblad normen'!$A$10:$C$14,3,FALSE)</f>
        <v>0</v>
      </c>
      <c r="K308" s="22">
        <f t="shared" si="8"/>
        <v>0</v>
      </c>
      <c r="L308" s="22">
        <f t="shared" si="9"/>
        <v>0</v>
      </c>
    </row>
    <row r="309" spans="1:12" x14ac:dyDescent="0.25">
      <c r="A309" s="21" t="s">
        <v>134</v>
      </c>
      <c r="B309" s="21" t="s">
        <v>148</v>
      </c>
      <c r="C309" s="27">
        <v>0</v>
      </c>
      <c r="D309" s="24" t="s">
        <v>364</v>
      </c>
      <c r="E309" s="27">
        <v>3</v>
      </c>
      <c r="F309" s="24" t="s">
        <v>74</v>
      </c>
      <c r="G309" s="26">
        <v>56</v>
      </c>
      <c r="H309" s="21" t="s">
        <v>75</v>
      </c>
      <c r="I309" s="22">
        <v>2</v>
      </c>
      <c r="J309" s="112">
        <f>VLOOKUP(I309,'invulblad normen'!$A$10:$C$14,3,FALSE)</f>
        <v>0</v>
      </c>
      <c r="K309" s="22">
        <f t="shared" si="8"/>
        <v>0</v>
      </c>
      <c r="L309" s="22">
        <f t="shared" si="9"/>
        <v>0</v>
      </c>
    </row>
    <row r="310" spans="1:12" x14ac:dyDescent="0.25">
      <c r="A310" s="21" t="s">
        <v>134</v>
      </c>
      <c r="B310" s="21" t="s">
        <v>148</v>
      </c>
      <c r="C310" s="27">
        <v>0</v>
      </c>
      <c r="D310" s="24" t="s">
        <v>364</v>
      </c>
      <c r="E310" s="27">
        <v>4</v>
      </c>
      <c r="F310" s="24" t="s">
        <v>74</v>
      </c>
      <c r="G310" s="26">
        <v>56</v>
      </c>
      <c r="H310" s="21" t="s">
        <v>171</v>
      </c>
      <c r="I310" s="22">
        <v>2</v>
      </c>
      <c r="J310" s="112">
        <f>VLOOKUP(I310,'invulblad normen'!$A$10:$C$14,3,FALSE)</f>
        <v>0</v>
      </c>
      <c r="K310" s="22">
        <f t="shared" si="8"/>
        <v>0</v>
      </c>
      <c r="L310" s="22">
        <f t="shared" si="9"/>
        <v>0</v>
      </c>
    </row>
    <row r="311" spans="1:12" x14ac:dyDescent="0.25">
      <c r="A311" s="21" t="s">
        <v>134</v>
      </c>
      <c r="B311" s="21" t="s">
        <v>148</v>
      </c>
      <c r="C311" s="27">
        <v>0</v>
      </c>
      <c r="D311" s="24" t="s">
        <v>364</v>
      </c>
      <c r="E311" s="27">
        <v>5</v>
      </c>
      <c r="F311" s="24" t="s">
        <v>74</v>
      </c>
      <c r="G311" s="26">
        <v>56</v>
      </c>
      <c r="H311" s="21" t="s">
        <v>171</v>
      </c>
      <c r="I311" s="22">
        <v>2</v>
      </c>
      <c r="J311" s="112">
        <f>VLOOKUP(I311,'invulblad normen'!$A$10:$C$14,3,FALSE)</f>
        <v>0</v>
      </c>
      <c r="K311" s="22">
        <f t="shared" si="8"/>
        <v>0</v>
      </c>
      <c r="L311" s="22">
        <f t="shared" si="9"/>
        <v>0</v>
      </c>
    </row>
    <row r="312" spans="1:12" x14ac:dyDescent="0.25">
      <c r="A312" s="21" t="s">
        <v>134</v>
      </c>
      <c r="B312" s="21" t="s">
        <v>148</v>
      </c>
      <c r="C312" s="27">
        <v>0</v>
      </c>
      <c r="D312" s="24" t="s">
        <v>364</v>
      </c>
      <c r="E312" s="27">
        <v>6</v>
      </c>
      <c r="F312" s="24" t="s">
        <v>74</v>
      </c>
      <c r="G312" s="26">
        <v>56</v>
      </c>
      <c r="H312" s="21" t="s">
        <v>171</v>
      </c>
      <c r="I312" s="22">
        <v>2</v>
      </c>
      <c r="J312" s="112">
        <f>VLOOKUP(I312,'invulblad normen'!$A$10:$C$14,3,FALSE)</f>
        <v>0</v>
      </c>
      <c r="K312" s="22">
        <f t="shared" si="8"/>
        <v>0</v>
      </c>
      <c r="L312" s="22">
        <f t="shared" si="9"/>
        <v>0</v>
      </c>
    </row>
    <row r="313" spans="1:12" x14ac:dyDescent="0.25">
      <c r="A313" s="21" t="s">
        <v>134</v>
      </c>
      <c r="B313" s="21" t="s">
        <v>148</v>
      </c>
      <c r="C313" s="27">
        <v>0</v>
      </c>
      <c r="D313" s="24" t="s">
        <v>382</v>
      </c>
      <c r="E313" s="27">
        <v>23</v>
      </c>
      <c r="F313" s="24" t="s">
        <v>74</v>
      </c>
      <c r="G313" s="26">
        <v>40</v>
      </c>
      <c r="H313" s="21" t="s">
        <v>171</v>
      </c>
      <c r="I313" s="22">
        <v>2</v>
      </c>
      <c r="J313" s="112">
        <f>VLOOKUP(I313,'invulblad normen'!$A$10:$C$14,3,FALSE)</f>
        <v>0</v>
      </c>
      <c r="K313" s="22">
        <f t="shared" si="8"/>
        <v>0</v>
      </c>
      <c r="L313" s="22">
        <f t="shared" si="9"/>
        <v>0</v>
      </c>
    </row>
    <row r="314" spans="1:12" x14ac:dyDescent="0.25">
      <c r="A314" s="21" t="s">
        <v>134</v>
      </c>
      <c r="B314" s="21" t="s">
        <v>148</v>
      </c>
      <c r="C314" s="27">
        <v>0</v>
      </c>
      <c r="D314" s="24" t="s">
        <v>390</v>
      </c>
      <c r="E314" s="27">
        <v>24</v>
      </c>
      <c r="F314" s="24" t="s">
        <v>74</v>
      </c>
      <c r="G314" s="26">
        <v>150</v>
      </c>
      <c r="H314" s="21" t="s">
        <v>171</v>
      </c>
      <c r="I314" s="22">
        <v>2</v>
      </c>
      <c r="J314" s="112">
        <f>VLOOKUP(I314,'invulblad normen'!$A$10:$C$14,3,FALSE)</f>
        <v>0</v>
      </c>
      <c r="K314" s="22">
        <f t="shared" si="8"/>
        <v>0</v>
      </c>
      <c r="L314" s="22">
        <f t="shared" si="9"/>
        <v>0</v>
      </c>
    </row>
    <row r="315" spans="1:12" x14ac:dyDescent="0.25">
      <c r="A315" s="21" t="s">
        <v>134</v>
      </c>
      <c r="B315" s="21" t="s">
        <v>148</v>
      </c>
      <c r="C315" s="27">
        <v>0</v>
      </c>
      <c r="D315" s="24" t="s">
        <v>358</v>
      </c>
      <c r="E315" s="27">
        <v>21</v>
      </c>
      <c r="F315" s="24" t="s">
        <v>78</v>
      </c>
      <c r="G315" s="26">
        <v>25</v>
      </c>
      <c r="H315" s="21" t="s">
        <v>80</v>
      </c>
      <c r="I315" s="22">
        <v>4</v>
      </c>
      <c r="J315" s="112">
        <f>VLOOKUP(I315,'invulblad normen'!$A$10:$C$14,3,FALSE)</f>
        <v>0</v>
      </c>
      <c r="K315" s="22">
        <f t="shared" si="8"/>
        <v>0</v>
      </c>
      <c r="L315" s="22">
        <f t="shared" si="9"/>
        <v>0</v>
      </c>
    </row>
    <row r="316" spans="1:12" x14ac:dyDescent="0.25">
      <c r="A316" s="21" t="s">
        <v>134</v>
      </c>
      <c r="B316" s="21" t="s">
        <v>148</v>
      </c>
      <c r="C316" s="27">
        <v>0</v>
      </c>
      <c r="D316" s="24" t="s">
        <v>162</v>
      </c>
      <c r="E316" s="27">
        <v>10</v>
      </c>
      <c r="F316" s="24" t="s">
        <v>78</v>
      </c>
      <c r="G316" s="26">
        <v>3</v>
      </c>
      <c r="H316" s="21" t="s">
        <v>80</v>
      </c>
      <c r="I316" s="22">
        <v>4</v>
      </c>
      <c r="J316" s="112">
        <f>VLOOKUP(I316,'invulblad normen'!$A$10:$C$14,3,FALSE)</f>
        <v>0</v>
      </c>
      <c r="K316" s="22">
        <f t="shared" si="8"/>
        <v>0</v>
      </c>
      <c r="L316" s="22">
        <f t="shared" si="9"/>
        <v>0</v>
      </c>
    </row>
    <row r="317" spans="1:12" x14ac:dyDescent="0.25">
      <c r="A317" s="21" t="s">
        <v>134</v>
      </c>
      <c r="B317" s="21" t="s">
        <v>148</v>
      </c>
      <c r="C317" s="27">
        <v>0</v>
      </c>
      <c r="D317" s="24" t="s">
        <v>406</v>
      </c>
      <c r="E317" s="27">
        <v>7</v>
      </c>
      <c r="F317" s="24" t="s">
        <v>78</v>
      </c>
      <c r="G317" s="26">
        <v>6</v>
      </c>
      <c r="H317" s="21" t="s">
        <v>80</v>
      </c>
      <c r="I317" s="22">
        <v>4</v>
      </c>
      <c r="J317" s="112">
        <f>VLOOKUP(I317,'invulblad normen'!$A$10:$C$14,3,FALSE)</f>
        <v>0</v>
      </c>
      <c r="K317" s="22">
        <f t="shared" si="8"/>
        <v>0</v>
      </c>
      <c r="L317" s="22">
        <f t="shared" si="9"/>
        <v>0</v>
      </c>
    </row>
    <row r="318" spans="1:12" x14ac:dyDescent="0.25">
      <c r="A318" s="21" t="s">
        <v>134</v>
      </c>
      <c r="B318" s="21" t="s">
        <v>148</v>
      </c>
      <c r="C318" s="27">
        <v>0</v>
      </c>
      <c r="D318" s="24" t="s">
        <v>406</v>
      </c>
      <c r="E318" s="27">
        <v>12</v>
      </c>
      <c r="F318" s="24" t="s">
        <v>78</v>
      </c>
      <c r="G318" s="26">
        <v>6</v>
      </c>
      <c r="H318" s="21" t="s">
        <v>80</v>
      </c>
      <c r="I318" s="22">
        <v>4</v>
      </c>
      <c r="J318" s="112">
        <f>VLOOKUP(I318,'invulblad normen'!$A$10:$C$14,3,FALSE)</f>
        <v>0</v>
      </c>
      <c r="K318" s="22">
        <f t="shared" si="8"/>
        <v>0</v>
      </c>
      <c r="L318" s="22">
        <f t="shared" si="9"/>
        <v>0</v>
      </c>
    </row>
    <row r="319" spans="1:12" x14ac:dyDescent="0.25">
      <c r="A319" s="21" t="s">
        <v>134</v>
      </c>
      <c r="B319" s="21" t="s">
        <v>148</v>
      </c>
      <c r="C319" s="27">
        <v>0</v>
      </c>
      <c r="D319" s="24" t="s">
        <v>406</v>
      </c>
      <c r="E319" s="27">
        <v>13</v>
      </c>
      <c r="F319" s="24" t="s">
        <v>78</v>
      </c>
      <c r="G319" s="26">
        <v>6</v>
      </c>
      <c r="H319" s="21" t="s">
        <v>80</v>
      </c>
      <c r="I319" s="22">
        <v>4</v>
      </c>
      <c r="J319" s="112">
        <f>VLOOKUP(I319,'invulblad normen'!$A$10:$C$14,3,FALSE)</f>
        <v>0</v>
      </c>
      <c r="K319" s="22">
        <f t="shared" si="8"/>
        <v>0</v>
      </c>
      <c r="L319" s="22">
        <f t="shared" si="9"/>
        <v>0</v>
      </c>
    </row>
    <row r="320" spans="1:12" x14ac:dyDescent="0.25">
      <c r="A320" s="21" t="s">
        <v>134</v>
      </c>
      <c r="B320" s="21" t="s">
        <v>148</v>
      </c>
      <c r="C320" s="27">
        <v>0</v>
      </c>
      <c r="D320" s="24" t="s">
        <v>406</v>
      </c>
      <c r="E320" s="27">
        <v>14</v>
      </c>
      <c r="F320" s="24" t="s">
        <v>78</v>
      </c>
      <c r="G320" s="26">
        <v>6</v>
      </c>
      <c r="H320" s="21" t="s">
        <v>80</v>
      </c>
      <c r="I320" s="22">
        <v>4</v>
      </c>
      <c r="J320" s="112">
        <f>VLOOKUP(I320,'invulblad normen'!$A$10:$C$14,3,FALSE)</f>
        <v>0</v>
      </c>
      <c r="K320" s="22">
        <f t="shared" si="8"/>
        <v>0</v>
      </c>
      <c r="L320" s="22">
        <f t="shared" si="9"/>
        <v>0</v>
      </c>
    </row>
    <row r="321" spans="1:12" x14ac:dyDescent="0.25">
      <c r="A321" s="21" t="s">
        <v>134</v>
      </c>
      <c r="B321" s="21" t="s">
        <v>148</v>
      </c>
      <c r="C321" s="27">
        <v>0</v>
      </c>
      <c r="D321" s="24" t="s">
        <v>406</v>
      </c>
      <c r="E321" s="27">
        <v>15</v>
      </c>
      <c r="F321" s="24" t="s">
        <v>78</v>
      </c>
      <c r="G321" s="26">
        <v>6</v>
      </c>
      <c r="H321" s="21" t="s">
        <v>80</v>
      </c>
      <c r="I321" s="22">
        <v>4</v>
      </c>
      <c r="J321" s="112">
        <f>VLOOKUP(I321,'invulblad normen'!$A$10:$C$14,3,FALSE)</f>
        <v>0</v>
      </c>
      <c r="K321" s="22">
        <f t="shared" si="8"/>
        <v>0</v>
      </c>
      <c r="L321" s="22">
        <f t="shared" si="9"/>
        <v>0</v>
      </c>
    </row>
    <row r="322" spans="1:12" x14ac:dyDescent="0.25">
      <c r="A322" s="21" t="s">
        <v>134</v>
      </c>
      <c r="B322" s="21" t="s">
        <v>148</v>
      </c>
      <c r="C322" s="27">
        <v>0</v>
      </c>
      <c r="D322" s="24" t="s">
        <v>406</v>
      </c>
      <c r="E322" s="27">
        <v>16</v>
      </c>
      <c r="F322" s="24" t="s">
        <v>78</v>
      </c>
      <c r="G322" s="26">
        <v>6</v>
      </c>
      <c r="H322" s="21" t="s">
        <v>80</v>
      </c>
      <c r="I322" s="22">
        <v>4</v>
      </c>
      <c r="J322" s="112">
        <f>VLOOKUP(I322,'invulblad normen'!$A$10:$C$14,3,FALSE)</f>
        <v>0</v>
      </c>
      <c r="K322" s="22">
        <f t="shared" si="8"/>
        <v>0</v>
      </c>
      <c r="L322" s="22">
        <f t="shared" si="9"/>
        <v>0</v>
      </c>
    </row>
    <row r="323" spans="1:12" x14ac:dyDescent="0.25">
      <c r="A323" s="21" t="s">
        <v>134</v>
      </c>
      <c r="B323" s="21" t="s">
        <v>148</v>
      </c>
      <c r="C323" s="27">
        <v>0</v>
      </c>
      <c r="D323" s="24" t="s">
        <v>164</v>
      </c>
      <c r="E323" s="27">
        <v>18</v>
      </c>
      <c r="F323" s="24" t="s">
        <v>79</v>
      </c>
      <c r="G323" s="26">
        <v>30</v>
      </c>
      <c r="H323" s="21" t="s">
        <v>75</v>
      </c>
      <c r="I323" s="22">
        <v>1</v>
      </c>
      <c r="J323" s="112">
        <f>VLOOKUP(I323,'invulblad normen'!$A$10:$C$14,3,FALSE)</f>
        <v>0</v>
      </c>
      <c r="K323" s="22">
        <f t="shared" si="8"/>
        <v>0</v>
      </c>
      <c r="L323" s="22">
        <f t="shared" si="9"/>
        <v>0</v>
      </c>
    </row>
    <row r="324" spans="1:12" x14ac:dyDescent="0.25">
      <c r="A324" s="21" t="s">
        <v>134</v>
      </c>
      <c r="B324" s="21" t="s">
        <v>148</v>
      </c>
      <c r="C324" s="27">
        <v>0</v>
      </c>
      <c r="D324" s="24" t="s">
        <v>333</v>
      </c>
      <c r="E324" s="27">
        <v>8</v>
      </c>
      <c r="F324" s="24" t="s">
        <v>79</v>
      </c>
      <c r="G324" s="26">
        <v>18</v>
      </c>
      <c r="H324" s="21" t="s">
        <v>75</v>
      </c>
      <c r="I324" s="22">
        <v>1</v>
      </c>
      <c r="J324" s="112">
        <f>VLOOKUP(I324,'invulblad normen'!$A$10:$C$14,3,FALSE)</f>
        <v>0</v>
      </c>
      <c r="K324" s="22">
        <f t="shared" si="8"/>
        <v>0</v>
      </c>
      <c r="L324" s="22">
        <f t="shared" si="9"/>
        <v>0</v>
      </c>
    </row>
    <row r="325" spans="1:12" x14ac:dyDescent="0.25">
      <c r="A325" s="21" t="s">
        <v>134</v>
      </c>
      <c r="B325" s="21" t="s">
        <v>148</v>
      </c>
      <c r="C325" s="27">
        <v>0</v>
      </c>
      <c r="D325" s="24" t="s">
        <v>79</v>
      </c>
      <c r="E325" s="27">
        <v>9</v>
      </c>
      <c r="F325" s="24" t="s">
        <v>79</v>
      </c>
      <c r="G325" s="26">
        <v>144</v>
      </c>
      <c r="H325" s="21" t="s">
        <v>75</v>
      </c>
      <c r="I325" s="22">
        <v>1</v>
      </c>
      <c r="J325" s="112">
        <f>VLOOKUP(I325,'invulblad normen'!$A$10:$C$14,3,FALSE)</f>
        <v>0</v>
      </c>
      <c r="K325" s="22">
        <f t="shared" si="8"/>
        <v>0</v>
      </c>
      <c r="L325" s="22">
        <f t="shared" si="9"/>
        <v>0</v>
      </c>
    </row>
    <row r="326" spans="1:12" x14ac:dyDescent="0.25">
      <c r="A326" s="21" t="s">
        <v>134</v>
      </c>
      <c r="B326" s="21" t="s">
        <v>148</v>
      </c>
      <c r="C326" s="27">
        <v>0</v>
      </c>
      <c r="D326" s="24" t="s">
        <v>79</v>
      </c>
      <c r="E326" s="27">
        <v>19</v>
      </c>
      <c r="F326" s="24" t="s">
        <v>79</v>
      </c>
      <c r="G326" s="26">
        <v>24</v>
      </c>
      <c r="H326" s="21" t="s">
        <v>75</v>
      </c>
      <c r="I326" s="22">
        <v>1</v>
      </c>
      <c r="J326" s="112">
        <f>VLOOKUP(I326,'invulblad normen'!$A$10:$C$14,3,FALSE)</f>
        <v>0</v>
      </c>
      <c r="K326" s="22">
        <f t="shared" si="8"/>
        <v>0</v>
      </c>
      <c r="L326" s="22">
        <f t="shared" si="9"/>
        <v>0</v>
      </c>
    </row>
    <row r="327" spans="1:12" x14ac:dyDescent="0.25">
      <c r="A327" s="21" t="s">
        <v>134</v>
      </c>
      <c r="B327" s="21" t="s">
        <v>148</v>
      </c>
      <c r="C327" s="27">
        <v>0</v>
      </c>
      <c r="D327" s="24" t="s">
        <v>79</v>
      </c>
      <c r="E327" s="27">
        <v>22</v>
      </c>
      <c r="F327" s="24" t="s">
        <v>79</v>
      </c>
      <c r="G327" s="26">
        <v>20</v>
      </c>
      <c r="H327" s="21" t="s">
        <v>171</v>
      </c>
      <c r="I327" s="22">
        <v>1</v>
      </c>
      <c r="J327" s="112">
        <f>VLOOKUP(I327,'invulblad normen'!$A$10:$C$14,3,FALSE)</f>
        <v>0</v>
      </c>
      <c r="K327" s="22">
        <f t="shared" ref="K327:K390" si="10">J327*G327</f>
        <v>0</v>
      </c>
      <c r="L327" s="22">
        <f t="shared" ref="L327:L390" si="11">K327/200</f>
        <v>0</v>
      </c>
    </row>
    <row r="328" spans="1:12" x14ac:dyDescent="0.25">
      <c r="A328" s="21" t="s">
        <v>136</v>
      </c>
      <c r="B328" s="21" t="s">
        <v>150</v>
      </c>
      <c r="C328" s="27">
        <v>1</v>
      </c>
      <c r="D328" s="24" t="s">
        <v>312</v>
      </c>
      <c r="E328" s="21" t="s">
        <v>228</v>
      </c>
      <c r="F328" s="24" t="s">
        <v>73</v>
      </c>
      <c r="G328" s="26">
        <v>36</v>
      </c>
      <c r="H328" s="21" t="s">
        <v>75</v>
      </c>
      <c r="I328" s="22">
        <v>3</v>
      </c>
      <c r="J328" s="112">
        <f>VLOOKUP(I328,'invulblad normen'!$A$10:$C$14,3,FALSE)</f>
        <v>0</v>
      </c>
      <c r="K328" s="22">
        <f t="shared" si="10"/>
        <v>0</v>
      </c>
      <c r="L328" s="22">
        <f t="shared" si="11"/>
        <v>0</v>
      </c>
    </row>
    <row r="329" spans="1:12" x14ac:dyDescent="0.25">
      <c r="A329" s="21" t="s">
        <v>136</v>
      </c>
      <c r="B329" s="21" t="s">
        <v>150</v>
      </c>
      <c r="C329" s="27">
        <v>0</v>
      </c>
      <c r="D329" s="24" t="s">
        <v>322</v>
      </c>
      <c r="E329" s="21" t="s">
        <v>225</v>
      </c>
      <c r="F329" s="24" t="s">
        <v>73</v>
      </c>
      <c r="G329" s="26">
        <v>16</v>
      </c>
      <c r="H329" s="21" t="s">
        <v>75</v>
      </c>
      <c r="I329" s="22">
        <v>3</v>
      </c>
      <c r="J329" s="112">
        <f>VLOOKUP(I329,'invulblad normen'!$A$10:$C$14,3,FALSE)</f>
        <v>0</v>
      </c>
      <c r="K329" s="22">
        <f t="shared" si="10"/>
        <v>0</v>
      </c>
      <c r="L329" s="22">
        <f t="shared" si="11"/>
        <v>0</v>
      </c>
    </row>
    <row r="330" spans="1:12" x14ac:dyDescent="0.25">
      <c r="A330" s="21" t="s">
        <v>136</v>
      </c>
      <c r="B330" s="21" t="s">
        <v>150</v>
      </c>
      <c r="C330" s="27">
        <v>0</v>
      </c>
      <c r="D330" s="24" t="s">
        <v>325</v>
      </c>
      <c r="E330" s="21" t="s">
        <v>223</v>
      </c>
      <c r="F330" s="24" t="s">
        <v>73</v>
      </c>
      <c r="G330" s="26">
        <v>23</v>
      </c>
      <c r="H330" s="21" t="s">
        <v>75</v>
      </c>
      <c r="I330" s="22">
        <v>3</v>
      </c>
      <c r="J330" s="112">
        <f>VLOOKUP(I330,'invulblad normen'!$A$10:$C$14,3,FALSE)</f>
        <v>0</v>
      </c>
      <c r="K330" s="22">
        <f t="shared" si="10"/>
        <v>0</v>
      </c>
      <c r="L330" s="22">
        <f t="shared" si="11"/>
        <v>0</v>
      </c>
    </row>
    <row r="331" spans="1:12" x14ac:dyDescent="0.25">
      <c r="A331" s="21" t="s">
        <v>136</v>
      </c>
      <c r="B331" s="21" t="s">
        <v>150</v>
      </c>
      <c r="C331" s="27">
        <v>1</v>
      </c>
      <c r="D331" s="24" t="s">
        <v>327</v>
      </c>
      <c r="E331" s="21" t="s">
        <v>229</v>
      </c>
      <c r="F331" s="24" t="s">
        <v>73</v>
      </c>
      <c r="G331" s="26">
        <v>45</v>
      </c>
      <c r="H331" s="21" t="s">
        <v>174</v>
      </c>
      <c r="I331" s="22">
        <v>3</v>
      </c>
      <c r="J331" s="112">
        <f>VLOOKUP(I331,'invulblad normen'!$A$10:$C$14,3,FALSE)</f>
        <v>0</v>
      </c>
      <c r="K331" s="22">
        <f t="shared" si="10"/>
        <v>0</v>
      </c>
      <c r="L331" s="22">
        <f t="shared" si="11"/>
        <v>0</v>
      </c>
    </row>
    <row r="332" spans="1:12" x14ac:dyDescent="0.25">
      <c r="A332" s="21" t="s">
        <v>136</v>
      </c>
      <c r="B332" s="21" t="s">
        <v>150</v>
      </c>
      <c r="C332" s="27">
        <v>1</v>
      </c>
      <c r="D332" s="24" t="s">
        <v>327</v>
      </c>
      <c r="E332" s="21" t="s">
        <v>230</v>
      </c>
      <c r="F332" s="24" t="s">
        <v>73</v>
      </c>
      <c r="G332" s="26">
        <v>12</v>
      </c>
      <c r="H332" s="21" t="s">
        <v>75</v>
      </c>
      <c r="I332" s="22">
        <v>3</v>
      </c>
      <c r="J332" s="112">
        <f>VLOOKUP(I332,'invulblad normen'!$A$10:$C$14,3,FALSE)</f>
        <v>0</v>
      </c>
      <c r="K332" s="22">
        <f t="shared" si="10"/>
        <v>0</v>
      </c>
      <c r="L332" s="22">
        <f t="shared" si="11"/>
        <v>0</v>
      </c>
    </row>
    <row r="333" spans="1:12" x14ac:dyDescent="0.25">
      <c r="A333" s="21" t="s">
        <v>136</v>
      </c>
      <c r="B333" s="21" t="s">
        <v>150</v>
      </c>
      <c r="C333" s="27">
        <v>1</v>
      </c>
      <c r="D333" s="24" t="s">
        <v>371</v>
      </c>
      <c r="E333" s="21" t="s">
        <v>226</v>
      </c>
      <c r="F333" s="24" t="s">
        <v>73</v>
      </c>
      <c r="G333" s="26">
        <v>11</v>
      </c>
      <c r="H333" s="21" t="s">
        <v>75</v>
      </c>
      <c r="I333" s="22">
        <v>3</v>
      </c>
      <c r="J333" s="112">
        <f>VLOOKUP(I333,'invulblad normen'!$A$10:$C$14,3,FALSE)</f>
        <v>0</v>
      </c>
      <c r="K333" s="22">
        <f t="shared" si="10"/>
        <v>0</v>
      </c>
      <c r="L333" s="22">
        <f t="shared" si="11"/>
        <v>0</v>
      </c>
    </row>
    <row r="334" spans="1:12" x14ac:dyDescent="0.25">
      <c r="A334" s="21" t="s">
        <v>136</v>
      </c>
      <c r="B334" s="21" t="s">
        <v>150</v>
      </c>
      <c r="C334" s="27">
        <v>1</v>
      </c>
      <c r="D334" s="24" t="s">
        <v>371</v>
      </c>
      <c r="E334" s="21" t="s">
        <v>227</v>
      </c>
      <c r="F334" s="24" t="s">
        <v>73</v>
      </c>
      <c r="G334" s="26">
        <v>10</v>
      </c>
      <c r="H334" s="21" t="s">
        <v>75</v>
      </c>
      <c r="I334" s="22">
        <v>3</v>
      </c>
      <c r="J334" s="112">
        <f>VLOOKUP(I334,'invulblad normen'!$A$10:$C$14,3,FALSE)</f>
        <v>0</v>
      </c>
      <c r="K334" s="22">
        <f t="shared" si="10"/>
        <v>0</v>
      </c>
      <c r="L334" s="22">
        <f t="shared" si="11"/>
        <v>0</v>
      </c>
    </row>
    <row r="335" spans="1:12" x14ac:dyDescent="0.25">
      <c r="A335" s="21" t="s">
        <v>136</v>
      </c>
      <c r="B335" s="21" t="s">
        <v>150</v>
      </c>
      <c r="C335" s="27">
        <v>0</v>
      </c>
      <c r="D335" s="24" t="s">
        <v>385</v>
      </c>
      <c r="E335" s="21" t="s">
        <v>224</v>
      </c>
      <c r="F335" s="24" t="s">
        <v>73</v>
      </c>
      <c r="G335" s="26">
        <v>8</v>
      </c>
      <c r="H335" s="21" t="s">
        <v>174</v>
      </c>
      <c r="I335" s="22">
        <v>3</v>
      </c>
      <c r="J335" s="112">
        <f>VLOOKUP(I335,'invulblad normen'!$A$10:$C$14,3,FALSE)</f>
        <v>0</v>
      </c>
      <c r="K335" s="22">
        <f t="shared" si="10"/>
        <v>0</v>
      </c>
      <c r="L335" s="22">
        <f t="shared" si="11"/>
        <v>0</v>
      </c>
    </row>
    <row r="336" spans="1:12" x14ac:dyDescent="0.25">
      <c r="A336" s="21" t="s">
        <v>136</v>
      </c>
      <c r="B336" s="21" t="s">
        <v>150</v>
      </c>
      <c r="C336" s="27">
        <v>0</v>
      </c>
      <c r="D336" s="24" t="s">
        <v>319</v>
      </c>
      <c r="E336" s="27">
        <v>64</v>
      </c>
      <c r="F336" s="24" t="s">
        <v>74</v>
      </c>
      <c r="G336" s="26">
        <v>112</v>
      </c>
      <c r="H336" s="21" t="s">
        <v>83</v>
      </c>
      <c r="I336" s="22">
        <v>2</v>
      </c>
      <c r="J336" s="112">
        <f>VLOOKUP(I336,'invulblad normen'!$A$10:$C$14,3,FALSE)</f>
        <v>0</v>
      </c>
      <c r="K336" s="22">
        <f t="shared" si="10"/>
        <v>0</v>
      </c>
      <c r="L336" s="22">
        <f t="shared" si="11"/>
        <v>0</v>
      </c>
    </row>
    <row r="337" spans="1:12" x14ac:dyDescent="0.25">
      <c r="A337" s="21" t="s">
        <v>136</v>
      </c>
      <c r="B337" s="21" t="s">
        <v>150</v>
      </c>
      <c r="C337" s="27">
        <v>1</v>
      </c>
      <c r="D337" s="24" t="s">
        <v>348</v>
      </c>
      <c r="E337" s="21" t="s">
        <v>243</v>
      </c>
      <c r="F337" s="24" t="s">
        <v>74</v>
      </c>
      <c r="G337" s="26">
        <v>49</v>
      </c>
      <c r="H337" s="21" t="s">
        <v>174</v>
      </c>
      <c r="I337" s="22">
        <v>2</v>
      </c>
      <c r="J337" s="112">
        <f>VLOOKUP(I337,'invulblad normen'!$A$10:$C$14,3,FALSE)</f>
        <v>0</v>
      </c>
      <c r="K337" s="22">
        <f t="shared" si="10"/>
        <v>0</v>
      </c>
      <c r="L337" s="22">
        <f t="shared" si="11"/>
        <v>0</v>
      </c>
    </row>
    <row r="338" spans="1:12" x14ac:dyDescent="0.25">
      <c r="A338" s="21" t="s">
        <v>136</v>
      </c>
      <c r="B338" s="21" t="s">
        <v>150</v>
      </c>
      <c r="C338" s="27">
        <v>1</v>
      </c>
      <c r="D338" s="24" t="s">
        <v>349</v>
      </c>
      <c r="E338" s="21" t="s">
        <v>244</v>
      </c>
      <c r="F338" s="24" t="s">
        <v>74</v>
      </c>
      <c r="G338" s="26">
        <v>35</v>
      </c>
      <c r="H338" s="21" t="s">
        <v>174</v>
      </c>
      <c r="I338" s="22">
        <v>2</v>
      </c>
      <c r="J338" s="112">
        <f>VLOOKUP(I338,'invulblad normen'!$A$10:$C$14,3,FALSE)</f>
        <v>0</v>
      </c>
      <c r="K338" s="22">
        <f t="shared" si="10"/>
        <v>0</v>
      </c>
      <c r="L338" s="22">
        <f t="shared" si="11"/>
        <v>0</v>
      </c>
    </row>
    <row r="339" spans="1:12" x14ac:dyDescent="0.25">
      <c r="A339" s="21" t="s">
        <v>136</v>
      </c>
      <c r="B339" s="21" t="s">
        <v>150</v>
      </c>
      <c r="C339" s="27">
        <v>0</v>
      </c>
      <c r="D339" s="24" t="s">
        <v>364</v>
      </c>
      <c r="E339" s="21" t="s">
        <v>234</v>
      </c>
      <c r="F339" s="24" t="s">
        <v>74</v>
      </c>
      <c r="G339" s="26">
        <v>48</v>
      </c>
      <c r="H339" s="21" t="s">
        <v>174</v>
      </c>
      <c r="I339" s="22">
        <v>2</v>
      </c>
      <c r="J339" s="112">
        <f>VLOOKUP(I339,'invulblad normen'!$A$10:$C$14,3,FALSE)</f>
        <v>0</v>
      </c>
      <c r="K339" s="22">
        <f t="shared" si="10"/>
        <v>0</v>
      </c>
      <c r="L339" s="22">
        <f t="shared" si="11"/>
        <v>0</v>
      </c>
    </row>
    <row r="340" spans="1:12" x14ac:dyDescent="0.25">
      <c r="A340" s="21" t="s">
        <v>136</v>
      </c>
      <c r="B340" s="21" t="s">
        <v>150</v>
      </c>
      <c r="C340" s="27">
        <v>0</v>
      </c>
      <c r="D340" s="24" t="s">
        <v>364</v>
      </c>
      <c r="E340" s="21" t="s">
        <v>235</v>
      </c>
      <c r="F340" s="24" t="s">
        <v>74</v>
      </c>
      <c r="G340" s="26">
        <v>49</v>
      </c>
      <c r="H340" s="21" t="s">
        <v>174</v>
      </c>
      <c r="I340" s="22">
        <v>2</v>
      </c>
      <c r="J340" s="112">
        <f>VLOOKUP(I340,'invulblad normen'!$A$10:$C$14,3,FALSE)</f>
        <v>0</v>
      </c>
      <c r="K340" s="22">
        <f t="shared" si="10"/>
        <v>0</v>
      </c>
      <c r="L340" s="22">
        <f t="shared" si="11"/>
        <v>0</v>
      </c>
    </row>
    <row r="341" spans="1:12" x14ac:dyDescent="0.25">
      <c r="A341" s="21" t="s">
        <v>136</v>
      </c>
      <c r="B341" s="21" t="s">
        <v>150</v>
      </c>
      <c r="C341" s="27">
        <v>0</v>
      </c>
      <c r="D341" s="24" t="s">
        <v>364</v>
      </c>
      <c r="E341" s="21" t="s">
        <v>236</v>
      </c>
      <c r="F341" s="24" t="s">
        <v>74</v>
      </c>
      <c r="G341" s="26">
        <v>49</v>
      </c>
      <c r="H341" s="21" t="s">
        <v>174</v>
      </c>
      <c r="I341" s="22">
        <v>2</v>
      </c>
      <c r="J341" s="112">
        <f>VLOOKUP(I341,'invulblad normen'!$A$10:$C$14,3,FALSE)</f>
        <v>0</v>
      </c>
      <c r="K341" s="22">
        <f t="shared" si="10"/>
        <v>0</v>
      </c>
      <c r="L341" s="22">
        <f t="shared" si="11"/>
        <v>0</v>
      </c>
    </row>
    <row r="342" spans="1:12" x14ac:dyDescent="0.25">
      <c r="A342" s="21" t="s">
        <v>136</v>
      </c>
      <c r="B342" s="21" t="s">
        <v>150</v>
      </c>
      <c r="C342" s="27">
        <v>0</v>
      </c>
      <c r="D342" s="24" t="s">
        <v>364</v>
      </c>
      <c r="E342" s="21" t="s">
        <v>237</v>
      </c>
      <c r="F342" s="24" t="s">
        <v>74</v>
      </c>
      <c r="G342" s="26">
        <v>51</v>
      </c>
      <c r="H342" s="21" t="s">
        <v>174</v>
      </c>
      <c r="I342" s="22">
        <v>2</v>
      </c>
      <c r="J342" s="112">
        <f>VLOOKUP(I342,'invulblad normen'!$A$10:$C$14,3,FALSE)</f>
        <v>0</v>
      </c>
      <c r="K342" s="22">
        <f t="shared" si="10"/>
        <v>0</v>
      </c>
      <c r="L342" s="22">
        <f t="shared" si="11"/>
        <v>0</v>
      </c>
    </row>
    <row r="343" spans="1:12" x14ac:dyDescent="0.25">
      <c r="A343" s="21" t="s">
        <v>136</v>
      </c>
      <c r="B343" s="21" t="s">
        <v>150</v>
      </c>
      <c r="C343" s="27">
        <v>0</v>
      </c>
      <c r="D343" s="24" t="s">
        <v>364</v>
      </c>
      <c r="E343" s="21" t="s">
        <v>238</v>
      </c>
      <c r="F343" s="24" t="s">
        <v>74</v>
      </c>
      <c r="G343" s="26">
        <v>49</v>
      </c>
      <c r="H343" s="21" t="s">
        <v>174</v>
      </c>
      <c r="I343" s="22">
        <v>2</v>
      </c>
      <c r="J343" s="112">
        <f>VLOOKUP(I343,'invulblad normen'!$A$10:$C$14,3,FALSE)</f>
        <v>0</v>
      </c>
      <c r="K343" s="22">
        <f t="shared" si="10"/>
        <v>0</v>
      </c>
      <c r="L343" s="22">
        <f t="shared" si="11"/>
        <v>0</v>
      </c>
    </row>
    <row r="344" spans="1:12" x14ac:dyDescent="0.25">
      <c r="A344" s="21" t="s">
        <v>136</v>
      </c>
      <c r="B344" s="21" t="s">
        <v>150</v>
      </c>
      <c r="C344" s="27">
        <v>0</v>
      </c>
      <c r="D344" s="24" t="s">
        <v>364</v>
      </c>
      <c r="E344" s="21" t="s">
        <v>185</v>
      </c>
      <c r="F344" s="24" t="s">
        <v>74</v>
      </c>
      <c r="G344" s="26">
        <v>49</v>
      </c>
      <c r="H344" s="21" t="s">
        <v>174</v>
      </c>
      <c r="I344" s="22">
        <v>2</v>
      </c>
      <c r="J344" s="112">
        <f>VLOOKUP(I344,'invulblad normen'!$A$10:$C$14,3,FALSE)</f>
        <v>0</v>
      </c>
      <c r="K344" s="22">
        <f t="shared" si="10"/>
        <v>0</v>
      </c>
      <c r="L344" s="22">
        <f t="shared" si="11"/>
        <v>0</v>
      </c>
    </row>
    <row r="345" spans="1:12" x14ac:dyDescent="0.25">
      <c r="A345" s="21" t="s">
        <v>136</v>
      </c>
      <c r="B345" s="21" t="s">
        <v>150</v>
      </c>
      <c r="C345" s="27">
        <v>1</v>
      </c>
      <c r="D345" s="24" t="s">
        <v>364</v>
      </c>
      <c r="E345" s="21" t="s">
        <v>240</v>
      </c>
      <c r="F345" s="24" t="s">
        <v>74</v>
      </c>
      <c r="G345" s="26">
        <v>49</v>
      </c>
      <c r="H345" s="21" t="s">
        <v>174</v>
      </c>
      <c r="I345" s="22">
        <v>2</v>
      </c>
      <c r="J345" s="112">
        <f>VLOOKUP(I345,'invulblad normen'!$A$10:$C$14,3,FALSE)</f>
        <v>0</v>
      </c>
      <c r="K345" s="22">
        <f t="shared" si="10"/>
        <v>0</v>
      </c>
      <c r="L345" s="22">
        <f t="shared" si="11"/>
        <v>0</v>
      </c>
    </row>
    <row r="346" spans="1:12" x14ac:dyDescent="0.25">
      <c r="A346" s="21" t="s">
        <v>136</v>
      </c>
      <c r="B346" s="21" t="s">
        <v>150</v>
      </c>
      <c r="C346" s="27">
        <v>1</v>
      </c>
      <c r="D346" s="24" t="s">
        <v>364</v>
      </c>
      <c r="E346" s="21" t="s">
        <v>241</v>
      </c>
      <c r="F346" s="24" t="s">
        <v>74</v>
      </c>
      <c r="G346" s="26">
        <v>49</v>
      </c>
      <c r="H346" s="21" t="s">
        <v>174</v>
      </c>
      <c r="I346" s="22">
        <v>2</v>
      </c>
      <c r="J346" s="112">
        <f>VLOOKUP(I346,'invulblad normen'!$A$10:$C$14,3,FALSE)</f>
        <v>0</v>
      </c>
      <c r="K346" s="22">
        <f t="shared" si="10"/>
        <v>0</v>
      </c>
      <c r="L346" s="22">
        <f t="shared" si="11"/>
        <v>0</v>
      </c>
    </row>
    <row r="347" spans="1:12" x14ac:dyDescent="0.25">
      <c r="A347" s="21" t="s">
        <v>136</v>
      </c>
      <c r="B347" s="21" t="s">
        <v>150</v>
      </c>
      <c r="C347" s="27">
        <v>1</v>
      </c>
      <c r="D347" s="24" t="s">
        <v>364</v>
      </c>
      <c r="E347" s="21" t="s">
        <v>181</v>
      </c>
      <c r="F347" s="24" t="s">
        <v>74</v>
      </c>
      <c r="G347" s="26">
        <v>49</v>
      </c>
      <c r="H347" s="21" t="s">
        <v>174</v>
      </c>
      <c r="I347" s="22">
        <v>2</v>
      </c>
      <c r="J347" s="112">
        <f>VLOOKUP(I347,'invulblad normen'!$A$10:$C$14,3,FALSE)</f>
        <v>0</v>
      </c>
      <c r="K347" s="22">
        <f t="shared" si="10"/>
        <v>0</v>
      </c>
      <c r="L347" s="22">
        <f t="shared" si="11"/>
        <v>0</v>
      </c>
    </row>
    <row r="348" spans="1:12" x14ac:dyDescent="0.25">
      <c r="A348" s="21" t="s">
        <v>136</v>
      </c>
      <c r="B348" s="21" t="s">
        <v>150</v>
      </c>
      <c r="C348" s="27">
        <v>1</v>
      </c>
      <c r="D348" s="24" t="s">
        <v>364</v>
      </c>
      <c r="E348" s="21" t="s">
        <v>242</v>
      </c>
      <c r="F348" s="24" t="s">
        <v>74</v>
      </c>
      <c r="G348" s="26">
        <v>48</v>
      </c>
      <c r="H348" s="21" t="s">
        <v>174</v>
      </c>
      <c r="I348" s="22">
        <v>2</v>
      </c>
      <c r="J348" s="112">
        <f>VLOOKUP(I348,'invulblad normen'!$A$10:$C$14,3,FALSE)</f>
        <v>0</v>
      </c>
      <c r="K348" s="22">
        <f t="shared" si="10"/>
        <v>0</v>
      </c>
      <c r="L348" s="22">
        <f t="shared" si="11"/>
        <v>0</v>
      </c>
    </row>
    <row r="349" spans="1:12" x14ac:dyDescent="0.25">
      <c r="A349" s="21" t="s">
        <v>136</v>
      </c>
      <c r="B349" s="21" t="s">
        <v>150</v>
      </c>
      <c r="C349" s="27">
        <v>1</v>
      </c>
      <c r="D349" s="24" t="s">
        <v>364</v>
      </c>
      <c r="E349" s="21" t="s">
        <v>245</v>
      </c>
      <c r="F349" s="24" t="s">
        <v>74</v>
      </c>
      <c r="G349" s="26">
        <v>49</v>
      </c>
      <c r="H349" s="21" t="s">
        <v>174</v>
      </c>
      <c r="I349" s="22">
        <v>2</v>
      </c>
      <c r="J349" s="112">
        <f>VLOOKUP(I349,'invulblad normen'!$A$10:$C$14,3,FALSE)</f>
        <v>0</v>
      </c>
      <c r="K349" s="22">
        <f t="shared" si="10"/>
        <v>0</v>
      </c>
      <c r="L349" s="22">
        <f t="shared" si="11"/>
        <v>0</v>
      </c>
    </row>
    <row r="350" spans="1:12" x14ac:dyDescent="0.25">
      <c r="A350" s="21" t="s">
        <v>136</v>
      </c>
      <c r="B350" s="21" t="s">
        <v>150</v>
      </c>
      <c r="C350" s="27">
        <v>1</v>
      </c>
      <c r="D350" s="24" t="s">
        <v>364</v>
      </c>
      <c r="E350" s="21" t="s">
        <v>246</v>
      </c>
      <c r="F350" s="24" t="s">
        <v>74</v>
      </c>
      <c r="G350" s="26">
        <v>49</v>
      </c>
      <c r="H350" s="21" t="s">
        <v>174</v>
      </c>
      <c r="I350" s="22">
        <v>2</v>
      </c>
      <c r="J350" s="112">
        <f>VLOOKUP(I350,'invulblad normen'!$A$10:$C$14,3,FALSE)</f>
        <v>0</v>
      </c>
      <c r="K350" s="22">
        <f t="shared" si="10"/>
        <v>0</v>
      </c>
      <c r="L350" s="22">
        <f t="shared" si="11"/>
        <v>0</v>
      </c>
    </row>
    <row r="351" spans="1:12" x14ac:dyDescent="0.25">
      <c r="A351" s="21" t="s">
        <v>136</v>
      </c>
      <c r="B351" s="21" t="s">
        <v>150</v>
      </c>
      <c r="C351" s="27">
        <v>1</v>
      </c>
      <c r="D351" s="24" t="s">
        <v>364</v>
      </c>
      <c r="E351" s="21" t="s">
        <v>246</v>
      </c>
      <c r="F351" s="24" t="s">
        <v>74</v>
      </c>
      <c r="G351" s="26">
        <v>49</v>
      </c>
      <c r="H351" s="21" t="s">
        <v>174</v>
      </c>
      <c r="I351" s="22">
        <v>2</v>
      </c>
      <c r="J351" s="112">
        <f>VLOOKUP(I351,'invulblad normen'!$A$10:$C$14,3,FALSE)</f>
        <v>0</v>
      </c>
      <c r="K351" s="22">
        <f t="shared" si="10"/>
        <v>0</v>
      </c>
      <c r="L351" s="22">
        <f t="shared" si="11"/>
        <v>0</v>
      </c>
    </row>
    <row r="352" spans="1:12" x14ac:dyDescent="0.25">
      <c r="A352" s="21" t="s">
        <v>136</v>
      </c>
      <c r="B352" s="21" t="s">
        <v>150</v>
      </c>
      <c r="C352" s="27">
        <v>1</v>
      </c>
      <c r="D352" s="24" t="s">
        <v>364</v>
      </c>
      <c r="E352" s="21" t="s">
        <v>247</v>
      </c>
      <c r="F352" s="24" t="s">
        <v>74</v>
      </c>
      <c r="G352" s="26">
        <v>49</v>
      </c>
      <c r="H352" s="21" t="s">
        <v>174</v>
      </c>
      <c r="I352" s="22">
        <v>2</v>
      </c>
      <c r="J352" s="112">
        <f>VLOOKUP(I352,'invulblad normen'!$A$10:$C$14,3,FALSE)</f>
        <v>0</v>
      </c>
      <c r="K352" s="22">
        <f t="shared" si="10"/>
        <v>0</v>
      </c>
      <c r="L352" s="22">
        <f t="shared" si="11"/>
        <v>0</v>
      </c>
    </row>
    <row r="353" spans="1:12" x14ac:dyDescent="0.25">
      <c r="A353" s="21" t="s">
        <v>136</v>
      </c>
      <c r="B353" s="21" t="s">
        <v>150</v>
      </c>
      <c r="C353" s="27">
        <v>1</v>
      </c>
      <c r="D353" s="24" t="s">
        <v>364</v>
      </c>
      <c r="E353" s="21" t="s">
        <v>248</v>
      </c>
      <c r="F353" s="24" t="s">
        <v>74</v>
      </c>
      <c r="G353" s="26">
        <v>49</v>
      </c>
      <c r="H353" s="21" t="s">
        <v>174</v>
      </c>
      <c r="I353" s="22">
        <v>2</v>
      </c>
      <c r="J353" s="112">
        <f>VLOOKUP(I353,'invulblad normen'!$A$10:$C$14,3,FALSE)</f>
        <v>0</v>
      </c>
      <c r="K353" s="22">
        <f t="shared" si="10"/>
        <v>0</v>
      </c>
      <c r="L353" s="22">
        <f t="shared" si="11"/>
        <v>0</v>
      </c>
    </row>
    <row r="354" spans="1:12" x14ac:dyDescent="0.25">
      <c r="A354" s="21" t="s">
        <v>136</v>
      </c>
      <c r="B354" s="21" t="s">
        <v>150</v>
      </c>
      <c r="C354" s="27">
        <v>1</v>
      </c>
      <c r="D354" s="24" t="s">
        <v>364</v>
      </c>
      <c r="E354" s="21" t="s">
        <v>249</v>
      </c>
      <c r="F354" s="24" t="s">
        <v>74</v>
      </c>
      <c r="G354" s="26">
        <v>49</v>
      </c>
      <c r="H354" s="21" t="s">
        <v>174</v>
      </c>
      <c r="I354" s="22">
        <v>2</v>
      </c>
      <c r="J354" s="112">
        <f>VLOOKUP(I354,'invulblad normen'!$A$10:$C$14,3,FALSE)</f>
        <v>0</v>
      </c>
      <c r="K354" s="22">
        <f t="shared" si="10"/>
        <v>0</v>
      </c>
      <c r="L354" s="22">
        <f t="shared" si="11"/>
        <v>0</v>
      </c>
    </row>
    <row r="355" spans="1:12" x14ac:dyDescent="0.25">
      <c r="A355" s="21" t="s">
        <v>136</v>
      </c>
      <c r="B355" s="21" t="s">
        <v>150</v>
      </c>
      <c r="C355" s="27">
        <v>0</v>
      </c>
      <c r="D355" s="24" t="s">
        <v>369</v>
      </c>
      <c r="E355" s="21" t="s">
        <v>232</v>
      </c>
      <c r="F355" s="24" t="s">
        <v>74</v>
      </c>
      <c r="G355" s="26">
        <v>52</v>
      </c>
      <c r="H355" s="21" t="s">
        <v>174</v>
      </c>
      <c r="I355" s="22">
        <v>2</v>
      </c>
      <c r="J355" s="112">
        <f>VLOOKUP(I355,'invulblad normen'!$A$10:$C$14,3,FALSE)</f>
        <v>0</v>
      </c>
      <c r="K355" s="22">
        <f t="shared" si="10"/>
        <v>0</v>
      </c>
      <c r="L355" s="22">
        <f t="shared" si="11"/>
        <v>0</v>
      </c>
    </row>
    <row r="356" spans="1:12" x14ac:dyDescent="0.25">
      <c r="A356" s="21" t="s">
        <v>136</v>
      </c>
      <c r="B356" s="21" t="s">
        <v>150</v>
      </c>
      <c r="C356" s="27">
        <v>1</v>
      </c>
      <c r="D356" s="24" t="s">
        <v>373</v>
      </c>
      <c r="E356" s="21" t="s">
        <v>250</v>
      </c>
      <c r="F356" s="24" t="s">
        <v>74</v>
      </c>
      <c r="G356" s="26">
        <v>16</v>
      </c>
      <c r="H356" s="21" t="s">
        <v>174</v>
      </c>
      <c r="I356" s="22">
        <v>2</v>
      </c>
      <c r="J356" s="112">
        <f>VLOOKUP(I356,'invulblad normen'!$A$10:$C$14,3,FALSE)</f>
        <v>0</v>
      </c>
      <c r="K356" s="22">
        <f t="shared" si="10"/>
        <v>0</v>
      </c>
      <c r="L356" s="22">
        <f t="shared" si="11"/>
        <v>0</v>
      </c>
    </row>
    <row r="357" spans="1:12" x14ac:dyDescent="0.25">
      <c r="A357" s="21" t="s">
        <v>136</v>
      </c>
      <c r="B357" s="21" t="s">
        <v>150</v>
      </c>
      <c r="C357" s="27">
        <v>0</v>
      </c>
      <c r="D357" s="24" t="s">
        <v>389</v>
      </c>
      <c r="E357" s="21" t="s">
        <v>231</v>
      </c>
      <c r="F357" s="24" t="s">
        <v>74</v>
      </c>
      <c r="G357" s="26">
        <v>85</v>
      </c>
      <c r="H357" s="21" t="s">
        <v>174</v>
      </c>
      <c r="I357" s="22">
        <v>2</v>
      </c>
      <c r="J357" s="112">
        <f>VLOOKUP(I357,'invulblad normen'!$A$10:$C$14,3,FALSE)</f>
        <v>0</v>
      </c>
      <c r="K357" s="22">
        <f t="shared" si="10"/>
        <v>0</v>
      </c>
      <c r="L357" s="22">
        <f t="shared" si="11"/>
        <v>0</v>
      </c>
    </row>
    <row r="358" spans="1:12" x14ac:dyDescent="0.25">
      <c r="A358" s="21" t="s">
        <v>136</v>
      </c>
      <c r="B358" s="21" t="s">
        <v>150</v>
      </c>
      <c r="C358" s="27">
        <v>0</v>
      </c>
      <c r="D358" s="24" t="s">
        <v>389</v>
      </c>
      <c r="E358" s="21" t="s">
        <v>239</v>
      </c>
      <c r="F358" s="24" t="s">
        <v>74</v>
      </c>
      <c r="G358" s="26">
        <v>83</v>
      </c>
      <c r="H358" s="21" t="s">
        <v>77</v>
      </c>
      <c r="I358" s="22">
        <v>2</v>
      </c>
      <c r="J358" s="112">
        <f>VLOOKUP(I358,'invulblad normen'!$A$10:$C$14,3,FALSE)</f>
        <v>0</v>
      </c>
      <c r="K358" s="22">
        <f t="shared" si="10"/>
        <v>0</v>
      </c>
      <c r="L358" s="22">
        <f t="shared" si="11"/>
        <v>0</v>
      </c>
    </row>
    <row r="359" spans="1:12" x14ac:dyDescent="0.25">
      <c r="A359" s="21" t="s">
        <v>136</v>
      </c>
      <c r="B359" s="21" t="s">
        <v>150</v>
      </c>
      <c r="C359" s="27">
        <v>0</v>
      </c>
      <c r="D359" s="24" t="s">
        <v>409</v>
      </c>
      <c r="E359" s="21" t="s">
        <v>233</v>
      </c>
      <c r="F359" s="24" t="s">
        <v>74</v>
      </c>
      <c r="G359" s="26">
        <v>40</v>
      </c>
      <c r="H359" s="21" t="s">
        <v>83</v>
      </c>
      <c r="I359" s="22">
        <v>2</v>
      </c>
      <c r="J359" s="112">
        <f>VLOOKUP(I359,'invulblad normen'!$A$10:$C$14,3,FALSE)</f>
        <v>0</v>
      </c>
      <c r="K359" s="22">
        <f t="shared" si="10"/>
        <v>0</v>
      </c>
      <c r="L359" s="22">
        <f t="shared" si="11"/>
        <v>0</v>
      </c>
    </row>
    <row r="360" spans="1:12" x14ac:dyDescent="0.25">
      <c r="A360" s="21" t="s">
        <v>136</v>
      </c>
      <c r="B360" s="21" t="s">
        <v>150</v>
      </c>
      <c r="C360" s="27">
        <v>0</v>
      </c>
      <c r="D360" s="24" t="s">
        <v>315</v>
      </c>
      <c r="E360" s="21" t="s">
        <v>251</v>
      </c>
      <c r="F360" s="113" t="s">
        <v>91</v>
      </c>
      <c r="G360" s="26">
        <v>24</v>
      </c>
      <c r="H360" s="21" t="s">
        <v>77</v>
      </c>
      <c r="I360" s="22">
        <v>5</v>
      </c>
      <c r="J360" s="112">
        <f>VLOOKUP(I360,'invulblad normen'!$A$10:$C$14,3,FALSE)</f>
        <v>0</v>
      </c>
      <c r="K360" s="22">
        <f t="shared" si="10"/>
        <v>0</v>
      </c>
      <c r="L360" s="22">
        <f t="shared" si="11"/>
        <v>0</v>
      </c>
    </row>
    <row r="361" spans="1:12" x14ac:dyDescent="0.25">
      <c r="A361" s="21" t="s">
        <v>136</v>
      </c>
      <c r="B361" s="21" t="s">
        <v>150</v>
      </c>
      <c r="C361" s="27">
        <v>0</v>
      </c>
      <c r="D361" s="24" t="s">
        <v>406</v>
      </c>
      <c r="E361" s="21" t="s">
        <v>252</v>
      </c>
      <c r="F361" s="24" t="s">
        <v>78</v>
      </c>
      <c r="G361" s="26">
        <v>12</v>
      </c>
      <c r="H361" s="21" t="s">
        <v>174</v>
      </c>
      <c r="I361" s="22">
        <v>4</v>
      </c>
      <c r="J361" s="112">
        <f>VLOOKUP(I361,'invulblad normen'!$A$10:$C$14,3,FALSE)</f>
        <v>0</v>
      </c>
      <c r="K361" s="22">
        <f t="shared" si="10"/>
        <v>0</v>
      </c>
      <c r="L361" s="22">
        <f t="shared" si="11"/>
        <v>0</v>
      </c>
    </row>
    <row r="362" spans="1:12" x14ac:dyDescent="0.25">
      <c r="A362" s="21" t="s">
        <v>136</v>
      </c>
      <c r="B362" s="21" t="s">
        <v>150</v>
      </c>
      <c r="C362" s="27">
        <v>0</v>
      </c>
      <c r="D362" s="24" t="s">
        <v>406</v>
      </c>
      <c r="E362" s="21" t="s">
        <v>253</v>
      </c>
      <c r="F362" s="24" t="s">
        <v>78</v>
      </c>
      <c r="G362" s="26">
        <v>15</v>
      </c>
      <c r="H362" s="21" t="s">
        <v>174</v>
      </c>
      <c r="I362" s="22">
        <v>4</v>
      </c>
      <c r="J362" s="112">
        <f>VLOOKUP(I362,'invulblad normen'!$A$10:$C$14,3,FALSE)</f>
        <v>0</v>
      </c>
      <c r="K362" s="22">
        <f t="shared" si="10"/>
        <v>0</v>
      </c>
      <c r="L362" s="22">
        <f t="shared" si="11"/>
        <v>0</v>
      </c>
    </row>
    <row r="363" spans="1:12" x14ac:dyDescent="0.25">
      <c r="A363" s="21" t="s">
        <v>136</v>
      </c>
      <c r="B363" s="21" t="s">
        <v>150</v>
      </c>
      <c r="C363" s="27">
        <v>0</v>
      </c>
      <c r="D363" s="24" t="s">
        <v>406</v>
      </c>
      <c r="E363" s="21" t="s">
        <v>128</v>
      </c>
      <c r="F363" s="24" t="s">
        <v>78</v>
      </c>
      <c r="G363" s="26">
        <v>9</v>
      </c>
      <c r="H363" s="21" t="s">
        <v>174</v>
      </c>
      <c r="I363" s="22">
        <v>4</v>
      </c>
      <c r="J363" s="112">
        <f>VLOOKUP(I363,'invulblad normen'!$A$10:$C$14,3,FALSE)</f>
        <v>0</v>
      </c>
      <c r="K363" s="22">
        <f t="shared" si="10"/>
        <v>0</v>
      </c>
      <c r="L363" s="22">
        <f t="shared" si="11"/>
        <v>0</v>
      </c>
    </row>
    <row r="364" spans="1:12" x14ac:dyDescent="0.25">
      <c r="A364" s="21" t="s">
        <v>136</v>
      </c>
      <c r="B364" s="21" t="s">
        <v>150</v>
      </c>
      <c r="C364" s="27">
        <v>1</v>
      </c>
      <c r="D364" s="24" t="s">
        <v>406</v>
      </c>
      <c r="E364" s="21" t="s">
        <v>254</v>
      </c>
      <c r="F364" s="24" t="s">
        <v>78</v>
      </c>
      <c r="G364" s="26">
        <v>7</v>
      </c>
      <c r="H364" s="21" t="s">
        <v>174</v>
      </c>
      <c r="I364" s="22">
        <v>4</v>
      </c>
      <c r="J364" s="112">
        <f>VLOOKUP(I364,'invulblad normen'!$A$10:$C$14,3,FALSE)</f>
        <v>0</v>
      </c>
      <c r="K364" s="22">
        <f t="shared" si="10"/>
        <v>0</v>
      </c>
      <c r="L364" s="22">
        <f t="shared" si="11"/>
        <v>0</v>
      </c>
    </row>
    <row r="365" spans="1:12" x14ac:dyDescent="0.25">
      <c r="A365" s="21" t="s">
        <v>136</v>
      </c>
      <c r="B365" s="21" t="s">
        <v>150</v>
      </c>
      <c r="C365" s="27">
        <v>1</v>
      </c>
      <c r="D365" s="24" t="s">
        <v>406</v>
      </c>
      <c r="E365" s="21" t="s">
        <v>255</v>
      </c>
      <c r="F365" s="24" t="s">
        <v>78</v>
      </c>
      <c r="G365" s="26">
        <v>8</v>
      </c>
      <c r="H365" s="21" t="s">
        <v>174</v>
      </c>
      <c r="I365" s="22">
        <v>4</v>
      </c>
      <c r="J365" s="112">
        <f>VLOOKUP(I365,'invulblad normen'!$A$10:$C$14,3,FALSE)</f>
        <v>0</v>
      </c>
      <c r="K365" s="22">
        <f t="shared" si="10"/>
        <v>0</v>
      </c>
      <c r="L365" s="22">
        <f t="shared" si="11"/>
        <v>0</v>
      </c>
    </row>
    <row r="366" spans="1:12" x14ac:dyDescent="0.25">
      <c r="A366" s="21" t="s">
        <v>136</v>
      </c>
      <c r="B366" s="21" t="s">
        <v>150</v>
      </c>
      <c r="C366" s="27">
        <v>1</v>
      </c>
      <c r="D366" s="24" t="s">
        <v>406</v>
      </c>
      <c r="E366" s="21" t="s">
        <v>129</v>
      </c>
      <c r="F366" s="24" t="s">
        <v>78</v>
      </c>
      <c r="G366" s="26">
        <v>12</v>
      </c>
      <c r="H366" s="21" t="s">
        <v>174</v>
      </c>
      <c r="I366" s="22">
        <v>4</v>
      </c>
      <c r="J366" s="112">
        <f>VLOOKUP(I366,'invulblad normen'!$A$10:$C$14,3,FALSE)</f>
        <v>0</v>
      </c>
      <c r="K366" s="22">
        <f t="shared" si="10"/>
        <v>0</v>
      </c>
      <c r="L366" s="22">
        <f t="shared" si="11"/>
        <v>0</v>
      </c>
    </row>
    <row r="367" spans="1:12" x14ac:dyDescent="0.25">
      <c r="A367" s="21" t="s">
        <v>136</v>
      </c>
      <c r="B367" s="21" t="s">
        <v>150</v>
      </c>
      <c r="C367" s="27">
        <v>1</v>
      </c>
      <c r="D367" s="24" t="s">
        <v>406</v>
      </c>
      <c r="E367" s="21" t="s">
        <v>125</v>
      </c>
      <c r="F367" s="24" t="s">
        <v>78</v>
      </c>
      <c r="G367" s="26">
        <v>12</v>
      </c>
      <c r="H367" s="21" t="s">
        <v>174</v>
      </c>
      <c r="I367" s="22">
        <v>4</v>
      </c>
      <c r="J367" s="112">
        <f>VLOOKUP(I367,'invulblad normen'!$A$10:$C$14,3,FALSE)</f>
        <v>0</v>
      </c>
      <c r="K367" s="22">
        <f t="shared" si="10"/>
        <v>0</v>
      </c>
      <c r="L367" s="22">
        <f t="shared" si="11"/>
        <v>0</v>
      </c>
    </row>
    <row r="368" spans="1:12" x14ac:dyDescent="0.25">
      <c r="A368" s="21" t="s">
        <v>136</v>
      </c>
      <c r="B368" s="21" t="s">
        <v>150</v>
      </c>
      <c r="C368" s="27">
        <v>1</v>
      </c>
      <c r="D368" s="24" t="s">
        <v>406</v>
      </c>
      <c r="E368" s="21" t="s">
        <v>126</v>
      </c>
      <c r="F368" s="24" t="s">
        <v>78</v>
      </c>
      <c r="G368" s="26">
        <v>5</v>
      </c>
      <c r="H368" s="21" t="s">
        <v>174</v>
      </c>
      <c r="I368" s="22">
        <v>4</v>
      </c>
      <c r="J368" s="112">
        <f>VLOOKUP(I368,'invulblad normen'!$A$10:$C$14,3,FALSE)</f>
        <v>0</v>
      </c>
      <c r="K368" s="22">
        <f t="shared" si="10"/>
        <v>0</v>
      </c>
      <c r="L368" s="22">
        <f t="shared" si="11"/>
        <v>0</v>
      </c>
    </row>
    <row r="369" spans="1:12" x14ac:dyDescent="0.25">
      <c r="A369" s="21" t="s">
        <v>136</v>
      </c>
      <c r="B369" s="21" t="s">
        <v>150</v>
      </c>
      <c r="C369" s="27">
        <v>1</v>
      </c>
      <c r="D369" s="24" t="s">
        <v>406</v>
      </c>
      <c r="E369" s="21" t="s">
        <v>130</v>
      </c>
      <c r="F369" s="24" t="s">
        <v>78</v>
      </c>
      <c r="G369" s="26">
        <v>5</v>
      </c>
      <c r="H369" s="21" t="s">
        <v>174</v>
      </c>
      <c r="I369" s="22">
        <v>4</v>
      </c>
      <c r="J369" s="112">
        <f>VLOOKUP(I369,'invulblad normen'!$A$10:$C$14,3,FALSE)</f>
        <v>0</v>
      </c>
      <c r="K369" s="22">
        <f t="shared" si="10"/>
        <v>0</v>
      </c>
      <c r="L369" s="22">
        <f t="shared" si="11"/>
        <v>0</v>
      </c>
    </row>
    <row r="370" spans="1:12" x14ac:dyDescent="0.25">
      <c r="A370" s="21" t="s">
        <v>136</v>
      </c>
      <c r="B370" s="21" t="s">
        <v>150</v>
      </c>
      <c r="C370" s="27">
        <v>0</v>
      </c>
      <c r="D370" s="24" t="s">
        <v>167</v>
      </c>
      <c r="E370" s="21" t="s">
        <v>256</v>
      </c>
      <c r="F370" s="24" t="s">
        <v>79</v>
      </c>
      <c r="G370" s="26">
        <v>8</v>
      </c>
      <c r="H370" s="21" t="s">
        <v>124</v>
      </c>
      <c r="I370" s="22">
        <v>1</v>
      </c>
      <c r="J370" s="112">
        <f>VLOOKUP(I370,'invulblad normen'!$A$10:$C$14,3,FALSE)</f>
        <v>0</v>
      </c>
      <c r="K370" s="22">
        <f t="shared" si="10"/>
        <v>0</v>
      </c>
      <c r="L370" s="22">
        <f t="shared" si="11"/>
        <v>0</v>
      </c>
    </row>
    <row r="371" spans="1:12" x14ac:dyDescent="0.25">
      <c r="A371" s="21" t="s">
        <v>136</v>
      </c>
      <c r="B371" s="21" t="s">
        <v>150</v>
      </c>
      <c r="C371" s="27">
        <v>0</v>
      </c>
      <c r="D371" s="24" t="s">
        <v>167</v>
      </c>
      <c r="E371" s="21" t="s">
        <v>257</v>
      </c>
      <c r="F371" s="24" t="s">
        <v>79</v>
      </c>
      <c r="G371" s="26">
        <v>3</v>
      </c>
      <c r="H371" s="21" t="s">
        <v>174</v>
      </c>
      <c r="I371" s="22">
        <v>1</v>
      </c>
      <c r="J371" s="112">
        <f>VLOOKUP(I371,'invulblad normen'!$A$10:$C$14,3,FALSE)</f>
        <v>0</v>
      </c>
      <c r="K371" s="22">
        <f t="shared" si="10"/>
        <v>0</v>
      </c>
      <c r="L371" s="22">
        <f t="shared" si="11"/>
        <v>0</v>
      </c>
    </row>
    <row r="372" spans="1:12" x14ac:dyDescent="0.25">
      <c r="A372" s="21" t="s">
        <v>136</v>
      </c>
      <c r="B372" s="21" t="s">
        <v>150</v>
      </c>
      <c r="C372" s="27">
        <v>0</v>
      </c>
      <c r="D372" s="24" t="s">
        <v>167</v>
      </c>
      <c r="E372" s="21" t="s">
        <v>187</v>
      </c>
      <c r="F372" s="24" t="s">
        <v>79</v>
      </c>
      <c r="G372" s="26">
        <v>5</v>
      </c>
      <c r="H372" s="21" t="s">
        <v>174</v>
      </c>
      <c r="I372" s="22">
        <v>1</v>
      </c>
      <c r="J372" s="112">
        <f>VLOOKUP(I372,'invulblad normen'!$A$10:$C$14,3,FALSE)</f>
        <v>0</v>
      </c>
      <c r="K372" s="22">
        <f t="shared" si="10"/>
        <v>0</v>
      </c>
      <c r="L372" s="22">
        <f t="shared" si="11"/>
        <v>0</v>
      </c>
    </row>
    <row r="373" spans="1:12" x14ac:dyDescent="0.25">
      <c r="A373" s="21" t="s">
        <v>136</v>
      </c>
      <c r="B373" s="21" t="s">
        <v>150</v>
      </c>
      <c r="C373" s="27">
        <v>0</v>
      </c>
      <c r="D373" s="24" t="s">
        <v>167</v>
      </c>
      <c r="E373" s="21" t="s">
        <v>186</v>
      </c>
      <c r="F373" s="24" t="s">
        <v>79</v>
      </c>
      <c r="G373" s="26">
        <v>16</v>
      </c>
      <c r="H373" s="21" t="s">
        <v>174</v>
      </c>
      <c r="I373" s="22">
        <v>1</v>
      </c>
      <c r="J373" s="112">
        <f>VLOOKUP(I373,'invulblad normen'!$A$10:$C$14,3,FALSE)</f>
        <v>0</v>
      </c>
      <c r="K373" s="22">
        <f t="shared" si="10"/>
        <v>0</v>
      </c>
      <c r="L373" s="22">
        <f t="shared" si="11"/>
        <v>0</v>
      </c>
    </row>
    <row r="374" spans="1:12" x14ac:dyDescent="0.25">
      <c r="A374" s="21" t="s">
        <v>136</v>
      </c>
      <c r="B374" s="21" t="s">
        <v>150</v>
      </c>
      <c r="C374" s="27">
        <v>0</v>
      </c>
      <c r="D374" s="24" t="s">
        <v>167</v>
      </c>
      <c r="E374" s="21" t="s">
        <v>183</v>
      </c>
      <c r="F374" s="24" t="s">
        <v>79</v>
      </c>
      <c r="G374" s="26">
        <v>7</v>
      </c>
      <c r="H374" s="21" t="s">
        <v>124</v>
      </c>
      <c r="I374" s="22">
        <v>1</v>
      </c>
      <c r="J374" s="112">
        <f>VLOOKUP(I374,'invulblad normen'!$A$10:$C$14,3,FALSE)</f>
        <v>0</v>
      </c>
      <c r="K374" s="22">
        <f t="shared" si="10"/>
        <v>0</v>
      </c>
      <c r="L374" s="22">
        <f t="shared" si="11"/>
        <v>0</v>
      </c>
    </row>
    <row r="375" spans="1:12" x14ac:dyDescent="0.25">
      <c r="A375" s="21" t="s">
        <v>136</v>
      </c>
      <c r="B375" s="21" t="s">
        <v>150</v>
      </c>
      <c r="C375" s="27">
        <v>0</v>
      </c>
      <c r="D375" s="24" t="s">
        <v>167</v>
      </c>
      <c r="E375" s="21" t="s">
        <v>259</v>
      </c>
      <c r="F375" s="24" t="s">
        <v>79</v>
      </c>
      <c r="G375" s="26">
        <v>40</v>
      </c>
      <c r="H375" s="21" t="s">
        <v>176</v>
      </c>
      <c r="I375" s="22">
        <v>1</v>
      </c>
      <c r="J375" s="112">
        <f>VLOOKUP(I375,'invulblad normen'!$A$10:$C$14,3,FALSE)</f>
        <v>0</v>
      </c>
      <c r="K375" s="22">
        <f t="shared" si="10"/>
        <v>0</v>
      </c>
      <c r="L375" s="22">
        <f t="shared" si="11"/>
        <v>0</v>
      </c>
    </row>
    <row r="376" spans="1:12" x14ac:dyDescent="0.25">
      <c r="A376" s="21" t="s">
        <v>136</v>
      </c>
      <c r="B376" s="21" t="s">
        <v>150</v>
      </c>
      <c r="C376" s="27">
        <v>1</v>
      </c>
      <c r="D376" s="24" t="s">
        <v>167</v>
      </c>
      <c r="E376" s="21" t="s">
        <v>260</v>
      </c>
      <c r="F376" s="24" t="s">
        <v>79</v>
      </c>
      <c r="G376" s="26">
        <v>23</v>
      </c>
      <c r="H376" s="21" t="s">
        <v>174</v>
      </c>
      <c r="I376" s="22">
        <v>1</v>
      </c>
      <c r="J376" s="112">
        <f>VLOOKUP(I376,'invulblad normen'!$A$10:$C$14,3,FALSE)</f>
        <v>0</v>
      </c>
      <c r="K376" s="22">
        <f t="shared" si="10"/>
        <v>0</v>
      </c>
      <c r="L376" s="22">
        <f t="shared" si="11"/>
        <v>0</v>
      </c>
    </row>
    <row r="377" spans="1:12" x14ac:dyDescent="0.25">
      <c r="A377" s="21" t="s">
        <v>136</v>
      </c>
      <c r="B377" s="21" t="s">
        <v>150</v>
      </c>
      <c r="C377" s="27">
        <v>1</v>
      </c>
      <c r="D377" s="24" t="s">
        <v>167</v>
      </c>
      <c r="E377" s="21" t="s">
        <v>262</v>
      </c>
      <c r="F377" s="24" t="s">
        <v>79</v>
      </c>
      <c r="G377" s="26">
        <v>38</v>
      </c>
      <c r="H377" s="21" t="s">
        <v>174</v>
      </c>
      <c r="I377" s="22">
        <v>1</v>
      </c>
      <c r="J377" s="112">
        <f>VLOOKUP(I377,'invulblad normen'!$A$10:$C$14,3,FALSE)</f>
        <v>0</v>
      </c>
      <c r="K377" s="22">
        <f t="shared" si="10"/>
        <v>0</v>
      </c>
      <c r="L377" s="22">
        <f t="shared" si="11"/>
        <v>0</v>
      </c>
    </row>
    <row r="378" spans="1:12" x14ac:dyDescent="0.25">
      <c r="A378" s="21" t="s">
        <v>136</v>
      </c>
      <c r="B378" s="21" t="s">
        <v>150</v>
      </c>
      <c r="C378" s="27">
        <v>1</v>
      </c>
      <c r="D378" s="24" t="s">
        <v>346</v>
      </c>
      <c r="E378" s="21" t="s">
        <v>261</v>
      </c>
      <c r="F378" s="24" t="s">
        <v>79</v>
      </c>
      <c r="G378" s="26">
        <v>175</v>
      </c>
      <c r="H378" s="21" t="s">
        <v>174</v>
      </c>
      <c r="I378" s="22">
        <v>1</v>
      </c>
      <c r="J378" s="112">
        <f>VLOOKUP(I378,'invulblad normen'!$A$10:$C$14,3,FALSE)</f>
        <v>0</v>
      </c>
      <c r="K378" s="22">
        <f t="shared" si="10"/>
        <v>0</v>
      </c>
      <c r="L378" s="22">
        <f t="shared" si="11"/>
        <v>0</v>
      </c>
    </row>
    <row r="379" spans="1:12" x14ac:dyDescent="0.25">
      <c r="A379" s="21" t="s">
        <v>136</v>
      </c>
      <c r="B379" s="21" t="s">
        <v>150</v>
      </c>
      <c r="C379" s="27">
        <v>0</v>
      </c>
      <c r="D379" s="24" t="s">
        <v>368</v>
      </c>
      <c r="E379" s="21" t="s">
        <v>127</v>
      </c>
      <c r="F379" s="24" t="s">
        <v>79</v>
      </c>
      <c r="G379" s="26">
        <v>2</v>
      </c>
      <c r="H379" s="21" t="s">
        <v>174</v>
      </c>
      <c r="I379" s="22">
        <v>1</v>
      </c>
      <c r="J379" s="112">
        <f>VLOOKUP(I379,'invulblad normen'!$A$10:$C$14,3,FALSE)</f>
        <v>0</v>
      </c>
      <c r="K379" s="22">
        <f t="shared" si="10"/>
        <v>0</v>
      </c>
      <c r="L379" s="22">
        <f t="shared" si="11"/>
        <v>0</v>
      </c>
    </row>
    <row r="380" spans="1:12" x14ac:dyDescent="0.25">
      <c r="A380" s="21" t="s">
        <v>136</v>
      </c>
      <c r="B380" s="21" t="s">
        <v>150</v>
      </c>
      <c r="C380" s="27">
        <v>0</v>
      </c>
      <c r="D380" s="24" t="s">
        <v>409</v>
      </c>
      <c r="E380" s="21" t="s">
        <v>258</v>
      </c>
      <c r="F380" s="24" t="s">
        <v>79</v>
      </c>
      <c r="G380" s="26">
        <v>8</v>
      </c>
      <c r="H380" s="21" t="s">
        <v>175</v>
      </c>
      <c r="I380" s="22">
        <v>1</v>
      </c>
      <c r="J380" s="112">
        <f>VLOOKUP(I380,'invulblad normen'!$A$10:$C$14,3,FALSE)</f>
        <v>0</v>
      </c>
      <c r="K380" s="22">
        <f t="shared" si="10"/>
        <v>0</v>
      </c>
      <c r="L380" s="22">
        <f t="shared" si="11"/>
        <v>0</v>
      </c>
    </row>
    <row r="381" spans="1:12" x14ac:dyDescent="0.25">
      <c r="A381" s="21" t="s">
        <v>89</v>
      </c>
      <c r="B381" s="21" t="s">
        <v>92</v>
      </c>
      <c r="C381" s="27">
        <v>0</v>
      </c>
      <c r="D381" s="24" t="s">
        <v>355</v>
      </c>
      <c r="F381" s="24" t="s">
        <v>73</v>
      </c>
      <c r="G381" s="26">
        <v>12</v>
      </c>
      <c r="H381" s="21" t="s">
        <v>76</v>
      </c>
      <c r="I381" s="22">
        <v>3</v>
      </c>
      <c r="J381" s="112">
        <f>VLOOKUP(I381,'invulblad normen'!$A$10:$C$14,3,FALSE)</f>
        <v>0</v>
      </c>
      <c r="K381" s="22">
        <f t="shared" si="10"/>
        <v>0</v>
      </c>
      <c r="L381" s="22">
        <f t="shared" si="11"/>
        <v>0</v>
      </c>
    </row>
    <row r="382" spans="1:12" x14ac:dyDescent="0.25">
      <c r="A382" s="21" t="s">
        <v>89</v>
      </c>
      <c r="B382" s="21" t="s">
        <v>92</v>
      </c>
      <c r="C382" s="27">
        <v>0</v>
      </c>
      <c r="D382" s="24" t="s">
        <v>168</v>
      </c>
      <c r="F382" s="24" t="s">
        <v>73</v>
      </c>
      <c r="G382" s="26">
        <v>14</v>
      </c>
      <c r="H382" s="21" t="s">
        <v>76</v>
      </c>
      <c r="I382" s="22">
        <v>3</v>
      </c>
      <c r="J382" s="112">
        <f>VLOOKUP(I382,'invulblad normen'!$A$10:$C$14,3,FALSE)</f>
        <v>0</v>
      </c>
      <c r="K382" s="22">
        <f t="shared" si="10"/>
        <v>0</v>
      </c>
      <c r="L382" s="22">
        <f t="shared" si="11"/>
        <v>0</v>
      </c>
    </row>
    <row r="383" spans="1:12" x14ac:dyDescent="0.25">
      <c r="A383" s="21" t="s">
        <v>89</v>
      </c>
      <c r="B383" s="21" t="s">
        <v>92</v>
      </c>
      <c r="C383" s="27">
        <v>0</v>
      </c>
      <c r="D383" s="24" t="s">
        <v>379</v>
      </c>
      <c r="F383" s="24" t="s">
        <v>73</v>
      </c>
      <c r="G383" s="26">
        <v>11</v>
      </c>
      <c r="H383" s="21" t="s">
        <v>76</v>
      </c>
      <c r="I383" s="22">
        <v>3</v>
      </c>
      <c r="J383" s="112">
        <f>VLOOKUP(I383,'invulblad normen'!$A$10:$C$14,3,FALSE)</f>
        <v>0</v>
      </c>
      <c r="K383" s="22">
        <f t="shared" si="10"/>
        <v>0</v>
      </c>
      <c r="L383" s="22">
        <f t="shared" si="11"/>
        <v>0</v>
      </c>
    </row>
    <row r="384" spans="1:12" x14ac:dyDescent="0.25">
      <c r="A384" s="21" t="s">
        <v>89</v>
      </c>
      <c r="B384" s="21" t="s">
        <v>92</v>
      </c>
      <c r="C384" s="27">
        <v>0</v>
      </c>
      <c r="D384" s="24" t="s">
        <v>335</v>
      </c>
      <c r="F384" s="24" t="s">
        <v>74</v>
      </c>
      <c r="G384" s="26">
        <v>152</v>
      </c>
      <c r="H384" s="21" t="s">
        <v>76</v>
      </c>
      <c r="I384" s="22">
        <v>2</v>
      </c>
      <c r="J384" s="112">
        <f>VLOOKUP(I384,'invulblad normen'!$A$10:$C$14,3,FALSE)</f>
        <v>0</v>
      </c>
      <c r="K384" s="22">
        <f t="shared" si="10"/>
        <v>0</v>
      </c>
      <c r="L384" s="22">
        <f t="shared" si="11"/>
        <v>0</v>
      </c>
    </row>
    <row r="385" spans="1:12" x14ac:dyDescent="0.25">
      <c r="A385" s="21" t="s">
        <v>89</v>
      </c>
      <c r="B385" s="21" t="s">
        <v>92</v>
      </c>
      <c r="C385" s="27">
        <v>0</v>
      </c>
      <c r="D385" s="24" t="s">
        <v>364</v>
      </c>
      <c r="E385" s="27">
        <v>1</v>
      </c>
      <c r="F385" s="24" t="s">
        <v>74</v>
      </c>
      <c r="G385" s="26">
        <v>56</v>
      </c>
      <c r="H385" s="21" t="s">
        <v>76</v>
      </c>
      <c r="I385" s="22">
        <v>2</v>
      </c>
      <c r="J385" s="112">
        <f>VLOOKUP(I385,'invulblad normen'!$A$10:$C$14,3,FALSE)</f>
        <v>0</v>
      </c>
      <c r="K385" s="22">
        <f t="shared" si="10"/>
        <v>0</v>
      </c>
      <c r="L385" s="22">
        <f t="shared" si="11"/>
        <v>0</v>
      </c>
    </row>
    <row r="386" spans="1:12" x14ac:dyDescent="0.25">
      <c r="A386" s="21" t="s">
        <v>89</v>
      </c>
      <c r="B386" s="21" t="s">
        <v>92</v>
      </c>
      <c r="C386" s="27">
        <v>0</v>
      </c>
      <c r="D386" s="24" t="s">
        <v>364</v>
      </c>
      <c r="E386" s="27">
        <v>2</v>
      </c>
      <c r="F386" s="24" t="s">
        <v>74</v>
      </c>
      <c r="G386" s="26">
        <v>56</v>
      </c>
      <c r="H386" s="21" t="s">
        <v>76</v>
      </c>
      <c r="I386" s="22">
        <v>2</v>
      </c>
      <c r="J386" s="112">
        <f>VLOOKUP(I386,'invulblad normen'!$A$10:$C$14,3,FALSE)</f>
        <v>0</v>
      </c>
      <c r="K386" s="22">
        <f t="shared" si="10"/>
        <v>0</v>
      </c>
      <c r="L386" s="22">
        <f t="shared" si="11"/>
        <v>0</v>
      </c>
    </row>
    <row r="387" spans="1:12" x14ac:dyDescent="0.25">
      <c r="A387" s="21" t="s">
        <v>89</v>
      </c>
      <c r="B387" s="21" t="s">
        <v>92</v>
      </c>
      <c r="C387" s="27">
        <v>0</v>
      </c>
      <c r="D387" s="24" t="s">
        <v>364</v>
      </c>
      <c r="E387" s="27">
        <v>3</v>
      </c>
      <c r="F387" s="24" t="s">
        <v>74</v>
      </c>
      <c r="G387" s="26">
        <v>61</v>
      </c>
      <c r="H387" s="21" t="s">
        <v>76</v>
      </c>
      <c r="I387" s="22">
        <v>2</v>
      </c>
      <c r="J387" s="112">
        <f>VLOOKUP(I387,'invulblad normen'!$A$10:$C$14,3,FALSE)</f>
        <v>0</v>
      </c>
      <c r="K387" s="22">
        <f t="shared" si="10"/>
        <v>0</v>
      </c>
      <c r="L387" s="22">
        <f t="shared" si="11"/>
        <v>0</v>
      </c>
    </row>
    <row r="388" spans="1:12" x14ac:dyDescent="0.25">
      <c r="A388" s="21" t="s">
        <v>89</v>
      </c>
      <c r="B388" s="21" t="s">
        <v>92</v>
      </c>
      <c r="C388" s="27">
        <v>0</v>
      </c>
      <c r="D388" s="24" t="s">
        <v>364</v>
      </c>
      <c r="E388" s="27">
        <v>4</v>
      </c>
      <c r="F388" s="24" t="s">
        <v>74</v>
      </c>
      <c r="G388" s="26">
        <v>56</v>
      </c>
      <c r="H388" s="21" t="s">
        <v>76</v>
      </c>
      <c r="I388" s="22">
        <v>2</v>
      </c>
      <c r="J388" s="112">
        <f>VLOOKUP(I388,'invulblad normen'!$A$10:$C$14,3,FALSE)</f>
        <v>0</v>
      </c>
      <c r="K388" s="22">
        <f t="shared" si="10"/>
        <v>0</v>
      </c>
      <c r="L388" s="22">
        <f t="shared" si="11"/>
        <v>0</v>
      </c>
    </row>
    <row r="389" spans="1:12" x14ac:dyDescent="0.25">
      <c r="A389" s="21" t="s">
        <v>89</v>
      </c>
      <c r="B389" s="21" t="s">
        <v>92</v>
      </c>
      <c r="C389" s="27">
        <v>0</v>
      </c>
      <c r="D389" s="24" t="s">
        <v>364</v>
      </c>
      <c r="E389" s="27">
        <v>9</v>
      </c>
      <c r="F389" s="24" t="s">
        <v>74</v>
      </c>
      <c r="G389" s="26">
        <v>56</v>
      </c>
      <c r="H389" s="21" t="s">
        <v>76</v>
      </c>
      <c r="I389" s="22">
        <v>2</v>
      </c>
      <c r="J389" s="112">
        <f>VLOOKUP(I389,'invulblad normen'!$A$10:$C$14,3,FALSE)</f>
        <v>0</v>
      </c>
      <c r="K389" s="22">
        <f t="shared" si="10"/>
        <v>0</v>
      </c>
      <c r="L389" s="22">
        <f t="shared" si="11"/>
        <v>0</v>
      </c>
    </row>
    <row r="390" spans="1:12" x14ac:dyDescent="0.25">
      <c r="A390" s="21" t="s">
        <v>89</v>
      </c>
      <c r="B390" s="21" t="s">
        <v>92</v>
      </c>
      <c r="C390" s="27">
        <v>0</v>
      </c>
      <c r="D390" s="24" t="s">
        <v>364</v>
      </c>
      <c r="E390" s="27">
        <v>8</v>
      </c>
      <c r="F390" s="24" t="s">
        <v>74</v>
      </c>
      <c r="G390" s="26">
        <v>56</v>
      </c>
      <c r="H390" s="21" t="s">
        <v>76</v>
      </c>
      <c r="I390" s="22">
        <v>2</v>
      </c>
      <c r="J390" s="112">
        <f>VLOOKUP(I390,'invulblad normen'!$A$10:$C$14,3,FALSE)</f>
        <v>0</v>
      </c>
      <c r="K390" s="22">
        <f t="shared" si="10"/>
        <v>0</v>
      </c>
      <c r="L390" s="22">
        <f t="shared" si="11"/>
        <v>0</v>
      </c>
    </row>
    <row r="391" spans="1:12" x14ac:dyDescent="0.25">
      <c r="A391" s="21" t="s">
        <v>89</v>
      </c>
      <c r="B391" s="21" t="s">
        <v>92</v>
      </c>
      <c r="C391" s="27">
        <v>0</v>
      </c>
      <c r="D391" s="24" t="s">
        <v>364</v>
      </c>
      <c r="E391" s="27">
        <v>7</v>
      </c>
      <c r="F391" s="24" t="s">
        <v>74</v>
      </c>
      <c r="G391" s="26">
        <v>56</v>
      </c>
      <c r="H391" s="21" t="s">
        <v>76</v>
      </c>
      <c r="I391" s="22">
        <v>2</v>
      </c>
      <c r="J391" s="112">
        <f>VLOOKUP(I391,'invulblad normen'!$A$10:$C$14,3,FALSE)</f>
        <v>0</v>
      </c>
      <c r="K391" s="22">
        <f t="shared" ref="K391:K454" si="12">J391*G391</f>
        <v>0</v>
      </c>
      <c r="L391" s="22">
        <f t="shared" ref="L391:L454" si="13">K391/200</f>
        <v>0</v>
      </c>
    </row>
    <row r="392" spans="1:12" x14ac:dyDescent="0.25">
      <c r="A392" s="21" t="s">
        <v>89</v>
      </c>
      <c r="B392" s="21" t="s">
        <v>92</v>
      </c>
      <c r="C392" s="27">
        <v>0</v>
      </c>
      <c r="D392" s="24" t="s">
        <v>364</v>
      </c>
      <c r="E392" s="27">
        <v>6</v>
      </c>
      <c r="F392" s="24" t="s">
        <v>74</v>
      </c>
      <c r="G392" s="26">
        <v>56</v>
      </c>
      <c r="H392" s="21" t="s">
        <v>76</v>
      </c>
      <c r="I392" s="22">
        <v>2</v>
      </c>
      <c r="J392" s="112">
        <f>VLOOKUP(I392,'invulblad normen'!$A$10:$C$14,3,FALSE)</f>
        <v>0</v>
      </c>
      <c r="K392" s="22">
        <f t="shared" si="12"/>
        <v>0</v>
      </c>
      <c r="L392" s="22">
        <f t="shared" si="13"/>
        <v>0</v>
      </c>
    </row>
    <row r="393" spans="1:12" x14ac:dyDescent="0.25">
      <c r="A393" s="21" t="s">
        <v>89</v>
      </c>
      <c r="B393" s="21" t="s">
        <v>92</v>
      </c>
      <c r="C393" s="27">
        <v>0</v>
      </c>
      <c r="D393" s="24" t="s">
        <v>389</v>
      </c>
      <c r="F393" s="24" t="s">
        <v>74</v>
      </c>
      <c r="G393" s="26">
        <v>61</v>
      </c>
      <c r="H393" s="21" t="s">
        <v>77</v>
      </c>
      <c r="I393" s="22">
        <v>2</v>
      </c>
      <c r="J393" s="112">
        <f>VLOOKUP(I393,'invulblad normen'!$A$10:$C$14,3,FALSE)</f>
        <v>0</v>
      </c>
      <c r="K393" s="22">
        <f t="shared" si="12"/>
        <v>0</v>
      </c>
      <c r="L393" s="22">
        <f t="shared" si="13"/>
        <v>0</v>
      </c>
    </row>
    <row r="394" spans="1:12" x14ac:dyDescent="0.25">
      <c r="A394" s="21" t="s">
        <v>89</v>
      </c>
      <c r="B394" s="21" t="s">
        <v>92</v>
      </c>
      <c r="C394" s="27">
        <v>0</v>
      </c>
      <c r="D394" s="24" t="s">
        <v>358</v>
      </c>
      <c r="F394" s="24" t="s">
        <v>78</v>
      </c>
      <c r="G394" s="26">
        <v>12</v>
      </c>
      <c r="H394" s="21" t="s">
        <v>76</v>
      </c>
      <c r="I394" s="22">
        <v>4</v>
      </c>
      <c r="J394" s="112">
        <f>VLOOKUP(I394,'invulblad normen'!$A$10:$C$14,3,FALSE)</f>
        <v>0</v>
      </c>
      <c r="K394" s="22">
        <f t="shared" si="12"/>
        <v>0</v>
      </c>
      <c r="L394" s="22">
        <f t="shared" si="13"/>
        <v>0</v>
      </c>
    </row>
    <row r="395" spans="1:12" x14ac:dyDescent="0.25">
      <c r="A395" s="21" t="s">
        <v>89</v>
      </c>
      <c r="B395" s="21" t="s">
        <v>92</v>
      </c>
      <c r="C395" s="27">
        <v>0</v>
      </c>
      <c r="D395" s="24" t="s">
        <v>162</v>
      </c>
      <c r="F395" s="24" t="s">
        <v>78</v>
      </c>
      <c r="G395" s="26">
        <v>5</v>
      </c>
      <c r="H395" s="21" t="s">
        <v>80</v>
      </c>
      <c r="I395" s="22">
        <v>4</v>
      </c>
      <c r="J395" s="112">
        <f>VLOOKUP(I395,'invulblad normen'!$A$10:$C$14,3,FALSE)</f>
        <v>0</v>
      </c>
      <c r="K395" s="22">
        <f t="shared" si="12"/>
        <v>0</v>
      </c>
      <c r="L395" s="22">
        <f t="shared" si="13"/>
        <v>0</v>
      </c>
    </row>
    <row r="396" spans="1:12" x14ac:dyDescent="0.25">
      <c r="A396" s="21" t="s">
        <v>89</v>
      </c>
      <c r="B396" s="21" t="s">
        <v>92</v>
      </c>
      <c r="C396" s="27">
        <v>0</v>
      </c>
      <c r="D396" s="24" t="s">
        <v>162</v>
      </c>
      <c r="F396" s="24" t="s">
        <v>78</v>
      </c>
      <c r="G396" s="26">
        <v>5</v>
      </c>
      <c r="H396" s="21" t="s">
        <v>80</v>
      </c>
      <c r="I396" s="22">
        <v>4</v>
      </c>
      <c r="J396" s="112">
        <f>VLOOKUP(I396,'invulblad normen'!$A$10:$C$14,3,FALSE)</f>
        <v>0</v>
      </c>
      <c r="K396" s="22">
        <f t="shared" si="12"/>
        <v>0</v>
      </c>
      <c r="L396" s="22">
        <f t="shared" si="13"/>
        <v>0</v>
      </c>
    </row>
    <row r="397" spans="1:12" x14ac:dyDescent="0.25">
      <c r="A397" s="21" t="s">
        <v>89</v>
      </c>
      <c r="B397" s="21" t="s">
        <v>92</v>
      </c>
      <c r="C397" s="27">
        <v>0</v>
      </c>
      <c r="D397" s="24" t="s">
        <v>162</v>
      </c>
      <c r="F397" s="24" t="s">
        <v>78</v>
      </c>
      <c r="G397" s="26">
        <v>8</v>
      </c>
      <c r="H397" s="21" t="s">
        <v>80</v>
      </c>
      <c r="I397" s="22">
        <v>4</v>
      </c>
      <c r="J397" s="112">
        <f>VLOOKUP(I397,'invulblad normen'!$A$10:$C$14,3,FALSE)</f>
        <v>0</v>
      </c>
      <c r="K397" s="22">
        <f t="shared" si="12"/>
        <v>0</v>
      </c>
      <c r="L397" s="22">
        <f t="shared" si="13"/>
        <v>0</v>
      </c>
    </row>
    <row r="398" spans="1:12" x14ac:dyDescent="0.25">
      <c r="A398" s="21" t="s">
        <v>89</v>
      </c>
      <c r="B398" s="21" t="s">
        <v>92</v>
      </c>
      <c r="C398" s="27">
        <v>0</v>
      </c>
      <c r="D398" s="24" t="s">
        <v>162</v>
      </c>
      <c r="F398" s="24" t="s">
        <v>78</v>
      </c>
      <c r="G398" s="26">
        <v>7</v>
      </c>
      <c r="H398" s="21" t="s">
        <v>80</v>
      </c>
      <c r="I398" s="22">
        <v>4</v>
      </c>
      <c r="J398" s="112">
        <f>VLOOKUP(I398,'invulblad normen'!$A$10:$C$14,3,FALSE)</f>
        <v>0</v>
      </c>
      <c r="K398" s="22">
        <f t="shared" si="12"/>
        <v>0</v>
      </c>
      <c r="L398" s="22">
        <f t="shared" si="13"/>
        <v>0</v>
      </c>
    </row>
    <row r="399" spans="1:12" x14ac:dyDescent="0.25">
      <c r="A399" s="21" t="s">
        <v>89</v>
      </c>
      <c r="B399" s="21" t="s">
        <v>92</v>
      </c>
      <c r="C399" s="27">
        <v>0</v>
      </c>
      <c r="D399" s="24" t="s">
        <v>162</v>
      </c>
      <c r="F399" s="24" t="s">
        <v>78</v>
      </c>
      <c r="G399" s="26">
        <v>7</v>
      </c>
      <c r="H399" s="21" t="s">
        <v>80</v>
      </c>
      <c r="I399" s="22">
        <v>4</v>
      </c>
      <c r="J399" s="112">
        <f>VLOOKUP(I399,'invulblad normen'!$A$10:$C$14,3,FALSE)</f>
        <v>0</v>
      </c>
      <c r="K399" s="22">
        <f t="shared" si="12"/>
        <v>0</v>
      </c>
      <c r="L399" s="22">
        <f t="shared" si="13"/>
        <v>0</v>
      </c>
    </row>
    <row r="400" spans="1:12" x14ac:dyDescent="0.25">
      <c r="A400" s="21" t="s">
        <v>89</v>
      </c>
      <c r="B400" s="21" t="s">
        <v>92</v>
      </c>
      <c r="C400" s="27">
        <v>0</v>
      </c>
      <c r="D400" s="24" t="s">
        <v>162</v>
      </c>
      <c r="F400" s="24" t="s">
        <v>78</v>
      </c>
      <c r="G400" s="26">
        <v>9</v>
      </c>
      <c r="H400" s="21" t="s">
        <v>80</v>
      </c>
      <c r="I400" s="22">
        <v>4</v>
      </c>
      <c r="J400" s="112">
        <f>VLOOKUP(I400,'invulblad normen'!$A$10:$C$14,3,FALSE)</f>
        <v>0</v>
      </c>
      <c r="K400" s="22">
        <f t="shared" si="12"/>
        <v>0</v>
      </c>
      <c r="L400" s="22">
        <f t="shared" si="13"/>
        <v>0</v>
      </c>
    </row>
    <row r="401" spans="1:12" x14ac:dyDescent="0.25">
      <c r="A401" s="21" t="s">
        <v>89</v>
      </c>
      <c r="B401" s="21" t="s">
        <v>92</v>
      </c>
      <c r="C401" s="27">
        <v>0</v>
      </c>
      <c r="D401" s="24" t="s">
        <v>329</v>
      </c>
      <c r="F401" s="24" t="s">
        <v>79</v>
      </c>
      <c r="G401" s="26">
        <v>14</v>
      </c>
      <c r="H401" s="21" t="s">
        <v>76</v>
      </c>
      <c r="I401" s="22">
        <v>1</v>
      </c>
      <c r="J401" s="112">
        <f>VLOOKUP(I401,'invulblad normen'!$A$10:$C$14,3,FALSE)</f>
        <v>0</v>
      </c>
      <c r="K401" s="22">
        <f t="shared" si="12"/>
        <v>0</v>
      </c>
      <c r="L401" s="22">
        <f t="shared" si="13"/>
        <v>0</v>
      </c>
    </row>
    <row r="402" spans="1:12" x14ac:dyDescent="0.25">
      <c r="A402" s="21" t="s">
        <v>89</v>
      </c>
      <c r="B402" s="21" t="s">
        <v>92</v>
      </c>
      <c r="C402" s="27">
        <v>0</v>
      </c>
      <c r="D402" s="24" t="s">
        <v>329</v>
      </c>
      <c r="F402" s="24" t="s">
        <v>79</v>
      </c>
      <c r="G402" s="26">
        <v>30</v>
      </c>
      <c r="H402" s="21" t="s">
        <v>76</v>
      </c>
      <c r="I402" s="22">
        <v>1</v>
      </c>
      <c r="J402" s="112">
        <f>VLOOKUP(I402,'invulblad normen'!$A$10:$C$14,3,FALSE)</f>
        <v>0</v>
      </c>
      <c r="K402" s="22">
        <f t="shared" si="12"/>
        <v>0</v>
      </c>
      <c r="L402" s="22">
        <f t="shared" si="13"/>
        <v>0</v>
      </c>
    </row>
    <row r="403" spans="1:12" x14ac:dyDescent="0.25">
      <c r="A403" s="21" t="s">
        <v>89</v>
      </c>
      <c r="B403" s="21" t="s">
        <v>92</v>
      </c>
      <c r="C403" s="27">
        <v>0</v>
      </c>
      <c r="D403" s="24" t="s">
        <v>329</v>
      </c>
      <c r="F403" s="24" t="s">
        <v>79</v>
      </c>
      <c r="G403" s="26">
        <v>14</v>
      </c>
      <c r="H403" s="21" t="s">
        <v>76</v>
      </c>
      <c r="I403" s="22">
        <v>1</v>
      </c>
      <c r="J403" s="112">
        <f>VLOOKUP(I403,'invulblad normen'!$A$10:$C$14,3,FALSE)</f>
        <v>0</v>
      </c>
      <c r="K403" s="22">
        <f t="shared" si="12"/>
        <v>0</v>
      </c>
      <c r="L403" s="22">
        <f t="shared" si="13"/>
        <v>0</v>
      </c>
    </row>
    <row r="404" spans="1:12" x14ac:dyDescent="0.25">
      <c r="A404" s="21" t="s">
        <v>89</v>
      </c>
      <c r="B404" s="21" t="s">
        <v>92</v>
      </c>
      <c r="C404" s="27">
        <v>0</v>
      </c>
      <c r="D404" s="24" t="s">
        <v>333</v>
      </c>
      <c r="F404" s="24" t="s">
        <v>79</v>
      </c>
      <c r="G404" s="26">
        <v>23</v>
      </c>
      <c r="H404" s="21" t="s">
        <v>76</v>
      </c>
      <c r="I404" s="22">
        <v>1</v>
      </c>
      <c r="J404" s="112">
        <f>VLOOKUP(I404,'invulblad normen'!$A$10:$C$14,3,FALSE)</f>
        <v>0</v>
      </c>
      <c r="K404" s="22">
        <f t="shared" si="12"/>
        <v>0</v>
      </c>
      <c r="L404" s="22">
        <f t="shared" si="13"/>
        <v>0</v>
      </c>
    </row>
    <row r="405" spans="1:12" x14ac:dyDescent="0.25">
      <c r="A405" s="21" t="s">
        <v>89</v>
      </c>
      <c r="B405" s="21" t="s">
        <v>92</v>
      </c>
      <c r="C405" s="27">
        <v>0</v>
      </c>
      <c r="D405" s="24" t="s">
        <v>340</v>
      </c>
      <c r="F405" s="24" t="s">
        <v>79</v>
      </c>
      <c r="G405" s="26">
        <v>31</v>
      </c>
      <c r="H405" s="21" t="s">
        <v>76</v>
      </c>
      <c r="I405" s="22">
        <v>1</v>
      </c>
      <c r="J405" s="112">
        <f>VLOOKUP(I405,'invulblad normen'!$A$10:$C$14,3,FALSE)</f>
        <v>0</v>
      </c>
      <c r="K405" s="22">
        <f t="shared" si="12"/>
        <v>0</v>
      </c>
      <c r="L405" s="22">
        <f t="shared" si="13"/>
        <v>0</v>
      </c>
    </row>
    <row r="406" spans="1:12" x14ac:dyDescent="0.25">
      <c r="A406" s="21" t="s">
        <v>89</v>
      </c>
      <c r="B406" s="21" t="s">
        <v>92</v>
      </c>
      <c r="C406" s="27">
        <v>0</v>
      </c>
      <c r="D406" s="24" t="s">
        <v>341</v>
      </c>
      <c r="F406" s="24" t="s">
        <v>79</v>
      </c>
      <c r="G406" s="26">
        <v>65</v>
      </c>
      <c r="H406" s="21" t="s">
        <v>76</v>
      </c>
      <c r="I406" s="22">
        <v>1</v>
      </c>
      <c r="J406" s="112">
        <f>VLOOKUP(I406,'invulblad normen'!$A$10:$C$14,3,FALSE)</f>
        <v>0</v>
      </c>
      <c r="K406" s="22">
        <f t="shared" si="12"/>
        <v>0</v>
      </c>
      <c r="L406" s="22">
        <f t="shared" si="13"/>
        <v>0</v>
      </c>
    </row>
    <row r="407" spans="1:12" x14ac:dyDescent="0.25">
      <c r="A407" s="21" t="s">
        <v>89</v>
      </c>
      <c r="B407" s="21" t="s">
        <v>92</v>
      </c>
      <c r="C407" s="27">
        <v>0</v>
      </c>
      <c r="D407" s="24" t="s">
        <v>342</v>
      </c>
      <c r="F407" s="24" t="s">
        <v>79</v>
      </c>
      <c r="G407" s="26">
        <v>26</v>
      </c>
      <c r="H407" s="21" t="s">
        <v>76</v>
      </c>
      <c r="I407" s="22">
        <v>1</v>
      </c>
      <c r="J407" s="112">
        <f>VLOOKUP(I407,'invulblad normen'!$A$10:$C$14,3,FALSE)</f>
        <v>0</v>
      </c>
      <c r="K407" s="22">
        <f t="shared" si="12"/>
        <v>0</v>
      </c>
      <c r="L407" s="22">
        <f t="shared" si="13"/>
        <v>0</v>
      </c>
    </row>
    <row r="408" spans="1:12" x14ac:dyDescent="0.25">
      <c r="A408" s="21" t="s">
        <v>89</v>
      </c>
      <c r="B408" s="21" t="s">
        <v>92</v>
      </c>
      <c r="C408" s="27">
        <v>0</v>
      </c>
      <c r="D408" s="24" t="s">
        <v>79</v>
      </c>
      <c r="F408" s="24" t="s">
        <v>79</v>
      </c>
      <c r="G408" s="26">
        <v>9</v>
      </c>
      <c r="H408" s="21" t="s">
        <v>76</v>
      </c>
      <c r="I408" s="22">
        <v>1</v>
      </c>
      <c r="J408" s="112">
        <f>VLOOKUP(I408,'invulblad normen'!$A$10:$C$14,3,FALSE)</f>
        <v>0</v>
      </c>
      <c r="K408" s="22">
        <f t="shared" si="12"/>
        <v>0</v>
      </c>
      <c r="L408" s="22">
        <f t="shared" si="13"/>
        <v>0</v>
      </c>
    </row>
    <row r="409" spans="1:12" x14ac:dyDescent="0.25">
      <c r="A409" s="21" t="s">
        <v>89</v>
      </c>
      <c r="B409" s="21" t="s">
        <v>90</v>
      </c>
      <c r="C409" s="27">
        <v>1</v>
      </c>
      <c r="D409" s="24" t="s">
        <v>354</v>
      </c>
      <c r="F409" s="24" t="s">
        <v>73</v>
      </c>
      <c r="G409" s="26">
        <v>13</v>
      </c>
      <c r="H409" s="21" t="s">
        <v>75</v>
      </c>
      <c r="I409" s="22">
        <v>3</v>
      </c>
      <c r="J409" s="112">
        <f>VLOOKUP(I409,'invulblad normen'!$A$10:$C$14,3,FALSE)</f>
        <v>0</v>
      </c>
      <c r="K409" s="22">
        <f t="shared" si="12"/>
        <v>0</v>
      </c>
      <c r="L409" s="22">
        <f t="shared" si="13"/>
        <v>0</v>
      </c>
    </row>
    <row r="410" spans="1:12" x14ac:dyDescent="0.25">
      <c r="A410" s="21" t="s">
        <v>89</v>
      </c>
      <c r="B410" s="21" t="s">
        <v>90</v>
      </c>
      <c r="C410" s="27">
        <v>0</v>
      </c>
      <c r="D410" s="24" t="s">
        <v>357</v>
      </c>
      <c r="F410" s="24" t="s">
        <v>73</v>
      </c>
      <c r="G410" s="26">
        <v>13</v>
      </c>
      <c r="H410" s="21" t="s">
        <v>75</v>
      </c>
      <c r="I410" s="22">
        <v>3</v>
      </c>
      <c r="J410" s="112">
        <f>VLOOKUP(I410,'invulblad normen'!$A$10:$C$14,3,FALSE)</f>
        <v>0</v>
      </c>
      <c r="K410" s="22">
        <f t="shared" si="12"/>
        <v>0</v>
      </c>
      <c r="L410" s="22">
        <f t="shared" si="13"/>
        <v>0</v>
      </c>
    </row>
    <row r="411" spans="1:12" x14ac:dyDescent="0.25">
      <c r="A411" s="21" t="s">
        <v>89</v>
      </c>
      <c r="B411" s="21" t="s">
        <v>90</v>
      </c>
      <c r="C411" s="27">
        <v>1</v>
      </c>
      <c r="D411" s="24" t="s">
        <v>380</v>
      </c>
      <c r="F411" s="24" t="s">
        <v>73</v>
      </c>
      <c r="G411" s="26">
        <v>22</v>
      </c>
      <c r="H411" s="21" t="s">
        <v>75</v>
      </c>
      <c r="I411" s="22">
        <v>3</v>
      </c>
      <c r="J411" s="112">
        <f>VLOOKUP(I411,'invulblad normen'!$A$10:$C$14,3,FALSE)</f>
        <v>0</v>
      </c>
      <c r="K411" s="22">
        <f t="shared" si="12"/>
        <v>0</v>
      </c>
      <c r="L411" s="22">
        <f t="shared" si="13"/>
        <v>0</v>
      </c>
    </row>
    <row r="412" spans="1:12" x14ac:dyDescent="0.25">
      <c r="A412" s="21" t="s">
        <v>89</v>
      </c>
      <c r="B412" s="21" t="s">
        <v>90</v>
      </c>
      <c r="C412" s="27">
        <v>1</v>
      </c>
      <c r="D412" s="24" t="s">
        <v>313</v>
      </c>
      <c r="E412" s="27">
        <v>11</v>
      </c>
      <c r="F412" s="24" t="s">
        <v>74</v>
      </c>
      <c r="G412" s="26">
        <v>58</v>
      </c>
      <c r="H412" s="21" t="s">
        <v>76</v>
      </c>
      <c r="I412" s="22">
        <v>2</v>
      </c>
      <c r="J412" s="112">
        <f>VLOOKUP(I412,'invulblad normen'!$A$10:$C$14,3,FALSE)</f>
        <v>0</v>
      </c>
      <c r="K412" s="22">
        <f t="shared" si="12"/>
        <v>0</v>
      </c>
      <c r="L412" s="22">
        <f t="shared" si="13"/>
        <v>0</v>
      </c>
    </row>
    <row r="413" spans="1:12" x14ac:dyDescent="0.25">
      <c r="A413" s="21" t="s">
        <v>89</v>
      </c>
      <c r="B413" s="21" t="s">
        <v>90</v>
      </c>
      <c r="C413" s="27">
        <v>0</v>
      </c>
      <c r="D413" s="24" t="s">
        <v>167</v>
      </c>
      <c r="F413" s="24" t="s">
        <v>74</v>
      </c>
      <c r="G413" s="26">
        <v>84</v>
      </c>
      <c r="H413" s="21" t="s">
        <v>80</v>
      </c>
      <c r="I413" s="22">
        <v>2</v>
      </c>
      <c r="J413" s="112">
        <f>VLOOKUP(I413,'invulblad normen'!$A$10:$C$14,3,FALSE)</f>
        <v>0</v>
      </c>
      <c r="K413" s="22">
        <f t="shared" si="12"/>
        <v>0</v>
      </c>
      <c r="L413" s="22">
        <f t="shared" si="13"/>
        <v>0</v>
      </c>
    </row>
    <row r="414" spans="1:12" x14ac:dyDescent="0.25">
      <c r="A414" s="21" t="s">
        <v>89</v>
      </c>
      <c r="B414" s="21" t="s">
        <v>90</v>
      </c>
      <c r="C414" s="27">
        <v>0</v>
      </c>
      <c r="D414" s="24" t="s">
        <v>364</v>
      </c>
      <c r="E414" s="27">
        <v>1</v>
      </c>
      <c r="F414" s="24" t="s">
        <v>74</v>
      </c>
      <c r="G414" s="26">
        <v>56</v>
      </c>
      <c r="H414" s="21" t="s">
        <v>76</v>
      </c>
      <c r="I414" s="22">
        <v>2</v>
      </c>
      <c r="J414" s="112">
        <f>VLOOKUP(I414,'invulblad normen'!$A$10:$C$14,3,FALSE)</f>
        <v>0</v>
      </c>
      <c r="K414" s="22">
        <f t="shared" si="12"/>
        <v>0</v>
      </c>
      <c r="L414" s="22">
        <f t="shared" si="13"/>
        <v>0</v>
      </c>
    </row>
    <row r="415" spans="1:12" x14ac:dyDescent="0.25">
      <c r="A415" s="21" t="s">
        <v>89</v>
      </c>
      <c r="B415" s="21" t="s">
        <v>90</v>
      </c>
      <c r="C415" s="27">
        <v>0</v>
      </c>
      <c r="D415" s="24" t="s">
        <v>364</v>
      </c>
      <c r="E415" s="27">
        <v>2</v>
      </c>
      <c r="F415" s="24" t="s">
        <v>74</v>
      </c>
      <c r="G415" s="26">
        <v>56</v>
      </c>
      <c r="H415" s="21" t="s">
        <v>76</v>
      </c>
      <c r="I415" s="22">
        <v>2</v>
      </c>
      <c r="J415" s="112">
        <f>VLOOKUP(I415,'invulblad normen'!$A$10:$C$14,3,FALSE)</f>
        <v>0</v>
      </c>
      <c r="K415" s="22">
        <f t="shared" si="12"/>
        <v>0</v>
      </c>
      <c r="L415" s="22">
        <f t="shared" si="13"/>
        <v>0</v>
      </c>
    </row>
    <row r="416" spans="1:12" x14ac:dyDescent="0.25">
      <c r="A416" s="21" t="s">
        <v>89</v>
      </c>
      <c r="B416" s="21" t="s">
        <v>90</v>
      </c>
      <c r="C416" s="27">
        <v>0</v>
      </c>
      <c r="D416" s="24" t="s">
        <v>364</v>
      </c>
      <c r="E416" s="27">
        <v>3</v>
      </c>
      <c r="F416" s="24" t="s">
        <v>74</v>
      </c>
      <c r="G416" s="26">
        <v>56</v>
      </c>
      <c r="H416" s="21" t="s">
        <v>76</v>
      </c>
      <c r="I416" s="22">
        <v>2</v>
      </c>
      <c r="J416" s="112">
        <f>VLOOKUP(I416,'invulblad normen'!$A$10:$C$14,3,FALSE)</f>
        <v>0</v>
      </c>
      <c r="K416" s="22">
        <f t="shared" si="12"/>
        <v>0</v>
      </c>
      <c r="L416" s="22">
        <f t="shared" si="13"/>
        <v>0</v>
      </c>
    </row>
    <row r="417" spans="1:12" x14ac:dyDescent="0.25">
      <c r="A417" s="21" t="s">
        <v>89</v>
      </c>
      <c r="B417" s="21" t="s">
        <v>90</v>
      </c>
      <c r="C417" s="27">
        <v>1</v>
      </c>
      <c r="D417" s="24" t="s">
        <v>364</v>
      </c>
      <c r="E417" s="27">
        <v>8</v>
      </c>
      <c r="F417" s="24" t="s">
        <v>74</v>
      </c>
      <c r="G417" s="26">
        <v>56</v>
      </c>
      <c r="H417" s="21" t="s">
        <v>76</v>
      </c>
      <c r="I417" s="22">
        <v>2</v>
      </c>
      <c r="J417" s="112">
        <f>VLOOKUP(I417,'invulblad normen'!$A$10:$C$14,3,FALSE)</f>
        <v>0</v>
      </c>
      <c r="K417" s="22">
        <f t="shared" si="12"/>
        <v>0</v>
      </c>
      <c r="L417" s="22">
        <f t="shared" si="13"/>
        <v>0</v>
      </c>
    </row>
    <row r="418" spans="1:12" x14ac:dyDescent="0.25">
      <c r="A418" s="21" t="s">
        <v>89</v>
      </c>
      <c r="B418" s="21" t="s">
        <v>90</v>
      </c>
      <c r="C418" s="27">
        <v>1</v>
      </c>
      <c r="D418" s="24" t="s">
        <v>364</v>
      </c>
      <c r="E418" s="27">
        <v>9</v>
      </c>
      <c r="F418" s="24" t="s">
        <v>74</v>
      </c>
      <c r="G418" s="26">
        <v>56</v>
      </c>
      <c r="H418" s="21" t="s">
        <v>76</v>
      </c>
      <c r="I418" s="22">
        <v>2</v>
      </c>
      <c r="J418" s="112">
        <f>VLOOKUP(I418,'invulblad normen'!$A$10:$C$14,3,FALSE)</f>
        <v>0</v>
      </c>
      <c r="K418" s="22">
        <f t="shared" si="12"/>
        <v>0</v>
      </c>
      <c r="L418" s="22">
        <f t="shared" si="13"/>
        <v>0</v>
      </c>
    </row>
    <row r="419" spans="1:12" x14ac:dyDescent="0.25">
      <c r="A419" s="21" t="s">
        <v>89</v>
      </c>
      <c r="B419" s="21" t="s">
        <v>90</v>
      </c>
      <c r="C419" s="27">
        <v>1</v>
      </c>
      <c r="D419" s="24" t="s">
        <v>364</v>
      </c>
      <c r="E419" s="27">
        <v>10</v>
      </c>
      <c r="F419" s="24" t="s">
        <v>74</v>
      </c>
      <c r="G419" s="26">
        <v>56</v>
      </c>
      <c r="H419" s="21" t="s">
        <v>76</v>
      </c>
      <c r="I419" s="22">
        <v>2</v>
      </c>
      <c r="J419" s="112">
        <f>VLOOKUP(I419,'invulblad normen'!$A$10:$C$14,3,FALSE)</f>
        <v>0</v>
      </c>
      <c r="K419" s="22">
        <f t="shared" si="12"/>
        <v>0</v>
      </c>
      <c r="L419" s="22">
        <f t="shared" si="13"/>
        <v>0</v>
      </c>
    </row>
    <row r="420" spans="1:12" x14ac:dyDescent="0.25">
      <c r="A420" s="21" t="s">
        <v>89</v>
      </c>
      <c r="B420" s="21" t="s">
        <v>90</v>
      </c>
      <c r="C420" s="27">
        <v>0</v>
      </c>
      <c r="D420" s="24" t="s">
        <v>389</v>
      </c>
      <c r="E420" s="27">
        <v>4</v>
      </c>
      <c r="F420" s="24" t="s">
        <v>74</v>
      </c>
      <c r="G420" s="26">
        <v>43</v>
      </c>
      <c r="H420" s="21" t="s">
        <v>77</v>
      </c>
      <c r="I420" s="22">
        <v>2</v>
      </c>
      <c r="J420" s="112">
        <f>VLOOKUP(I420,'invulblad normen'!$A$10:$C$14,3,FALSE)</f>
        <v>0</v>
      </c>
      <c r="K420" s="22">
        <f t="shared" si="12"/>
        <v>0</v>
      </c>
      <c r="L420" s="22">
        <f t="shared" si="13"/>
        <v>0</v>
      </c>
    </row>
    <row r="421" spans="1:12" x14ac:dyDescent="0.25">
      <c r="A421" s="21" t="s">
        <v>89</v>
      </c>
      <c r="B421" s="21" t="s">
        <v>90</v>
      </c>
      <c r="C421" s="27">
        <v>0</v>
      </c>
      <c r="D421" s="24" t="s">
        <v>162</v>
      </c>
      <c r="F421" s="24" t="s">
        <v>78</v>
      </c>
      <c r="G421" s="26">
        <v>7</v>
      </c>
      <c r="H421" s="21" t="s">
        <v>80</v>
      </c>
      <c r="I421" s="22">
        <v>4</v>
      </c>
      <c r="J421" s="112">
        <f>VLOOKUP(I421,'invulblad normen'!$A$10:$C$14,3,FALSE)</f>
        <v>0</v>
      </c>
      <c r="K421" s="22">
        <f t="shared" si="12"/>
        <v>0</v>
      </c>
      <c r="L421" s="22">
        <f t="shared" si="13"/>
        <v>0</v>
      </c>
    </row>
    <row r="422" spans="1:12" x14ac:dyDescent="0.25">
      <c r="A422" s="21" t="s">
        <v>89</v>
      </c>
      <c r="B422" s="21" t="s">
        <v>90</v>
      </c>
      <c r="C422" s="27">
        <v>0</v>
      </c>
      <c r="D422" s="24" t="s">
        <v>162</v>
      </c>
      <c r="F422" s="24" t="s">
        <v>78</v>
      </c>
      <c r="G422" s="26">
        <v>7</v>
      </c>
      <c r="H422" s="21" t="s">
        <v>80</v>
      </c>
      <c r="I422" s="22">
        <v>4</v>
      </c>
      <c r="J422" s="112">
        <f>VLOOKUP(I422,'invulblad normen'!$A$10:$C$14,3,FALSE)</f>
        <v>0</v>
      </c>
      <c r="K422" s="22">
        <f t="shared" si="12"/>
        <v>0</v>
      </c>
      <c r="L422" s="22">
        <f t="shared" si="13"/>
        <v>0</v>
      </c>
    </row>
    <row r="423" spans="1:12" x14ac:dyDescent="0.25">
      <c r="A423" s="21" t="s">
        <v>89</v>
      </c>
      <c r="B423" s="21" t="s">
        <v>90</v>
      </c>
      <c r="C423" s="27">
        <v>1</v>
      </c>
      <c r="D423" s="24" t="s">
        <v>162</v>
      </c>
      <c r="F423" s="24" t="s">
        <v>78</v>
      </c>
      <c r="G423" s="26">
        <v>7</v>
      </c>
      <c r="H423" s="21" t="s">
        <v>80</v>
      </c>
      <c r="I423" s="22">
        <v>4</v>
      </c>
      <c r="J423" s="112">
        <f>VLOOKUP(I423,'invulblad normen'!$A$10:$C$14,3,FALSE)</f>
        <v>0</v>
      </c>
      <c r="K423" s="22">
        <f t="shared" si="12"/>
        <v>0</v>
      </c>
      <c r="L423" s="22">
        <f t="shared" si="13"/>
        <v>0</v>
      </c>
    </row>
    <row r="424" spans="1:12" x14ac:dyDescent="0.25">
      <c r="A424" s="21" t="s">
        <v>89</v>
      </c>
      <c r="B424" s="21" t="s">
        <v>90</v>
      </c>
      <c r="C424" s="27">
        <v>1</v>
      </c>
      <c r="D424" s="24" t="s">
        <v>162</v>
      </c>
      <c r="F424" s="24" t="s">
        <v>78</v>
      </c>
      <c r="G424" s="26">
        <v>7</v>
      </c>
      <c r="H424" s="21" t="s">
        <v>80</v>
      </c>
      <c r="I424" s="22">
        <v>4</v>
      </c>
      <c r="J424" s="112">
        <f>VLOOKUP(I424,'invulblad normen'!$A$10:$C$14,3,FALSE)</f>
        <v>0</v>
      </c>
      <c r="K424" s="22">
        <f t="shared" si="12"/>
        <v>0</v>
      </c>
      <c r="L424" s="22">
        <f t="shared" si="13"/>
        <v>0</v>
      </c>
    </row>
    <row r="425" spans="1:12" x14ac:dyDescent="0.25">
      <c r="A425" s="21" t="s">
        <v>89</v>
      </c>
      <c r="B425" s="21" t="s">
        <v>90</v>
      </c>
      <c r="C425" s="27">
        <v>0</v>
      </c>
      <c r="D425" s="24" t="s">
        <v>330</v>
      </c>
      <c r="F425" s="24" t="s">
        <v>79</v>
      </c>
      <c r="G425" s="26">
        <v>10</v>
      </c>
      <c r="H425" s="21" t="s">
        <v>80</v>
      </c>
      <c r="I425" s="22">
        <v>1</v>
      </c>
      <c r="J425" s="112">
        <f>VLOOKUP(I425,'invulblad normen'!$A$10:$C$14,3,FALSE)</f>
        <v>0</v>
      </c>
      <c r="K425" s="22">
        <f t="shared" si="12"/>
        <v>0</v>
      </c>
      <c r="L425" s="22">
        <f t="shared" si="13"/>
        <v>0</v>
      </c>
    </row>
    <row r="426" spans="1:12" x14ac:dyDescent="0.25">
      <c r="A426" s="21" t="s">
        <v>89</v>
      </c>
      <c r="B426" s="21" t="s">
        <v>90</v>
      </c>
      <c r="C426" s="27">
        <v>1</v>
      </c>
      <c r="D426" s="24" t="s">
        <v>167</v>
      </c>
      <c r="F426" s="24" t="s">
        <v>79</v>
      </c>
      <c r="G426" s="26">
        <v>63</v>
      </c>
      <c r="H426" s="21" t="s">
        <v>76</v>
      </c>
      <c r="I426" s="22">
        <v>1</v>
      </c>
      <c r="J426" s="112">
        <f>VLOOKUP(I426,'invulblad normen'!$A$10:$C$14,3,FALSE)</f>
        <v>0</v>
      </c>
      <c r="K426" s="22">
        <f t="shared" si="12"/>
        <v>0</v>
      </c>
      <c r="L426" s="22">
        <f t="shared" si="13"/>
        <v>0</v>
      </c>
    </row>
    <row r="427" spans="1:12" x14ac:dyDescent="0.25">
      <c r="A427" s="21" t="s">
        <v>89</v>
      </c>
      <c r="B427" s="21" t="s">
        <v>90</v>
      </c>
      <c r="C427" s="27">
        <v>1</v>
      </c>
      <c r="D427" s="24" t="s">
        <v>409</v>
      </c>
      <c r="F427" s="24" t="s">
        <v>79</v>
      </c>
      <c r="G427" s="26">
        <v>10</v>
      </c>
      <c r="H427" s="21" t="s">
        <v>80</v>
      </c>
      <c r="I427" s="22">
        <v>1</v>
      </c>
      <c r="J427" s="112">
        <f>VLOOKUP(I427,'invulblad normen'!$A$10:$C$14,3,FALSE)</f>
        <v>0</v>
      </c>
      <c r="K427" s="22">
        <f t="shared" si="12"/>
        <v>0</v>
      </c>
      <c r="L427" s="22">
        <f t="shared" si="13"/>
        <v>0</v>
      </c>
    </row>
    <row r="428" spans="1:12" x14ac:dyDescent="0.25">
      <c r="A428" s="21" t="s">
        <v>135</v>
      </c>
      <c r="B428" s="21" t="s">
        <v>149</v>
      </c>
      <c r="C428" s="27">
        <v>0</v>
      </c>
      <c r="D428" s="24" t="s">
        <v>164</v>
      </c>
      <c r="E428" s="27">
        <v>1</v>
      </c>
      <c r="F428" s="24" t="s">
        <v>79</v>
      </c>
      <c r="G428" s="26">
        <v>8</v>
      </c>
      <c r="H428" s="21" t="s">
        <v>75</v>
      </c>
      <c r="I428" s="22">
        <v>1</v>
      </c>
      <c r="J428" s="112">
        <f>VLOOKUP(I428,'invulblad normen'!$A$10:$C$14,3,FALSE)</f>
        <v>0</v>
      </c>
      <c r="K428" s="22">
        <f t="shared" si="12"/>
        <v>0</v>
      </c>
      <c r="L428" s="22">
        <f t="shared" si="13"/>
        <v>0</v>
      </c>
    </row>
    <row r="429" spans="1:12" x14ac:dyDescent="0.25">
      <c r="A429" s="21" t="s">
        <v>135</v>
      </c>
      <c r="B429" s="21" t="s">
        <v>149</v>
      </c>
      <c r="C429" s="27">
        <v>0</v>
      </c>
      <c r="D429" s="24" t="s">
        <v>79</v>
      </c>
      <c r="E429" s="27">
        <v>2</v>
      </c>
      <c r="F429" s="24" t="s">
        <v>79</v>
      </c>
      <c r="G429" s="26">
        <v>28</v>
      </c>
      <c r="H429" s="21" t="s">
        <v>173</v>
      </c>
      <c r="I429" s="22">
        <v>1</v>
      </c>
      <c r="J429" s="112">
        <f>VLOOKUP(I429,'invulblad normen'!$A$10:$C$14,3,FALSE)</f>
        <v>0</v>
      </c>
      <c r="K429" s="22">
        <f t="shared" si="12"/>
        <v>0</v>
      </c>
      <c r="L429" s="22">
        <f t="shared" si="13"/>
        <v>0</v>
      </c>
    </row>
    <row r="430" spans="1:12" x14ac:dyDescent="0.25">
      <c r="A430" s="21" t="s">
        <v>135</v>
      </c>
      <c r="B430" s="21" t="s">
        <v>149</v>
      </c>
      <c r="C430" s="27">
        <v>0</v>
      </c>
      <c r="D430" s="24" t="s">
        <v>162</v>
      </c>
      <c r="E430" s="27">
        <v>3</v>
      </c>
      <c r="F430" s="24" t="s">
        <v>78</v>
      </c>
      <c r="G430" s="26">
        <v>3</v>
      </c>
      <c r="H430" s="21" t="s">
        <v>80</v>
      </c>
      <c r="I430" s="22">
        <v>4</v>
      </c>
      <c r="J430" s="112">
        <f>VLOOKUP(I430,'invulblad normen'!$A$10:$C$14,3,FALSE)</f>
        <v>0</v>
      </c>
      <c r="K430" s="22">
        <f t="shared" si="12"/>
        <v>0</v>
      </c>
      <c r="L430" s="22">
        <f t="shared" si="13"/>
        <v>0</v>
      </c>
    </row>
    <row r="431" spans="1:12" x14ac:dyDescent="0.25">
      <c r="A431" s="21" t="s">
        <v>135</v>
      </c>
      <c r="B431" s="21" t="s">
        <v>149</v>
      </c>
      <c r="C431" s="27">
        <v>0</v>
      </c>
      <c r="D431" s="24" t="s">
        <v>162</v>
      </c>
      <c r="E431" s="27">
        <v>4</v>
      </c>
      <c r="F431" s="24" t="s">
        <v>78</v>
      </c>
      <c r="G431" s="26">
        <v>5</v>
      </c>
      <c r="H431" s="21" t="s">
        <v>80</v>
      </c>
      <c r="I431" s="22">
        <v>4</v>
      </c>
      <c r="J431" s="112">
        <f>VLOOKUP(I431,'invulblad normen'!$A$10:$C$14,3,FALSE)</f>
        <v>0</v>
      </c>
      <c r="K431" s="22">
        <f t="shared" si="12"/>
        <v>0</v>
      </c>
      <c r="L431" s="22">
        <f t="shared" si="13"/>
        <v>0</v>
      </c>
    </row>
    <row r="432" spans="1:12" x14ac:dyDescent="0.25">
      <c r="A432" s="21" t="s">
        <v>135</v>
      </c>
      <c r="B432" s="21" t="s">
        <v>149</v>
      </c>
      <c r="C432" s="27">
        <v>0</v>
      </c>
      <c r="D432" s="24" t="s">
        <v>162</v>
      </c>
      <c r="E432" s="27">
        <v>5</v>
      </c>
      <c r="F432" s="24" t="s">
        <v>78</v>
      </c>
      <c r="G432" s="26">
        <v>5</v>
      </c>
      <c r="H432" s="21" t="s">
        <v>80</v>
      </c>
      <c r="I432" s="22">
        <v>4</v>
      </c>
      <c r="J432" s="112">
        <f>VLOOKUP(I432,'invulblad normen'!$A$10:$C$14,3,FALSE)</f>
        <v>0</v>
      </c>
      <c r="K432" s="22">
        <f t="shared" si="12"/>
        <v>0</v>
      </c>
      <c r="L432" s="22">
        <f t="shared" si="13"/>
        <v>0</v>
      </c>
    </row>
    <row r="433" spans="1:12" x14ac:dyDescent="0.25">
      <c r="A433" s="21" t="s">
        <v>135</v>
      </c>
      <c r="B433" s="21" t="s">
        <v>149</v>
      </c>
      <c r="C433" s="27">
        <v>0</v>
      </c>
      <c r="D433" s="24" t="s">
        <v>364</v>
      </c>
      <c r="E433" s="27">
        <v>6</v>
      </c>
      <c r="F433" s="24" t="s">
        <v>74</v>
      </c>
      <c r="G433" s="26">
        <v>55</v>
      </c>
      <c r="H433" s="21" t="s">
        <v>76</v>
      </c>
      <c r="I433" s="22">
        <v>2</v>
      </c>
      <c r="J433" s="112">
        <f>VLOOKUP(I433,'invulblad normen'!$A$10:$C$14,3,FALSE)</f>
        <v>0</v>
      </c>
      <c r="K433" s="22">
        <f t="shared" si="12"/>
        <v>0</v>
      </c>
      <c r="L433" s="22">
        <f t="shared" si="13"/>
        <v>0</v>
      </c>
    </row>
    <row r="434" spans="1:12" x14ac:dyDescent="0.25">
      <c r="A434" s="21" t="s">
        <v>135</v>
      </c>
      <c r="B434" s="21" t="s">
        <v>149</v>
      </c>
      <c r="C434" s="27">
        <v>0</v>
      </c>
      <c r="D434" s="24" t="s">
        <v>364</v>
      </c>
      <c r="E434" s="27">
        <v>7</v>
      </c>
      <c r="F434" s="24" t="s">
        <v>74</v>
      </c>
      <c r="G434" s="26">
        <v>55</v>
      </c>
      <c r="H434" s="21" t="s">
        <v>76</v>
      </c>
      <c r="I434" s="22">
        <v>2</v>
      </c>
      <c r="J434" s="112">
        <f>VLOOKUP(I434,'invulblad normen'!$A$10:$C$14,3,FALSE)</f>
        <v>0</v>
      </c>
      <c r="K434" s="22">
        <f t="shared" si="12"/>
        <v>0</v>
      </c>
      <c r="L434" s="22">
        <f t="shared" si="13"/>
        <v>0</v>
      </c>
    </row>
    <row r="435" spans="1:12" x14ac:dyDescent="0.25">
      <c r="A435" s="21" t="s">
        <v>135</v>
      </c>
      <c r="B435" s="21" t="s">
        <v>149</v>
      </c>
      <c r="C435" s="27">
        <v>0</v>
      </c>
      <c r="D435" s="24" t="s">
        <v>364</v>
      </c>
      <c r="E435" s="27">
        <v>8</v>
      </c>
      <c r="F435" s="24" t="s">
        <v>74</v>
      </c>
      <c r="G435" s="26">
        <v>55</v>
      </c>
      <c r="H435" s="21" t="s">
        <v>76</v>
      </c>
      <c r="I435" s="22">
        <v>2</v>
      </c>
      <c r="J435" s="112">
        <f>VLOOKUP(I435,'invulblad normen'!$A$10:$C$14,3,FALSE)</f>
        <v>0</v>
      </c>
      <c r="K435" s="22">
        <f t="shared" si="12"/>
        <v>0</v>
      </c>
      <c r="L435" s="22">
        <f t="shared" si="13"/>
        <v>0</v>
      </c>
    </row>
    <row r="436" spans="1:12" x14ac:dyDescent="0.25">
      <c r="A436" s="21" t="s">
        <v>135</v>
      </c>
      <c r="B436" s="21" t="s">
        <v>149</v>
      </c>
      <c r="C436" s="27">
        <v>0</v>
      </c>
      <c r="D436" s="24" t="s">
        <v>364</v>
      </c>
      <c r="E436" s="27">
        <v>9</v>
      </c>
      <c r="F436" s="24" t="s">
        <v>74</v>
      </c>
      <c r="G436" s="26">
        <v>55</v>
      </c>
      <c r="H436" s="21" t="s">
        <v>76</v>
      </c>
      <c r="I436" s="22">
        <v>2</v>
      </c>
      <c r="J436" s="112">
        <f>VLOOKUP(I436,'invulblad normen'!$A$10:$C$14,3,FALSE)</f>
        <v>0</v>
      </c>
      <c r="K436" s="22">
        <f t="shared" si="12"/>
        <v>0</v>
      </c>
      <c r="L436" s="22">
        <f t="shared" si="13"/>
        <v>0</v>
      </c>
    </row>
    <row r="437" spans="1:12" x14ac:dyDescent="0.25">
      <c r="A437" s="21" t="s">
        <v>135</v>
      </c>
      <c r="B437" s="21" t="s">
        <v>149</v>
      </c>
      <c r="C437" s="27">
        <v>0</v>
      </c>
      <c r="D437" s="24" t="s">
        <v>79</v>
      </c>
      <c r="E437" s="27">
        <v>10</v>
      </c>
      <c r="F437" s="24" t="s">
        <v>79</v>
      </c>
      <c r="G437" s="26">
        <v>28</v>
      </c>
      <c r="H437" s="21" t="s">
        <v>173</v>
      </c>
      <c r="I437" s="22">
        <v>1</v>
      </c>
      <c r="J437" s="112">
        <f>VLOOKUP(I437,'invulblad normen'!$A$10:$C$14,3,FALSE)</f>
        <v>0</v>
      </c>
      <c r="K437" s="22">
        <f t="shared" si="12"/>
        <v>0</v>
      </c>
      <c r="L437" s="22">
        <f t="shared" si="13"/>
        <v>0</v>
      </c>
    </row>
    <row r="438" spans="1:12" x14ac:dyDescent="0.25">
      <c r="A438" s="21" t="s">
        <v>135</v>
      </c>
      <c r="B438" s="21" t="s">
        <v>149</v>
      </c>
      <c r="C438" s="27">
        <v>0</v>
      </c>
      <c r="D438" s="24" t="s">
        <v>162</v>
      </c>
      <c r="E438" s="27">
        <v>11</v>
      </c>
      <c r="F438" s="24" t="s">
        <v>78</v>
      </c>
      <c r="G438" s="26">
        <v>5</v>
      </c>
      <c r="H438" s="21" t="s">
        <v>80</v>
      </c>
      <c r="I438" s="22">
        <v>4</v>
      </c>
      <c r="J438" s="112">
        <f>VLOOKUP(I438,'invulblad normen'!$A$10:$C$14,3,FALSE)</f>
        <v>0</v>
      </c>
      <c r="K438" s="22">
        <f t="shared" si="12"/>
        <v>0</v>
      </c>
      <c r="L438" s="22">
        <f t="shared" si="13"/>
        <v>0</v>
      </c>
    </row>
    <row r="439" spans="1:12" x14ac:dyDescent="0.25">
      <c r="A439" s="21" t="s">
        <v>135</v>
      </c>
      <c r="B439" s="21" t="s">
        <v>149</v>
      </c>
      <c r="C439" s="27">
        <v>0</v>
      </c>
      <c r="D439" s="24" t="s">
        <v>162</v>
      </c>
      <c r="E439" s="27">
        <v>12</v>
      </c>
      <c r="F439" s="24" t="s">
        <v>78</v>
      </c>
      <c r="G439" s="26">
        <v>5</v>
      </c>
      <c r="H439" s="21" t="s">
        <v>80</v>
      </c>
      <c r="I439" s="22">
        <v>4</v>
      </c>
      <c r="J439" s="112">
        <f>VLOOKUP(I439,'invulblad normen'!$A$10:$C$14,3,FALSE)</f>
        <v>0</v>
      </c>
      <c r="K439" s="22">
        <f t="shared" si="12"/>
        <v>0</v>
      </c>
      <c r="L439" s="22">
        <f t="shared" si="13"/>
        <v>0</v>
      </c>
    </row>
    <row r="440" spans="1:12" x14ac:dyDescent="0.25">
      <c r="A440" s="21" t="s">
        <v>135</v>
      </c>
      <c r="B440" s="21" t="s">
        <v>149</v>
      </c>
      <c r="C440" s="27">
        <v>0</v>
      </c>
      <c r="D440" s="24" t="s">
        <v>162</v>
      </c>
      <c r="E440" s="27">
        <v>13</v>
      </c>
      <c r="F440" s="24" t="s">
        <v>78</v>
      </c>
      <c r="G440" s="26">
        <v>3</v>
      </c>
      <c r="H440" s="21" t="s">
        <v>80</v>
      </c>
      <c r="I440" s="22">
        <v>4</v>
      </c>
      <c r="J440" s="112">
        <f>VLOOKUP(I440,'invulblad normen'!$A$10:$C$14,3,FALSE)</f>
        <v>0</v>
      </c>
      <c r="K440" s="22">
        <f t="shared" si="12"/>
        <v>0</v>
      </c>
      <c r="L440" s="22">
        <f t="shared" si="13"/>
        <v>0</v>
      </c>
    </row>
    <row r="441" spans="1:12" x14ac:dyDescent="0.25">
      <c r="A441" s="21" t="s">
        <v>135</v>
      </c>
      <c r="B441" s="21" t="s">
        <v>149</v>
      </c>
      <c r="C441" s="27">
        <v>0</v>
      </c>
      <c r="D441" s="24" t="s">
        <v>364</v>
      </c>
      <c r="E441" s="27">
        <v>14</v>
      </c>
      <c r="F441" s="24" t="s">
        <v>74</v>
      </c>
      <c r="G441" s="26">
        <v>28</v>
      </c>
      <c r="H441" s="21" t="s">
        <v>76</v>
      </c>
      <c r="I441" s="22">
        <v>2</v>
      </c>
      <c r="J441" s="112">
        <f>VLOOKUP(I441,'invulblad normen'!$A$10:$C$14,3,FALSE)</f>
        <v>0</v>
      </c>
      <c r="K441" s="22">
        <f t="shared" si="12"/>
        <v>0</v>
      </c>
      <c r="L441" s="22">
        <f t="shared" si="13"/>
        <v>0</v>
      </c>
    </row>
    <row r="442" spans="1:12" x14ac:dyDescent="0.25">
      <c r="A442" s="21" t="s">
        <v>135</v>
      </c>
      <c r="B442" s="21" t="s">
        <v>149</v>
      </c>
      <c r="C442" s="27">
        <v>0</v>
      </c>
      <c r="D442" s="24" t="s">
        <v>336</v>
      </c>
      <c r="E442" s="27">
        <v>15</v>
      </c>
      <c r="F442" s="24" t="s">
        <v>74</v>
      </c>
      <c r="G442" s="26">
        <v>98</v>
      </c>
      <c r="H442" s="21" t="s">
        <v>76</v>
      </c>
      <c r="I442" s="22">
        <v>2</v>
      </c>
      <c r="J442" s="112">
        <f>VLOOKUP(I442,'invulblad normen'!$A$10:$C$14,3,FALSE)</f>
        <v>0</v>
      </c>
      <c r="K442" s="22">
        <f t="shared" si="12"/>
        <v>0</v>
      </c>
      <c r="L442" s="22">
        <f t="shared" si="13"/>
        <v>0</v>
      </c>
    </row>
    <row r="443" spans="1:12" x14ac:dyDescent="0.25">
      <c r="A443" s="21" t="s">
        <v>135</v>
      </c>
      <c r="B443" s="21" t="s">
        <v>149</v>
      </c>
      <c r="C443" s="27">
        <v>0</v>
      </c>
      <c r="D443" s="24" t="s">
        <v>79</v>
      </c>
      <c r="E443" s="27">
        <v>16</v>
      </c>
      <c r="F443" s="24" t="s">
        <v>79</v>
      </c>
      <c r="G443" s="26">
        <v>23</v>
      </c>
      <c r="H443" s="21" t="s">
        <v>173</v>
      </c>
      <c r="I443" s="22">
        <v>1</v>
      </c>
      <c r="J443" s="112">
        <f>VLOOKUP(I443,'invulblad normen'!$A$10:$C$14,3,FALSE)</f>
        <v>0</v>
      </c>
      <c r="K443" s="22">
        <f t="shared" si="12"/>
        <v>0</v>
      </c>
      <c r="L443" s="22">
        <f t="shared" si="13"/>
        <v>0</v>
      </c>
    </row>
    <row r="444" spans="1:12" x14ac:dyDescent="0.25">
      <c r="A444" s="21" t="s">
        <v>135</v>
      </c>
      <c r="B444" s="21" t="s">
        <v>149</v>
      </c>
      <c r="C444" s="27">
        <v>0</v>
      </c>
      <c r="D444" s="24" t="s">
        <v>364</v>
      </c>
      <c r="E444" s="27">
        <v>17</v>
      </c>
      <c r="F444" s="24" t="s">
        <v>74</v>
      </c>
      <c r="G444" s="26">
        <v>54</v>
      </c>
      <c r="H444" s="21" t="s">
        <v>76</v>
      </c>
      <c r="I444" s="22">
        <v>2</v>
      </c>
      <c r="J444" s="112">
        <f>VLOOKUP(I444,'invulblad normen'!$A$10:$C$14,3,FALSE)</f>
        <v>0</v>
      </c>
      <c r="K444" s="22">
        <f t="shared" si="12"/>
        <v>0</v>
      </c>
      <c r="L444" s="22">
        <f t="shared" si="13"/>
        <v>0</v>
      </c>
    </row>
    <row r="445" spans="1:12" x14ac:dyDescent="0.25">
      <c r="A445" s="21" t="s">
        <v>135</v>
      </c>
      <c r="B445" s="21" t="s">
        <v>149</v>
      </c>
      <c r="C445" s="27">
        <v>0</v>
      </c>
      <c r="D445" s="24" t="s">
        <v>364</v>
      </c>
      <c r="E445" s="27">
        <v>18</v>
      </c>
      <c r="F445" s="24" t="s">
        <v>74</v>
      </c>
      <c r="G445" s="26">
        <v>54</v>
      </c>
      <c r="H445" s="21" t="s">
        <v>76</v>
      </c>
      <c r="I445" s="22">
        <v>2</v>
      </c>
      <c r="J445" s="112">
        <f>VLOOKUP(I445,'invulblad normen'!$A$10:$C$14,3,FALSE)</f>
        <v>0</v>
      </c>
      <c r="K445" s="22">
        <f t="shared" si="12"/>
        <v>0</v>
      </c>
      <c r="L445" s="22">
        <f t="shared" si="13"/>
        <v>0</v>
      </c>
    </row>
    <row r="446" spans="1:12" x14ac:dyDescent="0.25">
      <c r="A446" s="21" t="s">
        <v>135</v>
      </c>
      <c r="B446" s="21" t="s">
        <v>149</v>
      </c>
      <c r="C446" s="27">
        <v>0</v>
      </c>
      <c r="D446" s="24" t="s">
        <v>162</v>
      </c>
      <c r="E446" s="27">
        <v>19</v>
      </c>
      <c r="F446" s="24" t="s">
        <v>78</v>
      </c>
      <c r="G446" s="26">
        <v>5</v>
      </c>
      <c r="H446" s="21" t="s">
        <v>80</v>
      </c>
      <c r="I446" s="22">
        <v>4</v>
      </c>
      <c r="J446" s="112">
        <f>VLOOKUP(I446,'invulblad normen'!$A$10:$C$14,3,FALSE)</f>
        <v>0</v>
      </c>
      <c r="K446" s="22">
        <f t="shared" si="12"/>
        <v>0</v>
      </c>
      <c r="L446" s="22">
        <f t="shared" si="13"/>
        <v>0</v>
      </c>
    </row>
    <row r="447" spans="1:12" x14ac:dyDescent="0.25">
      <c r="A447" s="21" t="s">
        <v>135</v>
      </c>
      <c r="B447" s="21" t="s">
        <v>149</v>
      </c>
      <c r="C447" s="27">
        <v>0</v>
      </c>
      <c r="D447" s="24" t="s">
        <v>162</v>
      </c>
      <c r="E447" s="27">
        <v>20</v>
      </c>
      <c r="F447" s="24" t="s">
        <v>78</v>
      </c>
      <c r="G447" s="26">
        <v>5</v>
      </c>
      <c r="H447" s="21" t="s">
        <v>80</v>
      </c>
      <c r="I447" s="22">
        <v>4</v>
      </c>
      <c r="J447" s="112">
        <f>VLOOKUP(I447,'invulblad normen'!$A$10:$C$14,3,FALSE)</f>
        <v>0</v>
      </c>
      <c r="K447" s="22">
        <f t="shared" si="12"/>
        <v>0</v>
      </c>
      <c r="L447" s="22">
        <f t="shared" si="13"/>
        <v>0</v>
      </c>
    </row>
    <row r="448" spans="1:12" x14ac:dyDescent="0.25">
      <c r="A448" s="21" t="s">
        <v>135</v>
      </c>
      <c r="B448" s="21" t="s">
        <v>149</v>
      </c>
      <c r="C448" s="27">
        <v>0</v>
      </c>
      <c r="D448" s="24" t="s">
        <v>358</v>
      </c>
      <c r="E448" s="27">
        <v>21</v>
      </c>
      <c r="F448" s="24" t="s">
        <v>78</v>
      </c>
      <c r="G448" s="26">
        <v>6</v>
      </c>
      <c r="H448" s="21" t="s">
        <v>80</v>
      </c>
      <c r="I448" s="22">
        <v>4</v>
      </c>
      <c r="J448" s="112">
        <f>VLOOKUP(I448,'invulblad normen'!$A$10:$C$14,3,FALSE)</f>
        <v>0</v>
      </c>
      <c r="K448" s="22">
        <f t="shared" si="12"/>
        <v>0</v>
      </c>
      <c r="L448" s="22">
        <f t="shared" si="13"/>
        <v>0</v>
      </c>
    </row>
    <row r="449" spans="1:12" x14ac:dyDescent="0.25">
      <c r="A449" s="21" t="s">
        <v>135</v>
      </c>
      <c r="B449" s="21" t="s">
        <v>149</v>
      </c>
      <c r="C449" s="27">
        <v>0</v>
      </c>
      <c r="D449" s="24" t="s">
        <v>168</v>
      </c>
      <c r="E449" s="27">
        <v>22</v>
      </c>
      <c r="F449" s="24" t="s">
        <v>73</v>
      </c>
      <c r="G449" s="26">
        <v>22</v>
      </c>
      <c r="H449" s="21" t="s">
        <v>76</v>
      </c>
      <c r="I449" s="22">
        <v>3</v>
      </c>
      <c r="J449" s="112">
        <f>VLOOKUP(I449,'invulblad normen'!$A$10:$C$14,3,FALSE)</f>
        <v>0</v>
      </c>
      <c r="K449" s="22">
        <f t="shared" si="12"/>
        <v>0</v>
      </c>
      <c r="L449" s="22">
        <f t="shared" si="13"/>
        <v>0</v>
      </c>
    </row>
    <row r="450" spans="1:12" x14ac:dyDescent="0.25">
      <c r="A450" s="21" t="s">
        <v>135</v>
      </c>
      <c r="B450" s="21" t="s">
        <v>149</v>
      </c>
      <c r="C450" s="27">
        <v>0</v>
      </c>
      <c r="D450" s="24" t="s">
        <v>359</v>
      </c>
      <c r="E450" s="27">
        <v>23</v>
      </c>
      <c r="F450" s="24" t="s">
        <v>74</v>
      </c>
      <c r="G450" s="26">
        <v>3</v>
      </c>
      <c r="H450" s="21" t="s">
        <v>76</v>
      </c>
      <c r="I450" s="22">
        <v>2</v>
      </c>
      <c r="J450" s="112">
        <f>VLOOKUP(I450,'invulblad normen'!$A$10:$C$14,3,FALSE)</f>
        <v>0</v>
      </c>
      <c r="K450" s="22">
        <f t="shared" si="12"/>
        <v>0</v>
      </c>
      <c r="L450" s="22">
        <f t="shared" si="13"/>
        <v>0</v>
      </c>
    </row>
    <row r="451" spans="1:12" x14ac:dyDescent="0.25">
      <c r="A451" s="21" t="s">
        <v>135</v>
      </c>
      <c r="B451" s="21" t="s">
        <v>149</v>
      </c>
      <c r="C451" s="27">
        <v>0</v>
      </c>
      <c r="D451" s="24" t="s">
        <v>389</v>
      </c>
      <c r="E451" s="27">
        <v>24</v>
      </c>
      <c r="F451" s="24" t="s">
        <v>74</v>
      </c>
      <c r="G451" s="26">
        <v>82</v>
      </c>
      <c r="H451" s="21" t="s">
        <v>77</v>
      </c>
      <c r="I451" s="22">
        <v>2</v>
      </c>
      <c r="J451" s="112">
        <f>VLOOKUP(I451,'invulblad normen'!$A$10:$C$14,3,FALSE)</f>
        <v>0</v>
      </c>
      <c r="K451" s="22">
        <f t="shared" si="12"/>
        <v>0</v>
      </c>
      <c r="L451" s="22">
        <f t="shared" si="13"/>
        <v>0</v>
      </c>
    </row>
    <row r="452" spans="1:12" x14ac:dyDescent="0.25">
      <c r="A452" s="21" t="s">
        <v>135</v>
      </c>
      <c r="B452" s="21" t="s">
        <v>149</v>
      </c>
      <c r="C452" s="27">
        <v>0</v>
      </c>
      <c r="D452" s="24" t="s">
        <v>167</v>
      </c>
      <c r="E452" s="27">
        <v>25</v>
      </c>
      <c r="F452" s="24" t="s">
        <v>79</v>
      </c>
      <c r="G452" s="26">
        <v>42</v>
      </c>
      <c r="H452" s="21" t="s">
        <v>173</v>
      </c>
      <c r="I452" s="22">
        <v>1</v>
      </c>
      <c r="J452" s="112">
        <f>VLOOKUP(I452,'invulblad normen'!$A$10:$C$14,3,FALSE)</f>
        <v>0</v>
      </c>
      <c r="K452" s="22">
        <f t="shared" si="12"/>
        <v>0</v>
      </c>
      <c r="L452" s="22">
        <f t="shared" si="13"/>
        <v>0</v>
      </c>
    </row>
    <row r="453" spans="1:12" x14ac:dyDescent="0.25">
      <c r="A453" s="21" t="s">
        <v>135</v>
      </c>
      <c r="B453" s="21" t="s">
        <v>149</v>
      </c>
      <c r="C453" s="27">
        <v>0</v>
      </c>
      <c r="D453" s="24" t="s">
        <v>79</v>
      </c>
      <c r="E453" s="27">
        <v>26</v>
      </c>
      <c r="F453" s="24" t="s">
        <v>79</v>
      </c>
      <c r="G453" s="26">
        <v>18</v>
      </c>
      <c r="H453" s="21" t="s">
        <v>173</v>
      </c>
      <c r="I453" s="22">
        <v>1</v>
      </c>
      <c r="J453" s="112">
        <f>VLOOKUP(I453,'invulblad normen'!$A$10:$C$14,3,FALSE)</f>
        <v>0</v>
      </c>
      <c r="K453" s="22">
        <f t="shared" si="12"/>
        <v>0</v>
      </c>
      <c r="L453" s="22">
        <f t="shared" si="13"/>
        <v>0</v>
      </c>
    </row>
    <row r="454" spans="1:12" x14ac:dyDescent="0.25">
      <c r="A454" s="21" t="s">
        <v>135</v>
      </c>
      <c r="B454" s="21" t="s">
        <v>149</v>
      </c>
      <c r="C454" s="27">
        <v>0</v>
      </c>
      <c r="D454" s="24" t="s">
        <v>162</v>
      </c>
      <c r="E454" s="27">
        <v>28</v>
      </c>
      <c r="F454" s="24" t="s">
        <v>78</v>
      </c>
      <c r="G454" s="26">
        <v>5</v>
      </c>
      <c r="H454" s="21" t="s">
        <v>80</v>
      </c>
      <c r="I454" s="22">
        <v>4</v>
      </c>
      <c r="J454" s="112">
        <f>VLOOKUP(I454,'invulblad normen'!$A$10:$C$14,3,FALSE)</f>
        <v>0</v>
      </c>
      <c r="K454" s="22">
        <f t="shared" si="12"/>
        <v>0</v>
      </c>
      <c r="L454" s="22">
        <f t="shared" si="13"/>
        <v>0</v>
      </c>
    </row>
    <row r="455" spans="1:12" x14ac:dyDescent="0.25">
      <c r="A455" s="21" t="s">
        <v>135</v>
      </c>
      <c r="B455" s="21" t="s">
        <v>149</v>
      </c>
      <c r="C455" s="27">
        <v>0</v>
      </c>
      <c r="D455" s="24" t="s">
        <v>168</v>
      </c>
      <c r="E455" s="27">
        <v>29</v>
      </c>
      <c r="F455" s="24" t="s">
        <v>73</v>
      </c>
      <c r="G455" s="26">
        <v>9</v>
      </c>
      <c r="H455" s="21" t="s">
        <v>76</v>
      </c>
      <c r="I455" s="22">
        <v>3</v>
      </c>
      <c r="J455" s="112">
        <f>VLOOKUP(I455,'invulblad normen'!$A$10:$C$14,3,FALSE)</f>
        <v>0</v>
      </c>
      <c r="K455" s="22">
        <f t="shared" ref="K455:K518" si="14">J455*G455</f>
        <v>0</v>
      </c>
      <c r="L455" s="22">
        <f t="shared" ref="L455:L518" si="15">K455/200</f>
        <v>0</v>
      </c>
    </row>
    <row r="456" spans="1:12" x14ac:dyDescent="0.25">
      <c r="A456" s="21" t="s">
        <v>135</v>
      </c>
      <c r="B456" s="21" t="s">
        <v>149</v>
      </c>
      <c r="C456" s="27">
        <v>0</v>
      </c>
      <c r="D456" s="24" t="s">
        <v>162</v>
      </c>
      <c r="E456" s="27">
        <v>30</v>
      </c>
      <c r="F456" s="24" t="s">
        <v>78</v>
      </c>
      <c r="G456" s="26">
        <v>7</v>
      </c>
      <c r="H456" s="21" t="s">
        <v>80</v>
      </c>
      <c r="I456" s="22">
        <v>4</v>
      </c>
      <c r="J456" s="112">
        <f>VLOOKUP(I456,'invulblad normen'!$A$10:$C$14,3,FALSE)</f>
        <v>0</v>
      </c>
      <c r="K456" s="22">
        <f t="shared" si="14"/>
        <v>0</v>
      </c>
      <c r="L456" s="22">
        <f t="shared" si="15"/>
        <v>0</v>
      </c>
    </row>
    <row r="457" spans="1:12" x14ac:dyDescent="0.25">
      <c r="A457" s="21" t="s">
        <v>135</v>
      </c>
      <c r="B457" s="21" t="s">
        <v>149</v>
      </c>
      <c r="C457" s="27">
        <v>0</v>
      </c>
      <c r="D457" s="24" t="s">
        <v>79</v>
      </c>
      <c r="E457" s="27">
        <v>32</v>
      </c>
      <c r="F457" s="24" t="s">
        <v>79</v>
      </c>
      <c r="G457" s="26">
        <v>7</v>
      </c>
      <c r="H457" s="21" t="s">
        <v>173</v>
      </c>
      <c r="I457" s="22">
        <v>1</v>
      </c>
      <c r="J457" s="112">
        <f>VLOOKUP(I457,'invulblad normen'!$A$10:$C$14,3,FALSE)</f>
        <v>0</v>
      </c>
      <c r="K457" s="22">
        <f t="shared" si="14"/>
        <v>0</v>
      </c>
      <c r="L457" s="22">
        <f t="shared" si="15"/>
        <v>0</v>
      </c>
    </row>
    <row r="458" spans="1:12" x14ac:dyDescent="0.25">
      <c r="A458" s="21" t="s">
        <v>135</v>
      </c>
      <c r="B458" s="21" t="s">
        <v>149</v>
      </c>
      <c r="C458" s="27">
        <v>0</v>
      </c>
      <c r="D458" s="24" t="s">
        <v>168</v>
      </c>
      <c r="E458" s="27">
        <v>33</v>
      </c>
      <c r="F458" s="24" t="s">
        <v>73</v>
      </c>
      <c r="G458" s="26">
        <v>14</v>
      </c>
      <c r="H458" s="21" t="s">
        <v>75</v>
      </c>
      <c r="I458" s="22">
        <v>3</v>
      </c>
      <c r="J458" s="112">
        <f>VLOOKUP(I458,'invulblad normen'!$A$10:$C$14,3,FALSE)</f>
        <v>0</v>
      </c>
      <c r="K458" s="22">
        <f t="shared" si="14"/>
        <v>0</v>
      </c>
      <c r="L458" s="22">
        <f t="shared" si="15"/>
        <v>0</v>
      </c>
    </row>
    <row r="459" spans="1:12" x14ac:dyDescent="0.25">
      <c r="A459" s="21" t="s">
        <v>135</v>
      </c>
      <c r="B459" s="21" t="s">
        <v>149</v>
      </c>
      <c r="C459" s="27">
        <v>0</v>
      </c>
      <c r="D459" s="24" t="s">
        <v>378</v>
      </c>
      <c r="E459" s="27">
        <v>34</v>
      </c>
      <c r="F459" s="24" t="s">
        <v>74</v>
      </c>
      <c r="G459" s="26">
        <v>56</v>
      </c>
      <c r="H459" s="21" t="s">
        <v>76</v>
      </c>
      <c r="I459" s="22">
        <v>2</v>
      </c>
      <c r="J459" s="112">
        <f>VLOOKUP(I459,'invulblad normen'!$A$10:$C$14,3,FALSE)</f>
        <v>0</v>
      </c>
      <c r="K459" s="22">
        <f t="shared" si="14"/>
        <v>0</v>
      </c>
      <c r="L459" s="22">
        <f t="shared" si="15"/>
        <v>0</v>
      </c>
    </row>
    <row r="460" spans="1:12" x14ac:dyDescent="0.25">
      <c r="A460" s="101" t="s">
        <v>567</v>
      </c>
      <c r="B460" s="101" t="s">
        <v>568</v>
      </c>
      <c r="C460" s="101" t="s">
        <v>569</v>
      </c>
      <c r="D460" s="113" t="s">
        <v>164</v>
      </c>
      <c r="E460" s="111"/>
      <c r="F460" s="113" t="s">
        <v>79</v>
      </c>
      <c r="G460" s="57">
        <v>4</v>
      </c>
      <c r="H460" s="111"/>
      <c r="I460" s="22">
        <v>1</v>
      </c>
      <c r="J460" s="112">
        <f>VLOOKUP(I460,'invulblad normen'!$A$10:$C$14,3,FALSE)</f>
        <v>0</v>
      </c>
      <c r="K460" s="22">
        <f t="shared" si="14"/>
        <v>0</v>
      </c>
      <c r="L460" s="22">
        <f t="shared" si="15"/>
        <v>0</v>
      </c>
    </row>
    <row r="461" spans="1:12" x14ac:dyDescent="0.25">
      <c r="A461" s="101" t="s">
        <v>567</v>
      </c>
      <c r="B461" s="101" t="s">
        <v>568</v>
      </c>
      <c r="C461" s="101" t="s">
        <v>569</v>
      </c>
      <c r="D461" s="113" t="s">
        <v>167</v>
      </c>
      <c r="F461" s="113" t="s">
        <v>79</v>
      </c>
      <c r="G461" s="57">
        <v>48</v>
      </c>
      <c r="I461" s="22">
        <v>1</v>
      </c>
      <c r="J461" s="112">
        <f>VLOOKUP(I461,'invulblad normen'!$A$10:$C$14,3,FALSE)</f>
        <v>0</v>
      </c>
      <c r="K461" s="22">
        <f t="shared" si="14"/>
        <v>0</v>
      </c>
      <c r="L461" s="22">
        <f t="shared" si="15"/>
        <v>0</v>
      </c>
    </row>
    <row r="462" spans="1:12" x14ac:dyDescent="0.25">
      <c r="A462" s="101" t="s">
        <v>567</v>
      </c>
      <c r="B462" s="101" t="s">
        <v>568</v>
      </c>
      <c r="C462" s="101" t="s">
        <v>569</v>
      </c>
      <c r="D462" s="113" t="s">
        <v>570</v>
      </c>
      <c r="F462" s="115" t="s">
        <v>73</v>
      </c>
      <c r="G462" s="57">
        <v>25</v>
      </c>
      <c r="I462" s="22">
        <v>3</v>
      </c>
      <c r="J462" s="112">
        <f>VLOOKUP(I462,'invulblad normen'!$A$10:$C$14,3,FALSE)</f>
        <v>0</v>
      </c>
      <c r="K462" s="22">
        <f t="shared" si="14"/>
        <v>0</v>
      </c>
      <c r="L462" s="22">
        <f t="shared" si="15"/>
        <v>0</v>
      </c>
    </row>
    <row r="463" spans="1:12" x14ac:dyDescent="0.25">
      <c r="A463" s="101" t="s">
        <v>567</v>
      </c>
      <c r="B463" s="101" t="s">
        <v>568</v>
      </c>
      <c r="C463" s="101" t="s">
        <v>569</v>
      </c>
      <c r="D463" s="113" t="s">
        <v>364</v>
      </c>
      <c r="F463" s="113" t="s">
        <v>573</v>
      </c>
      <c r="G463" s="57">
        <v>42</v>
      </c>
      <c r="I463" s="22">
        <v>2</v>
      </c>
      <c r="J463" s="112">
        <f>VLOOKUP(I463,'invulblad normen'!$A$10:$C$14,3,FALSE)</f>
        <v>0</v>
      </c>
      <c r="K463" s="22">
        <f t="shared" si="14"/>
        <v>0</v>
      </c>
      <c r="L463" s="22">
        <f t="shared" si="15"/>
        <v>0</v>
      </c>
    </row>
    <row r="464" spans="1:12" x14ac:dyDescent="0.25">
      <c r="A464" s="101" t="s">
        <v>567</v>
      </c>
      <c r="B464" s="101" t="s">
        <v>568</v>
      </c>
      <c r="C464" s="101" t="s">
        <v>569</v>
      </c>
      <c r="D464" s="113" t="s">
        <v>364</v>
      </c>
      <c r="F464" s="113" t="s">
        <v>573</v>
      </c>
      <c r="G464" s="57">
        <v>42</v>
      </c>
      <c r="I464" s="22">
        <v>2</v>
      </c>
      <c r="J464" s="112">
        <f>VLOOKUP(I464,'invulblad normen'!$A$10:$C$14,3,FALSE)</f>
        <v>0</v>
      </c>
      <c r="K464" s="22">
        <f t="shared" si="14"/>
        <v>0</v>
      </c>
      <c r="L464" s="22">
        <f t="shared" si="15"/>
        <v>0</v>
      </c>
    </row>
    <row r="465" spans="1:12" x14ac:dyDescent="0.25">
      <c r="A465" s="101" t="s">
        <v>567</v>
      </c>
      <c r="B465" s="101" t="s">
        <v>568</v>
      </c>
      <c r="C465" s="101" t="s">
        <v>569</v>
      </c>
      <c r="D465" s="113" t="s">
        <v>364</v>
      </c>
      <c r="F465" s="113" t="s">
        <v>573</v>
      </c>
      <c r="G465" s="57">
        <v>42</v>
      </c>
      <c r="I465" s="22">
        <v>2</v>
      </c>
      <c r="J465" s="112">
        <f>VLOOKUP(I465,'invulblad normen'!$A$10:$C$14,3,FALSE)</f>
        <v>0</v>
      </c>
      <c r="K465" s="22">
        <f t="shared" si="14"/>
        <v>0</v>
      </c>
      <c r="L465" s="22">
        <f t="shared" si="15"/>
        <v>0</v>
      </c>
    </row>
    <row r="466" spans="1:12" x14ac:dyDescent="0.25">
      <c r="A466" s="101" t="s">
        <v>567</v>
      </c>
      <c r="B466" s="101" t="s">
        <v>568</v>
      </c>
      <c r="C466" s="101" t="s">
        <v>569</v>
      </c>
      <c r="D466" s="113" t="s">
        <v>364</v>
      </c>
      <c r="F466" s="113" t="s">
        <v>573</v>
      </c>
      <c r="G466" s="57">
        <v>42</v>
      </c>
      <c r="I466" s="22">
        <v>2</v>
      </c>
      <c r="J466" s="112">
        <f>VLOOKUP(I466,'invulblad normen'!$A$10:$C$14,3,FALSE)</f>
        <v>0</v>
      </c>
      <c r="K466" s="22">
        <f t="shared" si="14"/>
        <v>0</v>
      </c>
      <c r="L466" s="22">
        <f t="shared" si="15"/>
        <v>0</v>
      </c>
    </row>
    <row r="467" spans="1:12" x14ac:dyDescent="0.25">
      <c r="A467" s="101" t="s">
        <v>567</v>
      </c>
      <c r="B467" s="101" t="s">
        <v>568</v>
      </c>
      <c r="C467" s="101" t="s">
        <v>569</v>
      </c>
      <c r="D467" s="113" t="s">
        <v>571</v>
      </c>
      <c r="F467" s="113" t="s">
        <v>78</v>
      </c>
      <c r="G467" s="57">
        <v>11</v>
      </c>
      <c r="I467" s="22">
        <v>4</v>
      </c>
      <c r="J467" s="112">
        <f>VLOOKUP(I467,'invulblad normen'!$A$10:$C$14,3,FALSE)</f>
        <v>0</v>
      </c>
      <c r="K467" s="22">
        <f t="shared" si="14"/>
        <v>0</v>
      </c>
      <c r="L467" s="22">
        <f t="shared" si="15"/>
        <v>0</v>
      </c>
    </row>
    <row r="468" spans="1:12" x14ac:dyDescent="0.25">
      <c r="A468" s="101" t="s">
        <v>567</v>
      </c>
      <c r="B468" s="101" t="s">
        <v>568</v>
      </c>
      <c r="C468" s="101" t="s">
        <v>569</v>
      </c>
      <c r="D468" s="113" t="s">
        <v>571</v>
      </c>
      <c r="F468" s="113" t="s">
        <v>78</v>
      </c>
      <c r="G468" s="57">
        <v>11</v>
      </c>
      <c r="I468" s="22">
        <v>4</v>
      </c>
      <c r="J468" s="112">
        <f>VLOOKUP(I468,'invulblad normen'!$A$10:$C$14,3,FALSE)</f>
        <v>0</v>
      </c>
      <c r="K468" s="22">
        <f t="shared" si="14"/>
        <v>0</v>
      </c>
      <c r="L468" s="22">
        <f t="shared" si="15"/>
        <v>0</v>
      </c>
    </row>
    <row r="469" spans="1:12" x14ac:dyDescent="0.25">
      <c r="A469" s="101" t="s">
        <v>567</v>
      </c>
      <c r="B469" s="101" t="s">
        <v>568</v>
      </c>
      <c r="C469" s="101" t="s">
        <v>569</v>
      </c>
      <c r="D469" s="115" t="s">
        <v>572</v>
      </c>
      <c r="F469" s="113" t="s">
        <v>78</v>
      </c>
      <c r="G469" s="57">
        <v>4</v>
      </c>
      <c r="I469" s="22">
        <v>4</v>
      </c>
      <c r="J469" s="112">
        <f>VLOOKUP(I469,'invulblad normen'!$A$10:$C$14,3,FALSE)</f>
        <v>0</v>
      </c>
      <c r="K469" s="22">
        <f t="shared" si="14"/>
        <v>0</v>
      </c>
      <c r="L469" s="22">
        <f t="shared" si="15"/>
        <v>0</v>
      </c>
    </row>
    <row r="470" spans="1:12" x14ac:dyDescent="0.25">
      <c r="A470" s="101" t="s">
        <v>567</v>
      </c>
      <c r="B470" s="101" t="s">
        <v>568</v>
      </c>
      <c r="C470" s="101" t="s">
        <v>569</v>
      </c>
      <c r="D470" s="113" t="s">
        <v>572</v>
      </c>
      <c r="F470" s="113" t="s">
        <v>78</v>
      </c>
      <c r="G470" s="57">
        <v>4</v>
      </c>
      <c r="I470" s="22">
        <v>4</v>
      </c>
      <c r="J470" s="112">
        <f>VLOOKUP(I470,'invulblad normen'!$A$10:$C$14,3,FALSE)</f>
        <v>0</v>
      </c>
      <c r="K470" s="22">
        <f t="shared" si="14"/>
        <v>0</v>
      </c>
      <c r="L470" s="22">
        <f t="shared" si="15"/>
        <v>0</v>
      </c>
    </row>
    <row r="471" spans="1:12" x14ac:dyDescent="0.25">
      <c r="A471" s="21" t="s">
        <v>95</v>
      </c>
      <c r="B471" s="21" t="s">
        <v>96</v>
      </c>
      <c r="C471" s="27">
        <v>0</v>
      </c>
      <c r="D471" s="24" t="s">
        <v>324</v>
      </c>
      <c r="F471" s="24" t="s">
        <v>73</v>
      </c>
      <c r="G471" s="26">
        <v>21</v>
      </c>
      <c r="H471" s="21" t="s">
        <v>75</v>
      </c>
      <c r="I471" s="22">
        <v>3</v>
      </c>
      <c r="J471" s="112">
        <f>VLOOKUP(I471,'invulblad normen'!$A$10:$C$14,3,FALSE)</f>
        <v>0</v>
      </c>
      <c r="K471" s="22">
        <f t="shared" si="14"/>
        <v>0</v>
      </c>
      <c r="L471" s="22">
        <f t="shared" si="15"/>
        <v>0</v>
      </c>
    </row>
    <row r="472" spans="1:12" x14ac:dyDescent="0.25">
      <c r="A472" s="21" t="s">
        <v>95</v>
      </c>
      <c r="B472" s="21" t="s">
        <v>96</v>
      </c>
      <c r="C472" s="27">
        <v>0</v>
      </c>
      <c r="D472" s="24" t="s">
        <v>379</v>
      </c>
      <c r="F472" s="24" t="s">
        <v>73</v>
      </c>
      <c r="G472" s="26">
        <v>46</v>
      </c>
      <c r="H472" s="21" t="s">
        <v>75</v>
      </c>
      <c r="I472" s="22">
        <v>3</v>
      </c>
      <c r="J472" s="112">
        <f>VLOOKUP(I472,'invulblad normen'!$A$10:$C$14,3,FALSE)</f>
        <v>0</v>
      </c>
      <c r="K472" s="22">
        <f t="shared" si="14"/>
        <v>0</v>
      </c>
      <c r="L472" s="22">
        <f t="shared" si="15"/>
        <v>0</v>
      </c>
    </row>
    <row r="473" spans="1:12" x14ac:dyDescent="0.25">
      <c r="A473" s="21" t="s">
        <v>95</v>
      </c>
      <c r="B473" s="21" t="s">
        <v>96</v>
      </c>
      <c r="C473" s="27">
        <v>0</v>
      </c>
      <c r="D473" s="24" t="s">
        <v>392</v>
      </c>
      <c r="F473" s="24" t="s">
        <v>73</v>
      </c>
      <c r="G473" s="26">
        <v>10</v>
      </c>
      <c r="H473" s="21" t="s">
        <v>75</v>
      </c>
      <c r="I473" s="22">
        <v>3</v>
      </c>
      <c r="J473" s="112">
        <f>VLOOKUP(I473,'invulblad normen'!$A$10:$C$14,3,FALSE)</f>
        <v>0</v>
      </c>
      <c r="K473" s="22">
        <f t="shared" si="14"/>
        <v>0</v>
      </c>
      <c r="L473" s="22">
        <f t="shared" si="15"/>
        <v>0</v>
      </c>
    </row>
    <row r="474" spans="1:12" x14ac:dyDescent="0.25">
      <c r="A474" s="21" t="s">
        <v>95</v>
      </c>
      <c r="B474" s="21" t="s">
        <v>96</v>
      </c>
      <c r="C474" s="27">
        <v>0</v>
      </c>
      <c r="D474" s="24" t="s">
        <v>393</v>
      </c>
      <c r="F474" s="24" t="s">
        <v>73</v>
      </c>
      <c r="G474" s="26">
        <v>13</v>
      </c>
      <c r="H474" s="21" t="s">
        <v>75</v>
      </c>
      <c r="I474" s="22">
        <v>3</v>
      </c>
      <c r="J474" s="112">
        <f>VLOOKUP(I474,'invulblad normen'!$A$10:$C$14,3,FALSE)</f>
        <v>0</v>
      </c>
      <c r="K474" s="22">
        <f t="shared" si="14"/>
        <v>0</v>
      </c>
      <c r="L474" s="22">
        <f t="shared" si="15"/>
        <v>0</v>
      </c>
    </row>
    <row r="475" spans="1:12" x14ac:dyDescent="0.25">
      <c r="A475" s="21" t="s">
        <v>95</v>
      </c>
      <c r="B475" s="21" t="s">
        <v>96</v>
      </c>
      <c r="C475" s="27">
        <v>0</v>
      </c>
      <c r="D475" s="24" t="s">
        <v>343</v>
      </c>
      <c r="F475" s="24" t="s">
        <v>74</v>
      </c>
      <c r="G475" s="26">
        <v>77</v>
      </c>
      <c r="H475" s="21" t="s">
        <v>76</v>
      </c>
      <c r="I475" s="22">
        <v>2</v>
      </c>
      <c r="J475" s="112">
        <f>VLOOKUP(I475,'invulblad normen'!$A$10:$C$14,3,FALSE)</f>
        <v>0</v>
      </c>
      <c r="K475" s="22">
        <f t="shared" si="14"/>
        <v>0</v>
      </c>
      <c r="L475" s="22">
        <f t="shared" si="15"/>
        <v>0</v>
      </c>
    </row>
    <row r="476" spans="1:12" x14ac:dyDescent="0.25">
      <c r="A476" s="21" t="s">
        <v>95</v>
      </c>
      <c r="B476" s="21" t="s">
        <v>96</v>
      </c>
      <c r="C476" s="27">
        <v>0</v>
      </c>
      <c r="D476" s="24" t="s">
        <v>344</v>
      </c>
      <c r="F476" s="24" t="s">
        <v>74</v>
      </c>
      <c r="G476" s="26">
        <v>183</v>
      </c>
      <c r="H476" s="21" t="s">
        <v>76</v>
      </c>
      <c r="I476" s="22">
        <v>2</v>
      </c>
      <c r="J476" s="112">
        <f>VLOOKUP(I476,'invulblad normen'!$A$10:$C$14,3,FALSE)</f>
        <v>0</v>
      </c>
      <c r="K476" s="22">
        <f t="shared" si="14"/>
        <v>0</v>
      </c>
      <c r="L476" s="22">
        <f t="shared" si="15"/>
        <v>0</v>
      </c>
    </row>
    <row r="477" spans="1:12" x14ac:dyDescent="0.25">
      <c r="A477" s="21" t="s">
        <v>95</v>
      </c>
      <c r="B477" s="21" t="s">
        <v>96</v>
      </c>
      <c r="C477" s="27">
        <v>0</v>
      </c>
      <c r="D477" s="24" t="s">
        <v>345</v>
      </c>
      <c r="F477" s="24" t="s">
        <v>74</v>
      </c>
      <c r="G477" s="26">
        <v>153</v>
      </c>
      <c r="H477" s="21" t="s">
        <v>76</v>
      </c>
      <c r="I477" s="22">
        <v>2</v>
      </c>
      <c r="J477" s="112">
        <f>VLOOKUP(I477,'invulblad normen'!$A$10:$C$14,3,FALSE)</f>
        <v>0</v>
      </c>
      <c r="K477" s="22">
        <f t="shared" si="14"/>
        <v>0</v>
      </c>
      <c r="L477" s="22">
        <f t="shared" si="15"/>
        <v>0</v>
      </c>
    </row>
    <row r="478" spans="1:12" x14ac:dyDescent="0.25">
      <c r="A478" s="21" t="s">
        <v>95</v>
      </c>
      <c r="B478" s="21" t="s">
        <v>96</v>
      </c>
      <c r="C478" s="27">
        <v>0</v>
      </c>
      <c r="D478" s="24" t="s">
        <v>364</v>
      </c>
      <c r="E478" s="27">
        <v>2</v>
      </c>
      <c r="F478" s="24" t="s">
        <v>74</v>
      </c>
      <c r="G478" s="26">
        <v>57</v>
      </c>
      <c r="H478" s="21" t="s">
        <v>76</v>
      </c>
      <c r="I478" s="22">
        <v>2</v>
      </c>
      <c r="J478" s="112">
        <f>VLOOKUP(I478,'invulblad normen'!$A$10:$C$14,3,FALSE)</f>
        <v>0</v>
      </c>
      <c r="K478" s="22">
        <f t="shared" si="14"/>
        <v>0</v>
      </c>
      <c r="L478" s="22">
        <f t="shared" si="15"/>
        <v>0</v>
      </c>
    </row>
    <row r="479" spans="1:12" x14ac:dyDescent="0.25">
      <c r="A479" s="21" t="s">
        <v>95</v>
      </c>
      <c r="B479" s="21" t="s">
        <v>96</v>
      </c>
      <c r="C479" s="27">
        <v>0</v>
      </c>
      <c r="D479" s="24" t="s">
        <v>364</v>
      </c>
      <c r="E479" s="27">
        <v>1</v>
      </c>
      <c r="F479" s="24" t="s">
        <v>74</v>
      </c>
      <c r="G479" s="26">
        <v>55</v>
      </c>
      <c r="H479" s="21" t="s">
        <v>76</v>
      </c>
      <c r="I479" s="22">
        <v>2</v>
      </c>
      <c r="J479" s="112">
        <f>VLOOKUP(I479,'invulblad normen'!$A$10:$C$14,3,FALSE)</f>
        <v>0</v>
      </c>
      <c r="K479" s="22">
        <f t="shared" si="14"/>
        <v>0</v>
      </c>
      <c r="L479" s="22">
        <f t="shared" si="15"/>
        <v>0</v>
      </c>
    </row>
    <row r="480" spans="1:12" x14ac:dyDescent="0.25">
      <c r="A480" s="21" t="s">
        <v>95</v>
      </c>
      <c r="B480" s="21" t="s">
        <v>96</v>
      </c>
      <c r="C480" s="27">
        <v>0</v>
      </c>
      <c r="D480" s="24" t="s">
        <v>364</v>
      </c>
      <c r="E480" s="27">
        <v>8</v>
      </c>
      <c r="F480" s="24" t="s">
        <v>74</v>
      </c>
      <c r="G480" s="26">
        <v>55</v>
      </c>
      <c r="H480" s="21" t="s">
        <v>76</v>
      </c>
      <c r="I480" s="22">
        <v>2</v>
      </c>
      <c r="J480" s="112">
        <f>VLOOKUP(I480,'invulblad normen'!$A$10:$C$14,3,FALSE)</f>
        <v>0</v>
      </c>
      <c r="K480" s="22">
        <f t="shared" si="14"/>
        <v>0</v>
      </c>
      <c r="L480" s="22">
        <f t="shared" si="15"/>
        <v>0</v>
      </c>
    </row>
    <row r="481" spans="1:12" x14ac:dyDescent="0.25">
      <c r="A481" s="21" t="s">
        <v>95</v>
      </c>
      <c r="B481" s="21" t="s">
        <v>96</v>
      </c>
      <c r="C481" s="27">
        <v>0</v>
      </c>
      <c r="D481" s="24" t="s">
        <v>364</v>
      </c>
      <c r="E481" s="27">
        <v>7</v>
      </c>
      <c r="F481" s="24" t="s">
        <v>74</v>
      </c>
      <c r="G481" s="26">
        <v>56</v>
      </c>
      <c r="H481" s="21" t="s">
        <v>76</v>
      </c>
      <c r="I481" s="22">
        <v>2</v>
      </c>
      <c r="J481" s="112">
        <f>VLOOKUP(I481,'invulblad normen'!$A$10:$C$14,3,FALSE)</f>
        <v>0</v>
      </c>
      <c r="K481" s="22">
        <f t="shared" si="14"/>
        <v>0</v>
      </c>
      <c r="L481" s="22">
        <f t="shared" si="15"/>
        <v>0</v>
      </c>
    </row>
    <row r="482" spans="1:12" x14ac:dyDescent="0.25">
      <c r="A482" s="21" t="s">
        <v>95</v>
      </c>
      <c r="B482" s="21" t="s">
        <v>96</v>
      </c>
      <c r="C482" s="27">
        <v>0</v>
      </c>
      <c r="D482" s="24" t="s">
        <v>364</v>
      </c>
      <c r="E482" s="27">
        <v>9</v>
      </c>
      <c r="F482" s="24" t="s">
        <v>74</v>
      </c>
      <c r="G482" s="26">
        <v>55</v>
      </c>
      <c r="H482" s="21" t="s">
        <v>75</v>
      </c>
      <c r="I482" s="22">
        <v>2</v>
      </c>
      <c r="J482" s="112">
        <f>VLOOKUP(I482,'invulblad normen'!$A$10:$C$14,3,FALSE)</f>
        <v>0</v>
      </c>
      <c r="K482" s="22">
        <f t="shared" si="14"/>
        <v>0</v>
      </c>
      <c r="L482" s="22">
        <f t="shared" si="15"/>
        <v>0</v>
      </c>
    </row>
    <row r="483" spans="1:12" x14ac:dyDescent="0.25">
      <c r="A483" s="21" t="s">
        <v>95</v>
      </c>
      <c r="B483" s="21" t="s">
        <v>96</v>
      </c>
      <c r="C483" s="27">
        <v>0</v>
      </c>
      <c r="D483" s="24" t="s">
        <v>364</v>
      </c>
      <c r="E483" s="27">
        <v>10</v>
      </c>
      <c r="F483" s="24" t="s">
        <v>74</v>
      </c>
      <c r="G483" s="26">
        <v>55</v>
      </c>
      <c r="H483" s="21" t="s">
        <v>75</v>
      </c>
      <c r="I483" s="22">
        <v>2</v>
      </c>
      <c r="J483" s="112">
        <f>VLOOKUP(I483,'invulblad normen'!$A$10:$C$14,3,FALSE)</f>
        <v>0</v>
      </c>
      <c r="K483" s="22">
        <f t="shared" si="14"/>
        <v>0</v>
      </c>
      <c r="L483" s="22">
        <f t="shared" si="15"/>
        <v>0</v>
      </c>
    </row>
    <row r="484" spans="1:12" x14ac:dyDescent="0.25">
      <c r="A484" s="21" t="s">
        <v>95</v>
      </c>
      <c r="B484" s="21" t="s">
        <v>96</v>
      </c>
      <c r="C484" s="27">
        <v>0</v>
      </c>
      <c r="D484" s="24" t="s">
        <v>364</v>
      </c>
      <c r="E484" s="27">
        <v>11</v>
      </c>
      <c r="F484" s="24" t="s">
        <v>74</v>
      </c>
      <c r="G484" s="26">
        <v>55</v>
      </c>
      <c r="H484" s="21" t="s">
        <v>75</v>
      </c>
      <c r="I484" s="22">
        <v>2</v>
      </c>
      <c r="J484" s="112">
        <f>VLOOKUP(I484,'invulblad normen'!$A$10:$C$14,3,FALSE)</f>
        <v>0</v>
      </c>
      <c r="K484" s="22">
        <f t="shared" si="14"/>
        <v>0</v>
      </c>
      <c r="L484" s="22">
        <f t="shared" si="15"/>
        <v>0</v>
      </c>
    </row>
    <row r="485" spans="1:12" x14ac:dyDescent="0.25">
      <c r="A485" s="21" t="s">
        <v>95</v>
      </c>
      <c r="B485" s="21" t="s">
        <v>96</v>
      </c>
      <c r="C485" s="27">
        <v>0</v>
      </c>
      <c r="D485" s="24" t="s">
        <v>364</v>
      </c>
      <c r="E485" s="27">
        <v>12</v>
      </c>
      <c r="F485" s="24" t="s">
        <v>74</v>
      </c>
      <c r="G485" s="26">
        <v>55</v>
      </c>
      <c r="H485" s="21" t="s">
        <v>75</v>
      </c>
      <c r="I485" s="22">
        <v>2</v>
      </c>
      <c r="J485" s="112">
        <f>VLOOKUP(I485,'invulblad normen'!$A$10:$C$14,3,FALSE)</f>
        <v>0</v>
      </c>
      <c r="K485" s="22">
        <f t="shared" si="14"/>
        <v>0</v>
      </c>
      <c r="L485" s="22">
        <f t="shared" si="15"/>
        <v>0</v>
      </c>
    </row>
    <row r="486" spans="1:12" x14ac:dyDescent="0.25">
      <c r="A486" s="21" t="s">
        <v>95</v>
      </c>
      <c r="B486" s="21" t="s">
        <v>96</v>
      </c>
      <c r="C486" s="27">
        <v>0</v>
      </c>
      <c r="D486" s="24" t="s">
        <v>364</v>
      </c>
      <c r="E486" s="27">
        <v>13</v>
      </c>
      <c r="F486" s="24" t="s">
        <v>74</v>
      </c>
      <c r="G486" s="26">
        <v>55</v>
      </c>
      <c r="H486" s="21" t="s">
        <v>75</v>
      </c>
      <c r="I486" s="22">
        <v>2</v>
      </c>
      <c r="J486" s="112">
        <f>VLOOKUP(I486,'invulblad normen'!$A$10:$C$14,3,FALSE)</f>
        <v>0</v>
      </c>
      <c r="K486" s="22">
        <f t="shared" si="14"/>
        <v>0</v>
      </c>
      <c r="L486" s="22">
        <f t="shared" si="15"/>
        <v>0</v>
      </c>
    </row>
    <row r="487" spans="1:12" x14ac:dyDescent="0.25">
      <c r="A487" s="21" t="s">
        <v>95</v>
      </c>
      <c r="B487" s="21" t="s">
        <v>96</v>
      </c>
      <c r="C487" s="27">
        <v>0</v>
      </c>
      <c r="D487" s="24" t="s">
        <v>366</v>
      </c>
      <c r="E487" s="27">
        <v>6</v>
      </c>
      <c r="F487" s="24" t="s">
        <v>74</v>
      </c>
      <c r="G487" s="26">
        <v>55</v>
      </c>
      <c r="H487" s="21" t="s">
        <v>76</v>
      </c>
      <c r="I487" s="22">
        <v>2</v>
      </c>
      <c r="J487" s="112">
        <f>VLOOKUP(I487,'invulblad normen'!$A$10:$C$14,3,FALSE)</f>
        <v>0</v>
      </c>
      <c r="K487" s="22">
        <f t="shared" si="14"/>
        <v>0</v>
      </c>
      <c r="L487" s="22">
        <f t="shared" si="15"/>
        <v>0</v>
      </c>
    </row>
    <row r="488" spans="1:12" x14ac:dyDescent="0.25">
      <c r="A488" s="21" t="s">
        <v>95</v>
      </c>
      <c r="B488" s="21" t="s">
        <v>96</v>
      </c>
      <c r="C488" s="27">
        <v>0</v>
      </c>
      <c r="D488" s="24" t="s">
        <v>367</v>
      </c>
      <c r="E488" s="27">
        <v>5</v>
      </c>
      <c r="F488" s="24" t="s">
        <v>74</v>
      </c>
      <c r="G488" s="26">
        <v>0</v>
      </c>
      <c r="H488" s="21" t="s">
        <v>76</v>
      </c>
      <c r="I488" s="22">
        <v>2</v>
      </c>
      <c r="J488" s="112">
        <f>VLOOKUP(I488,'invulblad normen'!$A$10:$C$14,3,FALSE)</f>
        <v>0</v>
      </c>
      <c r="K488" s="22">
        <f t="shared" si="14"/>
        <v>0</v>
      </c>
      <c r="L488" s="22">
        <f t="shared" si="15"/>
        <v>0</v>
      </c>
    </row>
    <row r="489" spans="1:12" x14ac:dyDescent="0.25">
      <c r="A489" s="21" t="s">
        <v>95</v>
      </c>
      <c r="B489" s="21" t="s">
        <v>96</v>
      </c>
      <c r="C489" s="27">
        <v>0</v>
      </c>
      <c r="D489" s="24" t="s">
        <v>367</v>
      </c>
      <c r="E489" s="27">
        <v>4</v>
      </c>
      <c r="F489" s="24" t="s">
        <v>74</v>
      </c>
      <c r="G489" s="26">
        <v>55</v>
      </c>
      <c r="H489" s="21" t="s">
        <v>76</v>
      </c>
      <c r="I489" s="22">
        <v>2</v>
      </c>
      <c r="J489" s="112">
        <f>VLOOKUP(I489,'invulblad normen'!$A$10:$C$14,3,FALSE)</f>
        <v>0</v>
      </c>
      <c r="K489" s="22">
        <f t="shared" si="14"/>
        <v>0</v>
      </c>
      <c r="L489" s="22">
        <f t="shared" si="15"/>
        <v>0</v>
      </c>
    </row>
    <row r="490" spans="1:12" x14ac:dyDescent="0.25">
      <c r="A490" s="21" t="s">
        <v>95</v>
      </c>
      <c r="B490" s="21" t="s">
        <v>96</v>
      </c>
      <c r="C490" s="27">
        <v>0</v>
      </c>
      <c r="D490" s="24" t="s">
        <v>367</v>
      </c>
      <c r="E490" s="27">
        <v>3</v>
      </c>
      <c r="F490" s="24" t="s">
        <v>74</v>
      </c>
      <c r="G490" s="26">
        <v>55</v>
      </c>
      <c r="H490" s="21" t="s">
        <v>76</v>
      </c>
      <c r="I490" s="22">
        <v>2</v>
      </c>
      <c r="J490" s="112">
        <f>VLOOKUP(I490,'invulblad normen'!$A$10:$C$14,3,FALSE)</f>
        <v>0</v>
      </c>
      <c r="K490" s="22">
        <f t="shared" si="14"/>
        <v>0</v>
      </c>
      <c r="L490" s="22">
        <f t="shared" si="15"/>
        <v>0</v>
      </c>
    </row>
    <row r="491" spans="1:12" x14ac:dyDescent="0.25">
      <c r="A491" s="21" t="s">
        <v>95</v>
      </c>
      <c r="B491" s="21" t="s">
        <v>96</v>
      </c>
      <c r="C491" s="27">
        <v>0</v>
      </c>
      <c r="D491" s="24" t="s">
        <v>389</v>
      </c>
      <c r="F491" s="24" t="s">
        <v>74</v>
      </c>
      <c r="G491" s="26">
        <v>72</v>
      </c>
      <c r="H491" s="21" t="s">
        <v>77</v>
      </c>
      <c r="I491" s="22">
        <v>2</v>
      </c>
      <c r="J491" s="112">
        <f>VLOOKUP(I491,'invulblad normen'!$A$10:$C$14,3,FALSE)</f>
        <v>0</v>
      </c>
      <c r="K491" s="22">
        <f t="shared" si="14"/>
        <v>0</v>
      </c>
      <c r="L491" s="22">
        <f t="shared" si="15"/>
        <v>0</v>
      </c>
    </row>
    <row r="492" spans="1:12" x14ac:dyDescent="0.25">
      <c r="A492" s="21" t="s">
        <v>95</v>
      </c>
      <c r="B492" s="21" t="s">
        <v>96</v>
      </c>
      <c r="C492" s="27">
        <v>0</v>
      </c>
      <c r="D492" s="24" t="s">
        <v>350</v>
      </c>
      <c r="F492" s="24" t="s">
        <v>78</v>
      </c>
      <c r="G492" s="26">
        <v>5</v>
      </c>
      <c r="H492" s="21" t="s">
        <v>80</v>
      </c>
      <c r="I492" s="22">
        <v>4</v>
      </c>
      <c r="J492" s="112">
        <f>VLOOKUP(I492,'invulblad normen'!$A$10:$C$14,3,FALSE)</f>
        <v>0</v>
      </c>
      <c r="K492" s="22">
        <f t="shared" si="14"/>
        <v>0</v>
      </c>
      <c r="L492" s="22">
        <f t="shared" si="15"/>
        <v>0</v>
      </c>
    </row>
    <row r="493" spans="1:12" x14ac:dyDescent="0.25">
      <c r="A493" s="21" t="s">
        <v>95</v>
      </c>
      <c r="B493" s="21" t="s">
        <v>96</v>
      </c>
      <c r="C493" s="27">
        <v>0</v>
      </c>
      <c r="D493" s="24" t="s">
        <v>162</v>
      </c>
      <c r="F493" s="24" t="s">
        <v>78</v>
      </c>
      <c r="G493" s="26">
        <v>5</v>
      </c>
      <c r="H493" s="21" t="s">
        <v>80</v>
      </c>
      <c r="I493" s="22">
        <v>4</v>
      </c>
      <c r="J493" s="112">
        <f>VLOOKUP(I493,'invulblad normen'!$A$10:$C$14,3,FALSE)</f>
        <v>0</v>
      </c>
      <c r="K493" s="22">
        <f t="shared" si="14"/>
        <v>0</v>
      </c>
      <c r="L493" s="22">
        <f t="shared" si="15"/>
        <v>0</v>
      </c>
    </row>
    <row r="494" spans="1:12" x14ac:dyDescent="0.25">
      <c r="A494" s="21" t="s">
        <v>95</v>
      </c>
      <c r="B494" s="21" t="s">
        <v>96</v>
      </c>
      <c r="C494" s="27">
        <v>0</v>
      </c>
      <c r="D494" s="24" t="s">
        <v>162</v>
      </c>
      <c r="F494" s="24" t="s">
        <v>78</v>
      </c>
      <c r="G494" s="26">
        <v>7</v>
      </c>
      <c r="H494" s="21" t="s">
        <v>80</v>
      </c>
      <c r="I494" s="22">
        <v>4</v>
      </c>
      <c r="J494" s="112">
        <f>VLOOKUP(I494,'invulblad normen'!$A$10:$C$14,3,FALSE)</f>
        <v>0</v>
      </c>
      <c r="K494" s="22">
        <f t="shared" si="14"/>
        <v>0</v>
      </c>
      <c r="L494" s="22">
        <f t="shared" si="15"/>
        <v>0</v>
      </c>
    </row>
    <row r="495" spans="1:12" x14ac:dyDescent="0.25">
      <c r="A495" s="21" t="s">
        <v>95</v>
      </c>
      <c r="B495" s="21" t="s">
        <v>96</v>
      </c>
      <c r="C495" s="27">
        <v>0</v>
      </c>
      <c r="D495" s="24" t="s">
        <v>162</v>
      </c>
      <c r="F495" s="24" t="s">
        <v>78</v>
      </c>
      <c r="G495" s="26">
        <v>5</v>
      </c>
      <c r="H495" s="21" t="s">
        <v>80</v>
      </c>
      <c r="I495" s="22">
        <v>4</v>
      </c>
      <c r="J495" s="112">
        <f>VLOOKUP(I495,'invulblad normen'!$A$10:$C$14,3,FALSE)</f>
        <v>0</v>
      </c>
      <c r="K495" s="22">
        <f t="shared" si="14"/>
        <v>0</v>
      </c>
      <c r="L495" s="22">
        <f t="shared" si="15"/>
        <v>0</v>
      </c>
    </row>
    <row r="496" spans="1:12" x14ac:dyDescent="0.25">
      <c r="A496" s="21" t="s">
        <v>95</v>
      </c>
      <c r="B496" s="21" t="s">
        <v>96</v>
      </c>
      <c r="C496" s="27">
        <v>0</v>
      </c>
      <c r="D496" s="24" t="s">
        <v>162</v>
      </c>
      <c r="F496" s="24" t="s">
        <v>78</v>
      </c>
      <c r="G496" s="26">
        <v>8</v>
      </c>
      <c r="H496" s="21" t="s">
        <v>80</v>
      </c>
      <c r="I496" s="22">
        <v>4</v>
      </c>
      <c r="J496" s="112">
        <f>VLOOKUP(I496,'invulblad normen'!$A$10:$C$14,3,FALSE)</f>
        <v>0</v>
      </c>
      <c r="K496" s="22">
        <f t="shared" si="14"/>
        <v>0</v>
      </c>
      <c r="L496" s="22">
        <f t="shared" si="15"/>
        <v>0</v>
      </c>
    </row>
    <row r="497" spans="1:12" x14ac:dyDescent="0.25">
      <c r="A497" s="21" t="s">
        <v>95</v>
      </c>
      <c r="B497" s="21" t="s">
        <v>96</v>
      </c>
      <c r="C497" s="27">
        <v>0</v>
      </c>
      <c r="D497" s="24" t="s">
        <v>162</v>
      </c>
      <c r="F497" s="24" t="s">
        <v>78</v>
      </c>
      <c r="G497" s="26">
        <v>6</v>
      </c>
      <c r="H497" s="21" t="s">
        <v>80</v>
      </c>
      <c r="I497" s="22">
        <v>4</v>
      </c>
      <c r="J497" s="112">
        <f>VLOOKUP(I497,'invulblad normen'!$A$10:$C$14,3,FALSE)</f>
        <v>0</v>
      </c>
      <c r="K497" s="22">
        <f t="shared" si="14"/>
        <v>0</v>
      </c>
      <c r="L497" s="22">
        <f t="shared" si="15"/>
        <v>0</v>
      </c>
    </row>
    <row r="498" spans="1:12" x14ac:dyDescent="0.25">
      <c r="A498" s="21" t="s">
        <v>95</v>
      </c>
      <c r="B498" s="21" t="s">
        <v>96</v>
      </c>
      <c r="C498" s="27">
        <v>0</v>
      </c>
      <c r="D498" s="24" t="s">
        <v>162</v>
      </c>
      <c r="F498" s="24" t="s">
        <v>78</v>
      </c>
      <c r="G498" s="26">
        <v>5</v>
      </c>
      <c r="H498" s="21" t="s">
        <v>80</v>
      </c>
      <c r="I498" s="22">
        <v>4</v>
      </c>
      <c r="J498" s="112">
        <f>VLOOKUP(I498,'invulblad normen'!$A$10:$C$14,3,FALSE)</f>
        <v>0</v>
      </c>
      <c r="K498" s="22">
        <f t="shared" si="14"/>
        <v>0</v>
      </c>
      <c r="L498" s="22">
        <f t="shared" si="15"/>
        <v>0</v>
      </c>
    </row>
    <row r="499" spans="1:12" x14ac:dyDescent="0.25">
      <c r="A499" s="21" t="s">
        <v>95</v>
      </c>
      <c r="B499" s="21" t="s">
        <v>96</v>
      </c>
      <c r="C499" s="27">
        <v>0</v>
      </c>
      <c r="D499" s="24" t="s">
        <v>397</v>
      </c>
      <c r="F499" s="24" t="s">
        <v>78</v>
      </c>
      <c r="G499" s="26">
        <v>5</v>
      </c>
      <c r="H499" s="21" t="s">
        <v>80</v>
      </c>
      <c r="I499" s="22">
        <v>4</v>
      </c>
      <c r="J499" s="112">
        <f>VLOOKUP(I499,'invulblad normen'!$A$10:$C$14,3,FALSE)</f>
        <v>0</v>
      </c>
      <c r="K499" s="22">
        <f t="shared" si="14"/>
        <v>0</v>
      </c>
      <c r="L499" s="22">
        <f t="shared" si="15"/>
        <v>0</v>
      </c>
    </row>
    <row r="500" spans="1:12" x14ac:dyDescent="0.25">
      <c r="A500" s="21" t="s">
        <v>95</v>
      </c>
      <c r="B500" s="21" t="s">
        <v>96</v>
      </c>
      <c r="C500" s="27">
        <v>0</v>
      </c>
      <c r="D500" s="24" t="s">
        <v>397</v>
      </c>
      <c r="F500" s="24" t="s">
        <v>78</v>
      </c>
      <c r="G500" s="26">
        <v>0</v>
      </c>
      <c r="H500" s="21" t="s">
        <v>80</v>
      </c>
      <c r="I500" s="22">
        <v>4</v>
      </c>
      <c r="J500" s="112">
        <f>VLOOKUP(I500,'invulblad normen'!$A$10:$C$14,3,FALSE)</f>
        <v>0</v>
      </c>
      <c r="K500" s="22">
        <f t="shared" si="14"/>
        <v>0</v>
      </c>
      <c r="L500" s="22">
        <f t="shared" si="15"/>
        <v>0</v>
      </c>
    </row>
    <row r="501" spans="1:12" x14ac:dyDescent="0.25">
      <c r="A501" s="21" t="s">
        <v>95</v>
      </c>
      <c r="B501" s="21" t="s">
        <v>96</v>
      </c>
      <c r="C501" s="27">
        <v>0</v>
      </c>
      <c r="D501" s="24" t="s">
        <v>406</v>
      </c>
      <c r="F501" s="24" t="s">
        <v>78</v>
      </c>
      <c r="G501" s="26">
        <v>8</v>
      </c>
      <c r="H501" s="21" t="s">
        <v>80</v>
      </c>
      <c r="I501" s="22">
        <v>4</v>
      </c>
      <c r="J501" s="112">
        <f>VLOOKUP(I501,'invulblad normen'!$A$10:$C$14,3,FALSE)</f>
        <v>0</v>
      </c>
      <c r="K501" s="22">
        <f t="shared" si="14"/>
        <v>0</v>
      </c>
      <c r="L501" s="22">
        <f t="shared" si="15"/>
        <v>0</v>
      </c>
    </row>
    <row r="502" spans="1:12" x14ac:dyDescent="0.25">
      <c r="A502" s="21" t="s">
        <v>95</v>
      </c>
      <c r="B502" s="21" t="s">
        <v>96</v>
      </c>
      <c r="C502" s="27">
        <v>0</v>
      </c>
      <c r="D502" s="24" t="s">
        <v>406</v>
      </c>
      <c r="F502" s="24" t="s">
        <v>78</v>
      </c>
      <c r="G502" s="26">
        <v>11</v>
      </c>
      <c r="H502" s="21" t="s">
        <v>80</v>
      </c>
      <c r="I502" s="22">
        <v>4</v>
      </c>
      <c r="J502" s="112">
        <f>VLOOKUP(I502,'invulblad normen'!$A$10:$C$14,3,FALSE)</f>
        <v>0</v>
      </c>
      <c r="K502" s="22">
        <f t="shared" si="14"/>
        <v>0</v>
      </c>
      <c r="L502" s="22">
        <f t="shared" si="15"/>
        <v>0</v>
      </c>
    </row>
    <row r="503" spans="1:12" x14ac:dyDescent="0.25">
      <c r="A503" s="21" t="s">
        <v>95</v>
      </c>
      <c r="B503" s="21" t="s">
        <v>96</v>
      </c>
      <c r="C503" s="27">
        <v>0</v>
      </c>
      <c r="D503" s="24" t="s">
        <v>164</v>
      </c>
      <c r="F503" s="24" t="s">
        <v>79</v>
      </c>
      <c r="G503" s="26">
        <v>5</v>
      </c>
      <c r="H503" s="21" t="s">
        <v>81</v>
      </c>
      <c r="I503" s="22">
        <v>1</v>
      </c>
      <c r="J503" s="112">
        <f>VLOOKUP(I503,'invulblad normen'!$A$10:$C$14,3,FALSE)</f>
        <v>0</v>
      </c>
      <c r="K503" s="22">
        <f t="shared" si="14"/>
        <v>0</v>
      </c>
      <c r="L503" s="22">
        <f t="shared" si="15"/>
        <v>0</v>
      </c>
    </row>
    <row r="504" spans="1:12" x14ac:dyDescent="0.25">
      <c r="A504" s="21" t="s">
        <v>95</v>
      </c>
      <c r="B504" s="21" t="s">
        <v>96</v>
      </c>
      <c r="C504" s="27">
        <v>0</v>
      </c>
      <c r="D504" s="24" t="s">
        <v>164</v>
      </c>
      <c r="F504" s="24" t="s">
        <v>79</v>
      </c>
      <c r="G504" s="26">
        <v>6</v>
      </c>
      <c r="H504" s="21" t="s">
        <v>81</v>
      </c>
      <c r="I504" s="22">
        <v>1</v>
      </c>
      <c r="J504" s="112">
        <f>VLOOKUP(I504,'invulblad normen'!$A$10:$C$14,3,FALSE)</f>
        <v>0</v>
      </c>
      <c r="K504" s="22">
        <f t="shared" si="14"/>
        <v>0</v>
      </c>
      <c r="L504" s="22">
        <f t="shared" si="15"/>
        <v>0</v>
      </c>
    </row>
    <row r="505" spans="1:12" x14ac:dyDescent="0.25">
      <c r="A505" s="21" t="s">
        <v>95</v>
      </c>
      <c r="B505" s="21" t="s">
        <v>96</v>
      </c>
      <c r="C505" s="27">
        <v>0</v>
      </c>
      <c r="D505" s="24" t="s">
        <v>330</v>
      </c>
      <c r="F505" s="24" t="s">
        <v>79</v>
      </c>
      <c r="G505" s="26">
        <v>5</v>
      </c>
      <c r="H505" s="21" t="s">
        <v>75</v>
      </c>
      <c r="I505" s="22">
        <v>1</v>
      </c>
      <c r="J505" s="112">
        <f>VLOOKUP(I505,'invulblad normen'!$A$10:$C$14,3,FALSE)</f>
        <v>0</v>
      </c>
      <c r="K505" s="22">
        <f t="shared" si="14"/>
        <v>0</v>
      </c>
      <c r="L505" s="22">
        <f t="shared" si="15"/>
        <v>0</v>
      </c>
    </row>
    <row r="506" spans="1:12" x14ac:dyDescent="0.25">
      <c r="A506" s="21" t="s">
        <v>95</v>
      </c>
      <c r="B506" s="21" t="s">
        <v>96</v>
      </c>
      <c r="C506" s="27">
        <v>0</v>
      </c>
      <c r="D506" s="24" t="s">
        <v>330</v>
      </c>
      <c r="F506" s="24" t="s">
        <v>79</v>
      </c>
      <c r="G506" s="26">
        <v>3</v>
      </c>
      <c r="H506" s="21" t="s">
        <v>75</v>
      </c>
      <c r="I506" s="22">
        <v>1</v>
      </c>
      <c r="J506" s="112">
        <f>VLOOKUP(I506,'invulblad normen'!$A$10:$C$14,3,FALSE)</f>
        <v>0</v>
      </c>
      <c r="K506" s="22">
        <f t="shared" si="14"/>
        <v>0</v>
      </c>
      <c r="L506" s="22">
        <f t="shared" si="15"/>
        <v>0</v>
      </c>
    </row>
    <row r="507" spans="1:12" x14ac:dyDescent="0.25">
      <c r="A507" s="21" t="s">
        <v>97</v>
      </c>
      <c r="B507" s="21" t="s">
        <v>139</v>
      </c>
      <c r="C507" s="27">
        <v>0</v>
      </c>
      <c r="D507" s="24" t="s">
        <v>316</v>
      </c>
      <c r="E507" s="21" t="s">
        <v>179</v>
      </c>
      <c r="F507" s="24" t="s">
        <v>79</v>
      </c>
      <c r="G507" s="26">
        <v>154</v>
      </c>
      <c r="H507" s="21" t="s">
        <v>76</v>
      </c>
      <c r="I507" s="22">
        <v>1</v>
      </c>
      <c r="J507" s="112">
        <f>VLOOKUP(I507,'invulblad normen'!$A$10:$C$14,3,FALSE)</f>
        <v>0</v>
      </c>
      <c r="K507" s="22">
        <f t="shared" si="14"/>
        <v>0</v>
      </c>
      <c r="L507" s="22">
        <f t="shared" si="15"/>
        <v>0</v>
      </c>
    </row>
    <row r="508" spans="1:12" x14ac:dyDescent="0.25">
      <c r="A508" s="21" t="s">
        <v>97</v>
      </c>
      <c r="B508" s="21" t="s">
        <v>139</v>
      </c>
      <c r="C508" s="27">
        <v>0</v>
      </c>
      <c r="D508" s="24" t="s">
        <v>79</v>
      </c>
      <c r="E508" s="21" t="s">
        <v>180</v>
      </c>
      <c r="F508" s="24" t="s">
        <v>79</v>
      </c>
      <c r="G508" s="26">
        <v>28</v>
      </c>
      <c r="H508" s="21" t="s">
        <v>76</v>
      </c>
      <c r="I508" s="22">
        <v>1</v>
      </c>
      <c r="J508" s="112">
        <f>VLOOKUP(I508,'invulblad normen'!$A$10:$C$14,3,FALSE)</f>
        <v>0</v>
      </c>
      <c r="K508" s="22">
        <f t="shared" si="14"/>
        <v>0</v>
      </c>
      <c r="L508" s="22">
        <f t="shared" si="15"/>
        <v>0</v>
      </c>
    </row>
    <row r="509" spans="1:12" x14ac:dyDescent="0.25">
      <c r="A509" s="21" t="s">
        <v>97</v>
      </c>
      <c r="B509" s="21" t="s">
        <v>141</v>
      </c>
      <c r="C509" s="27">
        <v>0</v>
      </c>
      <c r="D509" s="24" t="s">
        <v>392</v>
      </c>
      <c r="E509" s="21" t="s">
        <v>183</v>
      </c>
      <c r="F509" s="24" t="s">
        <v>73</v>
      </c>
      <c r="G509" s="26">
        <v>8</v>
      </c>
      <c r="H509" s="21" t="s">
        <v>76</v>
      </c>
      <c r="I509" s="22">
        <v>3</v>
      </c>
      <c r="J509" s="112">
        <f>VLOOKUP(I509,'invulblad normen'!$A$10:$C$14,3,FALSE)</f>
        <v>0</v>
      </c>
      <c r="K509" s="22">
        <f t="shared" si="14"/>
        <v>0</v>
      </c>
      <c r="L509" s="22">
        <f t="shared" si="15"/>
        <v>0</v>
      </c>
    </row>
    <row r="510" spans="1:12" x14ac:dyDescent="0.25">
      <c r="A510" s="21" t="s">
        <v>97</v>
      </c>
      <c r="B510" s="21" t="s">
        <v>141</v>
      </c>
      <c r="C510" s="27">
        <v>0</v>
      </c>
      <c r="D510" s="24" t="s">
        <v>320</v>
      </c>
      <c r="E510" s="21" t="s">
        <v>185</v>
      </c>
      <c r="F510" s="24" t="s">
        <v>74</v>
      </c>
      <c r="G510" s="26">
        <v>102</v>
      </c>
      <c r="H510" s="21" t="s">
        <v>76</v>
      </c>
      <c r="I510" s="22">
        <v>2</v>
      </c>
      <c r="J510" s="112">
        <f>VLOOKUP(I510,'invulblad normen'!$A$10:$C$14,3,FALSE)</f>
        <v>0</v>
      </c>
      <c r="K510" s="22">
        <f t="shared" si="14"/>
        <v>0</v>
      </c>
      <c r="L510" s="22">
        <f t="shared" si="15"/>
        <v>0</v>
      </c>
    </row>
    <row r="511" spans="1:12" x14ac:dyDescent="0.25">
      <c r="A511" s="21" t="s">
        <v>97</v>
      </c>
      <c r="B511" s="21" t="s">
        <v>141</v>
      </c>
      <c r="C511" s="27">
        <v>0</v>
      </c>
      <c r="D511" s="24" t="s">
        <v>358</v>
      </c>
      <c r="E511" s="21" t="s">
        <v>184</v>
      </c>
      <c r="F511" s="24" t="s">
        <v>78</v>
      </c>
      <c r="G511" s="26">
        <v>25</v>
      </c>
      <c r="H511" s="21" t="s">
        <v>100</v>
      </c>
      <c r="I511" s="22">
        <v>4</v>
      </c>
      <c r="J511" s="112">
        <f>VLOOKUP(I511,'invulblad normen'!$A$10:$C$14,3,FALSE)</f>
        <v>0</v>
      </c>
      <c r="K511" s="22">
        <f t="shared" si="14"/>
        <v>0</v>
      </c>
      <c r="L511" s="22">
        <f t="shared" si="15"/>
        <v>0</v>
      </c>
    </row>
    <row r="512" spans="1:12" x14ac:dyDescent="0.25">
      <c r="A512" s="21" t="s">
        <v>97</v>
      </c>
      <c r="B512" s="21" t="s">
        <v>141</v>
      </c>
      <c r="C512" s="27">
        <v>0</v>
      </c>
      <c r="D512" s="24" t="s">
        <v>405</v>
      </c>
      <c r="E512" s="21" t="s">
        <v>187</v>
      </c>
      <c r="F512" s="24" t="s">
        <v>78</v>
      </c>
      <c r="G512" s="26">
        <v>4</v>
      </c>
      <c r="H512" s="21" t="s">
        <v>100</v>
      </c>
      <c r="I512" s="22">
        <v>4</v>
      </c>
      <c r="J512" s="112">
        <f>VLOOKUP(I512,'invulblad normen'!$A$10:$C$14,3,FALSE)</f>
        <v>0</v>
      </c>
      <c r="K512" s="22">
        <f t="shared" si="14"/>
        <v>0</v>
      </c>
      <c r="L512" s="22">
        <f t="shared" si="15"/>
        <v>0</v>
      </c>
    </row>
    <row r="513" spans="1:12" x14ac:dyDescent="0.25">
      <c r="A513" s="21" t="s">
        <v>97</v>
      </c>
      <c r="B513" s="21" t="s">
        <v>141</v>
      </c>
      <c r="C513" s="27">
        <v>0</v>
      </c>
      <c r="D513" s="24" t="s">
        <v>406</v>
      </c>
      <c r="E513" s="21" t="s">
        <v>188</v>
      </c>
      <c r="F513" s="24" t="s">
        <v>78</v>
      </c>
      <c r="G513" s="26">
        <v>4</v>
      </c>
      <c r="H513" s="21" t="s">
        <v>100</v>
      </c>
      <c r="I513" s="22">
        <v>4</v>
      </c>
      <c r="J513" s="112">
        <f>VLOOKUP(I513,'invulblad normen'!$A$10:$C$14,3,FALSE)</f>
        <v>0</v>
      </c>
      <c r="K513" s="22">
        <f t="shared" si="14"/>
        <v>0</v>
      </c>
      <c r="L513" s="22">
        <f t="shared" si="15"/>
        <v>0</v>
      </c>
    </row>
    <row r="514" spans="1:12" x14ac:dyDescent="0.25">
      <c r="A514" s="21" t="s">
        <v>97</v>
      </c>
      <c r="B514" s="21" t="s">
        <v>141</v>
      </c>
      <c r="C514" s="27">
        <v>0</v>
      </c>
      <c r="D514" s="24" t="s">
        <v>79</v>
      </c>
      <c r="E514" s="21" t="s">
        <v>189</v>
      </c>
      <c r="F514" s="24" t="s">
        <v>79</v>
      </c>
      <c r="G514" s="26">
        <v>35</v>
      </c>
      <c r="H514" s="21" t="s">
        <v>76</v>
      </c>
      <c r="I514" s="22">
        <v>1</v>
      </c>
      <c r="J514" s="112">
        <f>VLOOKUP(I514,'invulblad normen'!$A$10:$C$14,3,FALSE)</f>
        <v>0</v>
      </c>
      <c r="K514" s="22">
        <f t="shared" si="14"/>
        <v>0</v>
      </c>
      <c r="L514" s="22">
        <f t="shared" si="15"/>
        <v>0</v>
      </c>
    </row>
    <row r="515" spans="1:12" x14ac:dyDescent="0.25">
      <c r="A515" s="21" t="s">
        <v>97</v>
      </c>
      <c r="B515" s="21" t="s">
        <v>141</v>
      </c>
      <c r="C515" s="27">
        <v>0</v>
      </c>
      <c r="D515" s="24" t="s">
        <v>79</v>
      </c>
      <c r="E515" s="21" t="s">
        <v>190</v>
      </c>
      <c r="F515" s="24" t="s">
        <v>79</v>
      </c>
      <c r="G515" s="26">
        <v>38</v>
      </c>
      <c r="H515" s="21" t="s">
        <v>76</v>
      </c>
      <c r="I515" s="22">
        <v>1</v>
      </c>
      <c r="J515" s="112">
        <f>VLOOKUP(I515,'invulblad normen'!$A$10:$C$14,3,FALSE)</f>
        <v>0</v>
      </c>
      <c r="K515" s="22">
        <f t="shared" si="14"/>
        <v>0</v>
      </c>
      <c r="L515" s="22">
        <f t="shared" si="15"/>
        <v>0</v>
      </c>
    </row>
    <row r="516" spans="1:12" x14ac:dyDescent="0.25">
      <c r="A516" s="21" t="s">
        <v>97</v>
      </c>
      <c r="B516" s="21" t="s">
        <v>141</v>
      </c>
      <c r="C516" s="27">
        <v>0</v>
      </c>
      <c r="D516" s="24" t="s">
        <v>79</v>
      </c>
      <c r="E516" s="21" t="s">
        <v>191</v>
      </c>
      <c r="F516" s="24" t="s">
        <v>79</v>
      </c>
      <c r="G516" s="26">
        <v>142</v>
      </c>
      <c r="H516" s="21" t="s">
        <v>76</v>
      </c>
      <c r="I516" s="22">
        <v>1</v>
      </c>
      <c r="J516" s="112">
        <f>VLOOKUP(I516,'invulblad normen'!$A$10:$C$14,3,FALSE)</f>
        <v>0</v>
      </c>
      <c r="K516" s="22">
        <f t="shared" si="14"/>
        <v>0</v>
      </c>
      <c r="L516" s="22">
        <f t="shared" si="15"/>
        <v>0</v>
      </c>
    </row>
    <row r="517" spans="1:12" x14ac:dyDescent="0.25">
      <c r="A517" s="21" t="s">
        <v>97</v>
      </c>
      <c r="B517" s="21" t="s">
        <v>141</v>
      </c>
      <c r="C517" s="27">
        <v>1</v>
      </c>
      <c r="D517" s="24" t="s">
        <v>739</v>
      </c>
      <c r="E517" s="21"/>
      <c r="F517" s="24" t="s">
        <v>73</v>
      </c>
      <c r="G517" s="26">
        <v>43</v>
      </c>
      <c r="H517" s="21" t="s">
        <v>76</v>
      </c>
      <c r="I517" s="22">
        <v>3</v>
      </c>
      <c r="J517" s="112">
        <f>VLOOKUP(I517,'invulblad normen'!$A$10:$C$14,3,FALSE)</f>
        <v>0</v>
      </c>
      <c r="K517" s="22">
        <f t="shared" si="14"/>
        <v>0</v>
      </c>
      <c r="L517" s="22">
        <f t="shared" si="15"/>
        <v>0</v>
      </c>
    </row>
    <row r="518" spans="1:12" x14ac:dyDescent="0.25">
      <c r="A518" s="21" t="s">
        <v>97</v>
      </c>
      <c r="B518" s="21" t="s">
        <v>98</v>
      </c>
      <c r="C518" s="27">
        <v>0</v>
      </c>
      <c r="D518" s="24" t="s">
        <v>325</v>
      </c>
      <c r="E518" s="21" t="s">
        <v>101</v>
      </c>
      <c r="F518" s="24" t="s">
        <v>73</v>
      </c>
      <c r="G518" s="26">
        <v>19</v>
      </c>
      <c r="H518" s="21" t="s">
        <v>76</v>
      </c>
      <c r="I518" s="22">
        <v>3</v>
      </c>
      <c r="J518" s="112">
        <f>VLOOKUP(I518,'invulblad normen'!$A$10:$C$14,3,FALSE)</f>
        <v>0</v>
      </c>
      <c r="K518" s="22">
        <f t="shared" si="14"/>
        <v>0</v>
      </c>
      <c r="L518" s="22">
        <f t="shared" si="15"/>
        <v>0</v>
      </c>
    </row>
    <row r="519" spans="1:12" x14ac:dyDescent="0.25">
      <c r="A519" s="21" t="s">
        <v>97</v>
      </c>
      <c r="B519" s="21" t="s">
        <v>98</v>
      </c>
      <c r="C519" s="27">
        <v>0</v>
      </c>
      <c r="D519" s="24" t="s">
        <v>99</v>
      </c>
      <c r="E519" s="21" t="s">
        <v>102</v>
      </c>
      <c r="F519" s="24" t="s">
        <v>73</v>
      </c>
      <c r="G519" s="26">
        <v>10</v>
      </c>
      <c r="H519" s="21" t="s">
        <v>76</v>
      </c>
      <c r="I519" s="22">
        <v>3</v>
      </c>
      <c r="J519" s="112">
        <f>VLOOKUP(I519,'invulblad normen'!$A$10:$C$14,3,FALSE)</f>
        <v>0</v>
      </c>
      <c r="K519" s="22">
        <f t="shared" ref="K519:K582" si="16">J519*G519</f>
        <v>0</v>
      </c>
      <c r="L519" s="22">
        <f t="shared" ref="L519:L582" si="17">K519/200</f>
        <v>0</v>
      </c>
    </row>
    <row r="520" spans="1:12" x14ac:dyDescent="0.25">
      <c r="A520" s="21" t="s">
        <v>97</v>
      </c>
      <c r="B520" s="21" t="s">
        <v>98</v>
      </c>
      <c r="C520" s="27">
        <v>1</v>
      </c>
      <c r="D520" s="24" t="s">
        <v>392</v>
      </c>
      <c r="E520" s="21" t="s">
        <v>103</v>
      </c>
      <c r="F520" s="24" t="s">
        <v>73</v>
      </c>
      <c r="G520" s="26">
        <v>10</v>
      </c>
      <c r="H520" s="21" t="s">
        <v>76</v>
      </c>
      <c r="I520" s="22">
        <v>3</v>
      </c>
      <c r="J520" s="112">
        <f>VLOOKUP(I520,'invulblad normen'!$A$10:$C$14,3,FALSE)</f>
        <v>0</v>
      </c>
      <c r="K520" s="22">
        <f t="shared" si="16"/>
        <v>0</v>
      </c>
      <c r="L520" s="22">
        <f t="shared" si="17"/>
        <v>0</v>
      </c>
    </row>
    <row r="521" spans="1:12" x14ac:dyDescent="0.25">
      <c r="A521" s="21" t="s">
        <v>97</v>
      </c>
      <c r="B521" s="21" t="s">
        <v>98</v>
      </c>
      <c r="C521" s="27">
        <v>0</v>
      </c>
      <c r="D521" s="24" t="s">
        <v>364</v>
      </c>
      <c r="E521" s="21" t="s">
        <v>105</v>
      </c>
      <c r="F521" s="24" t="s">
        <v>74</v>
      </c>
      <c r="G521" s="26">
        <v>55</v>
      </c>
      <c r="H521" s="21" t="s">
        <v>76</v>
      </c>
      <c r="I521" s="22">
        <v>2</v>
      </c>
      <c r="J521" s="112">
        <f>VLOOKUP(I521,'invulblad normen'!$A$10:$C$14,3,FALSE)</f>
        <v>0</v>
      </c>
      <c r="K521" s="22">
        <f t="shared" si="16"/>
        <v>0</v>
      </c>
      <c r="L521" s="22">
        <f t="shared" si="17"/>
        <v>0</v>
      </c>
    </row>
    <row r="522" spans="1:12" x14ac:dyDescent="0.25">
      <c r="A522" s="21" t="s">
        <v>97</v>
      </c>
      <c r="B522" s="21" t="s">
        <v>98</v>
      </c>
      <c r="C522" s="27">
        <v>0</v>
      </c>
      <c r="D522" s="24" t="s">
        <v>364</v>
      </c>
      <c r="E522" s="21" t="s">
        <v>106</v>
      </c>
      <c r="F522" s="24" t="s">
        <v>74</v>
      </c>
      <c r="G522" s="26">
        <v>55</v>
      </c>
      <c r="H522" s="21" t="s">
        <v>76</v>
      </c>
      <c r="I522" s="22">
        <v>2</v>
      </c>
      <c r="J522" s="112">
        <f>VLOOKUP(I522,'invulblad normen'!$A$10:$C$14,3,FALSE)</f>
        <v>0</v>
      </c>
      <c r="K522" s="22">
        <f t="shared" si="16"/>
        <v>0</v>
      </c>
      <c r="L522" s="22">
        <f t="shared" si="17"/>
        <v>0</v>
      </c>
    </row>
    <row r="523" spans="1:12" x14ac:dyDescent="0.25">
      <c r="A523" s="21" t="s">
        <v>97</v>
      </c>
      <c r="B523" s="21" t="s">
        <v>98</v>
      </c>
      <c r="C523" s="27">
        <v>0</v>
      </c>
      <c r="D523" s="24" t="s">
        <v>364</v>
      </c>
      <c r="E523" s="21" t="s">
        <v>107</v>
      </c>
      <c r="F523" s="24" t="s">
        <v>74</v>
      </c>
      <c r="G523" s="26">
        <v>55</v>
      </c>
      <c r="H523" s="21" t="s">
        <v>76</v>
      </c>
      <c r="I523" s="22">
        <v>2</v>
      </c>
      <c r="J523" s="112">
        <f>VLOOKUP(I523,'invulblad normen'!$A$10:$C$14,3,FALSE)</f>
        <v>0</v>
      </c>
      <c r="K523" s="22">
        <f t="shared" si="16"/>
        <v>0</v>
      </c>
      <c r="L523" s="22">
        <f t="shared" si="17"/>
        <v>0</v>
      </c>
    </row>
    <row r="524" spans="1:12" x14ac:dyDescent="0.25">
      <c r="A524" s="21" t="s">
        <v>97</v>
      </c>
      <c r="B524" s="21" t="s">
        <v>98</v>
      </c>
      <c r="C524" s="27">
        <v>0</v>
      </c>
      <c r="D524" s="24" t="s">
        <v>364</v>
      </c>
      <c r="E524" s="21" t="s">
        <v>108</v>
      </c>
      <c r="F524" s="24" t="s">
        <v>74</v>
      </c>
      <c r="G524" s="26">
        <v>55</v>
      </c>
      <c r="H524" s="21" t="s">
        <v>76</v>
      </c>
      <c r="I524" s="22">
        <v>2</v>
      </c>
      <c r="J524" s="112">
        <f>VLOOKUP(I524,'invulblad normen'!$A$10:$C$14,3,FALSE)</f>
        <v>0</v>
      </c>
      <c r="K524" s="22">
        <f t="shared" si="16"/>
        <v>0</v>
      </c>
      <c r="L524" s="22">
        <f t="shared" si="17"/>
        <v>0</v>
      </c>
    </row>
    <row r="525" spans="1:12" x14ac:dyDescent="0.25">
      <c r="A525" s="21" t="s">
        <v>97</v>
      </c>
      <c r="B525" s="21" t="s">
        <v>98</v>
      </c>
      <c r="C525" s="27">
        <v>1</v>
      </c>
      <c r="D525" s="24" t="s">
        <v>364</v>
      </c>
      <c r="E525" s="21" t="s">
        <v>110</v>
      </c>
      <c r="F525" s="24" t="s">
        <v>74</v>
      </c>
      <c r="G525" s="26">
        <v>55</v>
      </c>
      <c r="H525" s="21" t="s">
        <v>76</v>
      </c>
      <c r="I525" s="22">
        <v>2</v>
      </c>
      <c r="J525" s="112">
        <f>VLOOKUP(I525,'invulblad normen'!$A$10:$C$14,3,FALSE)</f>
        <v>0</v>
      </c>
      <c r="K525" s="22">
        <f t="shared" si="16"/>
        <v>0</v>
      </c>
      <c r="L525" s="22">
        <f t="shared" si="17"/>
        <v>0</v>
      </c>
    </row>
    <row r="526" spans="1:12" x14ac:dyDescent="0.25">
      <c r="A526" s="21" t="s">
        <v>97</v>
      </c>
      <c r="B526" s="21" t="s">
        <v>98</v>
      </c>
      <c r="C526" s="27">
        <v>1</v>
      </c>
      <c r="D526" s="24" t="s">
        <v>364</v>
      </c>
      <c r="E526" s="21" t="s">
        <v>111</v>
      </c>
      <c r="F526" s="24" t="s">
        <v>74</v>
      </c>
      <c r="G526" s="26">
        <v>55</v>
      </c>
      <c r="H526" s="21" t="s">
        <v>76</v>
      </c>
      <c r="I526" s="22">
        <v>2</v>
      </c>
      <c r="J526" s="112">
        <f>VLOOKUP(I526,'invulblad normen'!$A$10:$C$14,3,FALSE)</f>
        <v>0</v>
      </c>
      <c r="K526" s="22">
        <f t="shared" si="16"/>
        <v>0</v>
      </c>
      <c r="L526" s="22">
        <f t="shared" si="17"/>
        <v>0</v>
      </c>
    </row>
    <row r="527" spans="1:12" x14ac:dyDescent="0.25">
      <c r="A527" s="21" t="s">
        <v>97</v>
      </c>
      <c r="B527" s="21" t="s">
        <v>98</v>
      </c>
      <c r="C527" s="27">
        <v>1</v>
      </c>
      <c r="D527" s="24" t="s">
        <v>364</v>
      </c>
      <c r="E527" s="21" t="s">
        <v>112</v>
      </c>
      <c r="F527" s="24" t="s">
        <v>74</v>
      </c>
      <c r="G527" s="26">
        <v>55</v>
      </c>
      <c r="H527" s="21" t="s">
        <v>76</v>
      </c>
      <c r="I527" s="22">
        <v>2</v>
      </c>
      <c r="J527" s="112">
        <f>VLOOKUP(I527,'invulblad normen'!$A$10:$C$14,3,FALSE)</f>
        <v>0</v>
      </c>
      <c r="K527" s="22">
        <f t="shared" si="16"/>
        <v>0</v>
      </c>
      <c r="L527" s="22">
        <f t="shared" si="17"/>
        <v>0</v>
      </c>
    </row>
    <row r="528" spans="1:12" x14ac:dyDescent="0.25">
      <c r="A528" s="21" t="s">
        <v>97</v>
      </c>
      <c r="B528" s="21" t="s">
        <v>98</v>
      </c>
      <c r="C528" s="27">
        <v>1</v>
      </c>
      <c r="D528" s="24" t="s">
        <v>364</v>
      </c>
      <c r="E528" s="21" t="s">
        <v>113</v>
      </c>
      <c r="F528" s="24" t="s">
        <v>74</v>
      </c>
      <c r="G528" s="26">
        <v>55</v>
      </c>
      <c r="H528" s="21" t="s">
        <v>76</v>
      </c>
      <c r="I528" s="22">
        <v>2</v>
      </c>
      <c r="J528" s="112">
        <f>VLOOKUP(I528,'invulblad normen'!$A$10:$C$14,3,FALSE)</f>
        <v>0</v>
      </c>
      <c r="K528" s="22">
        <f t="shared" si="16"/>
        <v>0</v>
      </c>
      <c r="L528" s="22">
        <f t="shared" si="17"/>
        <v>0</v>
      </c>
    </row>
    <row r="529" spans="1:12" x14ac:dyDescent="0.25">
      <c r="A529" s="21" t="s">
        <v>97</v>
      </c>
      <c r="B529" s="21" t="s">
        <v>98</v>
      </c>
      <c r="C529" s="27">
        <v>0</v>
      </c>
      <c r="D529" s="24" t="s">
        <v>388</v>
      </c>
      <c r="E529" s="21" t="s">
        <v>104</v>
      </c>
      <c r="F529" s="24" t="s">
        <v>74</v>
      </c>
      <c r="G529" s="26">
        <v>78</v>
      </c>
      <c r="H529" s="21" t="s">
        <v>76</v>
      </c>
      <c r="I529" s="22">
        <v>2</v>
      </c>
      <c r="J529" s="112">
        <f>VLOOKUP(I529,'invulblad normen'!$A$10:$C$14,3,FALSE)</f>
        <v>0</v>
      </c>
      <c r="K529" s="22">
        <f t="shared" si="16"/>
        <v>0</v>
      </c>
      <c r="L529" s="22">
        <f t="shared" si="17"/>
        <v>0</v>
      </c>
    </row>
    <row r="530" spans="1:12" x14ac:dyDescent="0.25">
      <c r="A530" s="21" t="s">
        <v>97</v>
      </c>
      <c r="B530" s="21" t="s">
        <v>98</v>
      </c>
      <c r="C530" s="27">
        <v>1</v>
      </c>
      <c r="D530" s="24" t="s">
        <v>395</v>
      </c>
      <c r="E530" s="21" t="s">
        <v>114</v>
      </c>
      <c r="F530" s="24" t="s">
        <v>74</v>
      </c>
      <c r="G530" s="26">
        <v>34</v>
      </c>
      <c r="H530" s="21" t="s">
        <v>76</v>
      </c>
      <c r="I530" s="22">
        <v>2</v>
      </c>
      <c r="J530" s="112">
        <f>VLOOKUP(I530,'invulblad normen'!$A$10:$C$14,3,FALSE)</f>
        <v>0</v>
      </c>
      <c r="K530" s="22">
        <f t="shared" si="16"/>
        <v>0</v>
      </c>
      <c r="L530" s="22">
        <f t="shared" si="17"/>
        <v>0</v>
      </c>
    </row>
    <row r="531" spans="1:12" x14ac:dyDescent="0.25">
      <c r="A531" s="21" t="s">
        <v>97</v>
      </c>
      <c r="B531" s="21" t="s">
        <v>98</v>
      </c>
      <c r="C531" s="27">
        <v>1</v>
      </c>
      <c r="D531" s="24" t="s">
        <v>79</v>
      </c>
      <c r="E531" s="21" t="s">
        <v>109</v>
      </c>
      <c r="F531" s="24" t="s">
        <v>74</v>
      </c>
      <c r="G531" s="26">
        <v>112</v>
      </c>
      <c r="H531" s="21" t="s">
        <v>76</v>
      </c>
      <c r="I531" s="22">
        <v>2</v>
      </c>
      <c r="J531" s="112">
        <f>VLOOKUP(I531,'invulblad normen'!$A$10:$C$14,3,FALSE)</f>
        <v>0</v>
      </c>
      <c r="K531" s="22">
        <f t="shared" si="16"/>
        <v>0</v>
      </c>
      <c r="L531" s="22">
        <f t="shared" si="17"/>
        <v>0</v>
      </c>
    </row>
    <row r="532" spans="1:12" x14ac:dyDescent="0.25">
      <c r="A532" s="21" t="s">
        <v>97</v>
      </c>
      <c r="B532" s="21" t="s">
        <v>98</v>
      </c>
      <c r="C532" s="27">
        <v>0</v>
      </c>
      <c r="D532" s="24" t="s">
        <v>407</v>
      </c>
      <c r="E532" s="21" t="s">
        <v>115</v>
      </c>
      <c r="F532" s="24" t="s">
        <v>78</v>
      </c>
      <c r="G532" s="26">
        <v>14</v>
      </c>
      <c r="H532" s="21" t="s">
        <v>76</v>
      </c>
      <c r="I532" s="22">
        <v>4</v>
      </c>
      <c r="J532" s="112">
        <f>VLOOKUP(I532,'invulblad normen'!$A$10:$C$14,3,FALSE)</f>
        <v>0</v>
      </c>
      <c r="K532" s="22">
        <f t="shared" si="16"/>
        <v>0</v>
      </c>
      <c r="L532" s="22">
        <f t="shared" si="17"/>
        <v>0</v>
      </c>
    </row>
    <row r="533" spans="1:12" x14ac:dyDescent="0.25">
      <c r="A533" s="21" t="s">
        <v>97</v>
      </c>
      <c r="B533" s="21" t="s">
        <v>98</v>
      </c>
      <c r="C533" s="27">
        <v>1</v>
      </c>
      <c r="D533" s="24" t="s">
        <v>407</v>
      </c>
      <c r="E533" s="21" t="s">
        <v>117</v>
      </c>
      <c r="F533" s="24" t="s">
        <v>78</v>
      </c>
      <c r="G533" s="26">
        <v>14</v>
      </c>
      <c r="H533" s="21" t="s">
        <v>76</v>
      </c>
      <c r="I533" s="22">
        <v>4</v>
      </c>
      <c r="J533" s="112">
        <f>VLOOKUP(I533,'invulblad normen'!$A$10:$C$14,3,FALSE)</f>
        <v>0</v>
      </c>
      <c r="K533" s="22">
        <f t="shared" si="16"/>
        <v>0</v>
      </c>
      <c r="L533" s="22">
        <f t="shared" si="17"/>
        <v>0</v>
      </c>
    </row>
    <row r="534" spans="1:12" x14ac:dyDescent="0.25">
      <c r="A534" s="21" t="s">
        <v>97</v>
      </c>
      <c r="B534" s="21" t="s">
        <v>98</v>
      </c>
      <c r="C534" s="27">
        <v>0</v>
      </c>
      <c r="D534" s="24" t="s">
        <v>408</v>
      </c>
      <c r="E534" s="21" t="s">
        <v>116</v>
      </c>
      <c r="F534" s="24" t="s">
        <v>78</v>
      </c>
      <c r="G534" s="26">
        <v>5</v>
      </c>
      <c r="H534" s="21" t="s">
        <v>76</v>
      </c>
      <c r="I534" s="22">
        <v>4</v>
      </c>
      <c r="J534" s="112">
        <f>VLOOKUP(I534,'invulblad normen'!$A$10:$C$14,3,FALSE)</f>
        <v>0</v>
      </c>
      <c r="K534" s="22">
        <f t="shared" si="16"/>
        <v>0</v>
      </c>
      <c r="L534" s="22">
        <f t="shared" si="17"/>
        <v>0</v>
      </c>
    </row>
    <row r="535" spans="1:12" x14ac:dyDescent="0.25">
      <c r="A535" s="21" t="s">
        <v>97</v>
      </c>
      <c r="B535" s="21" t="s">
        <v>98</v>
      </c>
      <c r="C535" s="27">
        <v>1</v>
      </c>
      <c r="D535" s="24" t="s">
        <v>408</v>
      </c>
      <c r="E535" s="21" t="s">
        <v>118</v>
      </c>
      <c r="F535" s="24" t="s">
        <v>78</v>
      </c>
      <c r="G535" s="26">
        <v>5</v>
      </c>
      <c r="H535" s="21" t="s">
        <v>100</v>
      </c>
      <c r="I535" s="22">
        <v>4</v>
      </c>
      <c r="J535" s="112">
        <f>VLOOKUP(I535,'invulblad normen'!$A$10:$C$14,3,FALSE)</f>
        <v>0</v>
      </c>
      <c r="K535" s="22">
        <f t="shared" si="16"/>
        <v>0</v>
      </c>
      <c r="L535" s="22">
        <f t="shared" si="17"/>
        <v>0</v>
      </c>
    </row>
    <row r="536" spans="1:12" x14ac:dyDescent="0.25">
      <c r="A536" s="21" t="s">
        <v>97</v>
      </c>
      <c r="B536" s="21" t="s">
        <v>98</v>
      </c>
      <c r="C536" s="27">
        <v>1</v>
      </c>
      <c r="D536" s="24" t="s">
        <v>333</v>
      </c>
      <c r="E536" s="21" t="s">
        <v>121</v>
      </c>
      <c r="F536" s="24" t="s">
        <v>79</v>
      </c>
      <c r="G536" s="26">
        <v>12</v>
      </c>
      <c r="H536" s="21" t="s">
        <v>76</v>
      </c>
      <c r="I536" s="22">
        <v>1</v>
      </c>
      <c r="J536" s="112">
        <f>VLOOKUP(I536,'invulblad normen'!$A$10:$C$14,3,FALSE)</f>
        <v>0</v>
      </c>
      <c r="K536" s="22">
        <f t="shared" si="16"/>
        <v>0</v>
      </c>
      <c r="L536" s="22">
        <f t="shared" si="17"/>
        <v>0</v>
      </c>
    </row>
    <row r="537" spans="1:12" x14ac:dyDescent="0.25">
      <c r="A537" s="21" t="s">
        <v>97</v>
      </c>
      <c r="B537" s="21" t="s">
        <v>98</v>
      </c>
      <c r="C537" s="27">
        <v>1</v>
      </c>
      <c r="D537" s="24" t="s">
        <v>334</v>
      </c>
      <c r="E537" s="21" t="s">
        <v>123</v>
      </c>
      <c r="F537" s="24" t="s">
        <v>79</v>
      </c>
      <c r="G537" s="26">
        <v>5</v>
      </c>
      <c r="H537" s="21" t="s">
        <v>76</v>
      </c>
      <c r="I537" s="22">
        <v>1</v>
      </c>
      <c r="J537" s="112">
        <f>VLOOKUP(I537,'invulblad normen'!$A$10:$C$14,3,FALSE)</f>
        <v>0</v>
      </c>
      <c r="K537" s="22">
        <f t="shared" si="16"/>
        <v>0</v>
      </c>
      <c r="L537" s="22">
        <f t="shared" si="17"/>
        <v>0</v>
      </c>
    </row>
    <row r="538" spans="1:12" x14ac:dyDescent="0.25">
      <c r="A538" s="21" t="s">
        <v>97</v>
      </c>
      <c r="B538" s="21" t="s">
        <v>98</v>
      </c>
      <c r="C538" s="27">
        <v>0</v>
      </c>
      <c r="D538" s="24" t="s">
        <v>79</v>
      </c>
      <c r="E538" s="21" t="s">
        <v>119</v>
      </c>
      <c r="F538" s="24" t="s">
        <v>79</v>
      </c>
      <c r="G538" s="26">
        <v>6</v>
      </c>
      <c r="H538" s="21" t="s">
        <v>76</v>
      </c>
      <c r="I538" s="22">
        <v>1</v>
      </c>
      <c r="J538" s="112">
        <f>VLOOKUP(I538,'invulblad normen'!$A$10:$C$14,3,FALSE)</f>
        <v>0</v>
      </c>
      <c r="K538" s="22">
        <f t="shared" si="16"/>
        <v>0</v>
      </c>
      <c r="L538" s="22">
        <f t="shared" si="17"/>
        <v>0</v>
      </c>
    </row>
    <row r="539" spans="1:12" x14ac:dyDescent="0.25">
      <c r="A539" s="21" t="s">
        <v>97</v>
      </c>
      <c r="B539" s="21" t="s">
        <v>98</v>
      </c>
      <c r="C539" s="27">
        <v>0</v>
      </c>
      <c r="D539" s="24" t="s">
        <v>79</v>
      </c>
      <c r="E539" s="21" t="s">
        <v>120</v>
      </c>
      <c r="F539" s="24" t="s">
        <v>79</v>
      </c>
      <c r="G539" s="26">
        <v>19</v>
      </c>
      <c r="H539" s="21" t="s">
        <v>76</v>
      </c>
      <c r="I539" s="22">
        <v>1</v>
      </c>
      <c r="J539" s="112">
        <f>VLOOKUP(I539,'invulblad normen'!$A$10:$C$14,3,FALSE)</f>
        <v>0</v>
      </c>
      <c r="K539" s="22">
        <f t="shared" si="16"/>
        <v>0</v>
      </c>
      <c r="L539" s="22">
        <f t="shared" si="17"/>
        <v>0</v>
      </c>
    </row>
    <row r="540" spans="1:12" x14ac:dyDescent="0.25">
      <c r="A540" s="21" t="s">
        <v>97</v>
      </c>
      <c r="B540" s="21" t="s">
        <v>98</v>
      </c>
      <c r="C540" s="27">
        <v>1</v>
      </c>
      <c r="D540" s="24" t="s">
        <v>79</v>
      </c>
      <c r="E540" s="21" t="s">
        <v>122</v>
      </c>
      <c r="F540" s="24" t="s">
        <v>79</v>
      </c>
      <c r="G540" s="26">
        <v>6</v>
      </c>
      <c r="H540" s="21" t="s">
        <v>76</v>
      </c>
      <c r="I540" s="22">
        <v>1</v>
      </c>
      <c r="J540" s="112">
        <f>VLOOKUP(I540,'invulblad normen'!$A$10:$C$14,3,FALSE)</f>
        <v>0</v>
      </c>
      <c r="K540" s="22">
        <f t="shared" si="16"/>
        <v>0</v>
      </c>
      <c r="L540" s="22">
        <f t="shared" si="17"/>
        <v>0</v>
      </c>
    </row>
    <row r="541" spans="1:12" x14ac:dyDescent="0.25">
      <c r="A541" s="21" t="s">
        <v>97</v>
      </c>
      <c r="B541" s="21" t="s">
        <v>98</v>
      </c>
      <c r="C541" s="27">
        <v>1</v>
      </c>
      <c r="D541" s="24" t="s">
        <v>740</v>
      </c>
      <c r="E541" s="21" t="s">
        <v>741</v>
      </c>
      <c r="F541" s="24" t="s">
        <v>74</v>
      </c>
      <c r="G541" s="26">
        <v>55</v>
      </c>
      <c r="H541" s="21" t="s">
        <v>76</v>
      </c>
      <c r="I541" s="22">
        <v>2</v>
      </c>
      <c r="J541" s="112">
        <f>VLOOKUP(I541,'invulblad normen'!$A$10:$C$14,3,FALSE)</f>
        <v>0</v>
      </c>
      <c r="K541" s="22">
        <f t="shared" si="16"/>
        <v>0</v>
      </c>
      <c r="L541" s="22">
        <f t="shared" si="17"/>
        <v>0</v>
      </c>
    </row>
    <row r="542" spans="1:12" x14ac:dyDescent="0.25">
      <c r="A542" s="21" t="s">
        <v>97</v>
      </c>
      <c r="B542" s="21" t="s">
        <v>140</v>
      </c>
      <c r="C542" s="27">
        <v>1</v>
      </c>
      <c r="D542" s="24" t="s">
        <v>156</v>
      </c>
      <c r="E542" s="21" t="s">
        <v>181</v>
      </c>
      <c r="F542" s="24" t="s">
        <v>74</v>
      </c>
      <c r="G542" s="26">
        <v>86</v>
      </c>
      <c r="H542" s="21" t="s">
        <v>76</v>
      </c>
      <c r="I542" s="22">
        <v>2</v>
      </c>
      <c r="J542" s="112">
        <f>VLOOKUP(I542,'invulblad normen'!$A$10:$C$14,3,FALSE)</f>
        <v>0</v>
      </c>
      <c r="K542" s="22">
        <f t="shared" si="16"/>
        <v>0</v>
      </c>
      <c r="L542" s="22">
        <f t="shared" si="17"/>
        <v>0</v>
      </c>
    </row>
    <row r="543" spans="1:12" x14ac:dyDescent="0.25">
      <c r="A543" s="21" t="s">
        <v>97</v>
      </c>
      <c r="B543" s="21" t="s">
        <v>140</v>
      </c>
      <c r="C543" s="27">
        <v>0</v>
      </c>
      <c r="D543" s="24" t="s">
        <v>157</v>
      </c>
      <c r="E543" s="21" t="s">
        <v>182</v>
      </c>
      <c r="F543" s="24" t="s">
        <v>74</v>
      </c>
      <c r="G543" s="26">
        <v>170</v>
      </c>
      <c r="H543" s="21" t="s">
        <v>76</v>
      </c>
      <c r="I543" s="22">
        <v>2</v>
      </c>
      <c r="J543" s="112">
        <f>VLOOKUP(I543,'invulblad normen'!$A$10:$C$14,3,FALSE)</f>
        <v>0</v>
      </c>
      <c r="K543" s="22">
        <f t="shared" si="16"/>
        <v>0</v>
      </c>
      <c r="L543" s="22">
        <f t="shared" si="17"/>
        <v>0</v>
      </c>
    </row>
    <row r="544" spans="1:12" x14ac:dyDescent="0.25">
      <c r="A544" s="21" t="s">
        <v>137</v>
      </c>
      <c r="B544" s="22" t="s">
        <v>151</v>
      </c>
      <c r="C544" s="27">
        <v>0</v>
      </c>
      <c r="D544" s="24" t="s">
        <v>324</v>
      </c>
      <c r="E544" s="27">
        <v>5</v>
      </c>
      <c r="F544" s="24" t="s">
        <v>73</v>
      </c>
      <c r="G544" s="26">
        <v>22</v>
      </c>
      <c r="H544" s="21" t="s">
        <v>75</v>
      </c>
      <c r="I544" s="22">
        <v>3</v>
      </c>
      <c r="J544" s="112">
        <f>VLOOKUP(I544,'invulblad normen'!$A$10:$C$14,3,FALSE)</f>
        <v>0</v>
      </c>
      <c r="K544" s="22">
        <f t="shared" si="16"/>
        <v>0</v>
      </c>
      <c r="L544" s="22">
        <f t="shared" si="17"/>
        <v>0</v>
      </c>
    </row>
    <row r="545" spans="1:12" x14ac:dyDescent="0.25">
      <c r="A545" s="21" t="s">
        <v>137</v>
      </c>
      <c r="B545" s="22" t="s">
        <v>151</v>
      </c>
      <c r="C545" s="27">
        <v>0</v>
      </c>
      <c r="D545" s="24" t="s">
        <v>168</v>
      </c>
      <c r="E545" s="27">
        <v>6</v>
      </c>
      <c r="F545" s="24" t="s">
        <v>73</v>
      </c>
      <c r="G545" s="26">
        <v>5</v>
      </c>
      <c r="H545" s="21" t="s">
        <v>76</v>
      </c>
      <c r="I545" s="22">
        <v>3</v>
      </c>
      <c r="J545" s="112">
        <f>VLOOKUP(I545,'invulblad normen'!$A$10:$C$14,3,FALSE)</f>
        <v>0</v>
      </c>
      <c r="K545" s="22">
        <f t="shared" si="16"/>
        <v>0</v>
      </c>
      <c r="L545" s="22">
        <f t="shared" si="17"/>
        <v>0</v>
      </c>
    </row>
    <row r="546" spans="1:12" x14ac:dyDescent="0.25">
      <c r="A546" s="21" t="s">
        <v>137</v>
      </c>
      <c r="B546" s="22" t="s">
        <v>151</v>
      </c>
      <c r="C546" s="27">
        <v>0</v>
      </c>
      <c r="D546" s="24" t="s">
        <v>360</v>
      </c>
      <c r="E546" s="27">
        <v>15</v>
      </c>
      <c r="F546" s="24" t="s">
        <v>73</v>
      </c>
      <c r="G546" s="26">
        <v>7</v>
      </c>
      <c r="H546" s="21" t="s">
        <v>75</v>
      </c>
      <c r="I546" s="22">
        <v>3</v>
      </c>
      <c r="J546" s="112">
        <f>VLOOKUP(I546,'invulblad normen'!$A$10:$C$14,3,FALSE)</f>
        <v>0</v>
      </c>
      <c r="K546" s="22">
        <f t="shared" si="16"/>
        <v>0</v>
      </c>
      <c r="L546" s="22">
        <f t="shared" si="17"/>
        <v>0</v>
      </c>
    </row>
    <row r="547" spans="1:12" x14ac:dyDescent="0.25">
      <c r="A547" s="21" t="s">
        <v>137</v>
      </c>
      <c r="B547" s="22" t="s">
        <v>151</v>
      </c>
      <c r="C547" s="27">
        <v>0</v>
      </c>
      <c r="D547" s="24" t="s">
        <v>313</v>
      </c>
      <c r="E547" s="27">
        <v>2</v>
      </c>
      <c r="F547" s="24" t="s">
        <v>74</v>
      </c>
      <c r="G547" s="26">
        <v>84</v>
      </c>
      <c r="H547" s="21" t="s">
        <v>76</v>
      </c>
      <c r="I547" s="22">
        <v>2</v>
      </c>
      <c r="J547" s="112">
        <f>VLOOKUP(I547,'invulblad normen'!$A$10:$C$14,3,FALSE)</f>
        <v>0</v>
      </c>
      <c r="K547" s="22">
        <f t="shared" si="16"/>
        <v>0</v>
      </c>
      <c r="L547" s="22">
        <f t="shared" si="17"/>
        <v>0</v>
      </c>
    </row>
    <row r="548" spans="1:12" x14ac:dyDescent="0.25">
      <c r="A548" s="21" t="s">
        <v>137</v>
      </c>
      <c r="B548" s="22" t="s">
        <v>151</v>
      </c>
      <c r="C548" s="27">
        <v>0</v>
      </c>
      <c r="D548" s="24" t="s">
        <v>317</v>
      </c>
      <c r="F548" s="24" t="s">
        <v>74</v>
      </c>
      <c r="G548" s="26">
        <v>60</v>
      </c>
      <c r="H548" s="21" t="s">
        <v>75</v>
      </c>
      <c r="I548" s="22">
        <v>2</v>
      </c>
      <c r="J548" s="112">
        <f>VLOOKUP(I548,'invulblad normen'!$A$10:$C$14,3,FALSE)</f>
        <v>0</v>
      </c>
      <c r="K548" s="22">
        <f t="shared" si="16"/>
        <v>0</v>
      </c>
      <c r="L548" s="22">
        <f t="shared" si="17"/>
        <v>0</v>
      </c>
    </row>
    <row r="549" spans="1:12" x14ac:dyDescent="0.25">
      <c r="A549" s="21" t="s">
        <v>137</v>
      </c>
      <c r="B549" s="22" t="s">
        <v>151</v>
      </c>
      <c r="C549" s="27">
        <v>0</v>
      </c>
      <c r="D549" s="24" t="s">
        <v>335</v>
      </c>
      <c r="F549" s="24" t="s">
        <v>74</v>
      </c>
      <c r="G549" s="26">
        <v>124</v>
      </c>
      <c r="H549" s="21" t="s">
        <v>76</v>
      </c>
      <c r="I549" s="22">
        <v>2</v>
      </c>
      <c r="J549" s="112">
        <f>VLOOKUP(I549,'invulblad normen'!$A$10:$C$14,3,FALSE)</f>
        <v>0</v>
      </c>
      <c r="K549" s="22">
        <f t="shared" si="16"/>
        <v>0</v>
      </c>
      <c r="L549" s="22">
        <f t="shared" si="17"/>
        <v>0</v>
      </c>
    </row>
    <row r="550" spans="1:12" x14ac:dyDescent="0.25">
      <c r="A550" s="21" t="s">
        <v>137</v>
      </c>
      <c r="B550" s="22" t="s">
        <v>151</v>
      </c>
      <c r="C550" s="27">
        <v>0</v>
      </c>
      <c r="D550" s="24" t="s">
        <v>363</v>
      </c>
      <c r="E550" s="27">
        <v>40</v>
      </c>
      <c r="F550" s="24" t="s">
        <v>74</v>
      </c>
      <c r="G550" s="26">
        <v>56</v>
      </c>
      <c r="H550" s="21" t="s">
        <v>75</v>
      </c>
      <c r="I550" s="22">
        <v>2</v>
      </c>
      <c r="J550" s="112">
        <f>VLOOKUP(I550,'invulblad normen'!$A$10:$C$14,3,FALSE)</f>
        <v>0</v>
      </c>
      <c r="K550" s="22">
        <f t="shared" si="16"/>
        <v>0</v>
      </c>
      <c r="L550" s="22">
        <f t="shared" si="17"/>
        <v>0</v>
      </c>
    </row>
    <row r="551" spans="1:12" x14ac:dyDescent="0.25">
      <c r="A551" s="21" t="s">
        <v>137</v>
      </c>
      <c r="B551" s="22" t="s">
        <v>151</v>
      </c>
      <c r="C551" s="27">
        <v>0</v>
      </c>
      <c r="D551" s="24" t="s">
        <v>364</v>
      </c>
      <c r="E551" s="27">
        <v>32</v>
      </c>
      <c r="F551" s="24" t="s">
        <v>74</v>
      </c>
      <c r="G551" s="26">
        <v>56</v>
      </c>
      <c r="H551" s="21" t="s">
        <v>75</v>
      </c>
      <c r="I551" s="22">
        <v>2</v>
      </c>
      <c r="J551" s="112">
        <f>VLOOKUP(I551,'invulblad normen'!$A$10:$C$14,3,FALSE)</f>
        <v>0</v>
      </c>
      <c r="K551" s="22">
        <f t="shared" si="16"/>
        <v>0</v>
      </c>
      <c r="L551" s="22">
        <f t="shared" si="17"/>
        <v>0</v>
      </c>
    </row>
    <row r="552" spans="1:12" x14ac:dyDescent="0.25">
      <c r="A552" s="21" t="s">
        <v>137</v>
      </c>
      <c r="B552" s="22" t="s">
        <v>151</v>
      </c>
      <c r="C552" s="27">
        <v>0</v>
      </c>
      <c r="D552" s="24" t="s">
        <v>364</v>
      </c>
      <c r="E552" s="27">
        <v>33</v>
      </c>
      <c r="F552" s="24" t="s">
        <v>74</v>
      </c>
      <c r="G552" s="26">
        <v>59</v>
      </c>
      <c r="H552" s="21" t="s">
        <v>75</v>
      </c>
      <c r="I552" s="22">
        <v>2</v>
      </c>
      <c r="J552" s="112">
        <f>VLOOKUP(I552,'invulblad normen'!$A$10:$C$14,3,FALSE)</f>
        <v>0</v>
      </c>
      <c r="K552" s="22">
        <f t="shared" si="16"/>
        <v>0</v>
      </c>
      <c r="L552" s="22">
        <f t="shared" si="17"/>
        <v>0</v>
      </c>
    </row>
    <row r="553" spans="1:12" x14ac:dyDescent="0.25">
      <c r="A553" s="21" t="s">
        <v>137</v>
      </c>
      <c r="B553" s="22" t="s">
        <v>151</v>
      </c>
      <c r="C553" s="27">
        <v>0</v>
      </c>
      <c r="D553" s="24" t="s">
        <v>364</v>
      </c>
      <c r="E553" s="27">
        <v>34</v>
      </c>
      <c r="F553" s="24" t="s">
        <v>74</v>
      </c>
      <c r="G553" s="26">
        <v>59</v>
      </c>
      <c r="H553" s="21" t="s">
        <v>75</v>
      </c>
      <c r="I553" s="22">
        <v>2</v>
      </c>
      <c r="J553" s="112">
        <f>VLOOKUP(I553,'invulblad normen'!$A$10:$C$14,3,FALSE)</f>
        <v>0</v>
      </c>
      <c r="K553" s="22">
        <f t="shared" si="16"/>
        <v>0</v>
      </c>
      <c r="L553" s="22">
        <f t="shared" si="17"/>
        <v>0</v>
      </c>
    </row>
    <row r="554" spans="1:12" x14ac:dyDescent="0.25">
      <c r="A554" s="21" t="s">
        <v>137</v>
      </c>
      <c r="B554" s="22" t="s">
        <v>151</v>
      </c>
      <c r="C554" s="27">
        <v>0</v>
      </c>
      <c r="D554" s="24" t="s">
        <v>364</v>
      </c>
      <c r="E554" s="27">
        <v>35</v>
      </c>
      <c r="F554" s="24" t="s">
        <v>74</v>
      </c>
      <c r="G554" s="26">
        <v>59</v>
      </c>
      <c r="H554" s="21" t="s">
        <v>75</v>
      </c>
      <c r="I554" s="22">
        <v>2</v>
      </c>
      <c r="J554" s="112">
        <f>VLOOKUP(I554,'invulblad normen'!$A$10:$C$14,3,FALSE)</f>
        <v>0</v>
      </c>
      <c r="K554" s="22">
        <f t="shared" si="16"/>
        <v>0</v>
      </c>
      <c r="L554" s="22">
        <f t="shared" si="17"/>
        <v>0</v>
      </c>
    </row>
    <row r="555" spans="1:12" x14ac:dyDescent="0.25">
      <c r="A555" s="21" t="s">
        <v>137</v>
      </c>
      <c r="B555" s="22" t="s">
        <v>151</v>
      </c>
      <c r="C555" s="27">
        <v>0</v>
      </c>
      <c r="D555" s="24" t="s">
        <v>364</v>
      </c>
      <c r="E555" s="27">
        <v>36</v>
      </c>
      <c r="F555" s="24" t="s">
        <v>74</v>
      </c>
      <c r="G555" s="26">
        <v>59</v>
      </c>
      <c r="H555" s="21" t="s">
        <v>75</v>
      </c>
      <c r="I555" s="22">
        <v>2</v>
      </c>
      <c r="J555" s="112">
        <f>VLOOKUP(I555,'invulblad normen'!$A$10:$C$14,3,FALSE)</f>
        <v>0</v>
      </c>
      <c r="K555" s="22">
        <f t="shared" si="16"/>
        <v>0</v>
      </c>
      <c r="L555" s="22">
        <f t="shared" si="17"/>
        <v>0</v>
      </c>
    </row>
    <row r="556" spans="1:12" x14ac:dyDescent="0.25">
      <c r="A556" s="21" t="s">
        <v>137</v>
      </c>
      <c r="B556" s="22" t="s">
        <v>151</v>
      </c>
      <c r="C556" s="27">
        <v>0</v>
      </c>
      <c r="D556" s="24" t="s">
        <v>364</v>
      </c>
      <c r="E556" s="27">
        <v>37</v>
      </c>
      <c r="F556" s="24" t="s">
        <v>74</v>
      </c>
      <c r="G556" s="26">
        <v>59</v>
      </c>
      <c r="H556" s="21" t="s">
        <v>75</v>
      </c>
      <c r="I556" s="22">
        <v>2</v>
      </c>
      <c r="J556" s="112">
        <f>VLOOKUP(I556,'invulblad normen'!$A$10:$C$14,3,FALSE)</f>
        <v>0</v>
      </c>
      <c r="K556" s="22">
        <f t="shared" si="16"/>
        <v>0</v>
      </c>
      <c r="L556" s="22">
        <f t="shared" si="17"/>
        <v>0</v>
      </c>
    </row>
    <row r="557" spans="1:12" x14ac:dyDescent="0.25">
      <c r="A557" s="21" t="s">
        <v>137</v>
      </c>
      <c r="B557" s="22" t="s">
        <v>151</v>
      </c>
      <c r="C557" s="27">
        <v>0</v>
      </c>
      <c r="D557" s="24" t="s">
        <v>364</v>
      </c>
      <c r="E557" s="27">
        <v>38</v>
      </c>
      <c r="F557" s="24" t="s">
        <v>74</v>
      </c>
      <c r="G557" s="26">
        <v>59</v>
      </c>
      <c r="H557" s="21" t="s">
        <v>75</v>
      </c>
      <c r="I557" s="22">
        <v>2</v>
      </c>
      <c r="J557" s="112">
        <f>VLOOKUP(I557,'invulblad normen'!$A$10:$C$14,3,FALSE)</f>
        <v>0</v>
      </c>
      <c r="K557" s="22">
        <f t="shared" si="16"/>
        <v>0</v>
      </c>
      <c r="L557" s="22">
        <f t="shared" si="17"/>
        <v>0</v>
      </c>
    </row>
    <row r="558" spans="1:12" x14ac:dyDescent="0.25">
      <c r="A558" s="21" t="s">
        <v>137</v>
      </c>
      <c r="B558" s="22" t="s">
        <v>151</v>
      </c>
      <c r="C558" s="27">
        <v>0</v>
      </c>
      <c r="D558" s="24" t="s">
        <v>364</v>
      </c>
      <c r="E558" s="27">
        <v>41</v>
      </c>
      <c r="F558" s="24" t="s">
        <v>74</v>
      </c>
      <c r="G558" s="26">
        <v>53</v>
      </c>
      <c r="H558" s="21" t="s">
        <v>75</v>
      </c>
      <c r="I558" s="22">
        <v>2</v>
      </c>
      <c r="J558" s="112">
        <f>VLOOKUP(I558,'invulblad normen'!$A$10:$C$14,3,FALSE)</f>
        <v>0</v>
      </c>
      <c r="K558" s="22">
        <f t="shared" si="16"/>
        <v>0</v>
      </c>
      <c r="L558" s="22">
        <f t="shared" si="17"/>
        <v>0</v>
      </c>
    </row>
    <row r="559" spans="1:12" x14ac:dyDescent="0.25">
      <c r="A559" s="21" t="s">
        <v>137</v>
      </c>
      <c r="B559" s="22" t="s">
        <v>151</v>
      </c>
      <c r="C559" s="27">
        <v>0</v>
      </c>
      <c r="D559" s="24" t="s">
        <v>364</v>
      </c>
      <c r="E559" s="27">
        <v>42</v>
      </c>
      <c r="F559" s="24" t="s">
        <v>74</v>
      </c>
      <c r="G559" s="26">
        <v>53</v>
      </c>
      <c r="H559" s="21" t="s">
        <v>75</v>
      </c>
      <c r="I559" s="22">
        <v>2</v>
      </c>
      <c r="J559" s="112">
        <f>VLOOKUP(I559,'invulblad normen'!$A$10:$C$14,3,FALSE)</f>
        <v>0</v>
      </c>
      <c r="K559" s="22">
        <f t="shared" si="16"/>
        <v>0</v>
      </c>
      <c r="L559" s="22">
        <f t="shared" si="17"/>
        <v>0</v>
      </c>
    </row>
    <row r="560" spans="1:12" x14ac:dyDescent="0.25">
      <c r="A560" s="21" t="s">
        <v>137</v>
      </c>
      <c r="B560" s="22" t="s">
        <v>151</v>
      </c>
      <c r="C560" s="27">
        <v>0</v>
      </c>
      <c r="D560" s="24" t="s">
        <v>364</v>
      </c>
      <c r="E560" s="27">
        <v>43</v>
      </c>
      <c r="F560" s="24" t="s">
        <v>74</v>
      </c>
      <c r="G560" s="26">
        <v>53</v>
      </c>
      <c r="H560" s="21" t="s">
        <v>75</v>
      </c>
      <c r="I560" s="22">
        <v>2</v>
      </c>
      <c r="J560" s="112">
        <f>VLOOKUP(I560,'invulblad normen'!$A$10:$C$14,3,FALSE)</f>
        <v>0</v>
      </c>
      <c r="K560" s="22">
        <f t="shared" si="16"/>
        <v>0</v>
      </c>
      <c r="L560" s="22">
        <f t="shared" si="17"/>
        <v>0</v>
      </c>
    </row>
    <row r="561" spans="1:12" x14ac:dyDescent="0.25">
      <c r="A561" s="21" t="s">
        <v>137</v>
      </c>
      <c r="B561" s="22" t="s">
        <v>151</v>
      </c>
      <c r="C561" s="27">
        <v>0</v>
      </c>
      <c r="D561" s="24" t="s">
        <v>364</v>
      </c>
      <c r="E561" s="27">
        <v>44</v>
      </c>
      <c r="F561" s="24" t="s">
        <v>74</v>
      </c>
      <c r="G561" s="26">
        <v>53</v>
      </c>
      <c r="H561" s="21" t="s">
        <v>75</v>
      </c>
      <c r="I561" s="22">
        <v>2</v>
      </c>
      <c r="J561" s="112">
        <f>VLOOKUP(I561,'invulblad normen'!$A$10:$C$14,3,FALSE)</f>
        <v>0</v>
      </c>
      <c r="K561" s="22">
        <f t="shared" si="16"/>
        <v>0</v>
      </c>
      <c r="L561" s="22">
        <f t="shared" si="17"/>
        <v>0</v>
      </c>
    </row>
    <row r="562" spans="1:12" x14ac:dyDescent="0.25">
      <c r="A562" s="21" t="s">
        <v>137</v>
      </c>
      <c r="B562" s="22" t="s">
        <v>151</v>
      </c>
      <c r="C562" s="27">
        <v>0</v>
      </c>
      <c r="D562" s="24" t="s">
        <v>364</v>
      </c>
      <c r="E562" s="27">
        <v>46</v>
      </c>
      <c r="F562" s="24" t="s">
        <v>74</v>
      </c>
      <c r="G562" s="26">
        <v>55</v>
      </c>
      <c r="H562" s="21" t="s">
        <v>76</v>
      </c>
      <c r="I562" s="22">
        <v>2</v>
      </c>
      <c r="J562" s="112">
        <f>VLOOKUP(I562,'invulblad normen'!$A$10:$C$14,3,FALSE)</f>
        <v>0</v>
      </c>
      <c r="K562" s="22">
        <f t="shared" si="16"/>
        <v>0</v>
      </c>
      <c r="L562" s="22">
        <f t="shared" si="17"/>
        <v>0</v>
      </c>
    </row>
    <row r="563" spans="1:12" x14ac:dyDescent="0.25">
      <c r="A563" s="21" t="s">
        <v>137</v>
      </c>
      <c r="B563" s="22" t="s">
        <v>151</v>
      </c>
      <c r="C563" s="27">
        <v>0</v>
      </c>
      <c r="D563" s="24" t="s">
        <v>364</v>
      </c>
      <c r="E563" s="27">
        <v>47</v>
      </c>
      <c r="F563" s="24" t="s">
        <v>74</v>
      </c>
      <c r="G563" s="26">
        <v>55</v>
      </c>
      <c r="H563" s="21" t="s">
        <v>76</v>
      </c>
      <c r="I563" s="22">
        <v>2</v>
      </c>
      <c r="J563" s="112">
        <f>VLOOKUP(I563,'invulblad normen'!$A$10:$C$14,3,FALSE)</f>
        <v>0</v>
      </c>
      <c r="K563" s="22">
        <f t="shared" si="16"/>
        <v>0</v>
      </c>
      <c r="L563" s="22">
        <f t="shared" si="17"/>
        <v>0</v>
      </c>
    </row>
    <row r="564" spans="1:12" x14ac:dyDescent="0.25">
      <c r="A564" s="21" t="s">
        <v>137</v>
      </c>
      <c r="B564" s="22" t="s">
        <v>151</v>
      </c>
      <c r="C564" s="27">
        <v>0</v>
      </c>
      <c r="D564" s="24" t="s">
        <v>364</v>
      </c>
      <c r="E564" s="27">
        <v>48</v>
      </c>
      <c r="F564" s="24" t="s">
        <v>74</v>
      </c>
      <c r="G564" s="26">
        <v>63</v>
      </c>
      <c r="H564" s="21" t="s">
        <v>76</v>
      </c>
      <c r="I564" s="22">
        <v>2</v>
      </c>
      <c r="J564" s="112">
        <f>VLOOKUP(I564,'invulblad normen'!$A$10:$C$14,3,FALSE)</f>
        <v>0</v>
      </c>
      <c r="K564" s="22">
        <f t="shared" si="16"/>
        <v>0</v>
      </c>
      <c r="L564" s="22">
        <f t="shared" si="17"/>
        <v>0</v>
      </c>
    </row>
    <row r="565" spans="1:12" x14ac:dyDescent="0.25">
      <c r="A565" s="21" t="s">
        <v>137</v>
      </c>
      <c r="B565" s="22" t="s">
        <v>151</v>
      </c>
      <c r="C565" s="27">
        <v>0</v>
      </c>
      <c r="D565" s="24" t="s">
        <v>364</v>
      </c>
      <c r="E565" s="27">
        <v>48</v>
      </c>
      <c r="F565" s="24" t="s">
        <v>74</v>
      </c>
      <c r="G565" s="26">
        <v>11</v>
      </c>
      <c r="H565" s="21" t="s">
        <v>80</v>
      </c>
      <c r="I565" s="22">
        <v>2</v>
      </c>
      <c r="J565" s="112">
        <f>VLOOKUP(I565,'invulblad normen'!$A$10:$C$14,3,FALSE)</f>
        <v>0</v>
      </c>
      <c r="K565" s="22">
        <f t="shared" si="16"/>
        <v>0</v>
      </c>
      <c r="L565" s="22">
        <f t="shared" si="17"/>
        <v>0</v>
      </c>
    </row>
    <row r="566" spans="1:12" x14ac:dyDescent="0.25">
      <c r="A566" s="21" t="s">
        <v>137</v>
      </c>
      <c r="B566" s="22" t="s">
        <v>151</v>
      </c>
      <c r="C566" s="27">
        <v>0</v>
      </c>
      <c r="D566" s="24" t="s">
        <v>364</v>
      </c>
      <c r="E566" s="27">
        <v>49</v>
      </c>
      <c r="F566" s="24" t="s">
        <v>74</v>
      </c>
      <c r="G566" s="26">
        <v>63</v>
      </c>
      <c r="H566" s="21" t="s">
        <v>76</v>
      </c>
      <c r="I566" s="22">
        <v>2</v>
      </c>
      <c r="J566" s="112">
        <f>VLOOKUP(I566,'invulblad normen'!$A$10:$C$14,3,FALSE)</f>
        <v>0</v>
      </c>
      <c r="K566" s="22">
        <f t="shared" si="16"/>
        <v>0</v>
      </c>
      <c r="L566" s="22">
        <f t="shared" si="17"/>
        <v>0</v>
      </c>
    </row>
    <row r="567" spans="1:12" x14ac:dyDescent="0.25">
      <c r="A567" s="21" t="s">
        <v>137</v>
      </c>
      <c r="B567" s="22" t="s">
        <v>151</v>
      </c>
      <c r="C567" s="27">
        <v>0</v>
      </c>
      <c r="D567" s="24" t="s">
        <v>364</v>
      </c>
      <c r="E567" s="27">
        <v>49</v>
      </c>
      <c r="F567" s="24" t="s">
        <v>74</v>
      </c>
      <c r="G567" s="26">
        <v>11</v>
      </c>
      <c r="H567" s="21" t="s">
        <v>80</v>
      </c>
      <c r="I567" s="22">
        <v>2</v>
      </c>
      <c r="J567" s="112">
        <f>VLOOKUP(I567,'invulblad normen'!$A$10:$C$14,3,FALSE)</f>
        <v>0</v>
      </c>
      <c r="K567" s="22">
        <f t="shared" si="16"/>
        <v>0</v>
      </c>
      <c r="L567" s="22">
        <f t="shared" si="17"/>
        <v>0</v>
      </c>
    </row>
    <row r="568" spans="1:12" x14ac:dyDescent="0.25">
      <c r="A568" s="21" t="s">
        <v>137</v>
      </c>
      <c r="B568" s="22" t="s">
        <v>151</v>
      </c>
      <c r="C568" s="27">
        <v>0</v>
      </c>
      <c r="D568" s="24" t="s">
        <v>382</v>
      </c>
      <c r="E568" s="27">
        <v>3</v>
      </c>
      <c r="F568" s="24" t="s">
        <v>74</v>
      </c>
      <c r="G568" s="26">
        <v>17</v>
      </c>
      <c r="H568" s="21" t="s">
        <v>75</v>
      </c>
      <c r="I568" s="22">
        <v>2</v>
      </c>
      <c r="J568" s="112">
        <f>VLOOKUP(I568,'invulblad normen'!$A$10:$C$14,3,FALSE)</f>
        <v>0</v>
      </c>
      <c r="K568" s="22">
        <f t="shared" si="16"/>
        <v>0</v>
      </c>
      <c r="L568" s="22">
        <f t="shared" si="17"/>
        <v>0</v>
      </c>
    </row>
    <row r="569" spans="1:12" x14ac:dyDescent="0.25">
      <c r="A569" s="21" t="s">
        <v>137</v>
      </c>
      <c r="B569" s="22" t="s">
        <v>151</v>
      </c>
      <c r="C569" s="27">
        <v>0</v>
      </c>
      <c r="D569" s="24" t="s">
        <v>389</v>
      </c>
      <c r="E569" s="27">
        <v>45</v>
      </c>
      <c r="F569" s="24" t="s">
        <v>74</v>
      </c>
      <c r="G569" s="26">
        <v>85</v>
      </c>
      <c r="H569" s="21" t="s">
        <v>169</v>
      </c>
      <c r="I569" s="22">
        <v>2</v>
      </c>
      <c r="J569" s="112">
        <f>VLOOKUP(I569,'invulblad normen'!$A$10:$C$14,3,FALSE)</f>
        <v>0</v>
      </c>
      <c r="K569" s="22">
        <f t="shared" si="16"/>
        <v>0</v>
      </c>
      <c r="L569" s="22">
        <f t="shared" si="17"/>
        <v>0</v>
      </c>
    </row>
    <row r="570" spans="1:12" x14ac:dyDescent="0.25">
      <c r="A570" s="21" t="s">
        <v>137</v>
      </c>
      <c r="B570" s="22" t="s">
        <v>151</v>
      </c>
      <c r="C570" s="27">
        <v>0</v>
      </c>
      <c r="D570" s="24" t="s">
        <v>370</v>
      </c>
      <c r="E570" s="27">
        <v>31</v>
      </c>
      <c r="F570" s="24" t="s">
        <v>78</v>
      </c>
      <c r="G570" s="26">
        <v>3</v>
      </c>
      <c r="H570" s="21" t="s">
        <v>80</v>
      </c>
      <c r="I570" s="22">
        <v>4</v>
      </c>
      <c r="J570" s="112">
        <f>VLOOKUP(I570,'invulblad normen'!$A$10:$C$14,3,FALSE)</f>
        <v>0</v>
      </c>
      <c r="K570" s="22">
        <f t="shared" si="16"/>
        <v>0</v>
      </c>
      <c r="L570" s="22">
        <f t="shared" si="17"/>
        <v>0</v>
      </c>
    </row>
    <row r="571" spans="1:12" x14ac:dyDescent="0.25">
      <c r="A571" s="21" t="s">
        <v>137</v>
      </c>
      <c r="B571" s="22" t="s">
        <v>151</v>
      </c>
      <c r="C571" s="27">
        <v>0</v>
      </c>
      <c r="D571" s="24" t="s">
        <v>162</v>
      </c>
      <c r="E571" s="27">
        <v>26</v>
      </c>
      <c r="F571" s="24" t="s">
        <v>78</v>
      </c>
      <c r="G571" s="26">
        <v>5</v>
      </c>
      <c r="H571" s="21" t="s">
        <v>80</v>
      </c>
      <c r="I571" s="22">
        <v>4</v>
      </c>
      <c r="J571" s="112">
        <f>VLOOKUP(I571,'invulblad normen'!$A$10:$C$14,3,FALSE)</f>
        <v>0</v>
      </c>
      <c r="K571" s="22">
        <f t="shared" si="16"/>
        <v>0</v>
      </c>
      <c r="L571" s="22">
        <f t="shared" si="17"/>
        <v>0</v>
      </c>
    </row>
    <row r="572" spans="1:12" x14ac:dyDescent="0.25">
      <c r="A572" s="21" t="s">
        <v>137</v>
      </c>
      <c r="B572" s="22" t="s">
        <v>151</v>
      </c>
      <c r="C572" s="27">
        <v>0</v>
      </c>
      <c r="D572" s="24" t="s">
        <v>162</v>
      </c>
      <c r="E572" s="27">
        <v>27</v>
      </c>
      <c r="F572" s="24" t="s">
        <v>78</v>
      </c>
      <c r="G572" s="26">
        <v>5</v>
      </c>
      <c r="H572" s="21" t="s">
        <v>80</v>
      </c>
      <c r="I572" s="22">
        <v>4</v>
      </c>
      <c r="J572" s="112">
        <f>VLOOKUP(I572,'invulblad normen'!$A$10:$C$14,3,FALSE)</f>
        <v>0</v>
      </c>
      <c r="K572" s="22">
        <f t="shared" si="16"/>
        <v>0</v>
      </c>
      <c r="L572" s="22">
        <f t="shared" si="17"/>
        <v>0</v>
      </c>
    </row>
    <row r="573" spans="1:12" x14ac:dyDescent="0.25">
      <c r="A573" s="21" t="s">
        <v>137</v>
      </c>
      <c r="B573" s="22" t="s">
        <v>151</v>
      </c>
      <c r="C573" s="27">
        <v>0</v>
      </c>
      <c r="D573" s="24" t="s">
        <v>162</v>
      </c>
      <c r="E573" s="27">
        <v>29</v>
      </c>
      <c r="F573" s="24" t="s">
        <v>78</v>
      </c>
      <c r="G573" s="26">
        <v>5</v>
      </c>
      <c r="H573" s="21" t="s">
        <v>80</v>
      </c>
      <c r="I573" s="22">
        <v>4</v>
      </c>
      <c r="J573" s="112">
        <f>VLOOKUP(I573,'invulblad normen'!$A$10:$C$14,3,FALSE)</f>
        <v>0</v>
      </c>
      <c r="K573" s="22">
        <f t="shared" si="16"/>
        <v>0</v>
      </c>
      <c r="L573" s="22">
        <f t="shared" si="17"/>
        <v>0</v>
      </c>
    </row>
    <row r="574" spans="1:12" x14ac:dyDescent="0.25">
      <c r="A574" s="21" t="s">
        <v>137</v>
      </c>
      <c r="B574" s="22" t="s">
        <v>151</v>
      </c>
      <c r="C574" s="27">
        <v>0</v>
      </c>
      <c r="D574" s="24" t="s">
        <v>162</v>
      </c>
      <c r="E574" s="27">
        <v>30</v>
      </c>
      <c r="F574" s="24" t="s">
        <v>78</v>
      </c>
      <c r="G574" s="26">
        <v>5</v>
      </c>
      <c r="H574" s="21" t="s">
        <v>80</v>
      </c>
      <c r="I574" s="22">
        <v>4</v>
      </c>
      <c r="J574" s="112">
        <f>VLOOKUP(I574,'invulblad normen'!$A$10:$C$14,3,FALSE)</f>
        <v>0</v>
      </c>
      <c r="K574" s="22">
        <f t="shared" si="16"/>
        <v>0</v>
      </c>
      <c r="L574" s="22">
        <f t="shared" si="17"/>
        <v>0</v>
      </c>
    </row>
    <row r="575" spans="1:12" x14ac:dyDescent="0.25">
      <c r="A575" s="21" t="s">
        <v>137</v>
      </c>
      <c r="B575" s="22" t="s">
        <v>151</v>
      </c>
      <c r="C575" s="27">
        <v>0</v>
      </c>
      <c r="D575" s="24" t="s">
        <v>406</v>
      </c>
      <c r="E575" s="27">
        <v>21</v>
      </c>
      <c r="F575" s="24" t="s">
        <v>78</v>
      </c>
      <c r="G575" s="26">
        <v>8</v>
      </c>
      <c r="H575" s="21" t="s">
        <v>80</v>
      </c>
      <c r="I575" s="22">
        <v>4</v>
      </c>
      <c r="J575" s="112">
        <f>VLOOKUP(I575,'invulblad normen'!$A$10:$C$14,3,FALSE)</f>
        <v>0</v>
      </c>
      <c r="K575" s="22">
        <f t="shared" si="16"/>
        <v>0</v>
      </c>
      <c r="L575" s="22">
        <f t="shared" si="17"/>
        <v>0</v>
      </c>
    </row>
    <row r="576" spans="1:12" x14ac:dyDescent="0.25">
      <c r="A576" s="21" t="s">
        <v>137</v>
      </c>
      <c r="B576" s="22" t="s">
        <v>151</v>
      </c>
      <c r="C576" s="27">
        <v>0</v>
      </c>
      <c r="D576" s="24" t="s">
        <v>406</v>
      </c>
      <c r="E576" s="27">
        <v>22</v>
      </c>
      <c r="F576" s="24" t="s">
        <v>78</v>
      </c>
      <c r="G576" s="26">
        <v>8</v>
      </c>
      <c r="H576" s="21" t="s">
        <v>80</v>
      </c>
      <c r="I576" s="22">
        <v>4</v>
      </c>
      <c r="J576" s="112">
        <f>VLOOKUP(I576,'invulblad normen'!$A$10:$C$14,3,FALSE)</f>
        <v>0</v>
      </c>
      <c r="K576" s="22">
        <f t="shared" si="16"/>
        <v>0</v>
      </c>
      <c r="L576" s="22">
        <f t="shared" si="17"/>
        <v>0</v>
      </c>
    </row>
    <row r="577" spans="1:12" x14ac:dyDescent="0.25">
      <c r="A577" s="21" t="s">
        <v>137</v>
      </c>
      <c r="B577" s="22" t="s">
        <v>151</v>
      </c>
      <c r="C577" s="27">
        <v>0</v>
      </c>
      <c r="D577" s="24" t="s">
        <v>406</v>
      </c>
      <c r="E577" s="27">
        <v>23</v>
      </c>
      <c r="F577" s="24" t="s">
        <v>78</v>
      </c>
      <c r="G577" s="26">
        <v>8</v>
      </c>
      <c r="H577" s="21" t="s">
        <v>80</v>
      </c>
      <c r="I577" s="22">
        <v>4</v>
      </c>
      <c r="J577" s="112">
        <f>VLOOKUP(I577,'invulblad normen'!$A$10:$C$14,3,FALSE)</f>
        <v>0</v>
      </c>
      <c r="K577" s="22">
        <f t="shared" si="16"/>
        <v>0</v>
      </c>
      <c r="L577" s="22">
        <f t="shared" si="17"/>
        <v>0</v>
      </c>
    </row>
    <row r="578" spans="1:12" x14ac:dyDescent="0.25">
      <c r="A578" s="21" t="s">
        <v>137</v>
      </c>
      <c r="B578" s="22" t="s">
        <v>151</v>
      </c>
      <c r="C578" s="27">
        <v>0</v>
      </c>
      <c r="D578" s="24" t="s">
        <v>406</v>
      </c>
      <c r="E578" s="27">
        <v>24</v>
      </c>
      <c r="F578" s="24" t="s">
        <v>78</v>
      </c>
      <c r="G578" s="26">
        <v>8</v>
      </c>
      <c r="H578" s="21" t="s">
        <v>80</v>
      </c>
      <c r="I578" s="22">
        <v>4</v>
      </c>
      <c r="J578" s="112">
        <f>VLOOKUP(I578,'invulblad normen'!$A$10:$C$14,3,FALSE)</f>
        <v>0</v>
      </c>
      <c r="K578" s="22">
        <f t="shared" si="16"/>
        <v>0</v>
      </c>
      <c r="L578" s="22">
        <f t="shared" si="17"/>
        <v>0</v>
      </c>
    </row>
    <row r="579" spans="1:12" x14ac:dyDescent="0.25">
      <c r="A579" s="21" t="s">
        <v>137</v>
      </c>
      <c r="B579" s="22" t="s">
        <v>151</v>
      </c>
      <c r="C579" s="27">
        <v>0</v>
      </c>
      <c r="D579" s="24" t="s">
        <v>406</v>
      </c>
      <c r="E579" s="27">
        <v>28</v>
      </c>
      <c r="F579" s="24" t="s">
        <v>78</v>
      </c>
      <c r="G579" s="26">
        <v>9</v>
      </c>
      <c r="H579" s="21" t="s">
        <v>80</v>
      </c>
      <c r="I579" s="22">
        <v>4</v>
      </c>
      <c r="J579" s="112">
        <f>VLOOKUP(I579,'invulblad normen'!$A$10:$C$14,3,FALSE)</f>
        <v>0</v>
      </c>
      <c r="K579" s="22">
        <f t="shared" si="16"/>
        <v>0</v>
      </c>
      <c r="L579" s="22">
        <f t="shared" si="17"/>
        <v>0</v>
      </c>
    </row>
    <row r="580" spans="1:12" x14ac:dyDescent="0.25">
      <c r="A580" s="21" t="s">
        <v>137</v>
      </c>
      <c r="B580" s="22" t="s">
        <v>151</v>
      </c>
      <c r="C580" s="27">
        <v>0</v>
      </c>
      <c r="D580" s="24" t="s">
        <v>164</v>
      </c>
      <c r="E580" s="27">
        <v>11</v>
      </c>
      <c r="F580" s="24" t="s">
        <v>79</v>
      </c>
      <c r="G580" s="26">
        <v>31</v>
      </c>
      <c r="H580" s="21" t="s">
        <v>75</v>
      </c>
      <c r="I580" s="22">
        <v>1</v>
      </c>
      <c r="J580" s="112">
        <f>VLOOKUP(I580,'invulblad normen'!$A$10:$C$14,3,FALSE)</f>
        <v>0</v>
      </c>
      <c r="K580" s="22">
        <f t="shared" si="16"/>
        <v>0</v>
      </c>
      <c r="L580" s="22">
        <f t="shared" si="17"/>
        <v>0</v>
      </c>
    </row>
    <row r="581" spans="1:12" x14ac:dyDescent="0.25">
      <c r="A581" s="21" t="s">
        <v>137</v>
      </c>
      <c r="B581" s="22" t="s">
        <v>151</v>
      </c>
      <c r="C581" s="27">
        <v>0</v>
      </c>
      <c r="D581" s="24" t="s">
        <v>164</v>
      </c>
      <c r="E581" s="27">
        <v>16</v>
      </c>
      <c r="F581" s="24" t="s">
        <v>79</v>
      </c>
      <c r="G581" s="26">
        <v>4</v>
      </c>
      <c r="H581" s="21" t="s">
        <v>169</v>
      </c>
      <c r="I581" s="22">
        <v>1</v>
      </c>
      <c r="J581" s="112">
        <f>VLOOKUP(I581,'invulblad normen'!$A$10:$C$14,3,FALSE)</f>
        <v>0</v>
      </c>
      <c r="K581" s="22">
        <f t="shared" si="16"/>
        <v>0</v>
      </c>
      <c r="L581" s="22">
        <f t="shared" si="17"/>
        <v>0</v>
      </c>
    </row>
    <row r="582" spans="1:12" x14ac:dyDescent="0.25">
      <c r="A582" s="21" t="s">
        <v>137</v>
      </c>
      <c r="B582" s="22" t="s">
        <v>151</v>
      </c>
      <c r="C582" s="27">
        <v>0</v>
      </c>
      <c r="D582" s="24" t="s">
        <v>164</v>
      </c>
      <c r="E582" s="27">
        <v>18</v>
      </c>
      <c r="F582" s="24" t="s">
        <v>79</v>
      </c>
      <c r="G582" s="26">
        <v>3</v>
      </c>
      <c r="H582" s="21" t="s">
        <v>80</v>
      </c>
      <c r="I582" s="22">
        <v>1</v>
      </c>
      <c r="J582" s="112">
        <f>VLOOKUP(I582,'invulblad normen'!$A$10:$C$14,3,FALSE)</f>
        <v>0</v>
      </c>
      <c r="K582" s="22">
        <f t="shared" si="16"/>
        <v>0</v>
      </c>
      <c r="L582" s="22">
        <f t="shared" si="17"/>
        <v>0</v>
      </c>
    </row>
    <row r="583" spans="1:12" x14ac:dyDescent="0.25">
      <c r="A583" s="21" t="s">
        <v>137</v>
      </c>
      <c r="B583" s="22" t="s">
        <v>151</v>
      </c>
      <c r="C583" s="27">
        <v>0</v>
      </c>
      <c r="D583" s="24" t="s">
        <v>164</v>
      </c>
      <c r="E583" s="27">
        <v>19</v>
      </c>
      <c r="F583" s="24" t="s">
        <v>79</v>
      </c>
      <c r="G583" s="26">
        <v>3</v>
      </c>
      <c r="H583" s="21" t="s">
        <v>80</v>
      </c>
      <c r="I583" s="22">
        <v>1</v>
      </c>
      <c r="J583" s="112">
        <f>VLOOKUP(I583,'invulblad normen'!$A$10:$C$14,3,FALSE)</f>
        <v>0</v>
      </c>
      <c r="K583" s="22">
        <f t="shared" ref="K583:K590" si="18">J583*G583</f>
        <v>0</v>
      </c>
      <c r="L583" s="22">
        <f t="shared" ref="L583:L590" si="19">K583/200</f>
        <v>0</v>
      </c>
    </row>
    <row r="584" spans="1:12" x14ac:dyDescent="0.25">
      <c r="A584" s="21" t="s">
        <v>137</v>
      </c>
      <c r="B584" s="22" t="s">
        <v>151</v>
      </c>
      <c r="C584" s="27">
        <v>0</v>
      </c>
      <c r="D584" s="24" t="s">
        <v>164</v>
      </c>
      <c r="E584" s="27">
        <v>20</v>
      </c>
      <c r="F584" s="24" t="s">
        <v>79</v>
      </c>
      <c r="G584" s="26">
        <v>4</v>
      </c>
      <c r="H584" s="21" t="s">
        <v>169</v>
      </c>
      <c r="I584" s="22">
        <v>1</v>
      </c>
      <c r="J584" s="112">
        <f>VLOOKUP(I584,'invulblad normen'!$A$10:$C$14,3,FALSE)</f>
        <v>0</v>
      </c>
      <c r="K584" s="22">
        <f t="shared" si="18"/>
        <v>0</v>
      </c>
      <c r="L584" s="22">
        <f t="shared" si="19"/>
        <v>0</v>
      </c>
    </row>
    <row r="585" spans="1:12" x14ac:dyDescent="0.25">
      <c r="A585" s="21" t="s">
        <v>137</v>
      </c>
      <c r="B585" s="22" t="s">
        <v>151</v>
      </c>
      <c r="C585" s="27">
        <v>0</v>
      </c>
      <c r="D585" s="24" t="s">
        <v>164</v>
      </c>
      <c r="F585" s="24" t="s">
        <v>79</v>
      </c>
      <c r="G585" s="26">
        <v>6</v>
      </c>
      <c r="H585" s="21" t="s">
        <v>75</v>
      </c>
      <c r="I585" s="22">
        <v>1</v>
      </c>
      <c r="J585" s="112">
        <f>VLOOKUP(I585,'invulblad normen'!$A$10:$C$14,3,FALSE)</f>
        <v>0</v>
      </c>
      <c r="K585" s="22">
        <f t="shared" si="18"/>
        <v>0</v>
      </c>
      <c r="L585" s="22">
        <f t="shared" si="19"/>
        <v>0</v>
      </c>
    </row>
    <row r="586" spans="1:12" x14ac:dyDescent="0.25">
      <c r="A586" s="21" t="s">
        <v>137</v>
      </c>
      <c r="B586" s="22" t="s">
        <v>151</v>
      </c>
      <c r="C586" s="27">
        <v>0</v>
      </c>
      <c r="D586" s="24" t="s">
        <v>79</v>
      </c>
      <c r="E586" s="27">
        <v>8</v>
      </c>
      <c r="F586" s="24" t="s">
        <v>79</v>
      </c>
      <c r="G586" s="26">
        <v>30</v>
      </c>
      <c r="H586" s="21" t="s">
        <v>75</v>
      </c>
      <c r="I586" s="22">
        <v>1</v>
      </c>
      <c r="J586" s="112">
        <f>VLOOKUP(I586,'invulblad normen'!$A$10:$C$14,3,FALSE)</f>
        <v>0</v>
      </c>
      <c r="K586" s="22">
        <f t="shared" si="18"/>
        <v>0</v>
      </c>
      <c r="L586" s="22">
        <f t="shared" si="19"/>
        <v>0</v>
      </c>
    </row>
    <row r="587" spans="1:12" x14ac:dyDescent="0.25">
      <c r="A587" s="21" t="s">
        <v>137</v>
      </c>
      <c r="B587" s="22" t="s">
        <v>151</v>
      </c>
      <c r="C587" s="27">
        <v>0</v>
      </c>
      <c r="D587" s="24" t="s">
        <v>79</v>
      </c>
      <c r="E587" s="27">
        <v>9</v>
      </c>
      <c r="F587" s="24" t="s">
        <v>79</v>
      </c>
      <c r="G587" s="26">
        <v>46</v>
      </c>
      <c r="H587" s="21" t="s">
        <v>75</v>
      </c>
      <c r="I587" s="22">
        <v>1</v>
      </c>
      <c r="J587" s="112">
        <f>VLOOKUP(I587,'invulblad normen'!$A$10:$C$14,3,FALSE)</f>
        <v>0</v>
      </c>
      <c r="K587" s="22">
        <f t="shared" si="18"/>
        <v>0</v>
      </c>
      <c r="L587" s="22">
        <f t="shared" si="19"/>
        <v>0</v>
      </c>
    </row>
    <row r="588" spans="1:12" x14ac:dyDescent="0.25">
      <c r="A588" s="21" t="s">
        <v>137</v>
      </c>
      <c r="B588" s="22" t="s">
        <v>151</v>
      </c>
      <c r="C588" s="27">
        <v>0</v>
      </c>
      <c r="D588" s="24" t="s">
        <v>79</v>
      </c>
      <c r="E588" s="27">
        <v>10</v>
      </c>
      <c r="F588" s="24" t="s">
        <v>79</v>
      </c>
      <c r="G588" s="26">
        <v>45</v>
      </c>
      <c r="H588" s="21" t="s">
        <v>76</v>
      </c>
      <c r="I588" s="22">
        <v>1</v>
      </c>
      <c r="J588" s="112">
        <f>VLOOKUP(I588,'invulblad normen'!$A$10:$C$14,3,FALSE)</f>
        <v>0</v>
      </c>
      <c r="K588" s="22">
        <f t="shared" si="18"/>
        <v>0</v>
      </c>
      <c r="L588" s="22">
        <f t="shared" si="19"/>
        <v>0</v>
      </c>
    </row>
    <row r="589" spans="1:12" x14ac:dyDescent="0.25">
      <c r="A589" s="21" t="s">
        <v>137</v>
      </c>
      <c r="B589" s="22" t="s">
        <v>151</v>
      </c>
      <c r="C589" s="27">
        <v>0</v>
      </c>
      <c r="D589" s="24" t="s">
        <v>79</v>
      </c>
      <c r="E589" s="27">
        <v>12</v>
      </c>
      <c r="F589" s="24" t="s">
        <v>79</v>
      </c>
      <c r="G589" s="26">
        <v>28</v>
      </c>
      <c r="H589" s="21" t="s">
        <v>76</v>
      </c>
      <c r="I589" s="22">
        <v>1</v>
      </c>
      <c r="J589" s="112">
        <f>VLOOKUP(I589,'invulblad normen'!$A$10:$C$14,3,FALSE)</f>
        <v>0</v>
      </c>
      <c r="K589" s="22">
        <f t="shared" si="18"/>
        <v>0</v>
      </c>
      <c r="L589" s="22">
        <f t="shared" si="19"/>
        <v>0</v>
      </c>
    </row>
    <row r="590" spans="1:12" x14ac:dyDescent="0.25">
      <c r="A590" s="21" t="s">
        <v>137</v>
      </c>
      <c r="B590" s="22" t="s">
        <v>151</v>
      </c>
      <c r="C590" s="27">
        <v>0</v>
      </c>
      <c r="D590" s="24" t="s">
        <v>79</v>
      </c>
      <c r="E590" s="27">
        <v>13</v>
      </c>
      <c r="F590" s="24" t="s">
        <v>79</v>
      </c>
      <c r="G590" s="26">
        <v>55</v>
      </c>
      <c r="H590" s="21" t="s">
        <v>75</v>
      </c>
      <c r="I590" s="22">
        <v>1</v>
      </c>
      <c r="J590" s="112">
        <f>VLOOKUP(I590,'invulblad normen'!$A$10:$C$14,3,FALSE)</f>
        <v>0</v>
      </c>
      <c r="K590" s="22">
        <f t="shared" si="18"/>
        <v>0</v>
      </c>
      <c r="L590" s="22">
        <f t="shared" si="19"/>
        <v>0</v>
      </c>
    </row>
    <row r="591" spans="1:12" x14ac:dyDescent="0.25">
      <c r="A591" s="116" t="s">
        <v>689</v>
      </c>
      <c r="B591" s="101" t="s">
        <v>94</v>
      </c>
      <c r="C591" s="101" t="s">
        <v>569</v>
      </c>
      <c r="D591" s="113" t="s">
        <v>690</v>
      </c>
      <c r="E591" s="117" t="s">
        <v>692</v>
      </c>
      <c r="F591" s="115" t="s">
        <v>73</v>
      </c>
      <c r="G591" s="26">
        <v>24.9</v>
      </c>
      <c r="H591" s="114" t="s">
        <v>691</v>
      </c>
      <c r="I591" s="22">
        <v>3</v>
      </c>
      <c r="J591" s="112">
        <f>VLOOKUP(I591,'invulblad normen'!$A$10:$C$14,3,FALSE)</f>
        <v>0</v>
      </c>
      <c r="K591" s="22">
        <f t="shared" ref="K591:K654" si="20">J591*G591</f>
        <v>0</v>
      </c>
      <c r="L591" s="22">
        <f t="shared" ref="L591:L654" si="21">K591/200</f>
        <v>0</v>
      </c>
    </row>
    <row r="592" spans="1:12" x14ac:dyDescent="0.25">
      <c r="A592" s="116" t="s">
        <v>689</v>
      </c>
      <c r="B592" s="101" t="s">
        <v>94</v>
      </c>
      <c r="C592" s="101" t="s">
        <v>569</v>
      </c>
      <c r="D592" s="113" t="s">
        <v>693</v>
      </c>
      <c r="E592" s="117" t="s">
        <v>694</v>
      </c>
      <c r="F592" s="115" t="s">
        <v>73</v>
      </c>
      <c r="G592" s="26">
        <v>5.8</v>
      </c>
      <c r="H592" s="114" t="s">
        <v>178</v>
      </c>
      <c r="I592" s="22">
        <v>3</v>
      </c>
      <c r="J592" s="112">
        <f>VLOOKUP(I592,'invulblad normen'!$A$10:$C$14,3,FALSE)</f>
        <v>0</v>
      </c>
      <c r="K592" s="22">
        <f t="shared" si="20"/>
        <v>0</v>
      </c>
      <c r="L592" s="22">
        <f t="shared" si="21"/>
        <v>0</v>
      </c>
    </row>
    <row r="593" spans="1:12" x14ac:dyDescent="0.25">
      <c r="A593" s="116" t="s">
        <v>689</v>
      </c>
      <c r="B593" s="101" t="s">
        <v>94</v>
      </c>
      <c r="C593" s="101" t="s">
        <v>569</v>
      </c>
      <c r="D593" s="113" t="s">
        <v>695</v>
      </c>
      <c r="E593" s="117" t="s">
        <v>696</v>
      </c>
      <c r="F593" s="115" t="s">
        <v>73</v>
      </c>
      <c r="G593" s="26">
        <v>29.9</v>
      </c>
      <c r="H593" s="114" t="s">
        <v>691</v>
      </c>
      <c r="I593" s="22">
        <v>3</v>
      </c>
      <c r="J593" s="112">
        <f>VLOOKUP(I593,'invulblad normen'!$A$10:$C$14,3,FALSE)</f>
        <v>0</v>
      </c>
      <c r="K593" s="22">
        <f t="shared" si="20"/>
        <v>0</v>
      </c>
      <c r="L593" s="22">
        <f t="shared" si="21"/>
        <v>0</v>
      </c>
    </row>
    <row r="594" spans="1:12" x14ac:dyDescent="0.25">
      <c r="A594" s="116" t="s">
        <v>689</v>
      </c>
      <c r="B594" s="101" t="s">
        <v>94</v>
      </c>
      <c r="C594" s="101" t="s">
        <v>569</v>
      </c>
      <c r="D594" s="113" t="s">
        <v>697</v>
      </c>
      <c r="E594" s="117" t="s">
        <v>698</v>
      </c>
      <c r="F594" s="113" t="s">
        <v>358</v>
      </c>
      <c r="G594" s="26">
        <v>10.3</v>
      </c>
      <c r="H594" s="114" t="s">
        <v>178</v>
      </c>
      <c r="I594" s="22">
        <v>4</v>
      </c>
      <c r="J594" s="112">
        <f>VLOOKUP(I594,'invulblad normen'!$A$10:$C$14,3,FALSE)</f>
        <v>0</v>
      </c>
      <c r="K594" s="22">
        <f t="shared" si="20"/>
        <v>0</v>
      </c>
      <c r="L594" s="22">
        <f t="shared" si="21"/>
        <v>0</v>
      </c>
    </row>
    <row r="595" spans="1:12" x14ac:dyDescent="0.25">
      <c r="A595" s="116" t="s">
        <v>689</v>
      </c>
      <c r="B595" s="101" t="s">
        <v>94</v>
      </c>
      <c r="C595" s="101" t="s">
        <v>569</v>
      </c>
      <c r="D595" s="113" t="s">
        <v>699</v>
      </c>
      <c r="E595" s="117" t="s">
        <v>700</v>
      </c>
      <c r="F595" s="113" t="s">
        <v>573</v>
      </c>
      <c r="G595" s="26">
        <v>77</v>
      </c>
      <c r="H595" s="114" t="s">
        <v>77</v>
      </c>
      <c r="I595" s="22">
        <v>2</v>
      </c>
      <c r="J595" s="112">
        <f>VLOOKUP(I595,'invulblad normen'!$A$10:$C$14,3,FALSE)</f>
        <v>0</v>
      </c>
      <c r="K595" s="22">
        <f t="shared" si="20"/>
        <v>0</v>
      </c>
      <c r="L595" s="22">
        <f t="shared" si="21"/>
        <v>0</v>
      </c>
    </row>
    <row r="596" spans="1:12" x14ac:dyDescent="0.25">
      <c r="A596" s="116" t="s">
        <v>689</v>
      </c>
      <c r="B596" s="101" t="s">
        <v>94</v>
      </c>
      <c r="C596" s="101" t="s">
        <v>569</v>
      </c>
      <c r="D596" s="115" t="s">
        <v>701</v>
      </c>
      <c r="E596" s="117" t="s">
        <v>702</v>
      </c>
      <c r="F596" s="113" t="s">
        <v>358</v>
      </c>
      <c r="G596" s="26">
        <v>16</v>
      </c>
      <c r="H596" s="114" t="s">
        <v>691</v>
      </c>
      <c r="I596" s="22">
        <v>4</v>
      </c>
      <c r="J596" s="112">
        <f>VLOOKUP(I596,'invulblad normen'!$A$10:$C$14,3,FALSE)</f>
        <v>0</v>
      </c>
      <c r="K596" s="22">
        <f t="shared" si="20"/>
        <v>0</v>
      </c>
      <c r="L596" s="22">
        <f t="shared" si="21"/>
        <v>0</v>
      </c>
    </row>
    <row r="597" spans="1:12" x14ac:dyDescent="0.25">
      <c r="A597" s="116" t="s">
        <v>689</v>
      </c>
      <c r="B597" s="101" t="s">
        <v>94</v>
      </c>
      <c r="C597" s="101" t="s">
        <v>569</v>
      </c>
      <c r="D597" s="115" t="s">
        <v>703</v>
      </c>
      <c r="E597" s="118" t="s">
        <v>704</v>
      </c>
      <c r="F597" s="113" t="s">
        <v>573</v>
      </c>
      <c r="G597" s="26">
        <v>61</v>
      </c>
      <c r="H597" s="114" t="s">
        <v>178</v>
      </c>
      <c r="I597" s="22">
        <v>2</v>
      </c>
      <c r="J597" s="112">
        <f>VLOOKUP(I597,'invulblad normen'!$A$10:$C$14,3,FALSE)</f>
        <v>0</v>
      </c>
      <c r="K597" s="22">
        <f t="shared" si="20"/>
        <v>0</v>
      </c>
      <c r="L597" s="22">
        <f t="shared" si="21"/>
        <v>0</v>
      </c>
    </row>
    <row r="598" spans="1:12" x14ac:dyDescent="0.25">
      <c r="A598" s="116" t="s">
        <v>689</v>
      </c>
      <c r="B598" s="101" t="s">
        <v>94</v>
      </c>
      <c r="C598" s="101" t="s">
        <v>569</v>
      </c>
      <c r="D598" s="113" t="s">
        <v>705</v>
      </c>
      <c r="E598" s="118" t="s">
        <v>706</v>
      </c>
      <c r="F598" s="113" t="s">
        <v>573</v>
      </c>
      <c r="G598" s="26">
        <v>168</v>
      </c>
      <c r="H598" s="114" t="s">
        <v>691</v>
      </c>
      <c r="I598" s="22">
        <v>2</v>
      </c>
      <c r="J598" s="112">
        <f>VLOOKUP(I598,'invulblad normen'!$A$10:$C$14,3,FALSE)</f>
        <v>0</v>
      </c>
      <c r="K598" s="22">
        <f t="shared" si="20"/>
        <v>0</v>
      </c>
      <c r="L598" s="22">
        <f t="shared" si="21"/>
        <v>0</v>
      </c>
    </row>
    <row r="599" spans="1:12" x14ac:dyDescent="0.25">
      <c r="A599" s="116" t="s">
        <v>689</v>
      </c>
      <c r="B599" s="101" t="s">
        <v>94</v>
      </c>
      <c r="C599" s="101" t="s">
        <v>569</v>
      </c>
      <c r="D599" s="113" t="s">
        <v>707</v>
      </c>
      <c r="E599" s="118" t="s">
        <v>719</v>
      </c>
      <c r="F599" s="115" t="s">
        <v>73</v>
      </c>
      <c r="G599" s="26">
        <v>13.9</v>
      </c>
      <c r="H599" s="114" t="s">
        <v>178</v>
      </c>
      <c r="I599" s="22">
        <v>3</v>
      </c>
      <c r="J599" s="112">
        <f>VLOOKUP(I599,'invulblad normen'!$A$10:$C$14,3,FALSE)</f>
        <v>0</v>
      </c>
      <c r="K599" s="22">
        <f t="shared" si="20"/>
        <v>0</v>
      </c>
      <c r="L599" s="22">
        <f t="shared" si="21"/>
        <v>0</v>
      </c>
    </row>
    <row r="600" spans="1:12" x14ac:dyDescent="0.25">
      <c r="A600" s="116" t="s">
        <v>689</v>
      </c>
      <c r="B600" s="101" t="s">
        <v>94</v>
      </c>
      <c r="C600" s="101" t="s">
        <v>569</v>
      </c>
      <c r="D600" s="113" t="s">
        <v>708</v>
      </c>
      <c r="E600" s="118" t="s">
        <v>720</v>
      </c>
      <c r="F600" s="113" t="s">
        <v>74</v>
      </c>
      <c r="G600" s="26">
        <v>50</v>
      </c>
      <c r="H600" s="114" t="s">
        <v>178</v>
      </c>
      <c r="I600" s="22">
        <v>2</v>
      </c>
      <c r="J600" s="112">
        <f>VLOOKUP(I600,'invulblad normen'!$A$10:$C$14,3,FALSE)</f>
        <v>0</v>
      </c>
      <c r="K600" s="22">
        <f t="shared" si="20"/>
        <v>0</v>
      </c>
      <c r="L600" s="22">
        <f t="shared" si="21"/>
        <v>0</v>
      </c>
    </row>
    <row r="601" spans="1:12" x14ac:dyDescent="0.25">
      <c r="A601" s="116" t="s">
        <v>689</v>
      </c>
      <c r="B601" s="101" t="s">
        <v>94</v>
      </c>
      <c r="C601" s="101" t="s">
        <v>569</v>
      </c>
      <c r="D601" s="113" t="s">
        <v>708</v>
      </c>
      <c r="E601" s="118" t="s">
        <v>721</v>
      </c>
      <c r="F601" s="113" t="s">
        <v>74</v>
      </c>
      <c r="G601" s="26">
        <v>50</v>
      </c>
      <c r="H601" s="114" t="s">
        <v>178</v>
      </c>
      <c r="I601" s="22">
        <v>2</v>
      </c>
      <c r="J601" s="112">
        <f>VLOOKUP(I601,'invulblad normen'!$A$10:$C$14,3,FALSE)</f>
        <v>0</v>
      </c>
      <c r="K601" s="22">
        <f t="shared" si="20"/>
        <v>0</v>
      </c>
      <c r="L601" s="22">
        <f t="shared" si="21"/>
        <v>0</v>
      </c>
    </row>
    <row r="602" spans="1:12" x14ac:dyDescent="0.25">
      <c r="A602" s="116" t="s">
        <v>689</v>
      </c>
      <c r="B602" s="101" t="s">
        <v>94</v>
      </c>
      <c r="C602" s="101" t="s">
        <v>569</v>
      </c>
      <c r="D602" s="113" t="s">
        <v>709</v>
      </c>
      <c r="E602" s="117" t="s">
        <v>722</v>
      </c>
      <c r="F602" s="113" t="s">
        <v>78</v>
      </c>
      <c r="G602" s="26">
        <v>6</v>
      </c>
      <c r="H602" s="114" t="s">
        <v>80</v>
      </c>
      <c r="I602" s="22">
        <v>4</v>
      </c>
      <c r="J602" s="112">
        <f>VLOOKUP(I602,'invulblad normen'!$A$10:$C$14,3,FALSE)</f>
        <v>0</v>
      </c>
      <c r="K602" s="22">
        <f t="shared" si="20"/>
        <v>0</v>
      </c>
      <c r="L602" s="22">
        <f t="shared" si="21"/>
        <v>0</v>
      </c>
    </row>
    <row r="603" spans="1:12" x14ac:dyDescent="0.25">
      <c r="A603" s="116" t="s">
        <v>689</v>
      </c>
      <c r="B603" s="101" t="s">
        <v>94</v>
      </c>
      <c r="C603" s="101" t="s">
        <v>569</v>
      </c>
      <c r="D603" s="113" t="s">
        <v>710</v>
      </c>
      <c r="E603" s="117" t="s">
        <v>723</v>
      </c>
      <c r="F603" s="113" t="s">
        <v>78</v>
      </c>
      <c r="G603" s="26">
        <v>5</v>
      </c>
      <c r="H603" s="114" t="s">
        <v>80</v>
      </c>
      <c r="I603" s="22">
        <v>4</v>
      </c>
      <c r="J603" s="112">
        <f>VLOOKUP(I603,'invulblad normen'!$A$10:$C$14,3,FALSE)</f>
        <v>0</v>
      </c>
      <c r="K603" s="22">
        <f t="shared" si="20"/>
        <v>0</v>
      </c>
      <c r="L603" s="22">
        <f t="shared" si="21"/>
        <v>0</v>
      </c>
    </row>
    <row r="604" spans="1:12" x14ac:dyDescent="0.25">
      <c r="A604" s="116" t="s">
        <v>689</v>
      </c>
      <c r="B604" s="101" t="s">
        <v>94</v>
      </c>
      <c r="C604" s="101" t="s">
        <v>569</v>
      </c>
      <c r="D604" s="113" t="s">
        <v>709</v>
      </c>
      <c r="E604" s="117" t="s">
        <v>724</v>
      </c>
      <c r="F604" s="113" t="s">
        <v>78</v>
      </c>
      <c r="G604" s="26">
        <v>7.5</v>
      </c>
      <c r="H604" s="114" t="s">
        <v>80</v>
      </c>
      <c r="I604" s="22">
        <v>4</v>
      </c>
      <c r="J604" s="112">
        <f>VLOOKUP(I604,'invulblad normen'!$A$10:$C$14,3,FALSE)</f>
        <v>0</v>
      </c>
      <c r="K604" s="22">
        <f t="shared" si="20"/>
        <v>0</v>
      </c>
      <c r="L604" s="22">
        <f t="shared" si="21"/>
        <v>0</v>
      </c>
    </row>
    <row r="605" spans="1:12" x14ac:dyDescent="0.25">
      <c r="A605" s="116" t="s">
        <v>689</v>
      </c>
      <c r="B605" s="101" t="s">
        <v>94</v>
      </c>
      <c r="C605" s="101" t="s">
        <v>569</v>
      </c>
      <c r="D605" s="113" t="s">
        <v>711</v>
      </c>
      <c r="E605" s="117" t="s">
        <v>725</v>
      </c>
      <c r="F605" s="113" t="s">
        <v>79</v>
      </c>
      <c r="G605" s="26">
        <v>4.9000000000000004</v>
      </c>
      <c r="H605" s="114" t="s">
        <v>124</v>
      </c>
      <c r="I605" s="22">
        <v>1</v>
      </c>
      <c r="J605" s="112">
        <f>VLOOKUP(I605,'invulblad normen'!$A$10:$C$14,3,FALSE)</f>
        <v>0</v>
      </c>
      <c r="K605" s="22">
        <f t="shared" si="20"/>
        <v>0</v>
      </c>
      <c r="L605" s="22">
        <f t="shared" si="21"/>
        <v>0</v>
      </c>
    </row>
    <row r="606" spans="1:12" x14ac:dyDescent="0.25">
      <c r="A606" s="116" t="s">
        <v>689</v>
      </c>
      <c r="B606" s="101" t="s">
        <v>94</v>
      </c>
      <c r="C606" s="101" t="s">
        <v>569</v>
      </c>
      <c r="D606" s="113" t="s">
        <v>712</v>
      </c>
      <c r="E606" s="117" t="s">
        <v>726</v>
      </c>
      <c r="F606" s="113" t="s">
        <v>79</v>
      </c>
      <c r="G606" s="26">
        <v>4.3</v>
      </c>
      <c r="H606" s="114" t="s">
        <v>124</v>
      </c>
      <c r="I606" s="22">
        <v>1</v>
      </c>
      <c r="J606" s="112">
        <f>VLOOKUP(I606,'invulblad normen'!$A$10:$C$14,3,FALSE)</f>
        <v>0</v>
      </c>
      <c r="K606" s="22">
        <f t="shared" si="20"/>
        <v>0</v>
      </c>
      <c r="L606" s="22">
        <f t="shared" si="21"/>
        <v>0</v>
      </c>
    </row>
    <row r="607" spans="1:12" x14ac:dyDescent="0.25">
      <c r="A607" s="116" t="s">
        <v>689</v>
      </c>
      <c r="B607" s="101" t="s">
        <v>94</v>
      </c>
      <c r="C607" s="101" t="s">
        <v>569</v>
      </c>
      <c r="D607" s="113" t="s">
        <v>713</v>
      </c>
      <c r="E607" s="117" t="s">
        <v>727</v>
      </c>
      <c r="F607" s="113" t="s">
        <v>79</v>
      </c>
      <c r="G607" s="26">
        <v>116</v>
      </c>
      <c r="H607" s="114" t="s">
        <v>691</v>
      </c>
      <c r="I607" s="22">
        <v>1</v>
      </c>
      <c r="J607" s="112">
        <f>VLOOKUP(I607,'invulblad normen'!$A$10:$C$14,3,FALSE)</f>
        <v>0</v>
      </c>
      <c r="K607" s="22">
        <f t="shared" si="20"/>
        <v>0</v>
      </c>
      <c r="L607" s="22">
        <f t="shared" si="21"/>
        <v>0</v>
      </c>
    </row>
    <row r="608" spans="1:12" x14ac:dyDescent="0.25">
      <c r="A608" s="116" t="s">
        <v>689</v>
      </c>
      <c r="B608" s="101" t="s">
        <v>94</v>
      </c>
      <c r="C608" s="101" t="s">
        <v>569</v>
      </c>
      <c r="D608" s="113" t="s">
        <v>714</v>
      </c>
      <c r="E608" s="117"/>
      <c r="F608" s="113" t="s">
        <v>79</v>
      </c>
      <c r="G608" s="26">
        <v>6</v>
      </c>
      <c r="H608" s="114" t="s">
        <v>80</v>
      </c>
      <c r="I608" s="22">
        <v>1</v>
      </c>
      <c r="J608" s="112">
        <f>VLOOKUP(I608,'invulblad normen'!$A$10:$C$14,3,FALSE)</f>
        <v>0</v>
      </c>
      <c r="K608" s="22">
        <f t="shared" si="20"/>
        <v>0</v>
      </c>
      <c r="L608" s="22">
        <f t="shared" si="21"/>
        <v>0</v>
      </c>
    </row>
    <row r="609" spans="1:12" x14ac:dyDescent="0.25">
      <c r="A609" s="116" t="s">
        <v>689</v>
      </c>
      <c r="B609" s="101" t="s">
        <v>94</v>
      </c>
      <c r="C609" s="101" t="s">
        <v>569</v>
      </c>
      <c r="D609" s="113" t="s">
        <v>714</v>
      </c>
      <c r="E609" s="117"/>
      <c r="F609" s="113" t="s">
        <v>79</v>
      </c>
      <c r="G609" s="26">
        <v>6</v>
      </c>
      <c r="H609" s="114" t="s">
        <v>80</v>
      </c>
      <c r="I609" s="22">
        <v>1</v>
      </c>
      <c r="J609" s="112">
        <f>VLOOKUP(I609,'invulblad normen'!$A$10:$C$14,3,FALSE)</f>
        <v>0</v>
      </c>
      <c r="K609" s="22">
        <f t="shared" si="20"/>
        <v>0</v>
      </c>
      <c r="L609" s="22">
        <f t="shared" si="21"/>
        <v>0</v>
      </c>
    </row>
    <row r="610" spans="1:12" x14ac:dyDescent="0.25">
      <c r="A610" s="116" t="s">
        <v>689</v>
      </c>
      <c r="B610" s="101" t="s">
        <v>94</v>
      </c>
      <c r="C610" s="119">
        <v>1</v>
      </c>
      <c r="D610" s="113" t="s">
        <v>703</v>
      </c>
      <c r="E610" s="118" t="s">
        <v>728</v>
      </c>
      <c r="F610" s="113" t="s">
        <v>573</v>
      </c>
      <c r="G610" s="26">
        <v>57</v>
      </c>
      <c r="H610" s="114" t="s">
        <v>691</v>
      </c>
      <c r="I610" s="22">
        <v>2</v>
      </c>
      <c r="J610" s="112">
        <f>VLOOKUP(I610,'invulblad normen'!$A$10:$C$14,3,FALSE)</f>
        <v>0</v>
      </c>
      <c r="K610" s="22">
        <f t="shared" si="20"/>
        <v>0</v>
      </c>
      <c r="L610" s="22">
        <f t="shared" si="21"/>
        <v>0</v>
      </c>
    </row>
    <row r="611" spans="1:12" x14ac:dyDescent="0.25">
      <c r="A611" s="116" t="s">
        <v>689</v>
      </c>
      <c r="B611" s="101" t="s">
        <v>94</v>
      </c>
      <c r="C611" s="119">
        <v>1</v>
      </c>
      <c r="D611" s="113" t="s">
        <v>703</v>
      </c>
      <c r="E611" s="118" t="s">
        <v>729</v>
      </c>
      <c r="F611" s="113" t="s">
        <v>573</v>
      </c>
      <c r="G611" s="26">
        <v>57</v>
      </c>
      <c r="H611" s="114" t="s">
        <v>691</v>
      </c>
      <c r="I611" s="22">
        <v>2</v>
      </c>
      <c r="J611" s="112">
        <f>VLOOKUP(I611,'invulblad normen'!$A$10:$C$14,3,FALSE)</f>
        <v>0</v>
      </c>
      <c r="K611" s="22">
        <f t="shared" si="20"/>
        <v>0</v>
      </c>
      <c r="L611" s="22">
        <f t="shared" si="21"/>
        <v>0</v>
      </c>
    </row>
    <row r="612" spans="1:12" x14ac:dyDescent="0.25">
      <c r="A612" s="116" t="s">
        <v>689</v>
      </c>
      <c r="B612" s="101" t="s">
        <v>94</v>
      </c>
      <c r="C612" s="119">
        <v>1</v>
      </c>
      <c r="D612" s="113" t="s">
        <v>703</v>
      </c>
      <c r="E612" s="118" t="s">
        <v>730</v>
      </c>
      <c r="F612" s="113" t="s">
        <v>573</v>
      </c>
      <c r="G612" s="26">
        <v>61</v>
      </c>
      <c r="H612" s="114" t="s">
        <v>691</v>
      </c>
      <c r="I612" s="22">
        <v>2</v>
      </c>
      <c r="J612" s="112">
        <f>VLOOKUP(I612,'invulblad normen'!$A$10:$C$14,3,FALSE)</f>
        <v>0</v>
      </c>
      <c r="K612" s="22">
        <f t="shared" si="20"/>
        <v>0</v>
      </c>
      <c r="L612" s="22">
        <f t="shared" si="21"/>
        <v>0</v>
      </c>
    </row>
    <row r="613" spans="1:12" x14ac:dyDescent="0.25">
      <c r="A613" s="116" t="s">
        <v>689</v>
      </c>
      <c r="B613" s="101" t="s">
        <v>94</v>
      </c>
      <c r="C613" s="119">
        <v>1</v>
      </c>
      <c r="D613" s="113" t="s">
        <v>703</v>
      </c>
      <c r="E613" s="118" t="s">
        <v>731</v>
      </c>
      <c r="F613" s="113" t="s">
        <v>573</v>
      </c>
      <c r="G613" s="26">
        <v>61</v>
      </c>
      <c r="H613" s="114" t="s">
        <v>691</v>
      </c>
      <c r="I613" s="22">
        <v>2</v>
      </c>
      <c r="J613" s="112">
        <f>VLOOKUP(I613,'invulblad normen'!$A$10:$C$14,3,FALSE)</f>
        <v>0</v>
      </c>
      <c r="K613" s="22">
        <f t="shared" si="20"/>
        <v>0</v>
      </c>
      <c r="L613" s="22">
        <f t="shared" si="21"/>
        <v>0</v>
      </c>
    </row>
    <row r="614" spans="1:12" x14ac:dyDescent="0.25">
      <c r="A614" s="116" t="s">
        <v>689</v>
      </c>
      <c r="B614" s="101" t="s">
        <v>94</v>
      </c>
      <c r="C614" s="119">
        <v>1</v>
      </c>
      <c r="D614" s="113" t="s">
        <v>703</v>
      </c>
      <c r="E614" s="118" t="s">
        <v>732</v>
      </c>
      <c r="F614" s="113" t="s">
        <v>573</v>
      </c>
      <c r="G614" s="26">
        <v>61</v>
      </c>
      <c r="H614" s="114" t="s">
        <v>691</v>
      </c>
      <c r="I614" s="22">
        <v>2</v>
      </c>
      <c r="J614" s="112">
        <f>VLOOKUP(I614,'invulblad normen'!$A$10:$C$14,3,FALSE)</f>
        <v>0</v>
      </c>
      <c r="K614" s="22">
        <f t="shared" si="20"/>
        <v>0</v>
      </c>
      <c r="L614" s="22">
        <f t="shared" si="21"/>
        <v>0</v>
      </c>
    </row>
    <row r="615" spans="1:12" x14ac:dyDescent="0.25">
      <c r="A615" s="116" t="s">
        <v>689</v>
      </c>
      <c r="B615" s="101" t="s">
        <v>94</v>
      </c>
      <c r="C615" s="119">
        <v>1</v>
      </c>
      <c r="D615" s="113" t="s">
        <v>703</v>
      </c>
      <c r="E615" s="118" t="s">
        <v>733</v>
      </c>
      <c r="F615" s="113" t="s">
        <v>573</v>
      </c>
      <c r="G615" s="26">
        <v>61</v>
      </c>
      <c r="H615" s="114" t="s">
        <v>691</v>
      </c>
      <c r="I615" s="22">
        <v>2</v>
      </c>
      <c r="J615" s="112">
        <f>VLOOKUP(I615,'invulblad normen'!$A$10:$C$14,3,FALSE)</f>
        <v>0</v>
      </c>
      <c r="K615" s="22">
        <f t="shared" si="20"/>
        <v>0</v>
      </c>
      <c r="L615" s="22">
        <f t="shared" si="21"/>
        <v>0</v>
      </c>
    </row>
    <row r="616" spans="1:12" x14ac:dyDescent="0.25">
      <c r="A616" s="116" t="s">
        <v>689</v>
      </c>
      <c r="B616" s="101" t="s">
        <v>94</v>
      </c>
      <c r="C616" s="119">
        <v>1</v>
      </c>
      <c r="D616" s="113" t="s">
        <v>715</v>
      </c>
      <c r="E616" s="117" t="s">
        <v>734</v>
      </c>
      <c r="F616" s="113" t="s">
        <v>78</v>
      </c>
      <c r="G616" s="26">
        <v>7.5</v>
      </c>
      <c r="H616" s="114" t="s">
        <v>80</v>
      </c>
      <c r="I616" s="22">
        <v>4</v>
      </c>
      <c r="J616" s="112">
        <f>VLOOKUP(I616,'invulblad normen'!$A$10:$C$14,3,FALSE)</f>
        <v>0</v>
      </c>
      <c r="K616" s="22">
        <f t="shared" si="20"/>
        <v>0</v>
      </c>
      <c r="L616" s="22">
        <f t="shared" si="21"/>
        <v>0</v>
      </c>
    </row>
    <row r="617" spans="1:12" x14ac:dyDescent="0.25">
      <c r="A617" s="116" t="s">
        <v>689</v>
      </c>
      <c r="B617" s="101" t="s">
        <v>94</v>
      </c>
      <c r="C617" s="119">
        <v>1</v>
      </c>
      <c r="D617" s="113" t="s">
        <v>716</v>
      </c>
      <c r="E617" s="117" t="s">
        <v>735</v>
      </c>
      <c r="F617" s="113" t="s">
        <v>78</v>
      </c>
      <c r="G617" s="26">
        <v>7.5</v>
      </c>
      <c r="H617" s="114" t="s">
        <v>80</v>
      </c>
      <c r="I617" s="22">
        <v>4</v>
      </c>
      <c r="J617" s="112">
        <f>VLOOKUP(I617,'invulblad normen'!$A$10:$C$14,3,FALSE)</f>
        <v>0</v>
      </c>
      <c r="K617" s="22">
        <f t="shared" si="20"/>
        <v>0</v>
      </c>
      <c r="L617" s="22">
        <f t="shared" si="21"/>
        <v>0</v>
      </c>
    </row>
    <row r="618" spans="1:12" x14ac:dyDescent="0.25">
      <c r="A618" s="116" t="s">
        <v>689</v>
      </c>
      <c r="B618" s="101" t="s">
        <v>94</v>
      </c>
      <c r="C618" s="119">
        <v>1</v>
      </c>
      <c r="D618" s="113" t="s">
        <v>717</v>
      </c>
      <c r="E618" s="117" t="s">
        <v>736</v>
      </c>
      <c r="F618" s="113" t="s">
        <v>78</v>
      </c>
      <c r="G618" s="26">
        <v>2.4</v>
      </c>
      <c r="H618" s="114" t="s">
        <v>80</v>
      </c>
      <c r="I618" s="22">
        <v>4</v>
      </c>
      <c r="J618" s="112">
        <f>VLOOKUP(I618,'invulblad normen'!$A$10:$C$14,3,FALSE)</f>
        <v>0</v>
      </c>
      <c r="K618" s="22">
        <f t="shared" si="20"/>
        <v>0</v>
      </c>
      <c r="L618" s="22">
        <f t="shared" si="21"/>
        <v>0</v>
      </c>
    </row>
    <row r="619" spans="1:12" x14ac:dyDescent="0.25">
      <c r="A619" s="116" t="s">
        <v>689</v>
      </c>
      <c r="B619" s="101" t="s">
        <v>94</v>
      </c>
      <c r="C619" s="119">
        <v>1</v>
      </c>
      <c r="D619" s="113" t="s">
        <v>717</v>
      </c>
      <c r="E619" s="117" t="s">
        <v>737</v>
      </c>
      <c r="F619" s="113" t="s">
        <v>78</v>
      </c>
      <c r="G619" s="26">
        <v>2.4</v>
      </c>
      <c r="H619" s="114" t="s">
        <v>80</v>
      </c>
      <c r="I619" s="22">
        <v>4</v>
      </c>
      <c r="J619" s="112">
        <f>VLOOKUP(I619,'invulblad normen'!$A$10:$C$14,3,FALSE)</f>
        <v>0</v>
      </c>
      <c r="K619" s="22">
        <f t="shared" si="20"/>
        <v>0</v>
      </c>
      <c r="L619" s="22">
        <f t="shared" si="21"/>
        <v>0</v>
      </c>
    </row>
    <row r="620" spans="1:12" x14ac:dyDescent="0.25">
      <c r="A620" s="116" t="s">
        <v>689</v>
      </c>
      <c r="B620" s="101" t="s">
        <v>94</v>
      </c>
      <c r="C620" s="119">
        <v>1</v>
      </c>
      <c r="D620" s="113" t="s">
        <v>718</v>
      </c>
      <c r="E620" s="117"/>
      <c r="F620" s="113" t="s">
        <v>79</v>
      </c>
      <c r="G620" s="26">
        <v>17</v>
      </c>
      <c r="H620" s="114" t="s">
        <v>178</v>
      </c>
      <c r="I620" s="22">
        <v>1</v>
      </c>
      <c r="J620" s="112">
        <f>VLOOKUP(I620,'invulblad normen'!$A$10:$C$14,3,FALSE)</f>
        <v>0</v>
      </c>
      <c r="K620" s="22">
        <f t="shared" si="20"/>
        <v>0</v>
      </c>
      <c r="L620" s="22">
        <f t="shared" si="21"/>
        <v>0</v>
      </c>
    </row>
    <row r="621" spans="1:12" x14ac:dyDescent="0.25">
      <c r="A621" s="116" t="s">
        <v>689</v>
      </c>
      <c r="B621" s="101" t="s">
        <v>94</v>
      </c>
      <c r="C621" s="119">
        <v>1</v>
      </c>
      <c r="D621" s="113" t="s">
        <v>718</v>
      </c>
      <c r="E621" s="117"/>
      <c r="F621" s="113" t="s">
        <v>79</v>
      </c>
      <c r="G621" s="26">
        <v>17</v>
      </c>
      <c r="H621" s="114" t="s">
        <v>178</v>
      </c>
      <c r="I621" s="22">
        <v>1</v>
      </c>
      <c r="J621" s="112">
        <f>VLOOKUP(I621,'invulblad normen'!$A$10:$C$14,3,FALSE)</f>
        <v>0</v>
      </c>
      <c r="K621" s="22">
        <f t="shared" si="20"/>
        <v>0</v>
      </c>
      <c r="L621" s="22">
        <f t="shared" si="21"/>
        <v>0</v>
      </c>
    </row>
    <row r="622" spans="1:12" x14ac:dyDescent="0.25">
      <c r="A622" s="116" t="s">
        <v>689</v>
      </c>
      <c r="B622" s="101" t="s">
        <v>94</v>
      </c>
      <c r="C622" s="119">
        <v>1</v>
      </c>
      <c r="D622" s="113" t="s">
        <v>713</v>
      </c>
      <c r="E622" s="117" t="s">
        <v>738</v>
      </c>
      <c r="F622" s="102" t="s">
        <v>79</v>
      </c>
      <c r="G622" s="26">
        <v>58.9</v>
      </c>
      <c r="H622" s="114" t="s">
        <v>178</v>
      </c>
      <c r="I622" s="22">
        <v>1</v>
      </c>
      <c r="J622" s="112">
        <f>VLOOKUP(I622,'invulblad normen'!$A$10:$C$14,3,FALSE)</f>
        <v>0</v>
      </c>
      <c r="K622" s="22">
        <f t="shared" si="20"/>
        <v>0</v>
      </c>
      <c r="L622" s="22">
        <f t="shared" si="21"/>
        <v>0</v>
      </c>
    </row>
    <row r="623" spans="1:12" x14ac:dyDescent="0.25">
      <c r="A623" s="22" t="s">
        <v>138</v>
      </c>
      <c r="B623" s="22" t="s">
        <v>154</v>
      </c>
      <c r="C623" s="27">
        <v>0</v>
      </c>
      <c r="D623" s="24" t="s">
        <v>356</v>
      </c>
      <c r="E623" s="26" t="s">
        <v>288</v>
      </c>
      <c r="F623" s="24" t="s">
        <v>73</v>
      </c>
      <c r="G623" s="22">
        <v>13</v>
      </c>
      <c r="H623" s="22" t="s">
        <v>177</v>
      </c>
      <c r="I623" s="22">
        <v>3</v>
      </c>
      <c r="J623" s="112">
        <f>VLOOKUP(I623,'invulblad normen'!$A$10:$C$14,3,FALSE)</f>
        <v>0</v>
      </c>
      <c r="K623" s="22">
        <f t="shared" si="20"/>
        <v>0</v>
      </c>
      <c r="L623" s="22">
        <f t="shared" si="21"/>
        <v>0</v>
      </c>
    </row>
    <row r="624" spans="1:12" x14ac:dyDescent="0.25">
      <c r="A624" s="22" t="s">
        <v>138</v>
      </c>
      <c r="B624" s="22" t="s">
        <v>154</v>
      </c>
      <c r="C624" s="27">
        <v>0</v>
      </c>
      <c r="D624" s="24" t="s">
        <v>351</v>
      </c>
      <c r="E624" s="26" t="s">
        <v>290</v>
      </c>
      <c r="F624" s="24" t="s">
        <v>73</v>
      </c>
      <c r="G624" s="22">
        <v>20</v>
      </c>
      <c r="H624" s="22" t="s">
        <v>83</v>
      </c>
      <c r="I624" s="22">
        <v>3</v>
      </c>
      <c r="J624" s="112">
        <f>VLOOKUP(I624,'invulblad normen'!$A$10:$C$14,3,FALSE)</f>
        <v>0</v>
      </c>
      <c r="K624" s="22">
        <f t="shared" si="20"/>
        <v>0</v>
      </c>
      <c r="L624" s="22">
        <f t="shared" si="21"/>
        <v>0</v>
      </c>
    </row>
    <row r="625" spans="1:14" x14ac:dyDescent="0.25">
      <c r="A625" s="22" t="s">
        <v>138</v>
      </c>
      <c r="B625" s="22" t="s">
        <v>154</v>
      </c>
      <c r="C625" s="27">
        <v>0</v>
      </c>
      <c r="D625" s="115" t="s">
        <v>352</v>
      </c>
      <c r="E625" s="26" t="s">
        <v>289</v>
      </c>
      <c r="F625" s="24" t="s">
        <v>73</v>
      </c>
      <c r="G625" s="22">
        <v>53.8</v>
      </c>
      <c r="H625" s="22" t="s">
        <v>83</v>
      </c>
      <c r="I625" s="22">
        <v>3</v>
      </c>
      <c r="J625" s="112">
        <f>VLOOKUP(I625,'invulblad normen'!$A$10:$C$14,3,FALSE)</f>
        <v>0</v>
      </c>
      <c r="K625" s="22">
        <f t="shared" si="20"/>
        <v>0</v>
      </c>
      <c r="L625" s="22">
        <f t="shared" si="21"/>
        <v>0</v>
      </c>
    </row>
    <row r="626" spans="1:14" x14ac:dyDescent="0.25">
      <c r="A626" s="22" t="s">
        <v>138</v>
      </c>
      <c r="B626" s="22" t="s">
        <v>154</v>
      </c>
      <c r="C626" s="27">
        <v>0</v>
      </c>
      <c r="D626" s="24" t="s">
        <v>311</v>
      </c>
      <c r="E626" s="26" t="s">
        <v>286</v>
      </c>
      <c r="F626" s="22" t="s">
        <v>79</v>
      </c>
      <c r="G626" s="22">
        <v>5.5</v>
      </c>
      <c r="H626" s="22" t="s">
        <v>177</v>
      </c>
      <c r="I626" s="22">
        <v>1</v>
      </c>
      <c r="J626" s="112">
        <f>VLOOKUP(I626,'invulblad normen'!$A$10:$C$14,3,FALSE)</f>
        <v>0</v>
      </c>
      <c r="K626" s="22">
        <f t="shared" si="20"/>
        <v>0</v>
      </c>
      <c r="L626" s="22">
        <f t="shared" si="21"/>
        <v>0</v>
      </c>
    </row>
    <row r="627" spans="1:14" x14ac:dyDescent="0.25">
      <c r="A627" s="34" t="s">
        <v>428</v>
      </c>
      <c r="B627" s="34" t="s">
        <v>429</v>
      </c>
      <c r="C627" s="34" t="s">
        <v>476</v>
      </c>
      <c r="D627" s="34" t="s">
        <v>430</v>
      </c>
      <c r="E627" s="34" t="s">
        <v>483</v>
      </c>
      <c r="F627" s="24" t="s">
        <v>79</v>
      </c>
      <c r="G627" s="121">
        <v>38</v>
      </c>
      <c r="I627" s="22">
        <v>1</v>
      </c>
      <c r="J627" s="112">
        <f>VLOOKUP(I627,'invulblad normen'!$A$10:$C$14,3,FALSE)</f>
        <v>0</v>
      </c>
      <c r="K627" s="22">
        <f t="shared" si="20"/>
        <v>0</v>
      </c>
      <c r="L627" s="22">
        <f t="shared" si="21"/>
        <v>0</v>
      </c>
      <c r="N627" s="122"/>
    </row>
    <row r="628" spans="1:14" x14ac:dyDescent="0.25">
      <c r="A628" s="34" t="s">
        <v>428</v>
      </c>
      <c r="B628" s="34" t="s">
        <v>429</v>
      </c>
      <c r="C628" s="34" t="s">
        <v>476</v>
      </c>
      <c r="D628" s="34" t="s">
        <v>431</v>
      </c>
      <c r="E628" s="34" t="s">
        <v>484</v>
      </c>
      <c r="F628" s="53" t="s">
        <v>79</v>
      </c>
      <c r="G628" s="121">
        <v>8.25</v>
      </c>
      <c r="I628" s="22">
        <v>1</v>
      </c>
      <c r="J628" s="112">
        <f>VLOOKUP(I628,'invulblad normen'!$A$10:$C$14,3,FALSE)</f>
        <v>0</v>
      </c>
      <c r="K628" s="22">
        <f t="shared" si="20"/>
        <v>0</v>
      </c>
      <c r="L628" s="22">
        <f t="shared" si="21"/>
        <v>0</v>
      </c>
    </row>
    <row r="629" spans="1:14" x14ac:dyDescent="0.25">
      <c r="A629" s="34" t="s">
        <v>428</v>
      </c>
      <c r="B629" s="34" t="s">
        <v>429</v>
      </c>
      <c r="C629" s="34" t="s">
        <v>476</v>
      </c>
      <c r="D629" s="34" t="s">
        <v>432</v>
      </c>
      <c r="E629" s="34" t="s">
        <v>485</v>
      </c>
      <c r="F629" s="24" t="s">
        <v>73</v>
      </c>
      <c r="G629" s="121">
        <v>15</v>
      </c>
      <c r="I629" s="22">
        <v>3</v>
      </c>
      <c r="J629" s="112">
        <f>VLOOKUP(I629,'invulblad normen'!$A$10:$C$14,3,FALSE)</f>
        <v>0</v>
      </c>
      <c r="K629" s="22">
        <f t="shared" si="20"/>
        <v>0</v>
      </c>
      <c r="L629" s="22">
        <f t="shared" si="21"/>
        <v>0</v>
      </c>
    </row>
    <row r="630" spans="1:14" x14ac:dyDescent="0.25">
      <c r="A630" s="34" t="s">
        <v>428</v>
      </c>
      <c r="B630" s="34" t="s">
        <v>429</v>
      </c>
      <c r="C630" s="34" t="s">
        <v>476</v>
      </c>
      <c r="D630" s="34" t="s">
        <v>433</v>
      </c>
      <c r="E630" s="34" t="s">
        <v>486</v>
      </c>
      <c r="F630" s="24" t="s">
        <v>73</v>
      </c>
      <c r="G630" s="121">
        <v>11.25</v>
      </c>
      <c r="I630" s="22">
        <v>3</v>
      </c>
      <c r="J630" s="112">
        <f>VLOOKUP(I630,'invulblad normen'!$A$10:$C$14,3,FALSE)</f>
        <v>0</v>
      </c>
      <c r="K630" s="22">
        <f t="shared" si="20"/>
        <v>0</v>
      </c>
      <c r="L630" s="22">
        <f t="shared" si="21"/>
        <v>0</v>
      </c>
    </row>
    <row r="631" spans="1:14" x14ac:dyDescent="0.25">
      <c r="A631" s="34" t="s">
        <v>428</v>
      </c>
      <c r="B631" s="34" t="s">
        <v>429</v>
      </c>
      <c r="C631" s="34" t="s">
        <v>476</v>
      </c>
      <c r="D631" s="34" t="s">
        <v>434</v>
      </c>
      <c r="E631" s="34" t="s">
        <v>487</v>
      </c>
      <c r="F631" s="24" t="s">
        <v>73</v>
      </c>
      <c r="G631" s="121">
        <v>8.5</v>
      </c>
      <c r="I631" s="22">
        <v>3</v>
      </c>
      <c r="J631" s="112">
        <f>VLOOKUP(I631,'invulblad normen'!$A$10:$C$14,3,FALSE)</f>
        <v>0</v>
      </c>
      <c r="K631" s="22">
        <f t="shared" si="20"/>
        <v>0</v>
      </c>
      <c r="L631" s="22">
        <f t="shared" si="21"/>
        <v>0</v>
      </c>
    </row>
    <row r="632" spans="1:14" x14ac:dyDescent="0.25">
      <c r="A632" s="34" t="s">
        <v>428</v>
      </c>
      <c r="B632" s="34" t="s">
        <v>429</v>
      </c>
      <c r="C632" s="34" t="s">
        <v>476</v>
      </c>
      <c r="D632" s="34" t="s">
        <v>363</v>
      </c>
      <c r="E632" s="34" t="s">
        <v>488</v>
      </c>
      <c r="F632" s="24" t="s">
        <v>73</v>
      </c>
      <c r="G632" s="121">
        <v>54.25</v>
      </c>
      <c r="I632" s="22">
        <v>3</v>
      </c>
      <c r="J632" s="112">
        <f>VLOOKUP(I632,'invulblad normen'!$A$10:$C$14,3,FALSE)</f>
        <v>0</v>
      </c>
      <c r="K632" s="22">
        <f t="shared" si="20"/>
        <v>0</v>
      </c>
      <c r="L632" s="22">
        <f t="shared" si="21"/>
        <v>0</v>
      </c>
    </row>
    <row r="633" spans="1:14" x14ac:dyDescent="0.25">
      <c r="A633" s="34" t="s">
        <v>428</v>
      </c>
      <c r="B633" s="34" t="s">
        <v>429</v>
      </c>
      <c r="C633" s="34" t="s">
        <v>476</v>
      </c>
      <c r="D633" s="34" t="s">
        <v>435</v>
      </c>
      <c r="E633" s="34" t="s">
        <v>489</v>
      </c>
      <c r="F633" s="113" t="s">
        <v>91</v>
      </c>
      <c r="G633" s="121">
        <v>5.5</v>
      </c>
      <c r="I633" s="22">
        <v>5</v>
      </c>
      <c r="J633" s="112">
        <f>VLOOKUP(I633,'invulblad normen'!$A$10:$C$14,3,FALSE)</f>
        <v>0</v>
      </c>
      <c r="K633" s="22">
        <f t="shared" si="20"/>
        <v>0</v>
      </c>
      <c r="L633" s="22">
        <f t="shared" si="21"/>
        <v>0</v>
      </c>
    </row>
    <row r="634" spans="1:14" x14ac:dyDescent="0.25">
      <c r="A634" s="34" t="s">
        <v>428</v>
      </c>
      <c r="B634" s="34" t="s">
        <v>429</v>
      </c>
      <c r="C634" s="34" t="s">
        <v>476</v>
      </c>
      <c r="D634" s="34" t="s">
        <v>436</v>
      </c>
      <c r="E634" s="34" t="s">
        <v>490</v>
      </c>
      <c r="F634" s="113" t="s">
        <v>79</v>
      </c>
      <c r="G634" s="121">
        <v>6</v>
      </c>
      <c r="I634" s="22">
        <v>1</v>
      </c>
      <c r="J634" s="112">
        <f>VLOOKUP(I634,'invulblad normen'!$A$10:$C$14,3,FALSE)</f>
        <v>0</v>
      </c>
      <c r="K634" s="22">
        <f t="shared" si="20"/>
        <v>0</v>
      </c>
      <c r="L634" s="22">
        <f t="shared" si="21"/>
        <v>0</v>
      </c>
    </row>
    <row r="635" spans="1:14" x14ac:dyDescent="0.25">
      <c r="A635" s="34" t="s">
        <v>428</v>
      </c>
      <c r="B635" s="34" t="s">
        <v>429</v>
      </c>
      <c r="C635" s="34" t="s">
        <v>476</v>
      </c>
      <c r="D635" s="34" t="s">
        <v>437</v>
      </c>
      <c r="E635" s="34" t="s">
        <v>491</v>
      </c>
      <c r="F635" s="53" t="s">
        <v>79</v>
      </c>
      <c r="G635" s="121">
        <v>100</v>
      </c>
      <c r="I635" s="22">
        <v>1</v>
      </c>
      <c r="J635" s="112">
        <f>VLOOKUP(I635,'invulblad normen'!$A$10:$C$14,3,FALSE)</f>
        <v>0</v>
      </c>
      <c r="K635" s="22">
        <f t="shared" si="20"/>
        <v>0</v>
      </c>
      <c r="L635" s="22">
        <f t="shared" si="21"/>
        <v>0</v>
      </c>
    </row>
    <row r="636" spans="1:14" x14ac:dyDescent="0.25">
      <c r="A636" s="34" t="s">
        <v>428</v>
      </c>
      <c r="B636" s="34" t="s">
        <v>429</v>
      </c>
      <c r="C636" s="34" t="s">
        <v>476</v>
      </c>
      <c r="D636" s="34" t="s">
        <v>438</v>
      </c>
      <c r="E636" s="34" t="s">
        <v>492</v>
      </c>
      <c r="F636" s="53" t="s">
        <v>79</v>
      </c>
      <c r="G636" s="121">
        <v>10</v>
      </c>
      <c r="I636" s="22">
        <v>1</v>
      </c>
      <c r="J636" s="112">
        <f>VLOOKUP(I636,'invulblad normen'!$A$10:$C$14,3,FALSE)</f>
        <v>0</v>
      </c>
      <c r="K636" s="22">
        <f t="shared" si="20"/>
        <v>0</v>
      </c>
      <c r="L636" s="22">
        <f t="shared" si="21"/>
        <v>0</v>
      </c>
    </row>
    <row r="637" spans="1:14" x14ac:dyDescent="0.25">
      <c r="A637" s="34" t="s">
        <v>428</v>
      </c>
      <c r="B637" s="34" t="s">
        <v>429</v>
      </c>
      <c r="C637" s="34" t="s">
        <v>476</v>
      </c>
      <c r="D637" s="34" t="s">
        <v>439</v>
      </c>
      <c r="E637" s="34" t="s">
        <v>493</v>
      </c>
      <c r="F637" s="53" t="s">
        <v>78</v>
      </c>
      <c r="G637" s="121">
        <v>0</v>
      </c>
      <c r="I637" s="22">
        <v>4</v>
      </c>
      <c r="J637" s="112">
        <f>VLOOKUP(I637,'invulblad normen'!$A$10:$C$14,3,FALSE)</f>
        <v>0</v>
      </c>
      <c r="K637" s="22">
        <f t="shared" si="20"/>
        <v>0</v>
      </c>
      <c r="L637" s="22">
        <f t="shared" si="21"/>
        <v>0</v>
      </c>
    </row>
    <row r="638" spans="1:14" x14ac:dyDescent="0.25">
      <c r="A638" s="34" t="s">
        <v>428</v>
      </c>
      <c r="B638" s="34" t="s">
        <v>429</v>
      </c>
      <c r="C638" s="34" t="s">
        <v>476</v>
      </c>
      <c r="D638" s="34" t="s">
        <v>440</v>
      </c>
      <c r="E638" s="34" t="s">
        <v>494</v>
      </c>
      <c r="F638" s="53" t="s">
        <v>78</v>
      </c>
      <c r="G638" s="121">
        <v>8</v>
      </c>
      <c r="I638" s="22">
        <v>4</v>
      </c>
      <c r="J638" s="112">
        <f>VLOOKUP(I638,'invulblad normen'!$A$10:$C$14,3,FALSE)</f>
        <v>0</v>
      </c>
      <c r="K638" s="22">
        <f t="shared" si="20"/>
        <v>0</v>
      </c>
      <c r="L638" s="22">
        <f t="shared" si="21"/>
        <v>0</v>
      </c>
    </row>
    <row r="639" spans="1:14" x14ac:dyDescent="0.25">
      <c r="A639" s="34" t="s">
        <v>428</v>
      </c>
      <c r="B639" s="34" t="s">
        <v>429</v>
      </c>
      <c r="C639" s="34" t="s">
        <v>476</v>
      </c>
      <c r="D639" s="34" t="s">
        <v>441</v>
      </c>
      <c r="E639" s="34" t="s">
        <v>495</v>
      </c>
      <c r="F639" s="53" t="s">
        <v>78</v>
      </c>
      <c r="G639" s="121">
        <v>5.5</v>
      </c>
      <c r="I639" s="22">
        <v>4</v>
      </c>
      <c r="J639" s="112">
        <f>VLOOKUP(I639,'invulblad normen'!$A$10:$C$14,3,FALSE)</f>
        <v>0</v>
      </c>
      <c r="K639" s="22">
        <f t="shared" si="20"/>
        <v>0</v>
      </c>
      <c r="L639" s="22">
        <f t="shared" si="21"/>
        <v>0</v>
      </c>
    </row>
    <row r="640" spans="1:14" x14ac:dyDescent="0.25">
      <c r="A640" s="34" t="s">
        <v>428</v>
      </c>
      <c r="B640" s="34" t="s">
        <v>429</v>
      </c>
      <c r="C640" s="34" t="s">
        <v>476</v>
      </c>
      <c r="D640" s="34" t="s">
        <v>442</v>
      </c>
      <c r="E640" s="34" t="s">
        <v>496</v>
      </c>
      <c r="F640" s="53" t="s">
        <v>74</v>
      </c>
      <c r="G640" s="121">
        <v>48</v>
      </c>
      <c r="I640" s="22">
        <v>2</v>
      </c>
      <c r="J640" s="112">
        <f>VLOOKUP(I640,'invulblad normen'!$A$10:$C$14,3,FALSE)</f>
        <v>0</v>
      </c>
      <c r="K640" s="22">
        <f t="shared" si="20"/>
        <v>0</v>
      </c>
      <c r="L640" s="22">
        <f t="shared" si="21"/>
        <v>0</v>
      </c>
    </row>
    <row r="641" spans="1:12" x14ac:dyDescent="0.25">
      <c r="A641" s="34" t="s">
        <v>428</v>
      </c>
      <c r="B641" s="34" t="s">
        <v>429</v>
      </c>
      <c r="C641" s="34" t="s">
        <v>476</v>
      </c>
      <c r="D641" s="34" t="s">
        <v>443</v>
      </c>
      <c r="E641" s="34" t="s">
        <v>497</v>
      </c>
      <c r="F641" s="53" t="s">
        <v>74</v>
      </c>
      <c r="G641" s="121">
        <v>48</v>
      </c>
      <c r="I641" s="22">
        <v>2</v>
      </c>
      <c r="J641" s="112">
        <f>VLOOKUP(I641,'invulblad normen'!$A$10:$C$14,3,FALSE)</f>
        <v>0</v>
      </c>
      <c r="K641" s="22">
        <f t="shared" si="20"/>
        <v>0</v>
      </c>
      <c r="L641" s="22">
        <f t="shared" si="21"/>
        <v>0</v>
      </c>
    </row>
    <row r="642" spans="1:12" x14ac:dyDescent="0.25">
      <c r="A642" s="34" t="s">
        <v>428</v>
      </c>
      <c r="B642" s="34" t="s">
        <v>429</v>
      </c>
      <c r="C642" s="34" t="s">
        <v>476</v>
      </c>
      <c r="D642" s="34" t="s">
        <v>444</v>
      </c>
      <c r="E642" s="34" t="s">
        <v>498</v>
      </c>
      <c r="F642" s="53" t="s">
        <v>74</v>
      </c>
      <c r="G642" s="121">
        <v>48</v>
      </c>
      <c r="I642" s="22">
        <v>2</v>
      </c>
      <c r="J642" s="112">
        <f>VLOOKUP(I642,'invulblad normen'!$A$10:$C$14,3,FALSE)</f>
        <v>0</v>
      </c>
      <c r="K642" s="22">
        <f t="shared" si="20"/>
        <v>0</v>
      </c>
      <c r="L642" s="22">
        <f t="shared" si="21"/>
        <v>0</v>
      </c>
    </row>
    <row r="643" spans="1:12" x14ac:dyDescent="0.25">
      <c r="A643" s="34" t="s">
        <v>428</v>
      </c>
      <c r="B643" s="34" t="s">
        <v>429</v>
      </c>
      <c r="C643" s="34" t="s">
        <v>476</v>
      </c>
      <c r="D643" s="34" t="s">
        <v>445</v>
      </c>
      <c r="E643" s="34" t="s">
        <v>499</v>
      </c>
      <c r="F643" s="53" t="s">
        <v>74</v>
      </c>
      <c r="G643" s="121">
        <v>50</v>
      </c>
      <c r="I643" s="22">
        <v>2</v>
      </c>
      <c r="J643" s="112">
        <f>VLOOKUP(I643,'invulblad normen'!$A$10:$C$14,3,FALSE)</f>
        <v>0</v>
      </c>
      <c r="K643" s="22">
        <f t="shared" si="20"/>
        <v>0</v>
      </c>
      <c r="L643" s="22">
        <f t="shared" si="21"/>
        <v>0</v>
      </c>
    </row>
    <row r="644" spans="1:12" x14ac:dyDescent="0.25">
      <c r="A644" s="34" t="s">
        <v>428</v>
      </c>
      <c r="B644" s="34" t="s">
        <v>429</v>
      </c>
      <c r="C644" s="34" t="s">
        <v>476</v>
      </c>
      <c r="D644" s="34" t="s">
        <v>446</v>
      </c>
      <c r="E644" s="34" t="s">
        <v>500</v>
      </c>
      <c r="F644" s="53" t="s">
        <v>74</v>
      </c>
      <c r="G644" s="121">
        <v>53</v>
      </c>
      <c r="I644" s="22">
        <v>2</v>
      </c>
      <c r="J644" s="112">
        <f>VLOOKUP(I644,'invulblad normen'!$A$10:$C$14,3,FALSE)</f>
        <v>0</v>
      </c>
      <c r="K644" s="22">
        <f t="shared" si="20"/>
        <v>0</v>
      </c>
      <c r="L644" s="22">
        <f t="shared" si="21"/>
        <v>0</v>
      </c>
    </row>
    <row r="645" spans="1:12" x14ac:dyDescent="0.25">
      <c r="A645" s="34" t="s">
        <v>428</v>
      </c>
      <c r="B645" s="34" t="s">
        <v>429</v>
      </c>
      <c r="C645" s="34" t="s">
        <v>477</v>
      </c>
      <c r="D645" s="34" t="s">
        <v>447</v>
      </c>
      <c r="E645" s="34" t="s">
        <v>501</v>
      </c>
      <c r="F645" s="53" t="s">
        <v>79</v>
      </c>
      <c r="G645" s="121">
        <v>7</v>
      </c>
      <c r="I645" s="22">
        <v>1</v>
      </c>
      <c r="J645" s="112">
        <f>VLOOKUP(I645,'invulblad normen'!$A$10:$C$14,3,FALSE)</f>
        <v>0</v>
      </c>
      <c r="K645" s="22">
        <f t="shared" si="20"/>
        <v>0</v>
      </c>
      <c r="L645" s="22">
        <f t="shared" si="21"/>
        <v>0</v>
      </c>
    </row>
    <row r="646" spans="1:12" x14ac:dyDescent="0.25">
      <c r="A646" s="34" t="s">
        <v>428</v>
      </c>
      <c r="B646" s="34" t="s">
        <v>429</v>
      </c>
      <c r="C646" s="34" t="s">
        <v>477</v>
      </c>
      <c r="D646" s="34" t="s">
        <v>448</v>
      </c>
      <c r="E646" s="34" t="s">
        <v>502</v>
      </c>
      <c r="F646" s="53" t="s">
        <v>79</v>
      </c>
      <c r="G646" s="121">
        <v>5.75</v>
      </c>
      <c r="I646" s="22">
        <v>1</v>
      </c>
      <c r="J646" s="112">
        <f>VLOOKUP(I646,'invulblad normen'!$A$10:$C$14,3,FALSE)</f>
        <v>0</v>
      </c>
      <c r="K646" s="22">
        <f t="shared" si="20"/>
        <v>0</v>
      </c>
      <c r="L646" s="22">
        <f t="shared" si="21"/>
        <v>0</v>
      </c>
    </row>
    <row r="647" spans="1:12" x14ac:dyDescent="0.25">
      <c r="A647" s="34" t="s">
        <v>428</v>
      </c>
      <c r="B647" s="34" t="s">
        <v>429</v>
      </c>
      <c r="C647" s="34" t="s">
        <v>478</v>
      </c>
      <c r="D647" s="34" t="s">
        <v>449</v>
      </c>
      <c r="E647" s="34" t="s">
        <v>503</v>
      </c>
      <c r="F647" s="53" t="s">
        <v>79</v>
      </c>
      <c r="G647" s="121">
        <v>110.5</v>
      </c>
      <c r="I647" s="22">
        <v>1</v>
      </c>
      <c r="J647" s="112">
        <f>VLOOKUP(I647,'invulblad normen'!$A$10:$C$14,3,FALSE)</f>
        <v>0</v>
      </c>
      <c r="K647" s="22">
        <f t="shared" si="20"/>
        <v>0</v>
      </c>
      <c r="L647" s="22">
        <f t="shared" si="21"/>
        <v>0</v>
      </c>
    </row>
    <row r="648" spans="1:12" x14ac:dyDescent="0.25">
      <c r="A648" s="34" t="s">
        <v>428</v>
      </c>
      <c r="B648" s="34" t="s">
        <v>429</v>
      </c>
      <c r="C648" s="34" t="s">
        <v>478</v>
      </c>
      <c r="D648" s="34" t="s">
        <v>450</v>
      </c>
      <c r="E648" s="34" t="s">
        <v>504</v>
      </c>
      <c r="F648" s="53" t="s">
        <v>78</v>
      </c>
      <c r="G648" s="121">
        <v>5.5</v>
      </c>
      <c r="I648" s="22">
        <v>4</v>
      </c>
      <c r="J648" s="112">
        <f>VLOOKUP(I648,'invulblad normen'!$A$10:$C$14,3,FALSE)</f>
        <v>0</v>
      </c>
      <c r="K648" s="22">
        <f t="shared" si="20"/>
        <v>0</v>
      </c>
      <c r="L648" s="22">
        <f t="shared" si="21"/>
        <v>0</v>
      </c>
    </row>
    <row r="649" spans="1:12" x14ac:dyDescent="0.25">
      <c r="A649" s="34" t="s">
        <v>428</v>
      </c>
      <c r="B649" s="34" t="s">
        <v>429</v>
      </c>
      <c r="C649" s="34" t="s">
        <v>478</v>
      </c>
      <c r="D649" s="34" t="s">
        <v>451</v>
      </c>
      <c r="E649" s="34" t="s">
        <v>505</v>
      </c>
      <c r="F649" s="53" t="s">
        <v>74</v>
      </c>
      <c r="G649" s="121">
        <v>156.5</v>
      </c>
      <c r="I649" s="22">
        <v>2</v>
      </c>
      <c r="J649" s="112">
        <f>VLOOKUP(I649,'invulblad normen'!$A$10:$C$14,3,FALSE)</f>
        <v>0</v>
      </c>
      <c r="K649" s="22">
        <f t="shared" si="20"/>
        <v>0</v>
      </c>
      <c r="L649" s="22">
        <f t="shared" si="21"/>
        <v>0</v>
      </c>
    </row>
    <row r="650" spans="1:12" x14ac:dyDescent="0.25">
      <c r="A650" s="34" t="s">
        <v>428</v>
      </c>
      <c r="B650" s="34" t="s">
        <v>429</v>
      </c>
      <c r="C650" s="34" t="s">
        <v>478</v>
      </c>
      <c r="D650" s="34" t="s">
        <v>452</v>
      </c>
      <c r="E650" s="34" t="s">
        <v>506</v>
      </c>
      <c r="F650" s="53" t="s">
        <v>74</v>
      </c>
      <c r="G650" s="121">
        <v>62.5</v>
      </c>
      <c r="I650" s="22">
        <v>2</v>
      </c>
      <c r="J650" s="112">
        <f>VLOOKUP(I650,'invulblad normen'!$A$10:$C$14,3,FALSE)</f>
        <v>0</v>
      </c>
      <c r="K650" s="22">
        <f t="shared" si="20"/>
        <v>0</v>
      </c>
      <c r="L650" s="22">
        <f t="shared" si="21"/>
        <v>0</v>
      </c>
    </row>
    <row r="651" spans="1:12" x14ac:dyDescent="0.25">
      <c r="A651" s="34" t="s">
        <v>428</v>
      </c>
      <c r="B651" s="34" t="s">
        <v>429</v>
      </c>
      <c r="C651" s="34" t="s">
        <v>478</v>
      </c>
      <c r="D651" s="34" t="s">
        <v>453</v>
      </c>
      <c r="E651" s="34" t="s">
        <v>507</v>
      </c>
      <c r="F651" s="53" t="s">
        <v>74</v>
      </c>
      <c r="G651" s="121">
        <v>62.5</v>
      </c>
      <c r="I651" s="22">
        <v>2</v>
      </c>
      <c r="J651" s="112">
        <f>VLOOKUP(I651,'invulblad normen'!$A$10:$C$14,3,FALSE)</f>
        <v>0</v>
      </c>
      <c r="K651" s="22">
        <f t="shared" si="20"/>
        <v>0</v>
      </c>
      <c r="L651" s="22">
        <f t="shared" si="21"/>
        <v>0</v>
      </c>
    </row>
    <row r="652" spans="1:12" x14ac:dyDescent="0.25">
      <c r="A652" s="34" t="s">
        <v>428</v>
      </c>
      <c r="B652" s="34" t="s">
        <v>429</v>
      </c>
      <c r="C652" s="34" t="s">
        <v>478</v>
      </c>
      <c r="D652" s="34" t="s">
        <v>454</v>
      </c>
      <c r="E652" s="34" t="s">
        <v>508</v>
      </c>
      <c r="F652" s="53" t="s">
        <v>74</v>
      </c>
      <c r="G652" s="121">
        <v>56</v>
      </c>
      <c r="I652" s="22">
        <v>2</v>
      </c>
      <c r="J652" s="112">
        <f>VLOOKUP(I652,'invulblad normen'!$A$10:$C$14,3,FALSE)</f>
        <v>0</v>
      </c>
      <c r="K652" s="22">
        <f t="shared" si="20"/>
        <v>0</v>
      </c>
      <c r="L652" s="22">
        <f t="shared" si="21"/>
        <v>0</v>
      </c>
    </row>
    <row r="653" spans="1:12" x14ac:dyDescent="0.25">
      <c r="A653" s="34" t="s">
        <v>428</v>
      </c>
      <c r="B653" s="34" t="s">
        <v>429</v>
      </c>
      <c r="C653" s="34" t="s">
        <v>478</v>
      </c>
      <c r="D653" s="34" t="s">
        <v>455</v>
      </c>
      <c r="E653" s="34" t="s">
        <v>509</v>
      </c>
      <c r="F653" s="53" t="s">
        <v>74</v>
      </c>
      <c r="G653" s="121">
        <v>62.5</v>
      </c>
      <c r="I653" s="22">
        <v>2</v>
      </c>
      <c r="J653" s="112">
        <f>VLOOKUP(I653,'invulblad normen'!$A$10:$C$14,3,FALSE)</f>
        <v>0</v>
      </c>
      <c r="K653" s="22">
        <f t="shared" si="20"/>
        <v>0</v>
      </c>
      <c r="L653" s="22">
        <f t="shared" si="21"/>
        <v>0</v>
      </c>
    </row>
    <row r="654" spans="1:12" x14ac:dyDescent="0.25">
      <c r="A654" s="34" t="s">
        <v>428</v>
      </c>
      <c r="B654" s="34" t="s">
        <v>429</v>
      </c>
      <c r="C654" s="34" t="s">
        <v>478</v>
      </c>
      <c r="D654" s="34" t="s">
        <v>456</v>
      </c>
      <c r="E654" s="34" t="s">
        <v>510</v>
      </c>
      <c r="F654" s="53" t="s">
        <v>74</v>
      </c>
      <c r="G654" s="121">
        <v>57</v>
      </c>
      <c r="I654" s="22">
        <v>2</v>
      </c>
      <c r="J654" s="112">
        <f>VLOOKUP(I654,'invulblad normen'!$A$10:$C$14,3,FALSE)</f>
        <v>0</v>
      </c>
      <c r="K654" s="22">
        <f t="shared" si="20"/>
        <v>0</v>
      </c>
      <c r="L654" s="22">
        <f t="shared" si="21"/>
        <v>0</v>
      </c>
    </row>
    <row r="655" spans="1:12" x14ac:dyDescent="0.25">
      <c r="A655" s="34" t="s">
        <v>428</v>
      </c>
      <c r="B655" s="34" t="s">
        <v>429</v>
      </c>
      <c r="C655" s="34" t="s">
        <v>478</v>
      </c>
      <c r="D655" s="34" t="s">
        <v>457</v>
      </c>
      <c r="E655" s="34" t="s">
        <v>511</v>
      </c>
      <c r="F655" s="53" t="s">
        <v>74</v>
      </c>
      <c r="G655" s="121">
        <v>50</v>
      </c>
      <c r="I655" s="22">
        <v>2</v>
      </c>
      <c r="J655" s="112">
        <f>VLOOKUP(I655,'invulblad normen'!$A$10:$C$14,3,FALSE)</f>
        <v>0</v>
      </c>
      <c r="K655" s="22">
        <f t="shared" ref="K655:K658" si="22">J655*G655</f>
        <v>0</v>
      </c>
      <c r="L655" s="22">
        <f t="shared" ref="L655:L669" si="23">K655/200</f>
        <v>0</v>
      </c>
    </row>
    <row r="656" spans="1:12" x14ac:dyDescent="0.25">
      <c r="A656" s="34" t="s">
        <v>428</v>
      </c>
      <c r="B656" s="34" t="s">
        <v>429</v>
      </c>
      <c r="C656" s="34" t="s">
        <v>478</v>
      </c>
      <c r="D656" s="34" t="s">
        <v>458</v>
      </c>
      <c r="E656" s="34" t="s">
        <v>512</v>
      </c>
      <c r="F656" s="53" t="s">
        <v>79</v>
      </c>
      <c r="G656" s="121">
        <v>12.5</v>
      </c>
      <c r="I656" s="22">
        <v>1</v>
      </c>
      <c r="J656" s="112">
        <f>VLOOKUP(I656,'invulblad normen'!$A$10:$C$14,3,FALSE)</f>
        <v>0</v>
      </c>
      <c r="K656" s="22">
        <f t="shared" si="22"/>
        <v>0</v>
      </c>
      <c r="L656" s="22">
        <f t="shared" si="23"/>
        <v>0</v>
      </c>
    </row>
    <row r="657" spans="1:12" x14ac:dyDescent="0.25">
      <c r="A657" s="34" t="s">
        <v>428</v>
      </c>
      <c r="B657" s="34" t="s">
        <v>429</v>
      </c>
      <c r="C657" s="34" t="s">
        <v>478</v>
      </c>
      <c r="D657" s="34" t="s">
        <v>441</v>
      </c>
      <c r="E657" s="34" t="s">
        <v>513</v>
      </c>
      <c r="F657" s="53" t="s">
        <v>78</v>
      </c>
      <c r="G657" s="121">
        <v>5.5</v>
      </c>
      <c r="I657" s="22">
        <v>4</v>
      </c>
      <c r="J657" s="112">
        <f>VLOOKUP(I657,'invulblad normen'!$A$10:$C$14,3,FALSE)</f>
        <v>0</v>
      </c>
      <c r="K657" s="22">
        <f t="shared" si="22"/>
        <v>0</v>
      </c>
      <c r="L657" s="22">
        <f t="shared" si="23"/>
        <v>0</v>
      </c>
    </row>
    <row r="658" spans="1:12" x14ac:dyDescent="0.25">
      <c r="A658" s="34" t="s">
        <v>428</v>
      </c>
      <c r="B658" s="34" t="s">
        <v>429</v>
      </c>
      <c r="C658" s="34" t="s">
        <v>478</v>
      </c>
      <c r="D658" s="34" t="s">
        <v>441</v>
      </c>
      <c r="E658" s="34" t="s">
        <v>514</v>
      </c>
      <c r="F658" s="53" t="s">
        <v>78</v>
      </c>
      <c r="G658" s="121">
        <v>5.5</v>
      </c>
      <c r="I658" s="22">
        <v>4</v>
      </c>
      <c r="J658" s="112">
        <f>VLOOKUP(I658,'invulblad normen'!$A$10:$C$14,3,FALSE)</f>
        <v>0</v>
      </c>
      <c r="K658" s="22">
        <f t="shared" si="22"/>
        <v>0</v>
      </c>
      <c r="L658" s="22">
        <f t="shared" si="23"/>
        <v>0</v>
      </c>
    </row>
    <row r="659" spans="1:12" x14ac:dyDescent="0.25">
      <c r="A659" s="34" t="s">
        <v>428</v>
      </c>
      <c r="B659" s="34" t="s">
        <v>429</v>
      </c>
      <c r="C659" s="34" t="s">
        <v>478</v>
      </c>
      <c r="D659" s="34" t="s">
        <v>441</v>
      </c>
      <c r="E659" s="34" t="s">
        <v>515</v>
      </c>
      <c r="F659" s="53" t="s">
        <v>78</v>
      </c>
      <c r="G659" s="121">
        <v>5.5</v>
      </c>
      <c r="I659" s="22">
        <v>4</v>
      </c>
      <c r="J659" s="112">
        <f>VLOOKUP(I659,'invulblad normen'!$A$10:$C$14,3,FALSE)</f>
        <v>0</v>
      </c>
      <c r="K659" s="22">
        <f t="shared" ref="K659:K681" si="24">J659*G659</f>
        <v>0</v>
      </c>
      <c r="L659" s="22">
        <f t="shared" si="23"/>
        <v>0</v>
      </c>
    </row>
    <row r="660" spans="1:12" x14ac:dyDescent="0.25">
      <c r="A660" s="34" t="s">
        <v>428</v>
      </c>
      <c r="B660" s="34" t="s">
        <v>429</v>
      </c>
      <c r="C660" s="54" t="s">
        <v>479</v>
      </c>
      <c r="D660" s="34" t="s">
        <v>459</v>
      </c>
      <c r="E660" s="34" t="s">
        <v>516</v>
      </c>
      <c r="F660" s="53" t="s">
        <v>79</v>
      </c>
      <c r="G660" s="121">
        <v>3.5</v>
      </c>
      <c r="I660" s="22">
        <v>1</v>
      </c>
      <c r="J660" s="112">
        <f>VLOOKUP(I660,'invulblad normen'!$A$10:$C$14,3,FALSE)</f>
        <v>0</v>
      </c>
      <c r="K660" s="22">
        <f t="shared" si="24"/>
        <v>0</v>
      </c>
      <c r="L660" s="22">
        <f t="shared" si="23"/>
        <v>0</v>
      </c>
    </row>
    <row r="661" spans="1:12" x14ac:dyDescent="0.25">
      <c r="A661" s="34" t="s">
        <v>428</v>
      </c>
      <c r="B661" s="34" t="s">
        <v>429</v>
      </c>
      <c r="C661" s="54" t="s">
        <v>479</v>
      </c>
      <c r="D661" s="34" t="s">
        <v>460</v>
      </c>
      <c r="E661" s="34" t="s">
        <v>517</v>
      </c>
      <c r="F661" s="53" t="s">
        <v>79</v>
      </c>
      <c r="G661" s="121">
        <v>365</v>
      </c>
      <c r="I661" s="22">
        <v>1</v>
      </c>
      <c r="J661" s="112">
        <f>VLOOKUP(I661,'invulblad normen'!$A$10:$C$14,3,FALSE)</f>
        <v>0</v>
      </c>
      <c r="K661" s="22">
        <f t="shared" si="24"/>
        <v>0</v>
      </c>
      <c r="L661" s="22">
        <f t="shared" si="23"/>
        <v>0</v>
      </c>
    </row>
    <row r="662" spans="1:12" x14ac:dyDescent="0.25">
      <c r="A662" s="34" t="s">
        <v>428</v>
      </c>
      <c r="B662" s="34" t="s">
        <v>429</v>
      </c>
      <c r="C662" s="54" t="s">
        <v>479</v>
      </c>
      <c r="D662" s="34" t="s">
        <v>461</v>
      </c>
      <c r="E662" s="34" t="s">
        <v>518</v>
      </c>
      <c r="F662" s="53" t="s">
        <v>74</v>
      </c>
      <c r="G662" s="121">
        <v>50</v>
      </c>
      <c r="I662" s="22">
        <v>2</v>
      </c>
      <c r="J662" s="112">
        <f>VLOOKUP(I662,'invulblad normen'!$A$10:$C$14,3,FALSE)</f>
        <v>0</v>
      </c>
      <c r="K662" s="22">
        <f t="shared" si="24"/>
        <v>0</v>
      </c>
      <c r="L662" s="22">
        <f t="shared" si="23"/>
        <v>0</v>
      </c>
    </row>
    <row r="663" spans="1:12" x14ac:dyDescent="0.25">
      <c r="A663" s="34" t="s">
        <v>428</v>
      </c>
      <c r="B663" s="34" t="s">
        <v>429</v>
      </c>
      <c r="C663" s="54" t="s">
        <v>479</v>
      </c>
      <c r="D663" s="34" t="s">
        <v>462</v>
      </c>
      <c r="E663" s="34" t="s">
        <v>519</v>
      </c>
      <c r="F663" s="53" t="s">
        <v>74</v>
      </c>
      <c r="G663" s="121">
        <v>62.5</v>
      </c>
      <c r="I663" s="22">
        <v>2</v>
      </c>
      <c r="J663" s="112">
        <f>VLOOKUP(I663,'invulblad normen'!$A$10:$C$14,3,FALSE)</f>
        <v>0</v>
      </c>
      <c r="K663" s="22">
        <f t="shared" si="24"/>
        <v>0</v>
      </c>
      <c r="L663" s="22">
        <f t="shared" si="23"/>
        <v>0</v>
      </c>
    </row>
    <row r="664" spans="1:12" x14ac:dyDescent="0.25">
      <c r="A664" s="34" t="s">
        <v>428</v>
      </c>
      <c r="B664" s="34" t="s">
        <v>429</v>
      </c>
      <c r="C664" s="54" t="s">
        <v>479</v>
      </c>
      <c r="D664" s="34" t="s">
        <v>463</v>
      </c>
      <c r="E664" s="34" t="s">
        <v>520</v>
      </c>
      <c r="F664" s="53" t="s">
        <v>74</v>
      </c>
      <c r="G664" s="121">
        <v>48</v>
      </c>
      <c r="I664" s="22">
        <v>2</v>
      </c>
      <c r="J664" s="112">
        <f>VLOOKUP(I664,'invulblad normen'!$A$10:$C$14,3,FALSE)</f>
        <v>0</v>
      </c>
      <c r="K664" s="22">
        <f t="shared" si="24"/>
        <v>0</v>
      </c>
      <c r="L664" s="22">
        <f t="shared" si="23"/>
        <v>0</v>
      </c>
    </row>
    <row r="665" spans="1:12" x14ac:dyDescent="0.25">
      <c r="A665" s="34" t="s">
        <v>428</v>
      </c>
      <c r="B665" s="34" t="s">
        <v>429</v>
      </c>
      <c r="C665" s="54" t="s">
        <v>479</v>
      </c>
      <c r="D665" s="34" t="s">
        <v>464</v>
      </c>
      <c r="E665" s="34" t="s">
        <v>521</v>
      </c>
      <c r="F665" s="53" t="s">
        <v>74</v>
      </c>
      <c r="G665" s="121">
        <v>48</v>
      </c>
      <c r="I665" s="22">
        <v>2</v>
      </c>
      <c r="J665" s="112">
        <f>VLOOKUP(I665,'invulblad normen'!$A$10:$C$14,3,FALSE)</f>
        <v>0</v>
      </c>
      <c r="K665" s="22">
        <f t="shared" si="24"/>
        <v>0</v>
      </c>
      <c r="L665" s="22">
        <f t="shared" si="23"/>
        <v>0</v>
      </c>
    </row>
    <row r="666" spans="1:12" x14ac:dyDescent="0.25">
      <c r="A666" s="34" t="s">
        <v>428</v>
      </c>
      <c r="B666" s="34" t="s">
        <v>429</v>
      </c>
      <c r="C666" s="54" t="s">
        <v>479</v>
      </c>
      <c r="D666" s="34" t="s">
        <v>465</v>
      </c>
      <c r="E666" s="34" t="s">
        <v>522</v>
      </c>
      <c r="F666" s="53" t="s">
        <v>74</v>
      </c>
      <c r="G666" s="121">
        <v>48</v>
      </c>
      <c r="I666" s="22">
        <v>2</v>
      </c>
      <c r="J666" s="112">
        <f>VLOOKUP(I666,'invulblad normen'!$A$10:$C$14,3,FALSE)</f>
        <v>0</v>
      </c>
      <c r="K666" s="22">
        <f t="shared" si="24"/>
        <v>0</v>
      </c>
      <c r="L666" s="22">
        <f t="shared" si="23"/>
        <v>0</v>
      </c>
    </row>
    <row r="667" spans="1:12" x14ac:dyDescent="0.25">
      <c r="A667" s="34" t="s">
        <v>428</v>
      </c>
      <c r="B667" s="34" t="s">
        <v>429</v>
      </c>
      <c r="C667" s="54" t="s">
        <v>479</v>
      </c>
      <c r="D667" s="34" t="s">
        <v>325</v>
      </c>
      <c r="E667" s="34" t="s">
        <v>523</v>
      </c>
      <c r="F667" s="24" t="s">
        <v>73</v>
      </c>
      <c r="G667" s="121">
        <v>31</v>
      </c>
      <c r="I667" s="22">
        <v>3</v>
      </c>
      <c r="J667" s="112">
        <f>VLOOKUP(I667,'invulblad normen'!$A$10:$C$14,3,FALSE)</f>
        <v>0</v>
      </c>
      <c r="K667" s="22">
        <f t="shared" si="24"/>
        <v>0</v>
      </c>
      <c r="L667" s="22">
        <f t="shared" si="23"/>
        <v>0</v>
      </c>
    </row>
    <row r="668" spans="1:12" x14ac:dyDescent="0.25">
      <c r="A668" s="34" t="s">
        <v>428</v>
      </c>
      <c r="B668" s="34" t="s">
        <v>429</v>
      </c>
      <c r="C668" s="54" t="s">
        <v>479</v>
      </c>
      <c r="D668" s="34" t="s">
        <v>440</v>
      </c>
      <c r="E668" s="34" t="s">
        <v>524</v>
      </c>
      <c r="F668" s="53" t="s">
        <v>78</v>
      </c>
      <c r="G668" s="121">
        <v>8</v>
      </c>
      <c r="I668" s="22">
        <v>4</v>
      </c>
      <c r="J668" s="112">
        <f>VLOOKUP(I668,'invulblad normen'!$A$10:$C$14,3,FALSE)</f>
        <v>0</v>
      </c>
      <c r="K668" s="22">
        <f t="shared" si="24"/>
        <v>0</v>
      </c>
      <c r="L668" s="22">
        <f t="shared" si="23"/>
        <v>0</v>
      </c>
    </row>
    <row r="669" spans="1:12" x14ac:dyDescent="0.25">
      <c r="A669" s="34" t="s">
        <v>428</v>
      </c>
      <c r="B669" s="34" t="s">
        <v>429</v>
      </c>
      <c r="C669" s="54" t="s">
        <v>479</v>
      </c>
      <c r="D669" s="34" t="s">
        <v>466</v>
      </c>
      <c r="E669" s="34" t="s">
        <v>525</v>
      </c>
      <c r="F669" s="53" t="s">
        <v>78</v>
      </c>
      <c r="G669" s="121">
        <v>1</v>
      </c>
      <c r="I669" s="22">
        <v>4</v>
      </c>
      <c r="J669" s="112">
        <f>VLOOKUP(I669,'invulblad normen'!$A$10:$C$14,3,FALSE)</f>
        <v>0</v>
      </c>
      <c r="K669" s="22">
        <f t="shared" si="24"/>
        <v>0</v>
      </c>
      <c r="L669" s="22">
        <f t="shared" si="23"/>
        <v>0</v>
      </c>
    </row>
    <row r="670" spans="1:12" x14ac:dyDescent="0.25">
      <c r="A670" s="34" t="s">
        <v>428</v>
      </c>
      <c r="B670" s="34" t="s">
        <v>429</v>
      </c>
      <c r="C670" s="54" t="s">
        <v>479</v>
      </c>
      <c r="D670" s="34" t="s">
        <v>441</v>
      </c>
      <c r="E670" s="34" t="s">
        <v>526</v>
      </c>
      <c r="F670" s="53" t="s">
        <v>78</v>
      </c>
      <c r="G670" s="121">
        <v>5.5</v>
      </c>
      <c r="I670" s="22">
        <v>4</v>
      </c>
      <c r="J670" s="112">
        <f>VLOOKUP(I670,'invulblad normen'!$A$10:$C$14,3,FALSE)</f>
        <v>0</v>
      </c>
      <c r="K670" s="22">
        <f t="shared" si="24"/>
        <v>0</v>
      </c>
      <c r="L670" s="22">
        <f t="shared" ref="L670:L681" si="25">K670/200</f>
        <v>0</v>
      </c>
    </row>
    <row r="671" spans="1:12" x14ac:dyDescent="0.25">
      <c r="A671" s="34" t="s">
        <v>428</v>
      </c>
      <c r="B671" s="34" t="s">
        <v>429</v>
      </c>
      <c r="C671" s="54" t="s">
        <v>479</v>
      </c>
      <c r="D671" s="34" t="s">
        <v>441</v>
      </c>
      <c r="E671" s="34" t="s">
        <v>527</v>
      </c>
      <c r="F671" s="53" t="s">
        <v>78</v>
      </c>
      <c r="G671" s="121">
        <v>5.5</v>
      </c>
      <c r="I671" s="22">
        <v>4</v>
      </c>
      <c r="J671" s="112">
        <f>VLOOKUP(I671,'invulblad normen'!$A$10:$C$14,3,FALSE)</f>
        <v>0</v>
      </c>
      <c r="K671" s="22">
        <f t="shared" si="24"/>
        <v>0</v>
      </c>
      <c r="L671" s="22">
        <f t="shared" si="25"/>
        <v>0</v>
      </c>
    </row>
    <row r="672" spans="1:12" x14ac:dyDescent="0.25">
      <c r="A672" s="34" t="s">
        <v>428</v>
      </c>
      <c r="B672" s="34" t="s">
        <v>429</v>
      </c>
      <c r="C672" s="55" t="s">
        <v>480</v>
      </c>
      <c r="D672" s="34" t="s">
        <v>467</v>
      </c>
      <c r="E672" s="34" t="s">
        <v>528</v>
      </c>
      <c r="F672" s="53" t="s">
        <v>79</v>
      </c>
      <c r="G672" s="121">
        <v>22</v>
      </c>
      <c r="I672" s="22">
        <v>1</v>
      </c>
      <c r="J672" s="112">
        <f>VLOOKUP(I672,'invulblad normen'!$A$10:$C$14,3,FALSE)</f>
        <v>0</v>
      </c>
      <c r="K672" s="22">
        <f t="shared" si="24"/>
        <v>0</v>
      </c>
      <c r="L672" s="22">
        <f t="shared" si="25"/>
        <v>0</v>
      </c>
    </row>
    <row r="673" spans="1:12" x14ac:dyDescent="0.25">
      <c r="A673" s="34" t="s">
        <v>428</v>
      </c>
      <c r="B673" s="34" t="s">
        <v>429</v>
      </c>
      <c r="C673" s="55" t="s">
        <v>480</v>
      </c>
      <c r="D673" s="34" t="s">
        <v>468</v>
      </c>
      <c r="E673" s="34" t="s">
        <v>529</v>
      </c>
      <c r="F673" s="53" t="s">
        <v>78</v>
      </c>
      <c r="G673" s="121">
        <v>6</v>
      </c>
      <c r="I673" s="22">
        <v>4</v>
      </c>
      <c r="J673" s="112">
        <f>VLOOKUP(I673,'invulblad normen'!$A$10:$C$14,3,FALSE)</f>
        <v>0</v>
      </c>
      <c r="K673" s="22">
        <f t="shared" si="24"/>
        <v>0</v>
      </c>
      <c r="L673" s="22">
        <f t="shared" si="25"/>
        <v>0</v>
      </c>
    </row>
    <row r="674" spans="1:12" x14ac:dyDescent="0.25">
      <c r="A674" s="34" t="s">
        <v>428</v>
      </c>
      <c r="B674" s="34" t="s">
        <v>429</v>
      </c>
      <c r="C674" s="55" t="s">
        <v>480</v>
      </c>
      <c r="D674" s="34" t="s">
        <v>469</v>
      </c>
      <c r="E674" s="34" t="s">
        <v>530</v>
      </c>
      <c r="F674" s="53" t="s">
        <v>74</v>
      </c>
      <c r="G674" s="121">
        <v>63</v>
      </c>
      <c r="I674" s="22">
        <v>2</v>
      </c>
      <c r="J674" s="112">
        <f>VLOOKUP(I674,'invulblad normen'!$A$10:$C$14,3,FALSE)</f>
        <v>0</v>
      </c>
      <c r="K674" s="22">
        <f t="shared" si="24"/>
        <v>0</v>
      </c>
      <c r="L674" s="22">
        <f t="shared" si="25"/>
        <v>0</v>
      </c>
    </row>
    <row r="675" spans="1:12" x14ac:dyDescent="0.25">
      <c r="A675" s="34" t="s">
        <v>428</v>
      </c>
      <c r="B675" s="34" t="s">
        <v>429</v>
      </c>
      <c r="C675" s="55" t="s">
        <v>481</v>
      </c>
      <c r="D675" s="34" t="s">
        <v>470</v>
      </c>
      <c r="E675" s="34" t="s">
        <v>531</v>
      </c>
      <c r="F675" s="53" t="s">
        <v>79</v>
      </c>
      <c r="G675" s="121">
        <v>7.5</v>
      </c>
      <c r="I675" s="22">
        <v>1</v>
      </c>
      <c r="J675" s="112">
        <f>VLOOKUP(I675,'invulblad normen'!$A$10:$C$14,3,FALSE)</f>
        <v>0</v>
      </c>
      <c r="K675" s="22">
        <f t="shared" si="24"/>
        <v>0</v>
      </c>
      <c r="L675" s="22">
        <f t="shared" si="25"/>
        <v>0</v>
      </c>
    </row>
    <row r="676" spans="1:12" x14ac:dyDescent="0.25">
      <c r="A676" s="34" t="s">
        <v>428</v>
      </c>
      <c r="B676" s="34" t="s">
        <v>429</v>
      </c>
      <c r="C676" s="55" t="s">
        <v>482</v>
      </c>
      <c r="D676" s="34" t="s">
        <v>471</v>
      </c>
      <c r="E676" s="34" t="s">
        <v>532</v>
      </c>
      <c r="F676" s="53" t="s">
        <v>79</v>
      </c>
      <c r="G676" s="121">
        <v>35</v>
      </c>
      <c r="I676" s="22">
        <v>1</v>
      </c>
      <c r="J676" s="112">
        <f>VLOOKUP(I676,'invulblad normen'!$A$10:$C$14,3,FALSE)</f>
        <v>0</v>
      </c>
      <c r="K676" s="22">
        <f t="shared" si="24"/>
        <v>0</v>
      </c>
      <c r="L676" s="22">
        <f t="shared" si="25"/>
        <v>0</v>
      </c>
    </row>
    <row r="677" spans="1:12" x14ac:dyDescent="0.25">
      <c r="A677" s="34" t="s">
        <v>428</v>
      </c>
      <c r="B677" s="34" t="s">
        <v>429</v>
      </c>
      <c r="C677" s="55" t="s">
        <v>482</v>
      </c>
      <c r="D677" s="34" t="s">
        <v>472</v>
      </c>
      <c r="E677" s="34" t="s">
        <v>533</v>
      </c>
      <c r="F677" s="53" t="s">
        <v>74</v>
      </c>
      <c r="G677" s="121">
        <v>48</v>
      </c>
      <c r="I677" s="22">
        <v>2</v>
      </c>
      <c r="J677" s="112">
        <f>VLOOKUP(I677,'invulblad normen'!$A$10:$C$14,3,FALSE)</f>
        <v>0</v>
      </c>
      <c r="K677" s="22">
        <f t="shared" si="24"/>
        <v>0</v>
      </c>
      <c r="L677" s="22">
        <f t="shared" si="25"/>
        <v>0</v>
      </c>
    </row>
    <row r="678" spans="1:12" x14ac:dyDescent="0.25">
      <c r="A678" s="34" t="s">
        <v>428</v>
      </c>
      <c r="B678" s="34" t="s">
        <v>429</v>
      </c>
      <c r="C678" s="55" t="s">
        <v>482</v>
      </c>
      <c r="D678" s="34" t="s">
        <v>473</v>
      </c>
      <c r="E678" s="34" t="s">
        <v>534</v>
      </c>
      <c r="F678" s="34" t="s">
        <v>74</v>
      </c>
      <c r="G678" s="121">
        <v>48</v>
      </c>
      <c r="I678" s="22">
        <v>2</v>
      </c>
      <c r="J678" s="112">
        <f>VLOOKUP(I678,'invulblad normen'!$A$10:$C$14,3,FALSE)</f>
        <v>0</v>
      </c>
      <c r="K678" s="22">
        <f t="shared" si="24"/>
        <v>0</v>
      </c>
      <c r="L678" s="22">
        <f t="shared" si="25"/>
        <v>0</v>
      </c>
    </row>
    <row r="679" spans="1:12" x14ac:dyDescent="0.25">
      <c r="A679" s="34" t="s">
        <v>428</v>
      </c>
      <c r="B679" s="34" t="s">
        <v>429</v>
      </c>
      <c r="C679" s="55" t="s">
        <v>482</v>
      </c>
      <c r="D679" s="34" t="s">
        <v>474</v>
      </c>
      <c r="E679" s="34" t="s">
        <v>535</v>
      </c>
      <c r="F679" s="34" t="s">
        <v>74</v>
      </c>
      <c r="G679" s="121">
        <v>19</v>
      </c>
      <c r="I679" s="22">
        <v>2</v>
      </c>
      <c r="J679" s="112">
        <f>VLOOKUP(I679,'invulblad normen'!$A$10:$C$14,3,FALSE)</f>
        <v>0</v>
      </c>
      <c r="K679" s="22">
        <f t="shared" si="24"/>
        <v>0</v>
      </c>
      <c r="L679" s="22">
        <f t="shared" si="25"/>
        <v>0</v>
      </c>
    </row>
    <row r="680" spans="1:12" x14ac:dyDescent="0.25">
      <c r="A680" s="34" t="s">
        <v>428</v>
      </c>
      <c r="B680" s="34" t="s">
        <v>429</v>
      </c>
      <c r="C680" s="55" t="s">
        <v>482</v>
      </c>
      <c r="D680" s="34" t="s">
        <v>475</v>
      </c>
      <c r="E680" s="34" t="s">
        <v>536</v>
      </c>
      <c r="F680" s="34" t="s">
        <v>74</v>
      </c>
      <c r="G680" s="121">
        <v>18</v>
      </c>
      <c r="I680" s="22">
        <v>2</v>
      </c>
      <c r="J680" s="112">
        <f>VLOOKUP(I680,'invulblad normen'!$A$10:$C$14,3,FALSE)</f>
        <v>0</v>
      </c>
      <c r="K680" s="22">
        <f t="shared" si="24"/>
        <v>0</v>
      </c>
      <c r="L680" s="22">
        <f t="shared" si="25"/>
        <v>0</v>
      </c>
    </row>
    <row r="681" spans="1:12" x14ac:dyDescent="0.25">
      <c r="A681" s="34" t="s">
        <v>428</v>
      </c>
      <c r="B681" s="34" t="s">
        <v>429</v>
      </c>
      <c r="C681" s="55" t="s">
        <v>482</v>
      </c>
      <c r="D681" s="34" t="s">
        <v>441</v>
      </c>
      <c r="E681" s="34" t="s">
        <v>537</v>
      </c>
      <c r="F681" s="34" t="s">
        <v>78</v>
      </c>
      <c r="G681" s="121">
        <v>5.5</v>
      </c>
      <c r="I681" s="22">
        <v>4</v>
      </c>
      <c r="J681" s="112">
        <f>VLOOKUP(I681,'invulblad normen'!$A$10:$C$14,3,FALSE)</f>
        <v>0</v>
      </c>
      <c r="K681" s="22">
        <f t="shared" si="24"/>
        <v>0</v>
      </c>
      <c r="L681" s="22">
        <f t="shared" si="25"/>
        <v>0</v>
      </c>
    </row>
    <row r="682" spans="1:12" x14ac:dyDescent="0.25">
      <c r="G682" s="120"/>
    </row>
    <row r="683" spans="1:12" x14ac:dyDescent="0.25">
      <c r="G683" s="122"/>
    </row>
    <row r="684" spans="1:12" x14ac:dyDescent="0.25">
      <c r="G684" s="122"/>
    </row>
  </sheetData>
  <sheetProtection algorithmName="SHA-512" hashValue="RgkDyMfMMFxJtVzs7+xNH71vzSehtfArO8nJClf3+W7GT1Yn8w21tHI/VHoDWnGRFIMPqKrcEHuJmWs3HmXz6w==" saltValue="CE5PobeZ/Fz+qYDGPE7H4Q==" spinCount="100000" sheet="1" objects="1" scenarios="1"/>
  <autoFilter ref="A6:L681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"/>
  <sheetViews>
    <sheetView workbookViewId="0">
      <selection activeCell="A5" sqref="A5"/>
    </sheetView>
  </sheetViews>
  <sheetFormatPr defaultRowHeight="15" x14ac:dyDescent="0.25"/>
  <cols>
    <col min="1" max="1" width="26.7109375" bestFit="1" customWidth="1"/>
    <col min="2" max="2" width="34.85546875" bestFit="1" customWidth="1"/>
    <col min="3" max="3" width="12.42578125" bestFit="1" customWidth="1"/>
    <col min="4" max="4" width="16" bestFit="1" customWidth="1"/>
  </cols>
  <sheetData>
    <row r="1" spans="1:12" x14ac:dyDescent="0.25">
      <c r="A1" s="19" t="s">
        <v>4</v>
      </c>
    </row>
    <row r="2" spans="1:12" x14ac:dyDescent="0.25">
      <c r="A2" s="19" t="s">
        <v>0</v>
      </c>
    </row>
    <row r="3" spans="1:12" x14ac:dyDescent="0.25">
      <c r="A3" s="19" t="s">
        <v>678</v>
      </c>
    </row>
    <row r="4" spans="1:12" x14ac:dyDescent="0.25">
      <c r="A4" s="20">
        <v>43209</v>
      </c>
    </row>
    <row r="5" spans="1:12" x14ac:dyDescent="0.25">
      <c r="A5" s="20"/>
    </row>
    <row r="6" spans="1:12" x14ac:dyDescent="0.25">
      <c r="A6" s="64" t="s">
        <v>582</v>
      </c>
      <c r="B6" s="64" t="s">
        <v>9</v>
      </c>
      <c r="C6" s="64" t="s">
        <v>583</v>
      </c>
      <c r="D6" s="64" t="s">
        <v>584</v>
      </c>
      <c r="E6" s="88" t="s">
        <v>662</v>
      </c>
      <c r="F6" s="79"/>
      <c r="G6" s="56"/>
      <c r="H6" s="56"/>
      <c r="I6" s="56"/>
      <c r="J6" s="56"/>
      <c r="K6" s="56"/>
      <c r="L6" s="56"/>
    </row>
    <row r="7" spans="1:12" x14ac:dyDescent="0.25">
      <c r="A7" s="23" t="s">
        <v>605</v>
      </c>
      <c r="B7" s="22" t="s">
        <v>585</v>
      </c>
      <c r="C7" s="58">
        <v>459.66034961827199</v>
      </c>
      <c r="D7" s="58">
        <v>213.56307787639295</v>
      </c>
      <c r="E7" s="65">
        <f>C7+D7</f>
        <v>673.22342749466497</v>
      </c>
      <c r="F7" s="80"/>
      <c r="G7" s="56"/>
      <c r="H7" s="56"/>
      <c r="I7" s="56"/>
      <c r="J7" s="56"/>
      <c r="K7" s="56"/>
      <c r="L7" s="56"/>
    </row>
    <row r="8" spans="1:12" x14ac:dyDescent="0.25">
      <c r="A8" s="23" t="s">
        <v>606</v>
      </c>
      <c r="B8" s="22" t="s">
        <v>586</v>
      </c>
      <c r="C8" s="59">
        <v>460</v>
      </c>
      <c r="D8" s="60" t="s">
        <v>574</v>
      </c>
      <c r="E8" s="65">
        <f t="shared" ref="E8:E26" si="0">C8+D8</f>
        <v>698</v>
      </c>
      <c r="F8" s="80"/>
      <c r="G8" s="56"/>
      <c r="H8" s="56"/>
      <c r="I8" s="56"/>
      <c r="J8" s="56"/>
      <c r="K8" s="56"/>
      <c r="L8" s="56"/>
    </row>
    <row r="9" spans="1:12" x14ac:dyDescent="0.25">
      <c r="A9" s="23" t="s">
        <v>607</v>
      </c>
      <c r="B9" s="22" t="s">
        <v>587</v>
      </c>
      <c r="C9" s="58">
        <v>359.95937237712565</v>
      </c>
      <c r="D9" s="58">
        <v>167.24094549193589</v>
      </c>
      <c r="E9" s="65">
        <f t="shared" si="0"/>
        <v>527.20031786906156</v>
      </c>
      <c r="F9" s="80"/>
      <c r="G9" s="56"/>
      <c r="H9" s="56"/>
      <c r="I9" s="56"/>
      <c r="J9" s="56"/>
      <c r="K9" s="56"/>
      <c r="L9" s="56"/>
    </row>
    <row r="10" spans="1:12" x14ac:dyDescent="0.25">
      <c r="A10" s="23" t="s">
        <v>137</v>
      </c>
      <c r="B10" s="22" t="s">
        <v>588</v>
      </c>
      <c r="C10" s="59">
        <v>288</v>
      </c>
      <c r="D10" s="60" t="s">
        <v>575</v>
      </c>
      <c r="E10" s="65">
        <f t="shared" si="0"/>
        <v>436</v>
      </c>
      <c r="F10" s="80"/>
      <c r="G10" s="56"/>
      <c r="H10" s="56"/>
      <c r="I10" s="56"/>
      <c r="J10" s="56"/>
      <c r="K10" s="56"/>
      <c r="L10" s="56"/>
    </row>
    <row r="11" spans="1:12" x14ac:dyDescent="0.25">
      <c r="A11" s="23" t="s">
        <v>608</v>
      </c>
      <c r="B11" s="22" t="s">
        <v>589</v>
      </c>
      <c r="C11" s="59">
        <v>390</v>
      </c>
      <c r="D11" s="60" t="s">
        <v>576</v>
      </c>
      <c r="E11" s="65">
        <f t="shared" si="0"/>
        <v>508</v>
      </c>
      <c r="F11" s="56"/>
      <c r="G11" s="56"/>
      <c r="H11" s="56"/>
      <c r="I11" s="56"/>
      <c r="J11" s="56"/>
      <c r="K11" s="56"/>
      <c r="L11" s="56"/>
    </row>
    <row r="12" spans="1:12" x14ac:dyDescent="0.25">
      <c r="A12" s="23" t="s">
        <v>610</v>
      </c>
      <c r="B12" s="22" t="s">
        <v>590</v>
      </c>
      <c r="C12" s="59">
        <v>128</v>
      </c>
      <c r="D12" s="60" t="s">
        <v>577</v>
      </c>
      <c r="E12" s="65">
        <f t="shared" si="0"/>
        <v>186</v>
      </c>
    </row>
    <row r="13" spans="1:12" x14ac:dyDescent="0.25">
      <c r="A13" s="23" t="s">
        <v>609</v>
      </c>
      <c r="B13" s="22" t="s">
        <v>591</v>
      </c>
      <c r="C13" s="58">
        <v>258</v>
      </c>
      <c r="D13" s="58">
        <v>132.54947838149835</v>
      </c>
      <c r="E13" s="65">
        <f t="shared" si="0"/>
        <v>390.54947838149837</v>
      </c>
    </row>
    <row r="14" spans="1:12" x14ac:dyDescent="0.25">
      <c r="A14" s="23" t="s">
        <v>611</v>
      </c>
      <c r="B14" s="22" t="s">
        <v>592</v>
      </c>
      <c r="C14" s="58">
        <v>347</v>
      </c>
      <c r="D14" s="58">
        <v>124.12727249341525</v>
      </c>
      <c r="E14" s="65">
        <f t="shared" si="0"/>
        <v>471.12727249341526</v>
      </c>
    </row>
    <row r="15" spans="1:12" x14ac:dyDescent="0.25">
      <c r="A15" s="23" t="s">
        <v>612</v>
      </c>
      <c r="B15" s="22" t="s">
        <v>593</v>
      </c>
      <c r="C15" s="58">
        <v>291</v>
      </c>
      <c r="D15" s="58">
        <v>113.61956800447351</v>
      </c>
      <c r="E15" s="65">
        <f t="shared" si="0"/>
        <v>404.61956800447354</v>
      </c>
    </row>
    <row r="16" spans="1:12" x14ac:dyDescent="0.25">
      <c r="A16" s="23" t="s">
        <v>613</v>
      </c>
      <c r="B16" s="22" t="s">
        <v>594</v>
      </c>
      <c r="C16" s="59">
        <v>254</v>
      </c>
      <c r="D16" s="61">
        <v>102</v>
      </c>
      <c r="E16" s="65">
        <f t="shared" si="0"/>
        <v>356</v>
      </c>
    </row>
    <row r="17" spans="1:5" x14ac:dyDescent="0.25">
      <c r="A17" s="23" t="s">
        <v>614</v>
      </c>
      <c r="B17" s="22" t="s">
        <v>595</v>
      </c>
      <c r="C17" s="58">
        <v>310</v>
      </c>
      <c r="D17" s="58">
        <v>97.055896424576702</v>
      </c>
      <c r="E17" s="65">
        <f t="shared" si="0"/>
        <v>407.0558964245767</v>
      </c>
    </row>
    <row r="18" spans="1:5" x14ac:dyDescent="0.25">
      <c r="A18" s="23" t="s">
        <v>615</v>
      </c>
      <c r="B18" s="22" t="s">
        <v>596</v>
      </c>
      <c r="C18" s="59">
        <v>238</v>
      </c>
      <c r="D18" s="60" t="s">
        <v>578</v>
      </c>
      <c r="E18" s="65">
        <f t="shared" si="0"/>
        <v>366</v>
      </c>
    </row>
    <row r="19" spans="1:5" x14ac:dyDescent="0.25">
      <c r="A19" s="23" t="s">
        <v>610</v>
      </c>
      <c r="B19" s="22" t="s">
        <v>597</v>
      </c>
      <c r="C19" s="59">
        <v>198</v>
      </c>
      <c r="D19" s="60" t="s">
        <v>579</v>
      </c>
      <c r="E19" s="65">
        <f t="shared" si="0"/>
        <v>310</v>
      </c>
    </row>
    <row r="20" spans="1:5" x14ac:dyDescent="0.25">
      <c r="A20" s="23" t="s">
        <v>611</v>
      </c>
      <c r="B20" s="22" t="s">
        <v>598</v>
      </c>
      <c r="C20" s="62">
        <v>324</v>
      </c>
      <c r="D20" s="58">
        <v>86.959275794458037</v>
      </c>
      <c r="E20" s="65">
        <f t="shared" si="0"/>
        <v>410.95927579445805</v>
      </c>
    </row>
    <row r="21" spans="1:5" x14ac:dyDescent="0.25">
      <c r="A21" s="23" t="s">
        <v>616</v>
      </c>
      <c r="B21" s="22" t="s">
        <v>599</v>
      </c>
      <c r="C21" s="58">
        <v>182.13771599897726</v>
      </c>
      <c r="D21" s="58">
        <v>84.623116304073079</v>
      </c>
      <c r="E21" s="65">
        <f t="shared" si="0"/>
        <v>266.76083230305034</v>
      </c>
    </row>
    <row r="22" spans="1:5" x14ac:dyDescent="0.25">
      <c r="A22" s="23" t="s">
        <v>617</v>
      </c>
      <c r="B22" s="22" t="s">
        <v>600</v>
      </c>
      <c r="C22" s="59">
        <v>280</v>
      </c>
      <c r="D22" s="60" t="s">
        <v>580</v>
      </c>
      <c r="E22" s="65">
        <f t="shared" si="0"/>
        <v>450</v>
      </c>
    </row>
    <row r="23" spans="1:5" x14ac:dyDescent="0.25">
      <c r="A23" s="23" t="s">
        <v>615</v>
      </c>
      <c r="B23" s="22" t="s">
        <v>601</v>
      </c>
      <c r="C23" s="59">
        <v>198</v>
      </c>
      <c r="D23" s="60" t="s">
        <v>581</v>
      </c>
      <c r="E23" s="65">
        <f t="shared" si="0"/>
        <v>308</v>
      </c>
    </row>
    <row r="24" spans="1:5" x14ac:dyDescent="0.25">
      <c r="A24" s="23" t="s">
        <v>613</v>
      </c>
      <c r="B24" s="22" t="s">
        <v>602</v>
      </c>
      <c r="C24" s="58">
        <v>179</v>
      </c>
      <c r="D24" s="52">
        <v>61</v>
      </c>
      <c r="E24" s="65">
        <f t="shared" si="0"/>
        <v>240</v>
      </c>
    </row>
    <row r="25" spans="1:5" x14ac:dyDescent="0.25">
      <c r="A25" s="23" t="s">
        <v>614</v>
      </c>
      <c r="B25" s="22" t="s">
        <v>603</v>
      </c>
      <c r="C25" s="63">
        <v>146.74602710818073</v>
      </c>
      <c r="D25" s="58">
        <v>68.179761951148933</v>
      </c>
      <c r="E25" s="65">
        <f t="shared" si="0"/>
        <v>214.92578905932965</v>
      </c>
    </row>
    <row r="26" spans="1:5" ht="15.75" thickBot="1" x14ac:dyDescent="0.3">
      <c r="A26" s="23" t="s">
        <v>609</v>
      </c>
      <c r="B26" s="22" t="s">
        <v>604</v>
      </c>
      <c r="C26" s="66">
        <v>59.345819786396618</v>
      </c>
      <c r="D26" s="66">
        <v>27.57269784789111</v>
      </c>
      <c r="E26" s="87">
        <f t="shared" si="0"/>
        <v>86.918517634287724</v>
      </c>
    </row>
    <row r="27" spans="1:5" x14ac:dyDescent="0.25">
      <c r="C27" s="65">
        <f>SUM(C7:C26)</f>
        <v>5350.8492848889518</v>
      </c>
      <c r="D27" s="65">
        <f>SUM(D7:D26)</f>
        <v>1278.4910905698639</v>
      </c>
      <c r="E27" s="65">
        <f>SUM(E7:E26)</f>
        <v>7711.3403754588162</v>
      </c>
    </row>
  </sheetData>
  <sheetProtection algorithmName="SHA-512" hashValue="9SdiYneMlYU2oBmK8lXTXSkCcsSJKe3wBcl3IoisPoBaqUey7q4OS8Xef9bKQgWvDPs8ufKMROfcG/hAbcmTcw==" saltValue="S1v4j7c8p8ecxY/pJf9Cz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7"/>
  <sheetViews>
    <sheetView workbookViewId="0">
      <selection activeCell="C29" sqref="C29"/>
    </sheetView>
  </sheetViews>
  <sheetFormatPr defaultRowHeight="15" x14ac:dyDescent="0.25"/>
  <cols>
    <col min="1" max="1" width="4.42578125" bestFit="1" customWidth="1"/>
    <col min="2" max="2" width="21.5703125" bestFit="1" customWidth="1"/>
    <col min="3" max="3" width="42.85546875" bestFit="1" customWidth="1"/>
    <col min="4" max="4" width="4.42578125" bestFit="1" customWidth="1"/>
    <col min="5" max="5" width="11.85546875" bestFit="1" customWidth="1"/>
    <col min="6" max="6" width="9.140625" bestFit="1" customWidth="1"/>
    <col min="7" max="7" width="8.140625" customWidth="1"/>
    <col min="8" max="8" width="7.85546875" bestFit="1" customWidth="1"/>
    <col min="9" max="9" width="4.42578125" bestFit="1" customWidth="1"/>
    <col min="10" max="10" width="8.85546875" customWidth="1"/>
    <col min="11" max="11" width="5.5703125" bestFit="1" customWidth="1"/>
    <col min="12" max="12" width="6.5703125" bestFit="1" customWidth="1"/>
    <col min="13" max="13" width="12" bestFit="1" customWidth="1"/>
    <col min="14" max="17" width="5.5703125" bestFit="1" customWidth="1"/>
    <col min="19" max="19" width="6.85546875" bestFit="1" customWidth="1"/>
    <col min="20" max="21" width="4.42578125" bestFit="1" customWidth="1"/>
    <col min="22" max="22" width="19.85546875" bestFit="1" customWidth="1"/>
    <col min="23" max="23" width="11.42578125" bestFit="1" customWidth="1"/>
  </cols>
  <sheetData>
    <row r="1" spans="1:22" ht="105.75" x14ac:dyDescent="0.25">
      <c r="A1" s="70" t="s">
        <v>618</v>
      </c>
      <c r="B1" s="70" t="s">
        <v>582</v>
      </c>
      <c r="C1" s="70" t="s">
        <v>619</v>
      </c>
      <c r="D1" s="70" t="s">
        <v>620</v>
      </c>
      <c r="E1" s="70" t="s">
        <v>621</v>
      </c>
      <c r="F1" s="70" t="s">
        <v>656</v>
      </c>
      <c r="G1" s="70" t="s">
        <v>657</v>
      </c>
      <c r="H1" s="70" t="s">
        <v>622</v>
      </c>
      <c r="I1" s="70" t="s">
        <v>623</v>
      </c>
      <c r="J1" s="70" t="s">
        <v>624</v>
      </c>
      <c r="K1" s="70" t="s">
        <v>625</v>
      </c>
      <c r="L1" s="70" t="s">
        <v>626</v>
      </c>
      <c r="M1" s="70" t="s">
        <v>627</v>
      </c>
      <c r="N1" s="70" t="s">
        <v>628</v>
      </c>
      <c r="O1" s="70" t="s">
        <v>629</v>
      </c>
      <c r="P1" s="70" t="s">
        <v>630</v>
      </c>
      <c r="Q1" s="70" t="s">
        <v>631</v>
      </c>
      <c r="R1" s="70"/>
      <c r="S1" s="70" t="s">
        <v>632</v>
      </c>
      <c r="T1" s="70" t="s">
        <v>633</v>
      </c>
      <c r="U1" s="70" t="s">
        <v>634</v>
      </c>
    </row>
    <row r="2" spans="1:22" x14ac:dyDescent="0.25">
      <c r="A2" s="72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22"/>
    </row>
    <row r="3" spans="1:22" x14ac:dyDescent="0.25">
      <c r="A3" s="72">
        <v>1</v>
      </c>
      <c r="B3" s="71" t="s">
        <v>132</v>
      </c>
      <c r="C3" s="71" t="s">
        <v>144</v>
      </c>
      <c r="D3" s="71"/>
      <c r="E3" s="71" t="s">
        <v>643</v>
      </c>
      <c r="F3" s="78">
        <v>1574</v>
      </c>
      <c r="G3" s="78">
        <v>508</v>
      </c>
      <c r="H3" s="71">
        <f t="shared" ref="H3:H24" si="0">40*5</f>
        <v>200</v>
      </c>
      <c r="I3" s="71">
        <v>40</v>
      </c>
      <c r="J3" s="71" t="s">
        <v>645</v>
      </c>
      <c r="K3" s="71" t="s">
        <v>636</v>
      </c>
      <c r="L3" s="71" t="s">
        <v>637</v>
      </c>
      <c r="M3" s="71" t="s">
        <v>638</v>
      </c>
      <c r="N3" s="71" t="s">
        <v>639</v>
      </c>
      <c r="O3" s="71" t="s">
        <v>640</v>
      </c>
      <c r="P3" s="71" t="s">
        <v>639</v>
      </c>
      <c r="Q3" s="71" t="s">
        <v>640</v>
      </c>
      <c r="R3" s="71"/>
      <c r="S3" s="71" t="s">
        <v>641</v>
      </c>
      <c r="T3" s="71" t="s">
        <v>642</v>
      </c>
      <c r="U3" s="71" t="s">
        <v>642</v>
      </c>
    </row>
    <row r="4" spans="1:22" x14ac:dyDescent="0.25">
      <c r="A4" s="72">
        <v>1</v>
      </c>
      <c r="B4" s="71" t="s">
        <v>131</v>
      </c>
      <c r="C4" s="71" t="s">
        <v>142</v>
      </c>
      <c r="D4" s="71"/>
      <c r="E4" s="71" t="s">
        <v>643</v>
      </c>
      <c r="F4" s="78">
        <v>933</v>
      </c>
      <c r="G4" s="78">
        <v>366</v>
      </c>
      <c r="H4" s="71">
        <f t="shared" si="0"/>
        <v>200</v>
      </c>
      <c r="I4" s="71">
        <v>40</v>
      </c>
      <c r="J4" s="71" t="s">
        <v>645</v>
      </c>
      <c r="K4" s="71" t="s">
        <v>636</v>
      </c>
      <c r="L4" s="71" t="s">
        <v>637</v>
      </c>
      <c r="M4" s="71" t="s">
        <v>638</v>
      </c>
      <c r="N4" s="71" t="s">
        <v>639</v>
      </c>
      <c r="O4" s="71" t="s">
        <v>640</v>
      </c>
      <c r="P4" s="71" t="s">
        <v>639</v>
      </c>
      <c r="Q4" s="71" t="s">
        <v>640</v>
      </c>
      <c r="R4" s="71"/>
      <c r="S4" s="71" t="s">
        <v>641</v>
      </c>
      <c r="T4" s="71" t="s">
        <v>642</v>
      </c>
      <c r="U4" s="71" t="s">
        <v>642</v>
      </c>
    </row>
    <row r="5" spans="1:22" x14ac:dyDescent="0.25">
      <c r="A5" s="72">
        <v>1</v>
      </c>
      <c r="B5" s="71" t="s">
        <v>131</v>
      </c>
      <c r="C5" s="71" t="s">
        <v>143</v>
      </c>
      <c r="D5" s="71"/>
      <c r="E5" s="71" t="s">
        <v>643</v>
      </c>
      <c r="F5" s="78">
        <v>956</v>
      </c>
      <c r="G5" s="78">
        <v>308</v>
      </c>
      <c r="H5" s="71">
        <f t="shared" si="0"/>
        <v>200</v>
      </c>
      <c r="I5" s="71">
        <v>40</v>
      </c>
      <c r="J5" s="71" t="s">
        <v>422</v>
      </c>
      <c r="K5" s="71" t="s">
        <v>636</v>
      </c>
      <c r="L5" s="71" t="s">
        <v>637</v>
      </c>
      <c r="M5" s="71" t="s">
        <v>638</v>
      </c>
      <c r="N5" s="71" t="s">
        <v>639</v>
      </c>
      <c r="O5" s="71" t="s">
        <v>640</v>
      </c>
      <c r="P5" s="71" t="s">
        <v>639</v>
      </c>
      <c r="Q5" s="71" t="s">
        <v>640</v>
      </c>
      <c r="R5" s="71"/>
      <c r="S5" s="71" t="s">
        <v>641</v>
      </c>
      <c r="T5" s="71" t="s">
        <v>642</v>
      </c>
      <c r="U5" s="71" t="s">
        <v>642</v>
      </c>
    </row>
    <row r="6" spans="1:22" x14ac:dyDescent="0.25">
      <c r="A6" s="72">
        <v>1</v>
      </c>
      <c r="B6" s="71" t="s">
        <v>70</v>
      </c>
      <c r="C6" s="71" t="s">
        <v>82</v>
      </c>
      <c r="D6" s="71"/>
      <c r="E6" s="71" t="s">
        <v>644</v>
      </c>
      <c r="F6" s="78">
        <v>1238</v>
      </c>
      <c r="G6" s="78">
        <v>471</v>
      </c>
      <c r="H6" s="71">
        <f t="shared" si="0"/>
        <v>200</v>
      </c>
      <c r="I6" s="71">
        <v>40</v>
      </c>
      <c r="J6" s="71" t="s">
        <v>645</v>
      </c>
      <c r="K6" s="71" t="s">
        <v>636</v>
      </c>
      <c r="L6" s="71" t="s">
        <v>637</v>
      </c>
      <c r="M6" s="71" t="s">
        <v>638</v>
      </c>
      <c r="N6" s="71" t="s">
        <v>639</v>
      </c>
      <c r="O6" s="71" t="s">
        <v>640</v>
      </c>
      <c r="P6" s="71" t="s">
        <v>639</v>
      </c>
      <c r="Q6" s="71" t="s">
        <v>640</v>
      </c>
      <c r="R6" s="71"/>
      <c r="S6" s="71" t="s">
        <v>641</v>
      </c>
      <c r="T6" s="71" t="s">
        <v>642</v>
      </c>
      <c r="U6" s="71" t="s">
        <v>642</v>
      </c>
    </row>
    <row r="7" spans="1:22" x14ac:dyDescent="0.25">
      <c r="A7" s="72">
        <v>1</v>
      </c>
      <c r="B7" s="71" t="s">
        <v>70</v>
      </c>
      <c r="C7" s="71" t="s">
        <v>646</v>
      </c>
      <c r="D7" s="71"/>
      <c r="E7" s="71" t="s">
        <v>644</v>
      </c>
      <c r="F7" s="78">
        <v>94.5</v>
      </c>
      <c r="G7" s="78">
        <v>411</v>
      </c>
      <c r="H7" s="71">
        <f t="shared" si="0"/>
        <v>200</v>
      </c>
      <c r="I7" s="71">
        <v>40</v>
      </c>
      <c r="J7" s="71" t="s">
        <v>422</v>
      </c>
      <c r="K7" s="71" t="s">
        <v>636</v>
      </c>
      <c r="L7" s="71" t="s">
        <v>637</v>
      </c>
      <c r="M7" s="71" t="s">
        <v>638</v>
      </c>
      <c r="N7" s="71" t="s">
        <v>639</v>
      </c>
      <c r="O7" s="71" t="s">
        <v>640</v>
      </c>
      <c r="P7" s="71" t="s">
        <v>639</v>
      </c>
      <c r="Q7" s="71" t="s">
        <v>640</v>
      </c>
      <c r="R7" s="71"/>
      <c r="S7" s="71" t="s">
        <v>641</v>
      </c>
      <c r="T7" s="71" t="s">
        <v>642</v>
      </c>
      <c r="U7" s="71" t="s">
        <v>642</v>
      </c>
    </row>
    <row r="8" spans="1:22" x14ac:dyDescent="0.25">
      <c r="A8" s="72">
        <v>1</v>
      </c>
      <c r="B8" s="71" t="s">
        <v>70</v>
      </c>
      <c r="C8" s="71" t="s">
        <v>647</v>
      </c>
      <c r="D8" s="71"/>
      <c r="E8" s="71" t="s">
        <v>644</v>
      </c>
      <c r="F8" s="78">
        <v>846.6</v>
      </c>
      <c r="G8" s="82" t="s">
        <v>422</v>
      </c>
      <c r="H8" s="71">
        <f t="shared" si="0"/>
        <v>200</v>
      </c>
      <c r="I8" s="71">
        <v>40</v>
      </c>
      <c r="J8" s="71" t="s">
        <v>645</v>
      </c>
      <c r="K8" s="71" t="s">
        <v>636</v>
      </c>
      <c r="L8" s="71" t="s">
        <v>637</v>
      </c>
      <c r="M8" s="71" t="s">
        <v>638</v>
      </c>
      <c r="N8" s="71" t="s">
        <v>639</v>
      </c>
      <c r="O8" s="71" t="s">
        <v>640</v>
      </c>
      <c r="P8" s="71" t="s">
        <v>639</v>
      </c>
      <c r="Q8" s="71" t="s">
        <v>640</v>
      </c>
      <c r="R8" s="71"/>
      <c r="S8" s="71" t="s">
        <v>641</v>
      </c>
      <c r="T8" s="71" t="s">
        <v>642</v>
      </c>
      <c r="U8" s="71" t="s">
        <v>642</v>
      </c>
    </row>
    <row r="9" spans="1:22" x14ac:dyDescent="0.25">
      <c r="A9" s="72">
        <v>1</v>
      </c>
      <c r="B9" s="71" t="s">
        <v>70</v>
      </c>
      <c r="C9" s="71" t="s">
        <v>648</v>
      </c>
      <c r="D9" s="71"/>
      <c r="E9" s="71" t="s">
        <v>644</v>
      </c>
      <c r="F9" s="78">
        <v>95.9</v>
      </c>
      <c r="G9" s="82" t="s">
        <v>422</v>
      </c>
      <c r="H9" s="71">
        <f t="shared" si="0"/>
        <v>200</v>
      </c>
      <c r="I9" s="71">
        <v>40</v>
      </c>
      <c r="J9" s="71" t="s">
        <v>422</v>
      </c>
      <c r="K9" s="71" t="s">
        <v>636</v>
      </c>
      <c r="L9" s="71" t="s">
        <v>637</v>
      </c>
      <c r="M9" s="71" t="s">
        <v>638</v>
      </c>
      <c r="N9" s="71" t="s">
        <v>639</v>
      </c>
      <c r="O9" s="71" t="s">
        <v>640</v>
      </c>
      <c r="P9" s="71" t="s">
        <v>639</v>
      </c>
      <c r="Q9" s="71" t="s">
        <v>640</v>
      </c>
      <c r="R9" s="71"/>
      <c r="S9" s="71" t="s">
        <v>641</v>
      </c>
      <c r="T9" s="71" t="s">
        <v>642</v>
      </c>
      <c r="U9" s="71" t="s">
        <v>642</v>
      </c>
    </row>
    <row r="10" spans="1:22" x14ac:dyDescent="0.25">
      <c r="A10" s="72">
        <v>1</v>
      </c>
      <c r="B10" s="71" t="s">
        <v>133</v>
      </c>
      <c r="C10" s="71" t="s">
        <v>146</v>
      </c>
      <c r="D10" s="71"/>
      <c r="E10" s="71" t="s">
        <v>635</v>
      </c>
      <c r="F10" s="78">
        <v>1051</v>
      </c>
      <c r="G10" s="78">
        <v>356</v>
      </c>
      <c r="H10" s="71">
        <f t="shared" si="0"/>
        <v>200</v>
      </c>
      <c r="I10" s="71">
        <v>40</v>
      </c>
      <c r="J10" s="71" t="s">
        <v>422</v>
      </c>
      <c r="K10" s="71" t="s">
        <v>636</v>
      </c>
      <c r="L10" s="71" t="s">
        <v>637</v>
      </c>
      <c r="M10" s="71" t="s">
        <v>638</v>
      </c>
      <c r="N10" s="71" t="s">
        <v>639</v>
      </c>
      <c r="O10" s="71" t="s">
        <v>640</v>
      </c>
      <c r="P10" s="71" t="s">
        <v>639</v>
      </c>
      <c r="Q10" s="71" t="s">
        <v>640</v>
      </c>
      <c r="R10" s="71"/>
      <c r="S10" s="71" t="s">
        <v>641</v>
      </c>
      <c r="T10" s="71" t="s">
        <v>642</v>
      </c>
      <c r="U10" s="71" t="s">
        <v>642</v>
      </c>
    </row>
    <row r="11" spans="1:22" x14ac:dyDescent="0.25">
      <c r="A11" s="72">
        <v>1</v>
      </c>
      <c r="B11" s="71" t="s">
        <v>133</v>
      </c>
      <c r="C11" s="71" t="s">
        <v>145</v>
      </c>
      <c r="D11" s="71"/>
      <c r="E11" s="71" t="s">
        <v>635</v>
      </c>
      <c r="F11" s="78">
        <v>795</v>
      </c>
      <c r="G11" s="78">
        <v>240</v>
      </c>
      <c r="H11" s="71">
        <f t="shared" si="0"/>
        <v>200</v>
      </c>
      <c r="I11" s="71">
        <v>40</v>
      </c>
      <c r="J11" s="71" t="s">
        <v>645</v>
      </c>
      <c r="K11" s="71" t="s">
        <v>636</v>
      </c>
      <c r="L11" s="71" t="s">
        <v>637</v>
      </c>
      <c r="M11" s="71" t="s">
        <v>638</v>
      </c>
      <c r="N11" s="71" t="s">
        <v>639</v>
      </c>
      <c r="O11" s="71" t="s">
        <v>640</v>
      </c>
      <c r="P11" s="71" t="s">
        <v>639</v>
      </c>
      <c r="Q11" s="71" t="s">
        <v>640</v>
      </c>
      <c r="R11" s="71"/>
      <c r="S11" s="71" t="s">
        <v>641</v>
      </c>
      <c r="T11" s="71" t="s">
        <v>642</v>
      </c>
      <c r="U11" s="71" t="s">
        <v>642</v>
      </c>
    </row>
    <row r="12" spans="1:22" x14ac:dyDescent="0.25">
      <c r="A12" s="72">
        <v>1</v>
      </c>
      <c r="B12" s="71" t="s">
        <v>134</v>
      </c>
      <c r="C12" s="71" t="s">
        <v>649</v>
      </c>
      <c r="D12" s="71"/>
      <c r="E12" s="71" t="s">
        <v>643</v>
      </c>
      <c r="F12" s="78">
        <v>1420</v>
      </c>
      <c r="G12" s="78">
        <v>186</v>
      </c>
      <c r="H12" s="71">
        <f t="shared" si="0"/>
        <v>200</v>
      </c>
      <c r="I12" s="71">
        <v>40</v>
      </c>
      <c r="J12" s="71" t="s">
        <v>645</v>
      </c>
      <c r="K12" s="71" t="s">
        <v>636</v>
      </c>
      <c r="L12" s="71" t="s">
        <v>637</v>
      </c>
      <c r="M12" s="71" t="s">
        <v>638</v>
      </c>
      <c r="N12" s="71" t="s">
        <v>639</v>
      </c>
      <c r="O12" s="71" t="s">
        <v>640</v>
      </c>
      <c r="P12" s="71" t="s">
        <v>639</v>
      </c>
      <c r="Q12" s="71" t="s">
        <v>640</v>
      </c>
      <c r="R12" s="71"/>
      <c r="S12" s="71" t="s">
        <v>641</v>
      </c>
      <c r="T12" s="71" t="s">
        <v>642</v>
      </c>
      <c r="U12" s="71" t="s">
        <v>642</v>
      </c>
    </row>
    <row r="13" spans="1:22" x14ac:dyDescent="0.25">
      <c r="A13" s="72">
        <v>1</v>
      </c>
      <c r="B13" s="71" t="s">
        <v>134</v>
      </c>
      <c r="C13" s="71" t="s">
        <v>650</v>
      </c>
      <c r="D13" s="71"/>
      <c r="E13" s="71" t="s">
        <v>643</v>
      </c>
      <c r="F13" s="78">
        <v>911</v>
      </c>
      <c r="G13" s="78">
        <v>310</v>
      </c>
      <c r="H13" s="71">
        <f t="shared" si="0"/>
        <v>200</v>
      </c>
      <c r="I13" s="71">
        <v>40</v>
      </c>
      <c r="J13" s="71" t="s">
        <v>422</v>
      </c>
      <c r="K13" s="71" t="s">
        <v>636</v>
      </c>
      <c r="L13" s="71" t="s">
        <v>637</v>
      </c>
      <c r="M13" s="71" t="s">
        <v>638</v>
      </c>
      <c r="N13" s="71" t="s">
        <v>639</v>
      </c>
      <c r="O13" s="71" t="s">
        <v>640</v>
      </c>
      <c r="P13" s="71" t="s">
        <v>639</v>
      </c>
      <c r="Q13" s="71" t="s">
        <v>640</v>
      </c>
      <c r="R13" s="71"/>
      <c r="S13" s="71" t="s">
        <v>641</v>
      </c>
      <c r="T13" s="71" t="s">
        <v>642</v>
      </c>
      <c r="U13" s="71" t="s">
        <v>642</v>
      </c>
    </row>
    <row r="14" spans="1:22" x14ac:dyDescent="0.25">
      <c r="A14" s="72">
        <v>1</v>
      </c>
      <c r="B14" s="71" t="s">
        <v>136</v>
      </c>
      <c r="C14" s="71" t="s">
        <v>150</v>
      </c>
      <c r="D14" s="71"/>
      <c r="E14" s="71" t="s">
        <v>643</v>
      </c>
      <c r="F14" s="78">
        <v>1851</v>
      </c>
      <c r="G14" s="78">
        <v>698</v>
      </c>
      <c r="H14" s="71">
        <f t="shared" si="0"/>
        <v>200</v>
      </c>
      <c r="I14" s="71">
        <v>40</v>
      </c>
      <c r="J14" s="71" t="s">
        <v>645</v>
      </c>
      <c r="K14" s="71" t="s">
        <v>636</v>
      </c>
      <c r="L14" s="71" t="s">
        <v>637</v>
      </c>
      <c r="M14" s="71" t="s">
        <v>638</v>
      </c>
      <c r="N14" s="71" t="s">
        <v>639</v>
      </c>
      <c r="O14" s="71" t="s">
        <v>640</v>
      </c>
      <c r="P14" s="71" t="s">
        <v>639</v>
      </c>
      <c r="Q14" s="71" t="s">
        <v>640</v>
      </c>
      <c r="R14" s="71"/>
      <c r="S14" s="71" t="s">
        <v>641</v>
      </c>
      <c r="T14" s="71" t="s">
        <v>642</v>
      </c>
      <c r="U14" s="71" t="s">
        <v>642</v>
      </c>
    </row>
    <row r="15" spans="1:22" x14ac:dyDescent="0.25">
      <c r="A15" s="72">
        <v>1</v>
      </c>
      <c r="B15" s="71" t="s">
        <v>93</v>
      </c>
      <c r="C15" s="71" t="s">
        <v>94</v>
      </c>
      <c r="D15" s="71"/>
      <c r="E15" s="71" t="s">
        <v>644</v>
      </c>
      <c r="F15" s="78">
        <v>1133.2</v>
      </c>
      <c r="G15" s="78">
        <v>405</v>
      </c>
      <c r="H15" s="71">
        <f t="shared" si="0"/>
        <v>200</v>
      </c>
      <c r="I15" s="71">
        <v>40</v>
      </c>
      <c r="J15" s="71" t="s">
        <v>645</v>
      </c>
      <c r="K15" s="71" t="s">
        <v>636</v>
      </c>
      <c r="L15" s="71" t="s">
        <v>637</v>
      </c>
      <c r="M15" s="71" t="s">
        <v>638</v>
      </c>
      <c r="N15" s="71" t="s">
        <v>639</v>
      </c>
      <c r="O15" s="71" t="s">
        <v>640</v>
      </c>
      <c r="P15" s="71" t="s">
        <v>639</v>
      </c>
      <c r="Q15" s="71" t="s">
        <v>640</v>
      </c>
      <c r="R15" s="71"/>
      <c r="S15" s="71" t="s">
        <v>641</v>
      </c>
      <c r="T15" s="71" t="s">
        <v>642</v>
      </c>
      <c r="U15" s="71" t="s">
        <v>642</v>
      </c>
    </row>
    <row r="16" spans="1:22" x14ac:dyDescent="0.25">
      <c r="A16" s="72">
        <v>1</v>
      </c>
      <c r="B16" s="71" t="s">
        <v>89</v>
      </c>
      <c r="C16" s="71" t="s">
        <v>92</v>
      </c>
      <c r="D16" s="71"/>
      <c r="E16" s="71" t="s">
        <v>644</v>
      </c>
      <c r="F16" s="78">
        <v>968</v>
      </c>
      <c r="G16" s="78">
        <v>407</v>
      </c>
      <c r="H16" s="71">
        <f t="shared" si="0"/>
        <v>200</v>
      </c>
      <c r="I16" s="71">
        <v>40</v>
      </c>
      <c r="J16" s="71" t="s">
        <v>422</v>
      </c>
      <c r="K16" s="71" t="s">
        <v>636</v>
      </c>
      <c r="L16" s="71" t="s">
        <v>637</v>
      </c>
      <c r="M16" s="71" t="s">
        <v>638</v>
      </c>
      <c r="N16" s="71" t="s">
        <v>639</v>
      </c>
      <c r="O16" s="71" t="s">
        <v>640</v>
      </c>
      <c r="P16" s="71" t="s">
        <v>639</v>
      </c>
      <c r="Q16" s="71" t="s">
        <v>640</v>
      </c>
      <c r="R16" s="71"/>
      <c r="S16" s="71" t="s">
        <v>641</v>
      </c>
      <c r="T16" s="71" t="s">
        <v>642</v>
      </c>
      <c r="U16" s="71" t="s">
        <v>642</v>
      </c>
    </row>
    <row r="17" spans="1:22" x14ac:dyDescent="0.25">
      <c r="A17" s="72">
        <v>1</v>
      </c>
      <c r="B17" s="71" t="s">
        <v>89</v>
      </c>
      <c r="C17" s="71" t="s">
        <v>90</v>
      </c>
      <c r="D17" s="71"/>
      <c r="E17" s="71" t="s">
        <v>644</v>
      </c>
      <c r="F17" s="78">
        <v>680</v>
      </c>
      <c r="G17" s="78">
        <v>215</v>
      </c>
      <c r="H17" s="71">
        <f t="shared" si="0"/>
        <v>200</v>
      </c>
      <c r="I17" s="71">
        <v>40</v>
      </c>
      <c r="J17" s="71" t="s">
        <v>422</v>
      </c>
      <c r="K17" s="71" t="s">
        <v>636</v>
      </c>
      <c r="L17" s="71" t="s">
        <v>637</v>
      </c>
      <c r="M17" s="71" t="s">
        <v>638</v>
      </c>
      <c r="N17" s="71" t="s">
        <v>639</v>
      </c>
      <c r="O17" s="71" t="s">
        <v>640</v>
      </c>
      <c r="P17" s="71" t="s">
        <v>639</v>
      </c>
      <c r="Q17" s="71" t="s">
        <v>640</v>
      </c>
      <c r="R17" s="71"/>
      <c r="S17" s="71" t="s">
        <v>641</v>
      </c>
      <c r="T17" s="71" t="s">
        <v>642</v>
      </c>
      <c r="U17" s="71" t="s">
        <v>642</v>
      </c>
    </row>
    <row r="18" spans="1:22" x14ac:dyDescent="0.25">
      <c r="A18" s="72">
        <v>1</v>
      </c>
      <c r="B18" s="71" t="s">
        <v>135</v>
      </c>
      <c r="C18" s="71" t="s">
        <v>149</v>
      </c>
      <c r="D18" s="71"/>
      <c r="E18" s="71" t="s">
        <v>635</v>
      </c>
      <c r="F18" s="78">
        <v>848</v>
      </c>
      <c r="G18" s="78">
        <v>450</v>
      </c>
      <c r="H18" s="71">
        <f t="shared" si="0"/>
        <v>200</v>
      </c>
      <c r="I18" s="71">
        <v>40</v>
      </c>
      <c r="J18" s="71" t="s">
        <v>651</v>
      </c>
      <c r="K18" s="71" t="s">
        <v>636</v>
      </c>
      <c r="L18" s="71" t="s">
        <v>637</v>
      </c>
      <c r="M18" s="71" t="s">
        <v>638</v>
      </c>
      <c r="N18" s="71" t="s">
        <v>639</v>
      </c>
      <c r="O18" s="71" t="s">
        <v>640</v>
      </c>
      <c r="P18" s="71" t="s">
        <v>639</v>
      </c>
      <c r="Q18" s="71" t="s">
        <v>640</v>
      </c>
      <c r="R18" s="71"/>
      <c r="S18" s="71" t="s">
        <v>641</v>
      </c>
      <c r="T18" s="71" t="s">
        <v>642</v>
      </c>
      <c r="U18" s="71" t="s">
        <v>642</v>
      </c>
    </row>
    <row r="19" spans="1:22" x14ac:dyDescent="0.25">
      <c r="A19" s="72">
        <v>1</v>
      </c>
      <c r="B19" s="71" t="s">
        <v>567</v>
      </c>
      <c r="C19" s="71" t="s">
        <v>568</v>
      </c>
      <c r="D19" s="71"/>
      <c r="E19" s="71" t="s">
        <v>644</v>
      </c>
      <c r="F19" s="78">
        <v>275</v>
      </c>
      <c r="G19" s="78">
        <v>87</v>
      </c>
      <c r="H19" s="71">
        <f t="shared" si="0"/>
        <v>200</v>
      </c>
      <c r="I19" s="71">
        <v>40</v>
      </c>
      <c r="J19" s="71" t="s">
        <v>422</v>
      </c>
      <c r="K19" s="71" t="s">
        <v>636</v>
      </c>
      <c r="L19" s="71" t="s">
        <v>637</v>
      </c>
      <c r="M19" s="71" t="s">
        <v>638</v>
      </c>
      <c r="N19" s="71" t="s">
        <v>639</v>
      </c>
      <c r="O19" s="71" t="s">
        <v>640</v>
      </c>
      <c r="P19" s="71" t="s">
        <v>639</v>
      </c>
      <c r="Q19" s="71" t="s">
        <v>640</v>
      </c>
      <c r="R19" s="71"/>
      <c r="S19" s="71" t="s">
        <v>641</v>
      </c>
      <c r="T19" s="71" t="s">
        <v>642</v>
      </c>
      <c r="U19" s="71" t="s">
        <v>642</v>
      </c>
    </row>
    <row r="20" spans="1:22" x14ac:dyDescent="0.25">
      <c r="A20" s="72">
        <v>1</v>
      </c>
      <c r="B20" s="71" t="s">
        <v>567</v>
      </c>
      <c r="C20" s="71" t="s">
        <v>96</v>
      </c>
      <c r="D20" s="71"/>
      <c r="E20" s="71" t="s">
        <v>644</v>
      </c>
      <c r="F20" s="78">
        <v>1322</v>
      </c>
      <c r="G20" s="78">
        <v>391</v>
      </c>
      <c r="H20" s="71">
        <f t="shared" si="0"/>
        <v>200</v>
      </c>
      <c r="I20" s="71">
        <v>40</v>
      </c>
      <c r="J20" s="71" t="s">
        <v>645</v>
      </c>
      <c r="K20" s="71" t="s">
        <v>636</v>
      </c>
      <c r="L20" s="71" t="s">
        <v>637</v>
      </c>
      <c r="M20" s="71" t="s">
        <v>638</v>
      </c>
      <c r="N20" s="71" t="s">
        <v>639</v>
      </c>
      <c r="O20" s="71" t="s">
        <v>640</v>
      </c>
      <c r="P20" s="71" t="s">
        <v>639</v>
      </c>
      <c r="Q20" s="71" t="s">
        <v>640</v>
      </c>
      <c r="R20" s="71"/>
      <c r="S20" s="71" t="s">
        <v>641</v>
      </c>
      <c r="T20" s="71" t="s">
        <v>642</v>
      </c>
      <c r="U20" s="71" t="s">
        <v>642</v>
      </c>
    </row>
    <row r="21" spans="1:22" x14ac:dyDescent="0.25">
      <c r="A21" s="72">
        <v>1</v>
      </c>
      <c r="B21" s="71" t="s">
        <v>97</v>
      </c>
      <c r="C21" s="71" t="s">
        <v>658</v>
      </c>
      <c r="D21" s="71"/>
      <c r="E21" s="71" t="s">
        <v>644</v>
      </c>
      <c r="F21" s="78">
        <v>1683</v>
      </c>
      <c r="G21" s="78">
        <v>267</v>
      </c>
      <c r="H21" s="71">
        <f t="shared" si="0"/>
        <v>200</v>
      </c>
      <c r="I21" s="71">
        <v>40</v>
      </c>
      <c r="J21" s="71" t="s">
        <v>422</v>
      </c>
      <c r="K21" s="71" t="s">
        <v>636</v>
      </c>
      <c r="L21" s="71" t="s">
        <v>637</v>
      </c>
      <c r="M21" s="71" t="s">
        <v>638</v>
      </c>
      <c r="N21" s="71" t="s">
        <v>639</v>
      </c>
      <c r="O21" s="71" t="s">
        <v>640</v>
      </c>
      <c r="P21" s="71" t="s">
        <v>639</v>
      </c>
      <c r="Q21" s="71" t="s">
        <v>640</v>
      </c>
      <c r="R21" s="71"/>
      <c r="S21" s="71" t="s">
        <v>641</v>
      </c>
      <c r="T21" s="71" t="s">
        <v>642</v>
      </c>
      <c r="U21" s="71" t="s">
        <v>642</v>
      </c>
    </row>
    <row r="22" spans="1:22" x14ac:dyDescent="0.25">
      <c r="A22" s="72">
        <v>1</v>
      </c>
      <c r="B22" s="71" t="s">
        <v>652</v>
      </c>
      <c r="C22" s="71" t="s">
        <v>653</v>
      </c>
      <c r="D22" s="71"/>
      <c r="E22" s="71" t="s">
        <v>635</v>
      </c>
      <c r="F22" s="78">
        <v>1668</v>
      </c>
      <c r="G22" s="78">
        <v>527</v>
      </c>
      <c r="H22" s="71">
        <f t="shared" si="0"/>
        <v>200</v>
      </c>
      <c r="I22" s="71">
        <v>40</v>
      </c>
      <c r="J22" s="71" t="s">
        <v>422</v>
      </c>
      <c r="K22" s="71" t="s">
        <v>636</v>
      </c>
      <c r="L22" s="71" t="s">
        <v>637</v>
      </c>
      <c r="M22" s="71" t="s">
        <v>638</v>
      </c>
      <c r="N22" s="71" t="s">
        <v>639</v>
      </c>
      <c r="O22" s="71" t="s">
        <v>640</v>
      </c>
      <c r="P22" s="71" t="s">
        <v>639</v>
      </c>
      <c r="Q22" s="71" t="s">
        <v>640</v>
      </c>
      <c r="R22" s="71"/>
      <c r="S22" s="71" t="s">
        <v>641</v>
      </c>
      <c r="T22" s="71" t="s">
        <v>642</v>
      </c>
      <c r="U22" s="71" t="s">
        <v>642</v>
      </c>
    </row>
    <row r="23" spans="1:22" x14ac:dyDescent="0.25">
      <c r="A23" s="72">
        <v>1</v>
      </c>
      <c r="B23" s="71" t="s">
        <v>654</v>
      </c>
      <c r="C23" s="71" t="s">
        <v>151</v>
      </c>
      <c r="D23" s="71"/>
      <c r="E23" s="71" t="s">
        <v>643</v>
      </c>
      <c r="F23" s="78">
        <v>1659</v>
      </c>
      <c r="G23" s="78">
        <v>436</v>
      </c>
      <c r="H23" s="71">
        <f t="shared" si="0"/>
        <v>200</v>
      </c>
      <c r="I23" s="71">
        <v>40</v>
      </c>
      <c r="J23" s="71" t="s">
        <v>422</v>
      </c>
      <c r="K23" s="71" t="s">
        <v>636</v>
      </c>
      <c r="L23" s="71" t="s">
        <v>637</v>
      </c>
      <c r="M23" s="71" t="s">
        <v>638</v>
      </c>
      <c r="N23" s="71" t="s">
        <v>639</v>
      </c>
      <c r="O23" s="71" t="s">
        <v>640</v>
      </c>
      <c r="P23" s="71" t="s">
        <v>639</v>
      </c>
      <c r="Q23" s="71" t="s">
        <v>640</v>
      </c>
      <c r="R23" s="71"/>
      <c r="S23" s="71" t="s">
        <v>641</v>
      </c>
      <c r="T23" s="71" t="s">
        <v>642</v>
      </c>
      <c r="U23" s="71" t="s">
        <v>642</v>
      </c>
    </row>
    <row r="24" spans="1:22" x14ac:dyDescent="0.25">
      <c r="A24" s="72">
        <v>1</v>
      </c>
      <c r="B24" s="71" t="s">
        <v>655</v>
      </c>
      <c r="C24" s="71" t="s">
        <v>429</v>
      </c>
      <c r="D24" s="71"/>
      <c r="E24" s="71" t="s">
        <v>635</v>
      </c>
      <c r="F24" s="78">
        <v>2130</v>
      </c>
      <c r="G24" s="78">
        <v>673</v>
      </c>
      <c r="H24" s="71">
        <f t="shared" si="0"/>
        <v>200</v>
      </c>
      <c r="I24" s="71">
        <v>40</v>
      </c>
      <c r="J24" s="71" t="s">
        <v>422</v>
      </c>
      <c r="K24" s="71" t="s">
        <v>636</v>
      </c>
      <c r="L24" s="71" t="s">
        <v>637</v>
      </c>
      <c r="M24" s="71" t="s">
        <v>638</v>
      </c>
      <c r="N24" s="71" t="s">
        <v>639</v>
      </c>
      <c r="O24" s="71" t="s">
        <v>640</v>
      </c>
      <c r="P24" s="71" t="s">
        <v>639</v>
      </c>
      <c r="Q24" s="71" t="s">
        <v>640</v>
      </c>
      <c r="R24" s="71"/>
      <c r="S24" s="71" t="s">
        <v>641</v>
      </c>
      <c r="T24" s="71" t="s">
        <v>642</v>
      </c>
      <c r="U24" s="71" t="s">
        <v>642</v>
      </c>
    </row>
    <row r="25" spans="1:22" x14ac:dyDescent="0.25">
      <c r="A25" s="73"/>
      <c r="B25" s="56"/>
      <c r="C25" s="56"/>
      <c r="D25" s="56"/>
      <c r="E25" s="76"/>
      <c r="F25" s="89"/>
      <c r="G25" s="74"/>
      <c r="H25" s="74"/>
      <c r="I25" s="74"/>
      <c r="J25" s="77"/>
      <c r="K25" s="74"/>
      <c r="L25" s="74"/>
      <c r="M25" s="74"/>
      <c r="N25" s="74"/>
      <c r="O25" s="74"/>
      <c r="P25" s="74"/>
      <c r="Q25" s="75"/>
      <c r="R25" s="75"/>
      <c r="S25" s="75"/>
      <c r="T25" s="75"/>
      <c r="U25" s="75"/>
      <c r="V25" s="93"/>
    </row>
    <row r="26" spans="1:22" x14ac:dyDescent="0.25">
      <c r="A26" s="73"/>
      <c r="B26" s="56"/>
      <c r="C26" s="56"/>
      <c r="D26" s="56"/>
      <c r="E26" s="76"/>
      <c r="F26" s="74"/>
      <c r="G26" s="74"/>
      <c r="H26" s="74"/>
      <c r="I26" s="74"/>
      <c r="J26" s="77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</row>
    <row r="27" spans="1:22" x14ac:dyDescent="0.25">
      <c r="A27" s="73"/>
      <c r="B27" s="56"/>
      <c r="C27" s="56"/>
      <c r="D27" s="56"/>
      <c r="E27" s="76"/>
      <c r="F27" s="74"/>
      <c r="G27" s="74"/>
      <c r="H27" s="74"/>
      <c r="I27" s="74"/>
      <c r="J27" s="77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</row>
  </sheetData>
  <sheetProtection algorithmName="SHA-512" hashValue="ebBksg5bjQEaW6SmPKwDkOALZXTR9+v/1rBNzW1kNz50+72Ns+MhRxEIQz3uBHdhWNxY6os0q76TLZeAi2b9Fw==" saltValue="M+B52wJc3LHsaPm9S48rX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6"/>
  <sheetViews>
    <sheetView workbookViewId="0">
      <selection activeCell="A5" sqref="A5"/>
    </sheetView>
  </sheetViews>
  <sheetFormatPr defaultColWidth="9.140625" defaultRowHeight="15" x14ac:dyDescent="0.25"/>
  <cols>
    <col min="1" max="1" width="68" style="12" bestFit="1" customWidth="1"/>
    <col min="2" max="13" width="4" style="12" bestFit="1" customWidth="1"/>
    <col min="14" max="14" width="4.140625" style="12" bestFit="1" customWidth="1"/>
    <col min="15" max="15" width="3.7109375" style="12" bestFit="1" customWidth="1"/>
    <col min="16" max="16" width="4" style="12" bestFit="1" customWidth="1"/>
    <col min="17" max="16384" width="9.140625" style="12"/>
  </cols>
  <sheetData>
    <row r="1" spans="1:16" x14ac:dyDescent="0.25">
      <c r="A1" s="11" t="s">
        <v>4</v>
      </c>
    </row>
    <row r="2" spans="1:16" x14ac:dyDescent="0.25">
      <c r="A2" s="11" t="s">
        <v>0</v>
      </c>
    </row>
    <row r="3" spans="1:16" x14ac:dyDescent="0.25">
      <c r="A3" s="11" t="s">
        <v>677</v>
      </c>
    </row>
    <row r="4" spans="1:16" x14ac:dyDescent="0.25">
      <c r="A4" s="13">
        <v>43209</v>
      </c>
    </row>
    <row r="6" spans="1:16" ht="85.5" x14ac:dyDescent="0.25">
      <c r="A6" s="38" t="s">
        <v>7</v>
      </c>
      <c r="B6" s="14" t="s">
        <v>419</v>
      </c>
      <c r="C6" s="14" t="s">
        <v>420</v>
      </c>
      <c r="D6" s="14" t="s">
        <v>421</v>
      </c>
      <c r="E6" s="14" t="s">
        <v>78</v>
      </c>
      <c r="F6" s="14" t="s">
        <v>91</v>
      </c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5">
      <c r="A7" s="44" t="s">
        <v>6</v>
      </c>
      <c r="B7" s="43">
        <v>1</v>
      </c>
      <c r="C7" s="37">
        <v>2</v>
      </c>
      <c r="D7" s="37">
        <v>3</v>
      </c>
      <c r="E7" s="37">
        <v>4</v>
      </c>
      <c r="F7" s="44">
        <v>5</v>
      </c>
      <c r="G7" s="29"/>
      <c r="H7" s="29"/>
      <c r="I7" s="30"/>
      <c r="J7" s="29"/>
      <c r="K7" s="29"/>
      <c r="L7" s="29"/>
      <c r="M7" s="29"/>
      <c r="N7" s="29"/>
      <c r="O7" s="29"/>
      <c r="P7" s="29"/>
    </row>
    <row r="8" spans="1:16" x14ac:dyDescent="0.25">
      <c r="A8" s="40" t="s">
        <v>18</v>
      </c>
      <c r="B8" s="45"/>
      <c r="C8" s="15"/>
      <c r="D8" s="15"/>
      <c r="E8" s="15"/>
      <c r="F8" s="39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x14ac:dyDescent="0.25">
      <c r="A9" s="39"/>
      <c r="B9" s="45"/>
      <c r="C9" s="15"/>
      <c r="D9" s="15"/>
      <c r="E9" s="15"/>
      <c r="F9" s="39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x14ac:dyDescent="0.25">
      <c r="A10" s="39" t="s">
        <v>19</v>
      </c>
      <c r="B10" s="46">
        <v>160</v>
      </c>
      <c r="C10" s="32">
        <v>160</v>
      </c>
      <c r="D10" s="32">
        <v>160</v>
      </c>
      <c r="E10" s="32" t="s">
        <v>422</v>
      </c>
      <c r="F10" s="47">
        <v>160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x14ac:dyDescent="0.25">
      <c r="A11" s="39" t="s">
        <v>20</v>
      </c>
      <c r="B11" s="46">
        <v>40</v>
      </c>
      <c r="C11" s="32">
        <v>80</v>
      </c>
      <c r="D11" s="32">
        <v>40</v>
      </c>
      <c r="E11" s="32" t="s">
        <v>422</v>
      </c>
      <c r="F11" s="47" t="s">
        <v>422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x14ac:dyDescent="0.25">
      <c r="A12" s="39" t="s">
        <v>21</v>
      </c>
      <c r="B12" s="46">
        <v>40</v>
      </c>
      <c r="C12" s="32">
        <v>40</v>
      </c>
      <c r="D12" s="32">
        <v>40</v>
      </c>
      <c r="E12" s="32" t="s">
        <v>422</v>
      </c>
      <c r="F12" s="47" t="s">
        <v>422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x14ac:dyDescent="0.25">
      <c r="A13" s="39" t="s">
        <v>22</v>
      </c>
      <c r="B13" s="46">
        <v>160</v>
      </c>
      <c r="C13" s="32">
        <v>160</v>
      </c>
      <c r="D13" s="32">
        <v>160</v>
      </c>
      <c r="E13" s="32" t="s">
        <v>422</v>
      </c>
      <c r="F13" s="47" t="s">
        <v>422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x14ac:dyDescent="0.25">
      <c r="A14" s="39" t="s">
        <v>23</v>
      </c>
      <c r="B14" s="46">
        <v>40</v>
      </c>
      <c r="C14" s="32">
        <v>40</v>
      </c>
      <c r="D14" s="32">
        <v>40</v>
      </c>
      <c r="E14" s="32" t="s">
        <v>422</v>
      </c>
      <c r="F14" s="47" t="s">
        <v>422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x14ac:dyDescent="0.25">
      <c r="A15" s="39" t="s">
        <v>24</v>
      </c>
      <c r="B15" s="46">
        <v>160</v>
      </c>
      <c r="C15" s="32">
        <v>80</v>
      </c>
      <c r="D15" s="32">
        <v>80</v>
      </c>
      <c r="E15" s="32" t="s">
        <v>422</v>
      </c>
      <c r="F15" s="47" t="s">
        <v>422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x14ac:dyDescent="0.25">
      <c r="A16" s="39" t="s">
        <v>25</v>
      </c>
      <c r="B16" s="46">
        <v>40</v>
      </c>
      <c r="C16" s="32">
        <v>40</v>
      </c>
      <c r="D16" s="32">
        <v>40</v>
      </c>
      <c r="E16" s="32" t="s">
        <v>422</v>
      </c>
      <c r="F16" s="47" t="s">
        <v>422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6" x14ac:dyDescent="0.25">
      <c r="A17" s="39" t="s">
        <v>47</v>
      </c>
      <c r="B17" s="46">
        <v>4</v>
      </c>
      <c r="C17" s="32" t="s">
        <v>422</v>
      </c>
      <c r="D17" s="32" t="s">
        <v>422</v>
      </c>
      <c r="E17" s="32" t="s">
        <v>422</v>
      </c>
      <c r="F17" s="47" t="s">
        <v>422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x14ac:dyDescent="0.25">
      <c r="A18" s="39" t="s">
        <v>26</v>
      </c>
      <c r="B18" s="46">
        <v>40</v>
      </c>
      <c r="C18" s="32">
        <v>40</v>
      </c>
      <c r="D18" s="32">
        <v>40</v>
      </c>
      <c r="E18" s="32" t="s">
        <v>422</v>
      </c>
      <c r="F18" s="47" t="s">
        <v>422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x14ac:dyDescent="0.25">
      <c r="A19" s="39" t="s">
        <v>27</v>
      </c>
      <c r="B19" s="46">
        <v>40</v>
      </c>
      <c r="C19" s="32">
        <v>40</v>
      </c>
      <c r="D19" s="32">
        <v>40</v>
      </c>
      <c r="E19" s="32" t="s">
        <v>422</v>
      </c>
      <c r="F19" s="47" t="s">
        <v>422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x14ac:dyDescent="0.25">
      <c r="A20" s="39" t="s">
        <v>28</v>
      </c>
      <c r="B20" s="46">
        <v>40</v>
      </c>
      <c r="C20" s="32">
        <v>40</v>
      </c>
      <c r="D20" s="32">
        <v>40</v>
      </c>
      <c r="E20" s="32" t="s">
        <v>422</v>
      </c>
      <c r="F20" s="47" t="s">
        <v>422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x14ac:dyDescent="0.25">
      <c r="A21" s="39" t="s">
        <v>48</v>
      </c>
      <c r="B21" s="46">
        <v>40</v>
      </c>
      <c r="C21" s="32">
        <v>40</v>
      </c>
      <c r="D21" s="32">
        <v>40</v>
      </c>
      <c r="E21" s="32" t="s">
        <v>422</v>
      </c>
      <c r="F21" s="47" t="s">
        <v>422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spans="1:16" x14ac:dyDescent="0.25">
      <c r="A22" s="39"/>
      <c r="B22" s="46"/>
      <c r="C22" s="32"/>
      <c r="D22" s="32"/>
      <c r="E22" s="32"/>
      <c r="F22" s="47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16" x14ac:dyDescent="0.25">
      <c r="A23" s="39" t="s">
        <v>29</v>
      </c>
      <c r="B23" s="46" t="s">
        <v>422</v>
      </c>
      <c r="C23" s="32">
        <v>80</v>
      </c>
      <c r="D23" s="32" t="s">
        <v>422</v>
      </c>
      <c r="E23" s="32" t="s">
        <v>422</v>
      </c>
      <c r="F23" s="47" t="s">
        <v>422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16" x14ac:dyDescent="0.25">
      <c r="A24" s="39" t="s">
        <v>30</v>
      </c>
      <c r="B24" s="46" t="s">
        <v>422</v>
      </c>
      <c r="C24" s="32" t="s">
        <v>422</v>
      </c>
      <c r="D24" s="32">
        <v>40</v>
      </c>
      <c r="E24" s="32" t="s">
        <v>422</v>
      </c>
      <c r="F24" s="47" t="s">
        <v>422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16" x14ac:dyDescent="0.25">
      <c r="A25" s="39" t="s">
        <v>31</v>
      </c>
      <c r="B25" s="46" t="s">
        <v>422</v>
      </c>
      <c r="C25" s="32" t="s">
        <v>422</v>
      </c>
      <c r="D25" s="32" t="s">
        <v>422</v>
      </c>
      <c r="E25" s="32" t="s">
        <v>422</v>
      </c>
      <c r="F25" s="47" t="s">
        <v>422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16" x14ac:dyDescent="0.25">
      <c r="A26" s="39" t="s">
        <v>32</v>
      </c>
      <c r="B26" s="46">
        <v>40</v>
      </c>
      <c r="C26" s="32" t="s">
        <v>422</v>
      </c>
      <c r="D26" s="32" t="s">
        <v>422</v>
      </c>
      <c r="E26" s="32" t="s">
        <v>422</v>
      </c>
      <c r="F26" s="47" t="s">
        <v>422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 x14ac:dyDescent="0.25">
      <c r="A27" s="39" t="s">
        <v>33</v>
      </c>
      <c r="B27" s="46">
        <v>40</v>
      </c>
      <c r="C27" s="32" t="s">
        <v>422</v>
      </c>
      <c r="D27" s="32" t="s">
        <v>422</v>
      </c>
      <c r="E27" s="32" t="s">
        <v>422</v>
      </c>
      <c r="F27" s="47" t="s">
        <v>422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x14ac:dyDescent="0.25">
      <c r="A28" s="39" t="s">
        <v>34</v>
      </c>
      <c r="B28" s="46" t="s">
        <v>422</v>
      </c>
      <c r="C28" s="32">
        <v>200</v>
      </c>
      <c r="D28" s="32" t="s">
        <v>422</v>
      </c>
      <c r="E28" s="32" t="s">
        <v>422</v>
      </c>
      <c r="F28" s="47" t="s">
        <v>422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16" x14ac:dyDescent="0.25">
      <c r="A29" s="39" t="s">
        <v>35</v>
      </c>
      <c r="B29" s="46">
        <v>4</v>
      </c>
      <c r="C29" s="32">
        <v>1</v>
      </c>
      <c r="D29" s="32">
        <v>4</v>
      </c>
      <c r="E29" s="32" t="s">
        <v>422</v>
      </c>
      <c r="F29" s="47" t="s">
        <v>422</v>
      </c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16" x14ac:dyDescent="0.25">
      <c r="A30" s="39" t="s">
        <v>36</v>
      </c>
      <c r="B30" s="46" t="s">
        <v>422</v>
      </c>
      <c r="C30" s="32">
        <v>1</v>
      </c>
      <c r="D30" s="32">
        <v>4</v>
      </c>
      <c r="E30" s="32" t="s">
        <v>422</v>
      </c>
      <c r="F30" s="47" t="s">
        <v>422</v>
      </c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6" x14ac:dyDescent="0.25">
      <c r="A31" s="39" t="s">
        <v>37</v>
      </c>
      <c r="B31" s="46" t="s">
        <v>422</v>
      </c>
      <c r="C31" s="32">
        <v>4</v>
      </c>
      <c r="D31" s="32">
        <v>4</v>
      </c>
      <c r="E31" s="32" t="s">
        <v>422</v>
      </c>
      <c r="F31" s="47" t="s">
        <v>422</v>
      </c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1:16" x14ac:dyDescent="0.25">
      <c r="A32" s="39" t="s">
        <v>38</v>
      </c>
      <c r="B32" s="46">
        <v>4</v>
      </c>
      <c r="C32" s="32">
        <v>4</v>
      </c>
      <c r="D32" s="32">
        <v>4</v>
      </c>
      <c r="E32" s="32" t="s">
        <v>422</v>
      </c>
      <c r="F32" s="47" t="s">
        <v>422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1:16" x14ac:dyDescent="0.25">
      <c r="A33" s="39" t="s">
        <v>39</v>
      </c>
      <c r="B33" s="46">
        <v>3</v>
      </c>
      <c r="C33" s="32">
        <v>3</v>
      </c>
      <c r="D33" s="32">
        <v>3</v>
      </c>
      <c r="E33" s="32" t="s">
        <v>422</v>
      </c>
      <c r="F33" s="47" t="s">
        <v>422</v>
      </c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1:16" x14ac:dyDescent="0.25">
      <c r="A34" s="39" t="s">
        <v>40</v>
      </c>
      <c r="B34" s="46">
        <v>3</v>
      </c>
      <c r="C34" s="32" t="s">
        <v>422</v>
      </c>
      <c r="D34" s="32">
        <v>3</v>
      </c>
      <c r="E34" s="32" t="s">
        <v>422</v>
      </c>
      <c r="F34" s="47" t="s">
        <v>422</v>
      </c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spans="1:16" x14ac:dyDescent="0.25">
      <c r="A35" s="39" t="s">
        <v>41</v>
      </c>
      <c r="B35" s="46">
        <v>1</v>
      </c>
      <c r="C35" s="32">
        <v>1</v>
      </c>
      <c r="D35" s="32">
        <v>1</v>
      </c>
      <c r="E35" s="32" t="s">
        <v>422</v>
      </c>
      <c r="F35" s="47" t="s">
        <v>422</v>
      </c>
      <c r="G35" s="32"/>
      <c r="H35" s="32"/>
      <c r="I35" s="32"/>
      <c r="J35" s="32"/>
      <c r="K35" s="32"/>
      <c r="L35" s="32"/>
      <c r="M35" s="32"/>
      <c r="N35" s="32"/>
      <c r="O35" s="32"/>
      <c r="P35" s="32"/>
    </row>
    <row r="36" spans="1:16" x14ac:dyDescent="0.25">
      <c r="A36" s="39" t="s">
        <v>42</v>
      </c>
      <c r="B36" s="46" t="s">
        <v>422</v>
      </c>
      <c r="C36" s="32">
        <v>1</v>
      </c>
      <c r="D36" s="32" t="s">
        <v>422</v>
      </c>
      <c r="E36" s="32" t="s">
        <v>422</v>
      </c>
      <c r="F36" s="47" t="s">
        <v>422</v>
      </c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39" t="s">
        <v>43</v>
      </c>
      <c r="B37" s="46">
        <v>1</v>
      </c>
      <c r="C37" s="32">
        <v>1</v>
      </c>
      <c r="D37" s="32">
        <v>1</v>
      </c>
      <c r="E37" s="32" t="s">
        <v>422</v>
      </c>
      <c r="F37" s="47" t="s">
        <v>422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x14ac:dyDescent="0.25">
      <c r="A38" s="39" t="s">
        <v>44</v>
      </c>
      <c r="B38" s="46" t="s">
        <v>422</v>
      </c>
      <c r="C38" s="32">
        <v>1</v>
      </c>
      <c r="D38" s="32" t="s">
        <v>422</v>
      </c>
      <c r="E38" s="32" t="s">
        <v>422</v>
      </c>
      <c r="F38" s="47" t="s">
        <v>422</v>
      </c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39" t="s">
        <v>45</v>
      </c>
      <c r="B39" s="46">
        <v>4</v>
      </c>
      <c r="C39" s="32">
        <v>4</v>
      </c>
      <c r="D39" s="32">
        <v>4</v>
      </c>
      <c r="E39" s="32" t="s">
        <v>422</v>
      </c>
      <c r="F39" s="47" t="s">
        <v>422</v>
      </c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6" x14ac:dyDescent="0.25">
      <c r="A40" s="39"/>
      <c r="B40" s="46"/>
      <c r="C40" s="32"/>
      <c r="D40" s="32"/>
      <c r="E40" s="32"/>
      <c r="F40" s="47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x14ac:dyDescent="0.25">
      <c r="A41" s="40" t="s">
        <v>660</v>
      </c>
      <c r="B41" s="46"/>
      <c r="C41" s="32"/>
      <c r="D41" s="32"/>
      <c r="E41" s="32"/>
      <c r="F41" s="47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6" x14ac:dyDescent="0.25">
      <c r="A42" s="39" t="s">
        <v>46</v>
      </c>
      <c r="B42" s="46">
        <v>1</v>
      </c>
      <c r="C42" s="32">
        <v>1</v>
      </c>
      <c r="D42" s="32">
        <v>1</v>
      </c>
      <c r="E42" s="32" t="s">
        <v>422</v>
      </c>
      <c r="F42" s="47" t="s">
        <v>422</v>
      </c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 x14ac:dyDescent="0.25">
      <c r="A43" s="39"/>
      <c r="B43" s="46"/>
      <c r="C43" s="32"/>
      <c r="D43" s="32"/>
      <c r="E43" s="32"/>
      <c r="F43" s="47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1:16" x14ac:dyDescent="0.25">
      <c r="A44" s="40" t="s">
        <v>49</v>
      </c>
      <c r="B44" s="46"/>
      <c r="C44" s="32"/>
      <c r="D44" s="32"/>
      <c r="E44" s="32"/>
      <c r="F44" s="47"/>
      <c r="G44" s="32"/>
      <c r="H44" s="32"/>
      <c r="I44" s="32"/>
      <c r="J44" s="32"/>
      <c r="K44" s="32"/>
      <c r="L44" s="32"/>
      <c r="M44" s="32"/>
      <c r="N44" s="32"/>
      <c r="O44" s="32"/>
      <c r="P44" s="33"/>
    </row>
    <row r="45" spans="1:16" x14ac:dyDescent="0.25">
      <c r="A45" s="39" t="s">
        <v>50</v>
      </c>
      <c r="B45" s="46" t="s">
        <v>422</v>
      </c>
      <c r="C45" s="32" t="s">
        <v>422</v>
      </c>
      <c r="D45" s="32" t="s">
        <v>422</v>
      </c>
      <c r="E45" s="32">
        <v>200</v>
      </c>
      <c r="F45" s="47" t="s">
        <v>422</v>
      </c>
      <c r="G45" s="32"/>
      <c r="H45" s="32"/>
      <c r="I45" s="32"/>
      <c r="J45" s="32"/>
      <c r="K45" s="32"/>
      <c r="L45" s="32"/>
      <c r="M45" s="32"/>
      <c r="N45" s="32"/>
      <c r="O45" s="32"/>
      <c r="P45" s="33"/>
    </row>
    <row r="46" spans="1:16" x14ac:dyDescent="0.25">
      <c r="A46" s="39" t="s">
        <v>51</v>
      </c>
      <c r="B46" s="46" t="s">
        <v>422</v>
      </c>
      <c r="C46" s="32" t="s">
        <v>422</v>
      </c>
      <c r="D46" s="32" t="s">
        <v>422</v>
      </c>
      <c r="E46" s="32">
        <v>200</v>
      </c>
      <c r="F46" s="47" t="s">
        <v>422</v>
      </c>
      <c r="G46" s="32"/>
      <c r="H46" s="32"/>
      <c r="I46" s="32"/>
      <c r="J46" s="32"/>
      <c r="K46" s="32"/>
      <c r="L46" s="32"/>
      <c r="M46" s="32"/>
      <c r="N46" s="32"/>
      <c r="O46" s="32"/>
      <c r="P46" s="33"/>
    </row>
    <row r="47" spans="1:16" x14ac:dyDescent="0.25">
      <c r="A47" s="39" t="s">
        <v>52</v>
      </c>
      <c r="B47" s="46" t="s">
        <v>422</v>
      </c>
      <c r="C47" s="32" t="s">
        <v>422</v>
      </c>
      <c r="D47" s="32" t="s">
        <v>422</v>
      </c>
      <c r="E47" s="32">
        <v>160</v>
      </c>
      <c r="F47" s="47" t="s">
        <v>422</v>
      </c>
      <c r="G47" s="32"/>
      <c r="H47" s="32"/>
      <c r="I47" s="32"/>
      <c r="J47" s="32"/>
      <c r="K47" s="32"/>
      <c r="L47" s="32"/>
      <c r="M47" s="32"/>
      <c r="N47" s="32"/>
      <c r="O47" s="32"/>
      <c r="P47" s="33"/>
    </row>
    <row r="48" spans="1:16" x14ac:dyDescent="0.25">
      <c r="A48" s="39" t="s">
        <v>53</v>
      </c>
      <c r="B48" s="46" t="s">
        <v>422</v>
      </c>
      <c r="C48" s="32" t="s">
        <v>422</v>
      </c>
      <c r="D48" s="32" t="s">
        <v>422</v>
      </c>
      <c r="E48" s="32">
        <v>200</v>
      </c>
      <c r="F48" s="47" t="s">
        <v>422</v>
      </c>
      <c r="G48" s="32"/>
      <c r="H48" s="32"/>
      <c r="I48" s="32"/>
      <c r="J48" s="32"/>
      <c r="K48" s="32"/>
      <c r="L48" s="32"/>
      <c r="M48" s="32"/>
      <c r="N48" s="32"/>
      <c r="O48" s="32"/>
      <c r="P48" s="33"/>
    </row>
    <row r="49" spans="1:16" x14ac:dyDescent="0.25">
      <c r="A49" s="39" t="s">
        <v>54</v>
      </c>
      <c r="B49" s="46" t="s">
        <v>422</v>
      </c>
      <c r="C49" s="32" t="s">
        <v>422</v>
      </c>
      <c r="D49" s="32" t="s">
        <v>422</v>
      </c>
      <c r="E49" s="32">
        <v>200</v>
      </c>
      <c r="F49" s="47" t="s">
        <v>422</v>
      </c>
      <c r="G49" s="32"/>
      <c r="H49" s="32"/>
      <c r="I49" s="32"/>
      <c r="J49" s="32"/>
      <c r="K49" s="32"/>
      <c r="L49" s="32"/>
      <c r="M49" s="32"/>
      <c r="N49" s="32"/>
      <c r="O49" s="32"/>
      <c r="P49" s="33"/>
    </row>
    <row r="50" spans="1:16" x14ac:dyDescent="0.25">
      <c r="A50" s="39" t="s">
        <v>55</v>
      </c>
      <c r="B50" s="46" t="s">
        <v>422</v>
      </c>
      <c r="C50" s="32" t="s">
        <v>422</v>
      </c>
      <c r="D50" s="32" t="s">
        <v>422</v>
      </c>
      <c r="E50" s="32">
        <v>200</v>
      </c>
      <c r="F50" s="47" t="s">
        <v>422</v>
      </c>
      <c r="G50" s="32"/>
      <c r="H50" s="32"/>
      <c r="I50" s="32"/>
      <c r="J50" s="32"/>
      <c r="K50" s="32"/>
      <c r="L50" s="32"/>
      <c r="M50" s="32"/>
      <c r="N50" s="32"/>
      <c r="O50" s="32"/>
      <c r="P50" s="33"/>
    </row>
    <row r="51" spans="1:16" x14ac:dyDescent="0.25">
      <c r="A51" s="39" t="s">
        <v>56</v>
      </c>
      <c r="B51" s="46" t="s">
        <v>422</v>
      </c>
      <c r="C51" s="32" t="s">
        <v>422</v>
      </c>
      <c r="D51" s="32" t="s">
        <v>422</v>
      </c>
      <c r="E51" s="32">
        <v>200</v>
      </c>
      <c r="F51" s="47" t="s">
        <v>422</v>
      </c>
      <c r="G51" s="32"/>
      <c r="H51" s="32"/>
      <c r="I51" s="32"/>
      <c r="J51" s="32"/>
      <c r="K51" s="32"/>
      <c r="L51" s="32"/>
      <c r="M51" s="32"/>
      <c r="N51" s="32"/>
      <c r="O51" s="32"/>
      <c r="P51" s="33"/>
    </row>
    <row r="52" spans="1:16" x14ac:dyDescent="0.25">
      <c r="A52" s="39" t="s">
        <v>57</v>
      </c>
      <c r="B52" s="46" t="s">
        <v>422</v>
      </c>
      <c r="C52" s="32" t="s">
        <v>422</v>
      </c>
      <c r="D52" s="32" t="s">
        <v>422</v>
      </c>
      <c r="E52" s="32">
        <v>200</v>
      </c>
      <c r="F52" s="47" t="s">
        <v>422</v>
      </c>
      <c r="G52" s="32"/>
      <c r="H52" s="32"/>
      <c r="I52" s="32"/>
      <c r="J52" s="32"/>
      <c r="K52" s="32"/>
      <c r="L52" s="32"/>
      <c r="M52" s="32"/>
      <c r="N52" s="32"/>
      <c r="O52" s="32"/>
      <c r="P52" s="33"/>
    </row>
    <row r="53" spans="1:16" x14ac:dyDescent="0.25">
      <c r="A53" s="39" t="s">
        <v>58</v>
      </c>
      <c r="B53" s="46" t="s">
        <v>422</v>
      </c>
      <c r="C53" s="32" t="s">
        <v>422</v>
      </c>
      <c r="D53" s="32" t="s">
        <v>422</v>
      </c>
      <c r="E53" s="32">
        <v>200</v>
      </c>
      <c r="F53" s="47" t="s">
        <v>422</v>
      </c>
      <c r="G53" s="32"/>
      <c r="H53" s="32"/>
      <c r="I53" s="32"/>
      <c r="J53" s="32"/>
      <c r="K53" s="32"/>
      <c r="L53" s="32"/>
      <c r="M53" s="32"/>
      <c r="N53" s="32"/>
      <c r="O53" s="32"/>
      <c r="P53" s="33"/>
    </row>
    <row r="54" spans="1:16" x14ac:dyDescent="0.25">
      <c r="A54" s="39" t="s">
        <v>59</v>
      </c>
      <c r="B54" s="48" t="s">
        <v>422</v>
      </c>
      <c r="C54" s="35" t="s">
        <v>422</v>
      </c>
      <c r="D54" s="35" t="s">
        <v>422</v>
      </c>
      <c r="E54" s="32">
        <v>40</v>
      </c>
      <c r="F54" s="49" t="s">
        <v>422</v>
      </c>
      <c r="G54" s="32"/>
      <c r="H54" s="32"/>
      <c r="I54" s="32"/>
      <c r="J54" s="32"/>
      <c r="K54" s="32"/>
      <c r="L54" s="32"/>
      <c r="M54" s="32"/>
      <c r="N54" s="32"/>
      <c r="O54" s="32"/>
      <c r="P54" s="33"/>
    </row>
    <row r="55" spans="1:16" x14ac:dyDescent="0.25">
      <c r="A55" s="39" t="s">
        <v>60</v>
      </c>
      <c r="B55" s="46" t="s">
        <v>422</v>
      </c>
      <c r="C55" s="32" t="s">
        <v>422</v>
      </c>
      <c r="D55" s="32" t="s">
        <v>422</v>
      </c>
      <c r="E55" s="32">
        <v>40</v>
      </c>
      <c r="F55" s="47" t="s">
        <v>422</v>
      </c>
      <c r="G55" s="32"/>
      <c r="H55" s="32"/>
      <c r="I55" s="32"/>
      <c r="J55" s="32"/>
      <c r="K55" s="32"/>
      <c r="L55" s="32"/>
      <c r="M55" s="32"/>
      <c r="N55" s="32"/>
      <c r="O55" s="32"/>
      <c r="P55" s="33"/>
    </row>
    <row r="56" spans="1:16" x14ac:dyDescent="0.25">
      <c r="A56" s="39" t="s">
        <v>61</v>
      </c>
      <c r="B56" s="46" t="s">
        <v>422</v>
      </c>
      <c r="C56" s="32" t="s">
        <v>422</v>
      </c>
      <c r="D56" s="32" t="s">
        <v>422</v>
      </c>
      <c r="E56" s="32">
        <v>40</v>
      </c>
      <c r="F56" s="47" t="s">
        <v>422</v>
      </c>
      <c r="G56" s="32"/>
      <c r="H56" s="32"/>
      <c r="I56" s="32"/>
      <c r="J56" s="32"/>
      <c r="K56" s="32"/>
      <c r="L56" s="32"/>
      <c r="M56" s="32"/>
      <c r="N56" s="32"/>
      <c r="O56" s="32"/>
      <c r="P56" s="33"/>
    </row>
    <row r="57" spans="1:16" x14ac:dyDescent="0.25">
      <c r="A57" s="39" t="s">
        <v>62</v>
      </c>
      <c r="B57" s="46" t="s">
        <v>422</v>
      </c>
      <c r="C57" s="32" t="s">
        <v>422</v>
      </c>
      <c r="D57" s="32" t="s">
        <v>422</v>
      </c>
      <c r="E57" s="32" t="s">
        <v>422</v>
      </c>
      <c r="F57" s="47" t="s">
        <v>422</v>
      </c>
      <c r="G57" s="32"/>
      <c r="H57" s="32"/>
      <c r="I57" s="32"/>
      <c r="J57" s="32"/>
      <c r="K57" s="32"/>
      <c r="L57" s="32"/>
      <c r="M57" s="32"/>
      <c r="N57" s="32"/>
      <c r="O57" s="32"/>
      <c r="P57" s="33"/>
    </row>
    <row r="58" spans="1:16" x14ac:dyDescent="0.25">
      <c r="A58" s="41" t="s">
        <v>63</v>
      </c>
      <c r="B58" s="50" t="s">
        <v>422</v>
      </c>
      <c r="C58" s="42" t="s">
        <v>422</v>
      </c>
      <c r="D58" s="42" t="s">
        <v>422</v>
      </c>
      <c r="E58" s="42" t="s">
        <v>422</v>
      </c>
      <c r="F58" s="51" t="s">
        <v>422</v>
      </c>
      <c r="G58" s="32"/>
      <c r="H58" s="32"/>
      <c r="I58" s="32"/>
      <c r="J58" s="32"/>
      <c r="K58" s="32"/>
      <c r="L58" s="32"/>
      <c r="M58" s="32"/>
      <c r="N58" s="32"/>
      <c r="O58" s="32"/>
      <c r="P58" s="33"/>
    </row>
    <row r="59" spans="1:16" ht="15.75" thickBot="1" x14ac:dyDescent="0.3">
      <c r="A59" s="15"/>
      <c r="B59" s="16"/>
      <c r="C59" s="16"/>
      <c r="D59" s="16"/>
      <c r="E59" s="16"/>
      <c r="F59" s="16"/>
      <c r="G59" s="32"/>
      <c r="H59" s="32"/>
      <c r="I59" s="32"/>
      <c r="J59" s="32"/>
      <c r="K59" s="32"/>
      <c r="L59" s="32"/>
      <c r="M59" s="32"/>
      <c r="N59" s="32"/>
      <c r="O59" s="32"/>
      <c r="P59" s="33"/>
    </row>
    <row r="60" spans="1:16" x14ac:dyDescent="0.25">
      <c r="A60" s="17" t="s">
        <v>64</v>
      </c>
      <c r="B60" s="16"/>
      <c r="C60" s="16"/>
      <c r="D60" s="16"/>
      <c r="E60" s="16"/>
      <c r="F60" s="16"/>
      <c r="G60" s="32"/>
      <c r="H60" s="32"/>
      <c r="I60" s="32"/>
      <c r="J60" s="32"/>
      <c r="K60" s="32"/>
      <c r="L60" s="32"/>
      <c r="M60" s="32"/>
      <c r="N60" s="32"/>
      <c r="O60" s="32"/>
      <c r="P60" s="33"/>
    </row>
    <row r="61" spans="1:16" x14ac:dyDescent="0.25">
      <c r="A61" s="18" t="s">
        <v>65</v>
      </c>
      <c r="B61" s="16"/>
      <c r="C61" s="16"/>
      <c r="D61" s="16"/>
      <c r="E61" s="16"/>
      <c r="F61" s="16"/>
      <c r="G61" s="32"/>
      <c r="H61" s="32"/>
      <c r="I61" s="32"/>
      <c r="J61" s="32"/>
      <c r="K61" s="32"/>
      <c r="L61" s="32"/>
      <c r="M61" s="32"/>
      <c r="N61" s="32"/>
      <c r="O61" s="32"/>
      <c r="P61" s="33"/>
    </row>
    <row r="62" spans="1:16" x14ac:dyDescent="0.25">
      <c r="A62" s="18" t="s">
        <v>66</v>
      </c>
      <c r="B62" s="16"/>
      <c r="C62" s="16"/>
      <c r="D62" s="16"/>
      <c r="E62" s="16"/>
      <c r="F62" s="16"/>
      <c r="G62" s="32"/>
      <c r="H62" s="32"/>
      <c r="I62" s="32"/>
      <c r="J62" s="32"/>
      <c r="K62" s="32"/>
      <c r="L62" s="32"/>
      <c r="M62" s="32"/>
      <c r="N62" s="32"/>
      <c r="O62" s="32"/>
      <c r="P62" s="33"/>
    </row>
    <row r="63" spans="1:16" x14ac:dyDescent="0.25">
      <c r="A63" s="18" t="s">
        <v>67</v>
      </c>
      <c r="B63" s="16"/>
      <c r="C63" s="16"/>
      <c r="D63" s="16"/>
      <c r="E63" s="16"/>
      <c r="F63" s="16"/>
      <c r="G63" s="32"/>
      <c r="H63" s="32"/>
      <c r="I63" s="32"/>
      <c r="J63" s="32"/>
      <c r="K63" s="32"/>
      <c r="L63" s="32"/>
      <c r="M63" s="32"/>
      <c r="N63" s="32"/>
      <c r="O63" s="32"/>
      <c r="P63" s="33"/>
    </row>
    <row r="64" spans="1:16" x14ac:dyDescent="0.25">
      <c r="A64" s="18" t="s">
        <v>68</v>
      </c>
      <c r="B64" s="16"/>
      <c r="C64" s="16"/>
      <c r="D64" s="16"/>
      <c r="E64" s="16"/>
      <c r="F64" s="16"/>
      <c r="G64" s="32"/>
      <c r="H64" s="32"/>
      <c r="I64" s="32"/>
      <c r="J64" s="32"/>
      <c r="K64" s="32"/>
      <c r="L64" s="32"/>
      <c r="M64" s="32"/>
      <c r="N64" s="32"/>
      <c r="O64" s="32"/>
      <c r="P64" s="33"/>
    </row>
    <row r="65" spans="1:16" ht="15.75" thickBot="1" x14ac:dyDescent="0.3">
      <c r="A65" s="10" t="s">
        <v>69</v>
      </c>
      <c r="B65" s="16"/>
      <c r="C65" s="16"/>
      <c r="D65" s="16"/>
      <c r="E65" s="16"/>
      <c r="F65" s="16"/>
      <c r="G65" s="32"/>
      <c r="H65" s="32"/>
      <c r="I65" s="32"/>
      <c r="J65" s="32"/>
      <c r="K65" s="32"/>
      <c r="L65" s="32"/>
      <c r="M65" s="32"/>
      <c r="N65" s="32"/>
      <c r="O65" s="32"/>
      <c r="P65" s="33"/>
    </row>
    <row r="66" spans="1:16" x14ac:dyDescent="0.25">
      <c r="G66" s="34"/>
      <c r="H66" s="34"/>
      <c r="I66" s="34"/>
      <c r="J66" s="34"/>
      <c r="K66" s="34"/>
      <c r="L66" s="34"/>
      <c r="M66" s="34"/>
      <c r="N66" s="34"/>
      <c r="O66" s="34"/>
      <c r="P66" s="34"/>
    </row>
  </sheetData>
  <sheetProtection algorithmName="SHA-512" hashValue="R7hsunwAUbYEcOPBW+chYM4oPu5ND1WFzTpOwFchbigUWEGyDfl8wmJRNVkoOIh8o/E0CHPm4q4LWJVobkEslg==" saltValue="K5ghy0ILIai2S5p6EK5aVQ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2"/>
  <sheetViews>
    <sheetView tabSelected="1" zoomScale="110" zoomScaleNormal="110" workbookViewId="0">
      <selection activeCell="K14" sqref="K14"/>
    </sheetView>
  </sheetViews>
  <sheetFormatPr defaultRowHeight="15" x14ac:dyDescent="0.25"/>
  <cols>
    <col min="1" max="1" width="59.5703125" customWidth="1"/>
    <col min="2" max="2" width="23.42578125" customWidth="1"/>
    <col min="3" max="3" width="2.7109375" customWidth="1"/>
    <col min="4" max="4" width="9.5703125" bestFit="1" customWidth="1"/>
    <col min="5" max="5" width="7.85546875" customWidth="1"/>
    <col min="6" max="6" width="8" bestFit="1" customWidth="1"/>
    <col min="7" max="7" width="8.7109375" bestFit="1" customWidth="1"/>
    <col min="8" max="8" width="7.140625" bestFit="1" customWidth="1"/>
  </cols>
  <sheetData>
    <row r="1" spans="1:4" x14ac:dyDescent="0.25">
      <c r="A1" s="6" t="s">
        <v>4</v>
      </c>
      <c r="B1" s="3"/>
    </row>
    <row r="2" spans="1:4" x14ac:dyDescent="0.25">
      <c r="A2" s="6" t="s">
        <v>0</v>
      </c>
      <c r="B2" s="3"/>
    </row>
    <row r="3" spans="1:4" x14ac:dyDescent="0.25">
      <c r="A3" s="7" t="s">
        <v>427</v>
      </c>
      <c r="B3" s="83"/>
    </row>
    <row r="4" spans="1:4" x14ac:dyDescent="0.25">
      <c r="A4" s="7">
        <v>43209</v>
      </c>
      <c r="B4" s="83"/>
    </row>
    <row r="5" spans="1:4" x14ac:dyDescent="0.25">
      <c r="A5" s="7"/>
      <c r="B5" s="83"/>
    </row>
    <row r="6" spans="1:4" x14ac:dyDescent="0.25">
      <c r="B6" s="5" t="s">
        <v>679</v>
      </c>
    </row>
    <row r="7" spans="1:4" x14ac:dyDescent="0.25">
      <c r="A7" s="5" t="s">
        <v>666</v>
      </c>
      <c r="B7" s="92">
        <f>SUM(ruimtestaat!K7:K681)*'invulblad normen'!C16</f>
        <v>0</v>
      </c>
      <c r="D7" s="83"/>
    </row>
    <row r="8" spans="1:4" x14ac:dyDescent="0.25">
      <c r="A8" s="86" t="s">
        <v>661</v>
      </c>
      <c r="B8" s="92">
        <f>glasoppervlakte!E27*'invulblad normen'!C21</f>
        <v>0</v>
      </c>
      <c r="D8" t="s">
        <v>671</v>
      </c>
    </row>
    <row r="9" spans="1:4" x14ac:dyDescent="0.25">
      <c r="A9" s="9" t="s">
        <v>664</v>
      </c>
      <c r="B9" s="92">
        <f>'invulblad normen'!C19*1500</f>
        <v>0</v>
      </c>
      <c r="D9" t="s">
        <v>667</v>
      </c>
    </row>
    <row r="10" spans="1:4" x14ac:dyDescent="0.25">
      <c r="A10" s="9" t="s">
        <v>670</v>
      </c>
      <c r="B10" s="124">
        <f>'invulblad normen'!C20*12000</f>
        <v>0</v>
      </c>
      <c r="D10" t="s">
        <v>676</v>
      </c>
    </row>
    <row r="11" spans="1:4" x14ac:dyDescent="0.25">
      <c r="A11" s="127" t="s">
        <v>744</v>
      </c>
      <c r="B11" s="126">
        <f>B7+B8+B9+B10</f>
        <v>0</v>
      </c>
    </row>
    <row r="12" spans="1:4" x14ac:dyDescent="0.25">
      <c r="A12" s="125"/>
      <c r="B12" s="124"/>
    </row>
    <row r="13" spans="1:4" x14ac:dyDescent="0.25">
      <c r="A13" s="90" t="s">
        <v>665</v>
      </c>
      <c r="B13" s="92">
        <f>'invulblad normen'!C24*21</f>
        <v>0</v>
      </c>
      <c r="D13" t="s">
        <v>668</v>
      </c>
    </row>
    <row r="14" spans="1:4" x14ac:dyDescent="0.25">
      <c r="A14" s="90" t="s">
        <v>743</v>
      </c>
      <c r="B14" s="92">
        <f>'invulblad normen'!C25*1000</f>
        <v>0</v>
      </c>
      <c r="D14" t="s">
        <v>669</v>
      </c>
    </row>
    <row r="15" spans="1:4" x14ac:dyDescent="0.25">
      <c r="A15" s="128" t="s">
        <v>746</v>
      </c>
      <c r="B15" s="96">
        <f>B7+B8+B9+B10+B13+B14</f>
        <v>0</v>
      </c>
    </row>
    <row r="17" spans="1:4" x14ac:dyDescent="0.25">
      <c r="A17" s="91" t="s">
        <v>745</v>
      </c>
    </row>
    <row r="18" spans="1:4" x14ac:dyDescent="0.25">
      <c r="A18" s="91" t="s">
        <v>659</v>
      </c>
    </row>
    <row r="19" spans="1:4" x14ac:dyDescent="0.25">
      <c r="B19" s="93"/>
    </row>
    <row r="21" spans="1:4" x14ac:dyDescent="0.25">
      <c r="A21" s="83"/>
      <c r="B21" s="94"/>
      <c r="C21" s="83"/>
      <c r="D21" s="83"/>
    </row>
    <row r="22" spans="1:4" x14ac:dyDescent="0.25">
      <c r="A22" s="83"/>
      <c r="B22" s="94"/>
      <c r="C22" s="83"/>
      <c r="D22" s="83"/>
    </row>
  </sheetData>
  <sheetProtection algorithmName="SHA-512" hashValue="4qn3yvfDevtPJLpmS5BJhhtM99GzY+o7iacZu62sQHlmAo/WKaDEYiFBslVWbtHTf8qQC+EmZgQF5ojiUBS2zQ==" saltValue="8o0jyJRcU0b0eTvP0gDyz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Algemeen</vt:lpstr>
      <vt:lpstr>invulblad normen</vt:lpstr>
      <vt:lpstr>ruimtestaat</vt:lpstr>
      <vt:lpstr>glasoppervlakte</vt:lpstr>
      <vt:lpstr>Gebouwgegevens</vt:lpstr>
      <vt:lpstr>werkprogramma</vt:lpstr>
      <vt:lpstr>calculatieresultaten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marleen</dc:creator>
  <cp:lastModifiedBy>marleen</cp:lastModifiedBy>
  <dcterms:created xsi:type="dcterms:W3CDTF">2018-02-21T11:11:00Z</dcterms:created>
  <dcterms:modified xsi:type="dcterms:W3CDTF">2018-04-19T14:09:23Z</dcterms:modified>
</cp:coreProperties>
</file>