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ttps://nuffic.sharepoint.com/sites/project_vibes/Documents/Programma VIBES/10 Project HRM/Inkoop (Europese Aanbesteding)/04. NvI 1/"/>
    </mc:Choice>
  </mc:AlternateContent>
  <bookViews>
    <workbookView xWindow="0" yWindow="0" windowWidth="19200" windowHeight="6735"/>
  </bookViews>
  <sheets>
    <sheet name="Prijsopgave" sheetId="2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K8" i="2" s="1"/>
  <c r="I7" i="2"/>
  <c r="K13" i="2" l="1"/>
  <c r="K14" i="2"/>
  <c r="K7" i="2"/>
  <c r="D31" i="2" l="1"/>
  <c r="K5" i="2" l="1"/>
  <c r="K6" i="2"/>
  <c r="K9" i="2"/>
  <c r="K12" i="2"/>
  <c r="K15" i="2"/>
  <c r="K17" i="2"/>
  <c r="K18" i="2"/>
  <c r="K19" i="2"/>
  <c r="D26" i="2"/>
  <c r="N21" i="2" l="1"/>
  <c r="O9" i="2"/>
  <c r="O6" i="2"/>
  <c r="O14" i="2"/>
  <c r="O12" i="2"/>
  <c r="Q6" i="2" l="1"/>
  <c r="Q12" i="2"/>
</calcChain>
</file>

<file path=xl/sharedStrings.xml><?xml version="1.0" encoding="utf-8"?>
<sst xmlns="http://schemas.openxmlformats.org/spreadsheetml/2006/main" count="54" uniqueCount="53">
  <si>
    <t>Prijsopgave ex BTW</t>
  </si>
  <si>
    <t>Weging</t>
  </si>
  <si>
    <t>Gewogen prijs</t>
  </si>
  <si>
    <t>Licentie/abonnement</t>
  </si>
  <si>
    <t>Percentage</t>
  </si>
  <si>
    <t>Maximum</t>
  </si>
  <si>
    <t>Eenmalig licentie</t>
  </si>
  <si>
    <t>Jaarlijkse hosting kosten</t>
  </si>
  <si>
    <t>Implementatie</t>
  </si>
  <si>
    <t>Totaal 10 jaar</t>
  </si>
  <si>
    <t xml:space="preserve">Let op, bij een bedrag boven het plafond van  </t>
  </si>
  <si>
    <t>Ondersteuning (na implementatie)</t>
  </si>
  <si>
    <t xml:space="preserve"> of boven de maximum percentages wordt de aanbieding ter zijde gelegd.</t>
  </si>
  <si>
    <t>Maximum tarief per uur projectmanager</t>
  </si>
  <si>
    <t>Maximum tarief per uur (business) consultant</t>
  </si>
  <si>
    <t>Maximum tarief per uur technisch consultant / engineer</t>
  </si>
  <si>
    <t>Uitgaande van minimaal de onderstaande aantallen:</t>
  </si>
  <si>
    <t>Omschrijving</t>
  </si>
  <si>
    <t>Medewerkers, 
         waarvan</t>
  </si>
  <si>
    <t>Medewerkers in dienst van EP-Nuffic (en die ook tijdschrijven en declaraties kunnen indienen)</t>
  </si>
  <si>
    <t>Inschrijver</t>
  </si>
  <si>
    <t>Medewerkers met een Nuffic arbeidscontract</t>
  </si>
  <si>
    <t>Naam</t>
  </si>
  <si>
    <t>Medewerkers die ingehuurd worden in Nederland</t>
  </si>
  <si>
    <t>Medewerkers die ingehuurd worden in buitenland</t>
  </si>
  <si>
    <t>Functie</t>
  </si>
  <si>
    <t>Onderneming</t>
  </si>
  <si>
    <t>Handtekening</t>
  </si>
  <si>
    <t>Functioneel beheerders</t>
  </si>
  <si>
    <t>Medewerkers die het functioneel beheer op het systeem uitvoeren</t>
  </si>
  <si>
    <t>Plaats en datum</t>
  </si>
  <si>
    <t>HRM medewerkers</t>
  </si>
  <si>
    <t>HRM adviseurs</t>
  </si>
  <si>
    <t>Zware gebruikers die de HRM-administratie voeren</t>
  </si>
  <si>
    <t>Stagairs</t>
  </si>
  <si>
    <t>Intern excl. Stagairs</t>
  </si>
  <si>
    <t>Medewerkers met een Nuffic stageovereenkomst</t>
  </si>
  <si>
    <t>Extern Nederland</t>
  </si>
  <si>
    <t>Extern Neso</t>
  </si>
  <si>
    <t>Medewerkers die leidinggeven, formatie beheren en/of beoordelen.</t>
  </si>
  <si>
    <t>Managers/gemandateerden/leidinggevenden</t>
  </si>
  <si>
    <t>Implementatie eenmalig voor koppelingen  (zie use case koppelingen)</t>
  </si>
  <si>
    <t>Eenmalige licentie/gebruikskosten</t>
  </si>
  <si>
    <t>Implementatie eenmalig materiaal/hosting/techniek</t>
  </si>
  <si>
    <t>Implementatie eenmalig consultancy/projectmanager</t>
  </si>
  <si>
    <t>Nazorg 10 dagen (conform eis)</t>
  </si>
  <si>
    <t>Bijlage 10 Prijsopgaven HRM systeem</t>
  </si>
  <si>
    <t>Jaarlijkse totale vaste licentie/gebruikskosten/abonnementskosten</t>
  </si>
  <si>
    <t>Totaal licentie/abonnement</t>
  </si>
  <si>
    <t>HRM adviseurs die het HRM beleid opstellen en het management ondersteunen bij het uitvoeren van de HRM processen</t>
  </si>
  <si>
    <r>
      <t xml:space="preserve">Jaarlijkse kosten </t>
    </r>
    <r>
      <rPr>
        <b/>
        <i/>
        <sz val="11"/>
        <color theme="1"/>
        <rFont val="Calibri"/>
        <family val="2"/>
        <scheme val="minor"/>
      </rPr>
      <t>per te verlonen medewerker</t>
    </r>
  </si>
  <si>
    <r>
      <t xml:space="preserve">Jaarlijkse kosten </t>
    </r>
    <r>
      <rPr>
        <b/>
        <i/>
        <sz val="11"/>
        <color theme="1"/>
        <rFont val="Calibri"/>
        <family val="2"/>
        <scheme val="minor"/>
      </rPr>
      <t>per NIET te verlonen medewerker (externen)</t>
    </r>
  </si>
  <si>
    <r>
      <t>Rekenprijs / Kosten over 10 jaar</t>
    </r>
    <r>
      <rPr>
        <i/>
        <sz val="11"/>
        <color theme="1"/>
        <rFont val="Calibri"/>
        <family val="2"/>
        <scheme val="minor"/>
      </rPr>
      <t xml:space="preserve"> na in productie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</si>
</sst>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3" borderId="0" applyNumberFormat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4" borderId="0" xfId="0" applyFont="1" applyFill="1" applyProtection="1"/>
    <xf numFmtId="0" fontId="4" fillId="4" borderId="0" xfId="0" applyFont="1" applyFill="1" applyProtection="1"/>
    <xf numFmtId="0" fontId="5" fillId="4" borderId="0" xfId="0" applyFont="1" applyFill="1" applyProtection="1"/>
    <xf numFmtId="0" fontId="5" fillId="4" borderId="0" xfId="0" applyFont="1" applyFill="1" applyAlignment="1" applyProtection="1">
      <alignment horizontal="center"/>
    </xf>
    <xf numFmtId="164" fontId="5" fillId="4" borderId="0" xfId="0" applyNumberFormat="1" applyFont="1" applyFill="1" applyBorder="1" applyAlignment="1" applyProtection="1">
      <alignment horizontal="center"/>
    </xf>
    <xf numFmtId="164" fontId="4" fillId="4" borderId="0" xfId="1" applyNumberFormat="1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</xf>
    <xf numFmtId="0" fontId="6" fillId="4" borderId="0" xfId="0" applyFont="1" applyFill="1" applyProtection="1"/>
    <xf numFmtId="0" fontId="4" fillId="4" borderId="0" xfId="0" applyFont="1" applyFill="1" applyBorder="1" applyProtection="1"/>
    <xf numFmtId="0" fontId="4" fillId="4" borderId="0" xfId="0" applyFont="1" applyFill="1" applyBorder="1" applyAlignment="1" applyProtection="1">
      <alignment horizontal="center"/>
    </xf>
    <xf numFmtId="0" fontId="4" fillId="4" borderId="0" xfId="0" applyFont="1" applyFill="1" applyAlignment="1" applyProtection="1">
      <alignment vertical="center"/>
    </xf>
    <xf numFmtId="0" fontId="4" fillId="4" borderId="0" xfId="0" applyFont="1" applyFill="1" applyBorder="1" applyAlignment="1" applyProtection="1">
      <alignment vertical="center"/>
    </xf>
    <xf numFmtId="164" fontId="4" fillId="5" borderId="1" xfId="1" applyNumberFormat="1" applyFont="1" applyFill="1" applyBorder="1" applyAlignment="1" applyProtection="1">
      <alignment horizontal="center"/>
      <protection locked="0"/>
    </xf>
    <xf numFmtId="164" fontId="4" fillId="4" borderId="0" xfId="1" applyNumberFormat="1" applyFont="1" applyFill="1" applyBorder="1" applyAlignment="1" applyProtection="1">
      <alignment horizontal="center"/>
    </xf>
    <xf numFmtId="164" fontId="4" fillId="2" borderId="1" xfId="0" applyNumberFormat="1" applyFont="1" applyFill="1" applyBorder="1" applyProtection="1"/>
    <xf numFmtId="164" fontId="4" fillId="4" borderId="0" xfId="0" applyNumberFormat="1" applyFont="1" applyFill="1" applyProtection="1"/>
    <xf numFmtId="0" fontId="7" fillId="4" borderId="0" xfId="0" applyFont="1" applyFill="1" applyAlignment="1" applyProtection="1">
      <alignment horizontal="center"/>
    </xf>
    <xf numFmtId="164" fontId="4" fillId="4" borderId="1" xfId="1" applyNumberFormat="1" applyFont="1" applyFill="1" applyBorder="1" applyAlignment="1" applyProtection="1">
      <alignment horizontal="center"/>
    </xf>
    <xf numFmtId="164" fontId="4" fillId="4" borderId="1" xfId="0" applyNumberFormat="1" applyFont="1" applyFill="1" applyBorder="1" applyProtection="1"/>
    <xf numFmtId="0" fontId="9" fillId="4" borderId="0" xfId="0" applyFont="1" applyFill="1"/>
    <xf numFmtId="164" fontId="4" fillId="6" borderId="1" xfId="1" applyNumberFormat="1" applyFont="1" applyFill="1" applyBorder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right"/>
    </xf>
    <xf numFmtId="164" fontId="12" fillId="7" borderId="1" xfId="2" applyNumberFormat="1" applyFont="1" applyFill="1" applyBorder="1" applyProtection="1"/>
    <xf numFmtId="0" fontId="4" fillId="9" borderId="0" xfId="0" applyFont="1" applyFill="1" applyProtection="1"/>
    <xf numFmtId="164" fontId="5" fillId="9" borderId="0" xfId="1" applyNumberFormat="1" applyFont="1" applyFill="1" applyProtection="1"/>
    <xf numFmtId="44" fontId="4" fillId="4" borderId="0" xfId="1" applyFont="1" applyFill="1" applyProtection="1"/>
    <xf numFmtId="0" fontId="4" fillId="4" borderId="0" xfId="0" applyFont="1" applyFill="1" applyAlignment="1" applyProtection="1">
      <alignment vertical="top"/>
    </xf>
    <xf numFmtId="0" fontId="4" fillId="4" borderId="1" xfId="0" applyFont="1" applyFill="1" applyBorder="1" applyAlignment="1" applyProtection="1">
      <alignment vertical="top"/>
    </xf>
    <xf numFmtId="0" fontId="4" fillId="8" borderId="1" xfId="0" applyFont="1" applyFill="1" applyBorder="1" applyAlignment="1" applyProtection="1">
      <alignment horizontal="left" vertical="top"/>
    </xf>
    <xf numFmtId="0" fontId="4" fillId="8" borderId="5" xfId="0" applyFont="1" applyFill="1" applyBorder="1" applyAlignment="1" applyProtection="1">
      <alignment horizontal="left" vertical="top"/>
    </xf>
    <xf numFmtId="0" fontId="4" fillId="8" borderId="4" xfId="0" applyFont="1" applyFill="1" applyBorder="1" applyAlignment="1" applyProtection="1">
      <alignment vertical="top"/>
    </xf>
    <xf numFmtId="0" fontId="4" fillId="8" borderId="15" xfId="0" applyFont="1" applyFill="1" applyBorder="1" applyAlignment="1" applyProtection="1">
      <alignment horizontal="left" vertical="top"/>
    </xf>
    <xf numFmtId="0" fontId="4" fillId="8" borderId="4" xfId="0" applyFont="1" applyFill="1" applyBorder="1" applyAlignment="1" applyProtection="1">
      <alignment horizontal="left" vertical="top"/>
    </xf>
    <xf numFmtId="0" fontId="4" fillId="4" borderId="0" xfId="0" applyFont="1" applyFill="1" applyAlignment="1" applyProtection="1">
      <alignment horizontal="left" vertical="top"/>
    </xf>
    <xf numFmtId="0" fontId="4" fillId="4" borderId="1" xfId="0" applyFont="1" applyFill="1" applyBorder="1" applyAlignment="1" applyProtection="1">
      <alignment horizontal="left" vertical="top" wrapText="1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9" borderId="0" xfId="0" applyFont="1" applyFill="1" applyAlignment="1" applyProtection="1">
      <alignment horizontal="center"/>
    </xf>
    <xf numFmtId="9" fontId="7" fillId="4" borderId="5" xfId="3" applyFont="1" applyFill="1" applyBorder="1" applyAlignment="1" applyProtection="1">
      <alignment horizontal="center" vertical="center"/>
    </xf>
    <xf numFmtId="9" fontId="7" fillId="4" borderId="15" xfId="3" applyFont="1" applyFill="1" applyBorder="1" applyAlignment="1" applyProtection="1">
      <alignment horizontal="center" vertical="center"/>
    </xf>
    <xf numFmtId="9" fontId="7" fillId="4" borderId="4" xfId="3" applyFont="1" applyFill="1" applyBorder="1" applyAlignment="1" applyProtection="1">
      <alignment horizontal="center" vertical="center"/>
    </xf>
    <xf numFmtId="9" fontId="7" fillId="7" borderId="5" xfId="3" applyNumberFormat="1" applyFont="1" applyFill="1" applyBorder="1" applyAlignment="1" applyProtection="1">
      <alignment horizontal="center" vertical="center"/>
    </xf>
    <xf numFmtId="9" fontId="7" fillId="7" borderId="15" xfId="3" applyNumberFormat="1" applyFont="1" applyFill="1" applyBorder="1" applyAlignment="1" applyProtection="1">
      <alignment horizontal="center" vertical="center"/>
    </xf>
    <xf numFmtId="9" fontId="7" fillId="7" borderId="4" xfId="3" applyNumberFormat="1" applyFont="1" applyFill="1" applyBorder="1" applyAlignment="1" applyProtection="1">
      <alignment horizontal="center" vertical="center"/>
    </xf>
    <xf numFmtId="9" fontId="7" fillId="7" borderId="5" xfId="3" applyFont="1" applyFill="1" applyBorder="1" applyAlignment="1" applyProtection="1">
      <alignment horizontal="center" vertical="center"/>
    </xf>
    <xf numFmtId="9" fontId="7" fillId="7" borderId="15" xfId="3" applyFont="1" applyFill="1" applyBorder="1" applyAlignment="1" applyProtection="1">
      <alignment horizontal="center" vertical="center"/>
    </xf>
    <xf numFmtId="9" fontId="7" fillId="7" borderId="4" xfId="3" applyFont="1" applyFill="1" applyBorder="1" applyAlignment="1" applyProtection="1">
      <alignment horizontal="center" vertical="center"/>
    </xf>
    <xf numFmtId="0" fontId="4" fillId="8" borderId="5" xfId="0" applyFont="1" applyFill="1" applyBorder="1" applyAlignment="1" applyProtection="1">
      <alignment horizontal="left" vertical="top"/>
    </xf>
    <xf numFmtId="0" fontId="4" fillId="8" borderId="4" xfId="0" applyFont="1" applyFill="1" applyBorder="1" applyAlignment="1" applyProtection="1">
      <alignment horizontal="left" vertical="top"/>
    </xf>
    <xf numFmtId="0" fontId="4" fillId="4" borderId="2" xfId="0" applyFont="1" applyFill="1" applyBorder="1" applyAlignment="1" applyProtection="1">
      <alignment horizontal="left" vertical="top"/>
      <protection locked="0"/>
    </xf>
    <xf numFmtId="0" fontId="4" fillId="4" borderId="6" xfId="0" applyFont="1" applyFill="1" applyBorder="1" applyAlignment="1" applyProtection="1">
      <alignment horizontal="left" vertical="top"/>
      <protection locked="0"/>
    </xf>
    <xf numFmtId="0" fontId="4" fillId="4" borderId="3" xfId="0" applyFont="1" applyFill="1" applyBorder="1" applyAlignment="1" applyProtection="1">
      <alignment horizontal="left" vertical="top"/>
      <protection locked="0"/>
    </xf>
    <xf numFmtId="0" fontId="4" fillId="4" borderId="7" xfId="0" applyFont="1" applyFill="1" applyBorder="1" applyAlignment="1" applyProtection="1">
      <alignment horizontal="left" vertical="top"/>
      <protection locked="0"/>
    </xf>
    <xf numFmtId="0" fontId="4" fillId="4" borderId="8" xfId="0" applyFont="1" applyFill="1" applyBorder="1" applyAlignment="1" applyProtection="1">
      <alignment horizontal="left" vertical="top"/>
      <protection locked="0"/>
    </xf>
    <xf numFmtId="0" fontId="4" fillId="4" borderId="9" xfId="0" applyFont="1" applyFill="1" applyBorder="1" applyAlignment="1" applyProtection="1">
      <alignment horizontal="left" vertical="top"/>
      <protection locked="0"/>
    </xf>
    <xf numFmtId="0" fontId="4" fillId="4" borderId="12" xfId="0" applyFont="1" applyFill="1" applyBorder="1" applyAlignment="1" applyProtection="1">
      <alignment horizontal="left" vertical="top"/>
      <protection locked="0"/>
    </xf>
    <xf numFmtId="0" fontId="4" fillId="4" borderId="13" xfId="0" applyFont="1" applyFill="1" applyBorder="1" applyAlignment="1" applyProtection="1">
      <alignment horizontal="left" vertical="top"/>
      <protection locked="0"/>
    </xf>
    <xf numFmtId="0" fontId="4" fillId="4" borderId="14" xfId="0" applyFont="1" applyFill="1" applyBorder="1" applyAlignment="1" applyProtection="1">
      <alignment horizontal="left" vertical="top"/>
      <protection locked="0"/>
    </xf>
    <xf numFmtId="0" fontId="4" fillId="4" borderId="7" xfId="0" applyFont="1" applyFill="1" applyBorder="1" applyAlignment="1" applyProtection="1">
      <alignment horizontal="left" vertical="top"/>
    </xf>
    <xf numFmtId="0" fontId="4" fillId="4" borderId="8" xfId="0" applyFont="1" applyFill="1" applyBorder="1" applyAlignment="1" applyProtection="1">
      <alignment horizontal="left" vertical="top"/>
    </xf>
    <xf numFmtId="0" fontId="4" fillId="4" borderId="9" xfId="0" applyFont="1" applyFill="1" applyBorder="1" applyAlignment="1" applyProtection="1">
      <alignment horizontal="left" vertical="top"/>
    </xf>
    <xf numFmtId="0" fontId="4" fillId="4" borderId="10" xfId="0" applyFont="1" applyFill="1" applyBorder="1" applyAlignment="1" applyProtection="1">
      <alignment horizontal="left" vertical="top"/>
    </xf>
    <xf numFmtId="0" fontId="4" fillId="4" borderId="0" xfId="0" applyFont="1" applyFill="1" applyBorder="1" applyAlignment="1" applyProtection="1">
      <alignment horizontal="left" vertical="top"/>
    </xf>
    <xf numFmtId="0" fontId="4" fillId="4" borderId="11" xfId="0" applyFont="1" applyFill="1" applyBorder="1" applyAlignment="1" applyProtection="1">
      <alignment horizontal="left" vertical="top"/>
    </xf>
    <xf numFmtId="0" fontId="4" fillId="4" borderId="12" xfId="0" applyFont="1" applyFill="1" applyBorder="1" applyAlignment="1" applyProtection="1">
      <alignment horizontal="left" vertical="top"/>
    </xf>
    <xf numFmtId="0" fontId="4" fillId="4" borderId="13" xfId="0" applyFont="1" applyFill="1" applyBorder="1" applyAlignment="1" applyProtection="1">
      <alignment horizontal="left" vertical="top"/>
    </xf>
    <xf numFmtId="0" fontId="4" fillId="4" borderId="14" xfId="0" applyFont="1" applyFill="1" applyBorder="1" applyAlignment="1" applyProtection="1">
      <alignment horizontal="left" vertical="top"/>
    </xf>
  </cellXfs>
  <cellStyles count="4">
    <cellStyle name="Goed" xfId="2" builtinId="26"/>
    <cellStyle name="Procent" xfId="3" builtinId="5"/>
    <cellStyle name="Standaard" xfId="0" builtinId="0"/>
    <cellStyle name="Valuta" xfId="1" builtinId="4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4</xdr:row>
      <xdr:rowOff>9524</xdr:rowOff>
    </xdr:from>
    <xdr:to>
      <xdr:col>12</xdr:col>
      <xdr:colOff>161925</xdr:colOff>
      <xdr:row>9</xdr:row>
      <xdr:rowOff>19049</xdr:rowOff>
    </xdr:to>
    <xdr:sp macro="" textlink="">
      <xdr:nvSpPr>
        <xdr:cNvPr id="2" name="Rechteraccola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62775" y="771524"/>
          <a:ext cx="514350" cy="962025"/>
        </a:xfrm>
        <a:prstGeom prst="righ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abSelected="1" topLeftCell="D1" zoomScale="80" zoomScaleNormal="80" workbookViewId="0">
      <selection activeCell="L35" sqref="L35"/>
    </sheetView>
  </sheetViews>
  <sheetFormatPr defaultColWidth="9.140625" defaultRowHeight="15" x14ac:dyDescent="0.25"/>
  <cols>
    <col min="1" max="2" width="4.42578125" style="2" customWidth="1"/>
    <col min="3" max="3" width="43.85546875" style="2" customWidth="1"/>
    <col min="4" max="4" width="31.28515625" style="2" customWidth="1"/>
    <col min="5" max="5" width="9.5703125" style="2" customWidth="1"/>
    <col min="6" max="6" width="13.42578125" style="2" customWidth="1"/>
    <col min="7" max="7" width="19.5703125" style="2" customWidth="1"/>
    <col min="8" max="8" width="4.7109375" style="2" customWidth="1"/>
    <col min="9" max="9" width="9.5703125" style="2" customWidth="1"/>
    <col min="10" max="10" width="4.7109375" style="2" customWidth="1"/>
    <col min="11" max="11" width="25.140625" style="2" customWidth="1"/>
    <col min="12" max="12" width="5.85546875" style="2" customWidth="1"/>
    <col min="13" max="13" width="11.42578125" style="2" customWidth="1"/>
    <col min="14" max="14" width="30.42578125" style="2" customWidth="1"/>
    <col min="15" max="15" width="16" style="2" customWidth="1"/>
    <col min="16" max="16" width="1" style="2" customWidth="1"/>
    <col min="17" max="17" width="20.5703125" style="2" customWidth="1"/>
    <col min="18" max="18" width="6.42578125" style="2" customWidth="1"/>
    <col min="19" max="19" width="20.5703125" style="2" customWidth="1"/>
    <col min="20" max="20" width="13.85546875" style="2" bestFit="1" customWidth="1"/>
    <col min="21" max="21" width="12" style="2" bestFit="1" customWidth="1"/>
    <col min="22" max="16384" width="9.140625" style="2"/>
  </cols>
  <sheetData>
    <row r="1" spans="1:19" ht="26.25" x14ac:dyDescent="0.4">
      <c r="A1" s="1" t="s">
        <v>46</v>
      </c>
    </row>
    <row r="2" spans="1:19" s="3" customFormat="1" ht="15.75" x14ac:dyDescent="0.25">
      <c r="G2" s="3" t="s">
        <v>0</v>
      </c>
      <c r="H2" s="4"/>
      <c r="I2" s="4" t="s">
        <v>1</v>
      </c>
      <c r="J2" s="5"/>
      <c r="K2" s="4" t="s">
        <v>2</v>
      </c>
    </row>
    <row r="3" spans="1:19" ht="3" customHeight="1" x14ac:dyDescent="0.25">
      <c r="G3" s="6"/>
      <c r="H3" s="7"/>
      <c r="I3" s="7"/>
      <c r="J3" s="6"/>
    </row>
    <row r="4" spans="1:19" ht="14.25" customHeight="1" x14ac:dyDescent="0.25">
      <c r="A4" s="8" t="s">
        <v>3</v>
      </c>
      <c r="B4" s="9"/>
      <c r="C4" s="9"/>
      <c r="D4" s="9"/>
      <c r="E4" s="9"/>
      <c r="F4" s="9"/>
      <c r="G4" s="10"/>
      <c r="H4" s="10"/>
      <c r="I4" s="10"/>
      <c r="J4" s="10"/>
      <c r="K4" s="10"/>
    </row>
    <row r="5" spans="1:19" ht="14.25" customHeight="1" x14ac:dyDescent="0.25">
      <c r="A5" s="11">
        <v>1</v>
      </c>
      <c r="B5" s="12" t="s">
        <v>42</v>
      </c>
      <c r="C5" s="12"/>
      <c r="D5" s="9"/>
      <c r="E5" s="9"/>
      <c r="F5" s="9"/>
      <c r="G5" s="13">
        <v>0</v>
      </c>
      <c r="H5" s="10"/>
      <c r="I5" s="10">
        <v>1</v>
      </c>
      <c r="J5" s="14"/>
      <c r="K5" s="15">
        <f>I5*G5</f>
        <v>0</v>
      </c>
      <c r="Q5" s="7" t="s">
        <v>4</v>
      </c>
      <c r="R5" s="7"/>
      <c r="S5" s="7" t="s">
        <v>5</v>
      </c>
    </row>
    <row r="6" spans="1:19" ht="16.5" customHeight="1" x14ac:dyDescent="0.35">
      <c r="A6" s="11">
        <v>2</v>
      </c>
      <c r="B6" s="11" t="s">
        <v>47</v>
      </c>
      <c r="C6" s="11"/>
      <c r="G6" s="13">
        <v>0</v>
      </c>
      <c r="H6" s="7"/>
      <c r="I6" s="7">
        <v>10</v>
      </c>
      <c r="J6" s="14"/>
      <c r="K6" s="15">
        <f>I6*G6</f>
        <v>0</v>
      </c>
      <c r="N6" s="2" t="s">
        <v>6</v>
      </c>
      <c r="O6" s="16">
        <f>K5</f>
        <v>0</v>
      </c>
      <c r="P6" s="16"/>
      <c r="Q6" s="45" t="str">
        <f>IFERROR(O6/O9,"")</f>
        <v/>
      </c>
      <c r="R6" s="17"/>
      <c r="S6" s="39">
        <v>0.25</v>
      </c>
    </row>
    <row r="7" spans="1:19" ht="17.25" customHeight="1" x14ac:dyDescent="0.35">
      <c r="A7" s="11">
        <v>3</v>
      </c>
      <c r="B7" s="11" t="s">
        <v>50</v>
      </c>
      <c r="C7" s="11"/>
      <c r="G7" s="13">
        <v>0</v>
      </c>
      <c r="H7" s="7"/>
      <c r="I7" s="7">
        <f>(D27+D28)*10</f>
        <v>2600</v>
      </c>
      <c r="J7" s="14"/>
      <c r="K7" s="15">
        <f>I7*G7</f>
        <v>0</v>
      </c>
      <c r="O7" s="16"/>
      <c r="P7" s="16"/>
      <c r="Q7" s="46"/>
      <c r="R7" s="17"/>
      <c r="S7" s="40"/>
    </row>
    <row r="8" spans="1:19" ht="17.25" customHeight="1" x14ac:dyDescent="0.35">
      <c r="A8" s="11">
        <v>4</v>
      </c>
      <c r="B8" s="11" t="s">
        <v>51</v>
      </c>
      <c r="C8" s="11"/>
      <c r="G8" s="13">
        <v>0</v>
      </c>
      <c r="H8" s="7"/>
      <c r="I8" s="7">
        <f>SUM(D29:D30)*10</f>
        <v>1000</v>
      </c>
      <c r="J8" s="14"/>
      <c r="K8" s="15">
        <f>I8*G8</f>
        <v>0</v>
      </c>
      <c r="O8" s="16"/>
      <c r="P8" s="16"/>
      <c r="Q8" s="46"/>
      <c r="R8" s="17"/>
      <c r="S8" s="40"/>
    </row>
    <row r="9" spans="1:19" ht="14.25" customHeight="1" x14ac:dyDescent="0.35">
      <c r="A9" s="11">
        <v>5</v>
      </c>
      <c r="B9" s="11" t="s">
        <v>7</v>
      </c>
      <c r="C9" s="11"/>
      <c r="G9" s="13">
        <v>0</v>
      </c>
      <c r="H9" s="7"/>
      <c r="I9" s="7">
        <v>10</v>
      </c>
      <c r="J9" s="14"/>
      <c r="K9" s="15">
        <f>I9*G9</f>
        <v>0</v>
      </c>
      <c r="N9" s="2" t="s">
        <v>48</v>
      </c>
      <c r="O9" s="16">
        <f>SUM(K5:K9)</f>
        <v>0</v>
      </c>
      <c r="P9" s="16"/>
      <c r="Q9" s="47"/>
      <c r="R9" s="17"/>
      <c r="S9" s="41"/>
    </row>
    <row r="10" spans="1:19" ht="3.75" customHeight="1" x14ac:dyDescent="0.35">
      <c r="G10" s="18"/>
      <c r="H10" s="7"/>
      <c r="I10" s="7"/>
      <c r="J10" s="14"/>
      <c r="K10" s="19"/>
      <c r="Q10" s="17"/>
      <c r="R10" s="17"/>
      <c r="S10" s="17"/>
    </row>
    <row r="11" spans="1:19" ht="14.25" customHeight="1" x14ac:dyDescent="0.35">
      <c r="A11" s="8" t="s">
        <v>8</v>
      </c>
      <c r="Q11" s="17"/>
      <c r="R11" s="17"/>
      <c r="S11" s="17"/>
    </row>
    <row r="12" spans="1:19" ht="14.25" customHeight="1" x14ac:dyDescent="0.35">
      <c r="A12" s="2">
        <v>6</v>
      </c>
      <c r="B12" s="2" t="s">
        <v>44</v>
      </c>
      <c r="G12" s="13">
        <v>0</v>
      </c>
      <c r="H12" s="7"/>
      <c r="I12" s="7">
        <v>1</v>
      </c>
      <c r="J12" s="14"/>
      <c r="K12" s="15">
        <f>I12*G12</f>
        <v>0</v>
      </c>
      <c r="N12" s="2" t="s">
        <v>8</v>
      </c>
      <c r="O12" s="16">
        <f>SUM(K12:K15)</f>
        <v>0</v>
      </c>
      <c r="P12" s="16"/>
      <c r="Q12" s="42" t="str">
        <f>IFERROR(O12/O14,"")</f>
        <v/>
      </c>
      <c r="R12" s="17"/>
      <c r="S12" s="39">
        <v>0.5</v>
      </c>
    </row>
    <row r="13" spans="1:19" ht="14.25" customHeight="1" x14ac:dyDescent="0.35">
      <c r="A13" s="2">
        <v>7</v>
      </c>
      <c r="B13" s="2" t="s">
        <v>43</v>
      </c>
      <c r="G13" s="13">
        <v>0</v>
      </c>
      <c r="H13" s="7"/>
      <c r="I13" s="7">
        <v>1</v>
      </c>
      <c r="J13" s="14"/>
      <c r="K13" s="15">
        <f t="shared" ref="K13:K14" si="0">I13*G13</f>
        <v>0</v>
      </c>
      <c r="O13" s="16"/>
      <c r="P13" s="16"/>
      <c r="Q13" s="43"/>
      <c r="R13" s="17"/>
      <c r="S13" s="40"/>
    </row>
    <row r="14" spans="1:19" ht="14.25" customHeight="1" x14ac:dyDescent="0.35">
      <c r="A14" s="2">
        <v>8</v>
      </c>
      <c r="B14" s="2" t="s">
        <v>41</v>
      </c>
      <c r="G14" s="13">
        <v>0</v>
      </c>
      <c r="H14" s="7"/>
      <c r="I14" s="7">
        <v>1</v>
      </c>
      <c r="J14" s="14"/>
      <c r="K14" s="15">
        <f t="shared" si="0"/>
        <v>0</v>
      </c>
      <c r="N14" s="2" t="s">
        <v>9</v>
      </c>
      <c r="O14" s="16">
        <f>SUM(K5:K9,K12:K15)</f>
        <v>0</v>
      </c>
      <c r="P14" s="16"/>
      <c r="Q14" s="44"/>
      <c r="R14" s="17"/>
      <c r="S14" s="41"/>
    </row>
    <row r="15" spans="1:19" ht="14.25" customHeight="1" x14ac:dyDescent="0.25">
      <c r="A15" s="2">
        <v>9</v>
      </c>
      <c r="B15" s="2" t="s">
        <v>45</v>
      </c>
      <c r="G15" s="13">
        <v>0</v>
      </c>
      <c r="H15" s="7"/>
      <c r="I15" s="7">
        <v>1</v>
      </c>
      <c r="J15" s="14"/>
      <c r="K15" s="15">
        <f>I15*G15</f>
        <v>0</v>
      </c>
    </row>
    <row r="16" spans="1:19" s="20" customFormat="1" ht="14.25" customHeight="1" x14ac:dyDescent="0.25">
      <c r="A16" s="8" t="s">
        <v>11</v>
      </c>
      <c r="B16" s="2"/>
    </row>
    <row r="17" spans="1:21" ht="14.25" customHeight="1" x14ac:dyDescent="0.25">
      <c r="A17" s="2">
        <v>10</v>
      </c>
      <c r="B17" s="2" t="s">
        <v>13</v>
      </c>
      <c r="G17" s="21">
        <v>0</v>
      </c>
      <c r="H17" s="7"/>
      <c r="I17" s="7">
        <v>140</v>
      </c>
      <c r="J17" s="14"/>
      <c r="K17" s="15">
        <f>I17*G17</f>
        <v>0</v>
      </c>
    </row>
    <row r="18" spans="1:21" ht="14.25" customHeight="1" x14ac:dyDescent="0.25">
      <c r="A18" s="2">
        <v>11</v>
      </c>
      <c r="B18" s="2" t="s">
        <v>14</v>
      </c>
      <c r="G18" s="21">
        <v>0</v>
      </c>
      <c r="H18" s="7"/>
      <c r="I18" s="7">
        <v>440</v>
      </c>
      <c r="J18" s="14"/>
      <c r="K18" s="15">
        <f>I18*G18</f>
        <v>0</v>
      </c>
    </row>
    <row r="19" spans="1:21" ht="14.25" customHeight="1" x14ac:dyDescent="0.25">
      <c r="A19" s="2">
        <v>12</v>
      </c>
      <c r="B19" s="2" t="s">
        <v>15</v>
      </c>
      <c r="G19" s="21">
        <v>0</v>
      </c>
      <c r="H19" s="7"/>
      <c r="I19" s="7">
        <v>100</v>
      </c>
      <c r="J19" s="14"/>
      <c r="K19" s="15">
        <f>I19*G19</f>
        <v>0</v>
      </c>
    </row>
    <row r="21" spans="1:21" ht="21" x14ac:dyDescent="0.35">
      <c r="M21" s="22" t="s">
        <v>52</v>
      </c>
      <c r="N21" s="23">
        <f>SUM(K5:K19)</f>
        <v>0</v>
      </c>
      <c r="Q21" s="24" t="s">
        <v>10</v>
      </c>
      <c r="R21" s="24"/>
      <c r="S21" s="24"/>
      <c r="T21" s="25">
        <v>375000</v>
      </c>
      <c r="U21" s="24"/>
    </row>
    <row r="22" spans="1:21" x14ac:dyDescent="0.25">
      <c r="Q22" s="38" t="s">
        <v>12</v>
      </c>
      <c r="R22" s="38"/>
      <c r="S22" s="38"/>
      <c r="T22" s="38"/>
      <c r="U22" s="38"/>
    </row>
    <row r="25" spans="1:21" ht="15.75" x14ac:dyDescent="0.25">
      <c r="A25" s="3" t="s">
        <v>16</v>
      </c>
      <c r="F25" s="2" t="s">
        <v>17</v>
      </c>
      <c r="Q25" s="26"/>
      <c r="R25" s="26"/>
      <c r="S25" s="26"/>
    </row>
    <row r="26" spans="1:21" s="27" customFormat="1" ht="30" customHeight="1" x14ac:dyDescent="0.25">
      <c r="B26" s="36" t="s">
        <v>18</v>
      </c>
      <c r="C26" s="37"/>
      <c r="D26" s="28">
        <f>SUM(D27:D30)</f>
        <v>360</v>
      </c>
      <c r="E26" s="28"/>
      <c r="F26" s="35" t="s">
        <v>19</v>
      </c>
      <c r="G26" s="35"/>
      <c r="H26" s="35"/>
      <c r="I26" s="35"/>
      <c r="J26" s="35"/>
      <c r="K26" s="35"/>
      <c r="L26" s="35"/>
      <c r="N26" s="29" t="s">
        <v>20</v>
      </c>
      <c r="O26" s="50"/>
      <c r="P26" s="51"/>
      <c r="Q26" s="51"/>
      <c r="R26" s="51"/>
      <c r="S26" s="51"/>
      <c r="T26" s="51"/>
      <c r="U26" s="52"/>
    </row>
    <row r="27" spans="1:21" s="27" customFormat="1" x14ac:dyDescent="0.25">
      <c r="B27" s="28"/>
      <c r="C27" s="28" t="s">
        <v>35</v>
      </c>
      <c r="D27" s="28">
        <v>250</v>
      </c>
      <c r="E27" s="28"/>
      <c r="F27" s="35" t="s">
        <v>21</v>
      </c>
      <c r="G27" s="35"/>
      <c r="H27" s="35"/>
      <c r="I27" s="35"/>
      <c r="J27" s="35"/>
      <c r="K27" s="35"/>
      <c r="L27" s="35"/>
      <c r="N27" s="48" t="s">
        <v>22</v>
      </c>
      <c r="O27" s="53"/>
      <c r="P27" s="54"/>
      <c r="Q27" s="54"/>
      <c r="R27" s="54"/>
      <c r="S27" s="54"/>
      <c r="T27" s="54"/>
      <c r="U27" s="55"/>
    </row>
    <row r="28" spans="1:21" s="27" customFormat="1" x14ac:dyDescent="0.25">
      <c r="B28" s="28"/>
      <c r="C28" s="28" t="s">
        <v>34</v>
      </c>
      <c r="D28" s="28">
        <v>10</v>
      </c>
      <c r="E28" s="28"/>
      <c r="F28" s="35" t="s">
        <v>36</v>
      </c>
      <c r="G28" s="35"/>
      <c r="H28" s="35"/>
      <c r="I28" s="35"/>
      <c r="J28" s="35"/>
      <c r="K28" s="35"/>
      <c r="L28" s="35"/>
      <c r="N28" s="49"/>
      <c r="O28" s="56"/>
      <c r="P28" s="57"/>
      <c r="Q28" s="57"/>
      <c r="R28" s="57"/>
      <c r="S28" s="57"/>
      <c r="T28" s="57"/>
      <c r="U28" s="58"/>
    </row>
    <row r="29" spans="1:21" s="27" customFormat="1" x14ac:dyDescent="0.25">
      <c r="B29" s="28"/>
      <c r="C29" s="28" t="s">
        <v>37</v>
      </c>
      <c r="D29" s="28">
        <v>50</v>
      </c>
      <c r="E29" s="28"/>
      <c r="F29" s="35" t="s">
        <v>23</v>
      </c>
      <c r="G29" s="35"/>
      <c r="H29" s="35"/>
      <c r="I29" s="35"/>
      <c r="J29" s="35"/>
      <c r="K29" s="35"/>
      <c r="L29" s="35"/>
      <c r="N29" s="30" t="s">
        <v>25</v>
      </c>
      <c r="O29" s="53"/>
      <c r="P29" s="54"/>
      <c r="Q29" s="54"/>
      <c r="R29" s="54"/>
      <c r="S29" s="54"/>
      <c r="T29" s="54"/>
      <c r="U29" s="55"/>
    </row>
    <row r="30" spans="1:21" s="27" customFormat="1" ht="33.75" customHeight="1" x14ac:dyDescent="0.25">
      <c r="B30" s="28"/>
      <c r="C30" s="28" t="s">
        <v>38</v>
      </c>
      <c r="D30" s="28">
        <v>50</v>
      </c>
      <c r="E30" s="28"/>
      <c r="F30" s="35" t="s">
        <v>24</v>
      </c>
      <c r="G30" s="35"/>
      <c r="H30" s="35"/>
      <c r="I30" s="35"/>
      <c r="J30" s="35"/>
      <c r="K30" s="35"/>
      <c r="L30" s="35"/>
      <c r="N30" s="31"/>
      <c r="O30" s="56"/>
      <c r="P30" s="57"/>
      <c r="Q30" s="57"/>
      <c r="R30" s="57"/>
      <c r="S30" s="57"/>
      <c r="T30" s="57"/>
      <c r="U30" s="58"/>
    </row>
    <row r="31" spans="1:21" s="27" customFormat="1" ht="30" customHeight="1" x14ac:dyDescent="0.25">
      <c r="B31" s="28" t="s">
        <v>40</v>
      </c>
      <c r="C31" s="28"/>
      <c r="D31" s="28">
        <f>MROUND(34+9,5)</f>
        <v>45</v>
      </c>
      <c r="E31" s="28"/>
      <c r="F31" s="35" t="s">
        <v>39</v>
      </c>
      <c r="G31" s="35"/>
      <c r="H31" s="35"/>
      <c r="I31" s="35"/>
      <c r="J31" s="35"/>
      <c r="K31" s="35"/>
      <c r="L31" s="35"/>
      <c r="N31" s="29" t="s">
        <v>26</v>
      </c>
      <c r="O31" s="50"/>
      <c r="P31" s="51"/>
      <c r="Q31" s="51"/>
      <c r="R31" s="51"/>
      <c r="S31" s="51"/>
      <c r="T31" s="51"/>
      <c r="U31" s="52"/>
    </row>
    <row r="32" spans="1:21" s="27" customFormat="1" ht="30" customHeight="1" x14ac:dyDescent="0.25">
      <c r="B32" s="28" t="s">
        <v>31</v>
      </c>
      <c r="C32" s="28"/>
      <c r="D32" s="28">
        <v>3</v>
      </c>
      <c r="E32" s="28"/>
      <c r="F32" s="35" t="s">
        <v>33</v>
      </c>
      <c r="G32" s="35"/>
      <c r="H32" s="35"/>
      <c r="I32" s="35"/>
      <c r="J32" s="35"/>
      <c r="K32" s="35"/>
      <c r="L32" s="35"/>
      <c r="N32" s="30" t="s">
        <v>27</v>
      </c>
      <c r="O32" s="59"/>
      <c r="P32" s="60"/>
      <c r="Q32" s="60"/>
      <c r="R32" s="60"/>
      <c r="S32" s="60"/>
      <c r="T32" s="60"/>
      <c r="U32" s="61"/>
    </row>
    <row r="33" spans="2:21" s="27" customFormat="1" ht="30" customHeight="1" x14ac:dyDescent="0.25">
      <c r="B33" s="28" t="s">
        <v>32</v>
      </c>
      <c r="C33" s="28"/>
      <c r="D33" s="28">
        <v>3</v>
      </c>
      <c r="E33" s="28"/>
      <c r="F33" s="35" t="s">
        <v>49</v>
      </c>
      <c r="G33" s="35"/>
      <c r="H33" s="35"/>
      <c r="I33" s="35"/>
      <c r="J33" s="35"/>
      <c r="K33" s="35"/>
      <c r="L33" s="35"/>
      <c r="N33" s="32"/>
      <c r="O33" s="62"/>
      <c r="P33" s="63"/>
      <c r="Q33" s="63"/>
      <c r="R33" s="63"/>
      <c r="S33" s="63"/>
      <c r="T33" s="63"/>
      <c r="U33" s="64"/>
    </row>
    <row r="34" spans="2:21" s="27" customFormat="1" ht="30" customHeight="1" x14ac:dyDescent="0.25">
      <c r="B34" s="28" t="s">
        <v>28</v>
      </c>
      <c r="C34" s="28"/>
      <c r="D34" s="28">
        <v>1</v>
      </c>
      <c r="E34" s="28"/>
      <c r="F34" s="35" t="s">
        <v>29</v>
      </c>
      <c r="G34" s="35"/>
      <c r="H34" s="35"/>
      <c r="I34" s="35"/>
      <c r="J34" s="35"/>
      <c r="K34" s="35"/>
      <c r="L34" s="35"/>
      <c r="N34" s="32"/>
      <c r="O34" s="62"/>
      <c r="P34" s="63"/>
      <c r="Q34" s="63"/>
      <c r="R34" s="63"/>
      <c r="S34" s="63"/>
      <c r="T34" s="63"/>
      <c r="U34" s="64"/>
    </row>
    <row r="35" spans="2:21" s="27" customFormat="1" ht="45.75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N35" s="33"/>
      <c r="O35" s="65"/>
      <c r="P35" s="66"/>
      <c r="Q35" s="66"/>
      <c r="R35" s="66"/>
      <c r="S35" s="66"/>
      <c r="T35" s="66"/>
      <c r="U35" s="67"/>
    </row>
    <row r="36" spans="2:21" s="27" customFormat="1" ht="30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9" t="s">
        <v>30</v>
      </c>
      <c r="O36" s="50"/>
      <c r="P36" s="51"/>
      <c r="Q36" s="51"/>
      <c r="R36" s="51"/>
      <c r="S36" s="51"/>
      <c r="T36" s="51"/>
      <c r="U36" s="52"/>
    </row>
    <row r="38" spans="2:21" x14ac:dyDescent="0.25">
      <c r="N38" s="34"/>
      <c r="O38" s="34"/>
      <c r="P38" s="34"/>
      <c r="Q38" s="34"/>
      <c r="R38" s="34"/>
      <c r="S38" s="34"/>
      <c r="T38" s="34"/>
      <c r="U38" s="34"/>
    </row>
  </sheetData>
  <sheetProtection algorithmName="SHA-512" hashValue="7FHo0NjSRJSP0kszS24aIfa4wCDMybc9cY3m7caPdFRaGouFAjIwxZbMErq9l4bt5wU3+uM+bo254skG+F3IZg==" saltValue="HRJF1fOrIZEeCXMfEEJHpw==" spinCount="100000" sheet="1" objects="1" scenarios="1"/>
  <mergeCells count="22">
    <mergeCell ref="O32:U35"/>
    <mergeCell ref="O36:U36"/>
    <mergeCell ref="B26:C26"/>
    <mergeCell ref="F26:L26"/>
    <mergeCell ref="Q22:U22"/>
    <mergeCell ref="F31:L31"/>
    <mergeCell ref="S6:S9"/>
    <mergeCell ref="Q12:Q14"/>
    <mergeCell ref="S12:S14"/>
    <mergeCell ref="Q6:Q9"/>
    <mergeCell ref="O27:U28"/>
    <mergeCell ref="N27:N28"/>
    <mergeCell ref="O26:U26"/>
    <mergeCell ref="O29:U30"/>
    <mergeCell ref="O31:U31"/>
    <mergeCell ref="F32:L32"/>
    <mergeCell ref="F33:L33"/>
    <mergeCell ref="F34:L34"/>
    <mergeCell ref="F28:L28"/>
    <mergeCell ref="F27:L27"/>
    <mergeCell ref="F29:L29"/>
    <mergeCell ref="F30:L30"/>
  </mergeCells>
  <conditionalFormatting sqref="N21">
    <cfRule type="expression" dxfId="2" priority="4">
      <formula>$N$21&gt;$T$21</formula>
    </cfRule>
  </conditionalFormatting>
  <conditionalFormatting sqref="Q6:Q9">
    <cfRule type="expression" dxfId="1" priority="5">
      <formula>$Q$6&gt;$S$6</formula>
    </cfRule>
  </conditionalFormatting>
  <conditionalFormatting sqref="Q12:Q14">
    <cfRule type="expression" dxfId="0" priority="6">
      <formula>$Q$12&gt;$S$12</formula>
    </cfRule>
  </conditionalFormatting>
  <pageMargins left="0.25" right="0.25" top="0.75" bottom="0.75" header="0.3" footer="0.3"/>
  <pageSetup paperSize="9" scale="47" fitToHeight="0" orientation="landscape" r:id="rId1"/>
  <rowBreaks count="1" manualBreakCount="1">
    <brk id="37" max="16383" man="1"/>
  </rowBreaks>
  <ignoredErrors>
    <ignoredError sqref="D26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r xmlns="4cd35a9a-399d-4f66-8890-b66bfdd013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4ae14868-6f31-44f0-b410-52f19e37ad77" ContentTypeId="0x010100E79A12710E04F94D884AE4681A7CA125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E79A12710E04F94D884AE4681A7CA1250005793EB80B42B04CBB1CFBF95C4A585D" ma:contentTypeVersion="0" ma:contentTypeDescription="Projectdocument / Project Document" ma:contentTypeScope="" ma:versionID="ecb52518a6fd14eb196a736b4186cab0">
  <xsd:schema xmlns:xsd="http://www.w3.org/2001/XMLSchema" xmlns:xs="http://www.w3.org/2001/XMLSchema" xmlns:p="http://schemas.microsoft.com/office/2006/metadata/properties" xmlns:ns2="4cd35a9a-399d-4f66-8890-b66bfdd01340" targetNamespace="http://schemas.microsoft.com/office/2006/metadata/properties" ma:root="true" ma:fieldsID="7bce04fe1e46c82aa6a0ea855e95f1c0" ns2:_="">
    <xsd:import namespace="4cd35a9a-399d-4f66-8890-b66bfdd01340"/>
    <xsd:element name="properties">
      <xsd:complexType>
        <xsd:sequence>
          <xsd:element name="documentManagement">
            <xsd:complexType>
              <xsd:all>
                <xsd:element ref="ns2:Projectn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35a9a-399d-4f66-8890-b66bfdd01340" elementFormDefault="qualified">
    <xsd:import namespace="http://schemas.microsoft.com/office/2006/documentManagement/types"/>
    <xsd:import namespace="http://schemas.microsoft.com/office/infopath/2007/PartnerControls"/>
    <xsd:element name="Projectnr" ma:index="8" nillable="true" ma:displayName="Projectnr" ma:default="1235" ma:internalName="Projectn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D47CC7-567B-43FA-AC56-6E2563675E06}">
  <ds:schemaRefs>
    <ds:schemaRef ds:uri="http://purl.org/dc/dcmitype/"/>
    <ds:schemaRef ds:uri="4cd35a9a-399d-4f66-8890-b66bfdd01340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22A27A1-2208-42B9-A4DB-EEB1517E56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F2D08-D7F4-4CA9-B937-F5666667303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0CC379A-6E5B-4E4C-9146-8274E6C4B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35a9a-399d-4f66-8890-b66bfdd013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van Vuuren</dc:creator>
  <cp:keywords/>
  <dc:description/>
  <cp:lastModifiedBy>Jeroen van Vuuren</cp:lastModifiedBy>
  <cp:revision/>
  <dcterms:created xsi:type="dcterms:W3CDTF">2017-04-11T20:31:44Z</dcterms:created>
  <dcterms:modified xsi:type="dcterms:W3CDTF">2017-10-18T11:15:50Z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0x010100E79A12710E04F94D884AE4681A7CA1250005793EB80B42B04CBB1CFBF95C4A585D</vt:lpwstr>
  </property>
</Properties>
</file>