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dms.stelan.nl/bedrijfsvoering/Inkopen/IA EA 174- Facilitair Bedrijf (afscherm 103)/2017-174-01 BWE onderhoud/05. Bestek def/Definitief/"/>
    </mc:Choice>
  </mc:AlternateContent>
  <bookViews>
    <workbookView xWindow="0" yWindow="360" windowWidth="20370" windowHeight="9885" tabRatio="774" firstSheet="2" activeTab="6"/>
  </bookViews>
  <sheets>
    <sheet name="Toelichting" sheetId="1" r:id="rId1"/>
    <sheet name="Inschrijfstaat 1" sheetId="11" r:id="rId2"/>
    <sheet name="Inschrijfstaat 2" sheetId="8" r:id="rId3"/>
    <sheet name="Inschrijfstaat 3" sheetId="14" r:id="rId4"/>
    <sheet name="Inschrijfstaat 4" sheetId="15" r:id="rId5"/>
    <sheet name="Inschrijfstaat 5" sheetId="12" r:id="rId6"/>
    <sheet name="Totaal Prijs" sheetId="5" r:id="rId7"/>
  </sheets>
  <definedNames>
    <definedName name="_xlnm._FilterDatabase" localSheetId="4" hidden="1">'Inschrijfstaat 4'!$A$24:$AJ$123</definedName>
    <definedName name="Conditie">#REF!</definedName>
    <definedName name="ConditieHerleiding">#REF!</definedName>
    <definedName name="CorrectieFactor">#REF!</definedName>
    <definedName name="Gebrek">#REF!</definedName>
    <definedName name="Intensiteit">#REF!</definedName>
    <definedName name="Omvang">#REF!</definedName>
    <definedName name="Omvang100">#REF!</definedName>
    <definedName name="_xlnm.Print_Area" localSheetId="4">'Inschrijfstaat 4'!$A$15:$AJ$124</definedName>
    <definedName name="_xlnm.Print_Area" localSheetId="0">Toelichting!$A$1:$B$24</definedName>
    <definedName name="_xlnm.Print_Area" localSheetId="6">'Totaal Prijs'!$A$1:$B$39</definedName>
    <definedName name="_xlnm.Print_Titles" localSheetId="4">'Inschrijfstaat 4'!$15:$22</definedName>
    <definedName name="VC">#REF!</definedName>
  </definedNames>
  <calcPr calcId="152511"/>
</workbook>
</file>

<file path=xl/calcChain.xml><?xml version="1.0" encoding="utf-8"?>
<calcChain xmlns="http://schemas.openxmlformats.org/spreadsheetml/2006/main">
  <c r="C20" i="12" l="1"/>
  <c r="C19" i="12"/>
  <c r="C18" i="12"/>
  <c r="C17" i="12"/>
  <c r="C16" i="12"/>
  <c r="C15" i="12"/>
  <c r="C14" i="12"/>
  <c r="D14" i="12" l="1"/>
  <c r="B10" i="5" l="1"/>
  <c r="D16" i="12" l="1"/>
  <c r="B1" i="12"/>
  <c r="A1" i="12"/>
  <c r="B1" i="15"/>
  <c r="A1" i="15"/>
  <c r="A10" i="5" s="1"/>
  <c r="AJ123" i="15"/>
  <c r="AJ122" i="15"/>
  <c r="AJ121" i="15"/>
  <c r="AJ120" i="15"/>
  <c r="AJ119" i="15"/>
  <c r="AJ118" i="15"/>
  <c r="AJ117" i="15"/>
  <c r="AJ116" i="15"/>
  <c r="AJ115" i="15"/>
  <c r="AJ114" i="15"/>
  <c r="AJ113" i="15"/>
  <c r="AJ112" i="15"/>
  <c r="AJ111" i="15"/>
  <c r="AJ110" i="15"/>
  <c r="AJ109" i="15"/>
  <c r="AJ108" i="15"/>
  <c r="AJ107" i="15"/>
  <c r="AJ106" i="15"/>
  <c r="AJ105" i="15"/>
  <c r="AJ104" i="15"/>
  <c r="AJ103" i="15"/>
  <c r="AJ102" i="15"/>
  <c r="AJ101" i="15"/>
  <c r="AJ100" i="15"/>
  <c r="AJ99" i="15"/>
  <c r="AJ98" i="15"/>
  <c r="AJ97" i="15"/>
  <c r="AJ96" i="15"/>
  <c r="AJ95" i="15"/>
  <c r="AJ94" i="15"/>
  <c r="AJ93" i="15"/>
  <c r="AJ92" i="15"/>
  <c r="AJ91" i="15"/>
  <c r="AJ90" i="15"/>
  <c r="AJ89" i="15"/>
  <c r="AJ88" i="15"/>
  <c r="AJ87" i="15"/>
  <c r="AJ86" i="15"/>
  <c r="AJ85" i="15"/>
  <c r="AJ84" i="15"/>
  <c r="AJ83" i="15"/>
  <c r="AJ82" i="15"/>
  <c r="AJ81" i="15"/>
  <c r="AJ80" i="15"/>
  <c r="AJ79" i="15"/>
  <c r="AJ78" i="15"/>
  <c r="AJ77" i="15"/>
  <c r="AJ76" i="15"/>
  <c r="AJ75" i="15"/>
  <c r="AJ74" i="15"/>
  <c r="AJ73" i="15"/>
  <c r="AJ72" i="15"/>
  <c r="AJ71" i="15"/>
  <c r="AJ70" i="15"/>
  <c r="AJ69" i="15"/>
  <c r="AJ68" i="15"/>
  <c r="AJ67" i="15"/>
  <c r="AJ66" i="15"/>
  <c r="AJ65" i="15"/>
  <c r="AJ64" i="15"/>
  <c r="AJ63" i="15"/>
  <c r="AJ62" i="15"/>
  <c r="AJ61" i="15"/>
  <c r="AJ60" i="15"/>
  <c r="AJ59" i="15"/>
  <c r="AJ58" i="15"/>
  <c r="AJ57" i="15"/>
  <c r="AJ56" i="15"/>
  <c r="AJ55" i="15"/>
  <c r="AJ54" i="15"/>
  <c r="AJ53" i="15"/>
  <c r="AJ52" i="15"/>
  <c r="AJ51" i="15"/>
  <c r="AJ50" i="15"/>
  <c r="AJ49" i="15"/>
  <c r="AJ48" i="15"/>
  <c r="AJ47" i="15"/>
  <c r="AJ46" i="15"/>
  <c r="AJ45" i="15"/>
  <c r="AJ44" i="15"/>
  <c r="AJ43" i="15"/>
  <c r="AJ42" i="15"/>
  <c r="AJ41" i="15"/>
  <c r="AJ40" i="15"/>
  <c r="AJ39" i="15"/>
  <c r="AJ38" i="15"/>
  <c r="AJ37" i="15"/>
  <c r="AJ36" i="15"/>
  <c r="AJ35" i="15"/>
  <c r="AJ34" i="15"/>
  <c r="AJ33" i="15"/>
  <c r="AJ32" i="15"/>
  <c r="AJ31" i="15"/>
  <c r="AJ30" i="15"/>
  <c r="AJ29" i="15"/>
  <c r="AJ28" i="15"/>
  <c r="AJ27" i="15"/>
  <c r="AJ26" i="15"/>
  <c r="AJ25" i="15"/>
  <c r="AI23" i="15"/>
  <c r="AH23" i="15"/>
  <c r="AG23" i="15"/>
  <c r="AF23" i="15"/>
  <c r="AE23" i="15"/>
  <c r="AD23" i="15"/>
  <c r="AC23" i="15"/>
  <c r="AB23" i="15"/>
  <c r="AJ23" i="15" l="1"/>
  <c r="B11" i="15" s="1"/>
  <c r="B12" i="15" s="1"/>
  <c r="D26" i="12"/>
  <c r="D28" i="12"/>
  <c r="D30" i="12"/>
  <c r="D31" i="12" l="1"/>
  <c r="D20" i="12" l="1"/>
  <c r="D19" i="12"/>
  <c r="D18" i="12"/>
  <c r="D17" i="12"/>
  <c r="D15" i="12"/>
  <c r="C11" i="14" l="1"/>
  <c r="C11" i="8"/>
  <c r="C12" i="8" s="1"/>
  <c r="B8" i="5" s="1"/>
  <c r="D11" i="11"/>
  <c r="B12" i="14"/>
  <c r="B12" i="8"/>
  <c r="C12" i="11"/>
  <c r="B12" i="11"/>
  <c r="A1" i="11"/>
  <c r="A7" i="5" s="1"/>
  <c r="B1" i="14"/>
  <c r="A3" i="5"/>
  <c r="A11" i="5"/>
  <c r="B1" i="11"/>
  <c r="C12" i="14"/>
  <c r="B9" i="5" s="1"/>
  <c r="A1" i="5"/>
  <c r="B1" i="5"/>
  <c r="B1" i="8"/>
  <c r="A1" i="14"/>
  <c r="A9" i="5" s="1"/>
  <c r="A1" i="8"/>
  <c r="A8" i="5" s="1"/>
  <c r="D12" i="11"/>
  <c r="B7" i="5" s="1"/>
  <c r="D21" i="12" l="1"/>
  <c r="D34" i="12" l="1"/>
  <c r="B11" i="5" s="1"/>
  <c r="B12" i="5" s="1"/>
</calcChain>
</file>

<file path=xl/comments1.xml><?xml version="1.0" encoding="utf-8"?>
<comments xmlns="http://schemas.openxmlformats.org/spreadsheetml/2006/main">
  <authors>
    <author>Maarten van Egmond</author>
  </authors>
  <commentList>
    <comment ref="AB80" authorId="0" shapeId="0">
      <text>
        <r>
          <rPr>
            <b/>
            <sz val="9"/>
            <color indexed="81"/>
            <rFont val="Tahoma"/>
            <family val="2"/>
          </rPr>
          <t>Remplace (zie bijlage armaturenlijst)</t>
        </r>
      </text>
    </comment>
    <comment ref="AC80" authorId="0" shapeId="0">
      <text>
        <r>
          <rPr>
            <b/>
            <sz val="9"/>
            <color indexed="81"/>
            <rFont val="Tahoma"/>
            <family val="2"/>
          </rPr>
          <t>Remplace (zie bijlage armaturenlijst)</t>
        </r>
        <r>
          <rPr>
            <sz val="9"/>
            <color indexed="81"/>
            <rFont val="Tahoma"/>
            <family val="2"/>
          </rPr>
          <t xml:space="preserve">
</t>
        </r>
      </text>
    </comment>
    <comment ref="AD80" authorId="0" shapeId="0">
      <text>
        <r>
          <rPr>
            <b/>
            <sz val="9"/>
            <color indexed="81"/>
            <rFont val="Tahoma"/>
            <family val="2"/>
          </rPr>
          <t>Remplace (zie bijlage armaturenlijst)</t>
        </r>
      </text>
    </comment>
    <comment ref="AE80" authorId="0" shapeId="0">
      <text>
        <r>
          <rPr>
            <b/>
            <sz val="9"/>
            <color indexed="81"/>
            <rFont val="Tahoma"/>
            <family val="2"/>
          </rPr>
          <t>Remplace (zie bijlage armaturenlijst)</t>
        </r>
      </text>
    </comment>
    <comment ref="AF80" authorId="0" shapeId="0">
      <text>
        <r>
          <rPr>
            <b/>
            <sz val="9"/>
            <color indexed="81"/>
            <rFont val="Tahoma"/>
            <family val="2"/>
          </rPr>
          <t>Remplace (zie bijlage armaturenlijst)</t>
        </r>
      </text>
    </comment>
    <comment ref="AG80" authorId="0" shapeId="0">
      <text>
        <r>
          <rPr>
            <b/>
            <sz val="9"/>
            <color indexed="81"/>
            <rFont val="Tahoma"/>
            <family val="2"/>
          </rPr>
          <t>Remplace (zie bijlage armaturenlijst)</t>
        </r>
        <r>
          <rPr>
            <sz val="9"/>
            <color indexed="81"/>
            <rFont val="Tahoma"/>
            <family val="2"/>
          </rPr>
          <t xml:space="preserve">
</t>
        </r>
      </text>
    </comment>
    <comment ref="AH80" authorId="0" shapeId="0">
      <text>
        <r>
          <rPr>
            <b/>
            <sz val="9"/>
            <color indexed="81"/>
            <rFont val="Tahoma"/>
            <family val="2"/>
          </rPr>
          <t>Remplace (zie bijlage armaturenlijst)</t>
        </r>
        <r>
          <rPr>
            <sz val="9"/>
            <color indexed="81"/>
            <rFont val="Tahoma"/>
            <family val="2"/>
          </rPr>
          <t xml:space="preserve">
</t>
        </r>
      </text>
    </comment>
    <comment ref="AI80" authorId="0" shapeId="0">
      <text>
        <r>
          <rPr>
            <b/>
            <sz val="9"/>
            <color indexed="81"/>
            <rFont val="Tahoma"/>
            <family val="2"/>
          </rPr>
          <t>Remplace (zie bijlage armaturenlijst)</t>
        </r>
      </text>
    </comment>
    <comment ref="AB81" authorId="0" shapeId="0">
      <text>
        <r>
          <rPr>
            <b/>
            <sz val="9"/>
            <color indexed="81"/>
            <rFont val="Tahoma"/>
            <family val="2"/>
          </rPr>
          <t>Betreft vervangen accu's</t>
        </r>
      </text>
    </comment>
    <comment ref="AF81" authorId="0" shapeId="0">
      <text>
        <r>
          <rPr>
            <b/>
            <sz val="9"/>
            <color indexed="81"/>
            <rFont val="Tahoma"/>
            <family val="2"/>
          </rPr>
          <t>Betreft vervangen armatuur (inclusief accu)</t>
        </r>
      </text>
    </comment>
    <comment ref="AB82" authorId="0" shapeId="0">
      <text>
        <r>
          <rPr>
            <b/>
            <sz val="9"/>
            <color indexed="81"/>
            <rFont val="Tahoma"/>
            <family val="2"/>
          </rPr>
          <t>Betreft vervangen accu's</t>
        </r>
      </text>
    </comment>
    <comment ref="AF82" authorId="0" shapeId="0">
      <text>
        <r>
          <rPr>
            <b/>
            <sz val="9"/>
            <color indexed="81"/>
            <rFont val="Tahoma"/>
            <family val="2"/>
          </rPr>
          <t>Betreft vervangen armatuur (inclusief accu)</t>
        </r>
      </text>
    </comment>
  </commentList>
</comments>
</file>

<file path=xl/sharedStrings.xml><?xml version="1.0" encoding="utf-8"?>
<sst xmlns="http://schemas.openxmlformats.org/spreadsheetml/2006/main" count="1938" uniqueCount="400">
  <si>
    <t xml:space="preserve">Prijsopgave,
Uurtarief </t>
  </si>
  <si>
    <t>Totaal</t>
  </si>
  <si>
    <t>Aard van de werkzaamheden</t>
  </si>
  <si>
    <t>Opslagpercentages voor werkzaamheden buiten de reguliere werktijden</t>
  </si>
  <si>
    <t>Op werkdagen van 18.00 tot 23.00 uur</t>
  </si>
  <si>
    <t>Op werkdagen van 23.00 tot 07.30 uur</t>
  </si>
  <si>
    <t>Op zaterdagen van 07.30 tot 24.00 uur</t>
  </si>
  <si>
    <t>Op zon- en/of feestdagen van 00.00 tot 24.00 uur*</t>
  </si>
  <si>
    <t>Naam en omschrijving inschrijfstaat</t>
  </si>
  <si>
    <t xml:space="preserve">Nr </t>
  </si>
  <si>
    <t>Naam inschrijver:</t>
  </si>
  <si>
    <t>Naam functionaris:</t>
  </si>
  <si>
    <t>Functie:</t>
  </si>
  <si>
    <t>Datum:</t>
  </si>
  <si>
    <t>Handtekening:</t>
  </si>
  <si>
    <t>Naam evt combinant:</t>
  </si>
  <si>
    <t>Omschrijving</t>
  </si>
  <si>
    <t xml:space="preserve"> </t>
  </si>
  <si>
    <t>U dient uw prijzen/tarieven in te vullen in de grijze vlakken in genoemde inschrijfstaten zoals weergegeven in de werkbladen.</t>
  </si>
  <si>
    <t>Inschrijfstaat 1 - Beheer- en adviestaken</t>
  </si>
  <si>
    <t xml:space="preserve">Inschrijfstaat 3 - Wet- en regelgeving </t>
  </si>
  <si>
    <t xml:space="preserve">Inschrijfstaat 2 - Preventief onderhoud </t>
  </si>
  <si>
    <t>Vaste kosten per jaargang.</t>
  </si>
  <si>
    <t>Getekend voor akkoord (Formulier Prijsopgave):</t>
  </si>
  <si>
    <t xml:space="preserve">De kosten voor deze regiewerkzaamheden worden per geval in rekening gebracht. </t>
  </si>
  <si>
    <t xml:space="preserve">Niet volledig ingevulde inschrijfstaten zijn ongeldig en komen niet voor verdere beoordeling in aanmerking. </t>
  </si>
  <si>
    <t>Prijsopgave voor 'Beheer en onderhoud BEW AFM Vijzelgracht'</t>
  </si>
  <si>
    <t>De kosten baseren op de elementen in Bijlage Elementenlijst. Deze bijlage dient als rekenblad die na gunning ter informatie aan AFM moet worden voorgelegd.</t>
  </si>
  <si>
    <t>Object</t>
  </si>
  <si>
    <t>In deze inschrijfstaat dienen de vaste kosten per jaar te worden opgegeven.</t>
  </si>
  <si>
    <t>Vijzelgracht 50, Amsterdam</t>
  </si>
  <si>
    <t>Totaal fictieve opdracht voor de komende 8 jaar</t>
  </si>
  <si>
    <t xml:space="preserve">Totaal generaal voor de komende 8 jaar
</t>
  </si>
  <si>
    <r>
      <t xml:space="preserve">Alle bedragen dienen in euro's en </t>
    </r>
    <r>
      <rPr>
        <b/>
        <sz val="10"/>
        <rFont val="Calibri Light"/>
        <family val="2"/>
      </rPr>
      <t>inclusief</t>
    </r>
    <r>
      <rPr>
        <sz val="10"/>
        <rFont val="Calibri Light"/>
        <family val="2"/>
      </rPr>
      <t xml:space="preserve"> BTW te worden vermeld. </t>
    </r>
  </si>
  <si>
    <r>
      <rPr>
        <b/>
        <sz val="10"/>
        <color indexed="10"/>
        <rFont val="Calibri Light"/>
        <family val="2"/>
      </rPr>
      <t>2-</t>
    </r>
    <r>
      <rPr>
        <b/>
        <sz val="10"/>
        <color indexed="9"/>
        <rFont val="Calibri Light"/>
        <family val="2"/>
      </rPr>
      <t xml:space="preserve"> Vaste kosten per jaargang excl. implementatiekosten</t>
    </r>
  </si>
  <si>
    <r>
      <t>* feestdagen zijn: Nieuwjaarsdag, Goede Vrijdag, 1</t>
    </r>
    <r>
      <rPr>
        <vertAlign val="superscript"/>
        <sz val="9"/>
        <rFont val="Calibri Light"/>
        <family val="2"/>
      </rPr>
      <t>e</t>
    </r>
    <r>
      <rPr>
        <sz val="9"/>
        <rFont val="Calibri Light"/>
        <family val="2"/>
      </rPr>
      <t xml:space="preserve"> en 2</t>
    </r>
    <r>
      <rPr>
        <vertAlign val="superscript"/>
        <sz val="9"/>
        <rFont val="Calibri Light"/>
        <family val="2"/>
      </rPr>
      <t>e</t>
    </r>
    <r>
      <rPr>
        <sz val="9"/>
        <rFont val="Calibri Light"/>
        <family val="2"/>
      </rPr>
      <t xml:space="preserve"> Paasdag, Koningsdag, Hemelvaartsdag, 1</t>
    </r>
    <r>
      <rPr>
        <vertAlign val="superscript"/>
        <sz val="9"/>
        <rFont val="Calibri Light"/>
        <family val="2"/>
      </rPr>
      <t>e</t>
    </r>
    <r>
      <rPr>
        <sz val="9"/>
        <rFont val="Calibri Light"/>
        <family val="2"/>
      </rPr>
      <t xml:space="preserve"> en 2</t>
    </r>
    <r>
      <rPr>
        <vertAlign val="superscript"/>
        <sz val="9"/>
        <rFont val="Calibri Light"/>
        <family val="2"/>
      </rPr>
      <t>e</t>
    </r>
    <r>
      <rPr>
        <sz val="9"/>
        <rFont val="Calibri Light"/>
        <family val="2"/>
      </rPr>
      <t xml:space="preserve"> Pinksterdag, 1</t>
    </r>
    <r>
      <rPr>
        <vertAlign val="superscript"/>
        <sz val="9"/>
        <rFont val="Calibri Light"/>
        <family val="2"/>
      </rPr>
      <t>e</t>
    </r>
    <r>
      <rPr>
        <sz val="9"/>
        <rFont val="Calibri Light"/>
        <family val="2"/>
      </rPr>
      <t xml:space="preserve"> en 2</t>
    </r>
    <r>
      <rPr>
        <vertAlign val="superscript"/>
        <sz val="9"/>
        <rFont val="Calibri Light"/>
        <family val="2"/>
      </rPr>
      <t>e</t>
    </r>
    <r>
      <rPr>
        <sz val="9"/>
        <rFont val="Calibri Light"/>
        <family val="2"/>
      </rPr>
      <t xml:space="preserve"> Kerstdag en Oudejaarsdag.</t>
    </r>
  </si>
  <si>
    <t>In deze inschrijfstaat dienen de vaste kosten voor 'eenmalige kosten voor opstart en implementatie' en 'jaarlijkse kosten' te worden opgegeven.</t>
  </si>
  <si>
    <t>Totaal kolom B en 8 x kolom C</t>
  </si>
  <si>
    <t>Totaal kolom B x 8 jaar</t>
  </si>
  <si>
    <t>Werktuigbouwkundige werkzaamheden (correctief/storingsafhandeling)</t>
  </si>
  <si>
    <t>Elektrotechnische werkzaamheden (correctief/storingsafhandeling)</t>
  </si>
  <si>
    <t>Totale fictieve opdracht voor de komende 8 jaar</t>
  </si>
  <si>
    <t>Fictieve omvang per gestelde eenheid over 8 jaar</t>
  </si>
  <si>
    <t>Dekkend hout</t>
  </si>
  <si>
    <t>Prijs per eenheid</t>
  </si>
  <si>
    <t>Totaal over 8 jaar</t>
  </si>
  <si>
    <t>Type binnenschilderwerk</t>
  </si>
  <si>
    <t>Totaalbedrag over 8 jaar Inschrijfstaat 4</t>
  </si>
  <si>
    <t>Projectleider / uitvoeringscoördinatie</t>
  </si>
  <si>
    <t>Ten behoeve van het verrekenen van coordinatiekosten over derden en inkoop van materialen dient een urenbesteding voor de projectleider/uitvoeringscoordinator te worden opgegeven, met uitzondering van schilderwerkzaamheden</t>
  </si>
  <si>
    <t>ELEMENTENLIJST</t>
  </si>
  <si>
    <t>objectgegevens</t>
  </si>
  <si>
    <t>inspectie</t>
  </si>
  <si>
    <t>aanvullende gegevens</t>
  </si>
  <si>
    <t xml:space="preserve">object </t>
  </si>
  <si>
    <t>AFM Amsterdam</t>
  </si>
  <si>
    <t>datum</t>
  </si>
  <si>
    <t>specifiek</t>
  </si>
  <si>
    <t>-</t>
  </si>
  <si>
    <t>inpecteur</t>
  </si>
  <si>
    <t>adres</t>
  </si>
  <si>
    <t>Vijzelgracht 50, 1017 HS</t>
  </si>
  <si>
    <t>bladnr.</t>
  </si>
  <si>
    <t>plaats</t>
  </si>
  <si>
    <t>Amsterdam</t>
  </si>
  <si>
    <t>projectnummer</t>
  </si>
  <si>
    <t>periode 8 jaar</t>
  </si>
  <si>
    <t>nr.</t>
  </si>
  <si>
    <t>indx</t>
  </si>
  <si>
    <t>locatie</t>
  </si>
  <si>
    <t>ruimtenr.</t>
  </si>
  <si>
    <t>NLSfB</t>
  </si>
  <si>
    <t>element</t>
  </si>
  <si>
    <t>aantal</t>
  </si>
  <si>
    <t>eenh.</t>
  </si>
  <si>
    <t>kritisch</t>
  </si>
  <si>
    <t>demarc</t>
  </si>
  <si>
    <t>fabrikaat</t>
  </si>
  <si>
    <t>type</t>
  </si>
  <si>
    <t>BJ</t>
  </si>
  <si>
    <t>CAP</t>
  </si>
  <si>
    <t>DIM</t>
  </si>
  <si>
    <t>Wet</t>
  </si>
  <si>
    <t>Cv</t>
  </si>
  <si>
    <t>STRT</t>
  </si>
  <si>
    <t>CYC</t>
  </si>
  <si>
    <t>STP</t>
  </si>
  <si>
    <t>PVE-I</t>
  </si>
  <si>
    <t>foto</t>
  </si>
  <si>
    <t>opmerkingen</t>
  </si>
  <si>
    <t>onderhoudsvorm</t>
  </si>
  <si>
    <t>totaal vervangingen</t>
  </si>
  <si>
    <t>risico l/m/h</t>
  </si>
  <si>
    <t>inspanning/ resultaat</t>
  </si>
  <si>
    <t>responstijd</t>
  </si>
  <si>
    <t>E</t>
  </si>
  <si>
    <t>object huurdersdeel</t>
  </si>
  <si>
    <t>binnenwandafwerkingen</t>
  </si>
  <si>
    <t>m²</t>
  </si>
  <si>
    <t>nee</t>
  </si>
  <si>
    <t>H</t>
  </si>
  <si>
    <t>∞</t>
  </si>
  <si>
    <t>diverse schilderwerken huurdersdeel; hoeveelheid raming; kosten zijn onderhoudskosten</t>
  </si>
  <si>
    <t>L</t>
  </si>
  <si>
    <t>R</t>
  </si>
  <si>
    <t>binnenwandopeningen</t>
  </si>
  <si>
    <t>m² vvo</t>
  </si>
  <si>
    <t>diverse hang- en sluitwerk huurdersdeel; op basis van oppervlakte gehuurder; kosten zijn onderhoudskosten</t>
  </si>
  <si>
    <t>Luxaflex, Silent Gliss</t>
  </si>
  <si>
    <t>diverse zonwering handbediend huurdersdeel; op basis van oppervlakte gehuurder</t>
  </si>
  <si>
    <t>vloerafw.; niet verhoogd; tapijt</t>
  </si>
  <si>
    <t>materiaal: vloerbedekking; kosten zijn onderhoudskosten</t>
  </si>
  <si>
    <t>vloerafw.; niet verhoogd; kunststof</t>
  </si>
  <si>
    <t>materiaal: PVC</t>
  </si>
  <si>
    <t>vloerafw.; niet verh.; vloercoating</t>
  </si>
  <si>
    <t>uitvoering: gietvloer; kosten zijn onderhoudskosten</t>
  </si>
  <si>
    <t>parkeergarage NSA ruimte / brandstof opslagruimte</t>
  </si>
  <si>
    <t>-1.007 / -1.009</t>
  </si>
  <si>
    <t>noodstroom aggregaten</t>
  </si>
  <si>
    <t>st</t>
  </si>
  <si>
    <t>ja</t>
  </si>
  <si>
    <t>Dynaf / Leroy Somer (generator)</t>
  </si>
  <si>
    <t>kVA</t>
  </si>
  <si>
    <t>486/491/534</t>
  </si>
  <si>
    <t>incl. olietank 5000 l, olieleiding en toebehoren (bouwjaar 4 stuks accu's 201604)</t>
  </si>
  <si>
    <t>I</t>
  </si>
  <si>
    <t>parkeergarage NSA ruimte</t>
  </si>
  <si>
    <t>-1.007</t>
  </si>
  <si>
    <t>regelingkasten klimaat centraal</t>
  </si>
  <si>
    <t>513/516</t>
  </si>
  <si>
    <t>tbv NSA; incl 2 kleine accu's bouwjaar 201604</t>
  </si>
  <si>
    <t>wateroverlast melders</t>
  </si>
  <si>
    <t>Wolter &amp; Dros</t>
  </si>
  <si>
    <t>Cavia</t>
  </si>
  <si>
    <t>pntn</t>
  </si>
  <si>
    <t>incl. regelkastje; bouwjaar geschat</t>
  </si>
  <si>
    <t>parkeergarage NSA ruimte / parkeergarage / gevel</t>
  </si>
  <si>
    <t>rookgasafvoeren ketel</t>
  </si>
  <si>
    <t>n</t>
  </si>
  <si>
    <t>m</t>
  </si>
  <si>
    <t>527/530</t>
  </si>
  <si>
    <t>tbv NSA; bouwjaar geschat</t>
  </si>
  <si>
    <t>noodverlichtings- armaturen decentr.</t>
  </si>
  <si>
    <t xml:space="preserve">E </t>
  </si>
  <si>
    <t>ETAP</t>
  </si>
  <si>
    <t>K822/8P</t>
  </si>
  <si>
    <t>W</t>
  </si>
  <si>
    <t>M</t>
  </si>
  <si>
    <t>parkeergarage HVK NSA ruimte</t>
  </si>
  <si>
    <t>-1.010</t>
  </si>
  <si>
    <t>(hoofd) verdeelinrichtingen</t>
  </si>
  <si>
    <t>3x hs; 15 velden; 10x 400V</t>
  </si>
  <si>
    <t>HKL-4 / CHK-NSA; bouwjaar geschat</t>
  </si>
  <si>
    <t>parkeergarage / technische ruimte</t>
  </si>
  <si>
    <t>-1.014</t>
  </si>
  <si>
    <t>scheidingsinstallaties terrein</t>
  </si>
  <si>
    <t>KS International</t>
  </si>
  <si>
    <t>vrij-4</t>
  </si>
  <si>
    <t xml:space="preserve">l </t>
  </si>
  <si>
    <t>tbv keuken</t>
  </si>
  <si>
    <t>keuken / parkeergarage / technische ruimte</t>
  </si>
  <si>
    <t>leidingen afvoer gecomb. riolering</t>
  </si>
  <si>
    <t>tbv scheidingsinstalatie; bouwjaar geschat</t>
  </si>
  <si>
    <t>krachtgroepenkasten onbewaakt</t>
  </si>
  <si>
    <t>1x hs 125A; 4x 400V</t>
  </si>
  <si>
    <t>LK-EV; tbv oplaadpunt 6 auto's; bouwjaar geschat</t>
  </si>
  <si>
    <t>parkeergarage</t>
  </si>
  <si>
    <t>oplaadstation auto's</t>
  </si>
  <si>
    <t>EV Box</t>
  </si>
  <si>
    <t>tbv 6 auto's; tbv oplaadpunt auto's; bouwjaar geschat</t>
  </si>
  <si>
    <t>technische ruimte LBK parkeergarage</t>
  </si>
  <si>
    <t>-1.002</t>
  </si>
  <si>
    <t>afvoerpompen afvalwater</t>
  </si>
  <si>
    <t>Sanibroyeur</t>
  </si>
  <si>
    <t>VITE 3</t>
  </si>
  <si>
    <t>m³/h</t>
  </si>
  <si>
    <t>tbv luchtbehandelingskast restaurant; bouwjaar geschat</t>
  </si>
  <si>
    <t>579/580</t>
  </si>
  <si>
    <t>RK5; tbv luchtbehandelingskast restaurant</t>
  </si>
  <si>
    <t>autonome onderstations</t>
  </si>
  <si>
    <t>Priva</t>
  </si>
  <si>
    <t>Compri HX</t>
  </si>
  <si>
    <t>in RK5; tbv luchtbehandelingskast restaurant</t>
  </si>
  <si>
    <t>technische ruimte parkeergarage / LBK</t>
  </si>
  <si>
    <t>luchtbehandelings- kasten</t>
  </si>
  <si>
    <t>Verhulst</t>
  </si>
  <si>
    <t>VKT-0404</t>
  </si>
  <si>
    <t>m³/s</t>
  </si>
  <si>
    <t>tbv restaurant</t>
  </si>
  <si>
    <t>stelmotoren luchtklep</t>
  </si>
  <si>
    <t>Siemens</t>
  </si>
  <si>
    <t>GCA126.1E</t>
  </si>
  <si>
    <t>tbv luchtbehandelingskast restaurant</t>
  </si>
  <si>
    <t>regelkleppen + stelmotoren koude</t>
  </si>
  <si>
    <t>SQS65-VXG44.32-16</t>
  </si>
  <si>
    <t>regelkleppen en stelmotoren warmte</t>
  </si>
  <si>
    <t>circulatiepompen warmtedistributie</t>
  </si>
  <si>
    <t>Grundfos</t>
  </si>
  <si>
    <t>UPS 32-80</t>
  </si>
  <si>
    <t>leidingen cv-installatie</t>
  </si>
  <si>
    <t>leidingen gekoeld water</t>
  </si>
  <si>
    <t>technische ruimte LBK parkeergarage / restaurant</t>
  </si>
  <si>
    <t>luchtkanalen centr. luchtbehandeling.</t>
  </si>
  <si>
    <t>tbv LBK restaurant; roosters binnen (restaurant) en buiten; bouwjaar geschat</t>
  </si>
  <si>
    <t>parkeergarage / MER</t>
  </si>
  <si>
    <t>compactsystemen</t>
  </si>
  <si>
    <t xml:space="preserve">ja </t>
  </si>
  <si>
    <t>Climaveneta</t>
  </si>
  <si>
    <t>AXU-26 (binnen) / . . . . buitenunit</t>
  </si>
  <si>
    <t>kW</t>
  </si>
  <si>
    <t>556/782</t>
  </si>
  <si>
    <t>tbv close control unit MER; R407C 16,7 kg; bouwjaar vat bevochtiging 201609</t>
  </si>
  <si>
    <t>Denco</t>
  </si>
  <si>
    <t>D28AVH (binnen) / DCRA 50-6 (buitenunit)</t>
  </si>
  <si>
    <t>556/768</t>
  </si>
  <si>
    <t>tbv close control unit MER; R407C 16,5 kg; bouwjaar vat bevochtiging 201401</t>
  </si>
  <si>
    <t>D28HA (binnen) / DCRA 50-6 (buitenunit)</t>
  </si>
  <si>
    <t>556/763</t>
  </si>
  <si>
    <t>tbv close control unit MER; R407C 16,2 kg</t>
  </si>
  <si>
    <t>parkeergarage / archief DIM1</t>
  </si>
  <si>
    <t>BG</t>
  </si>
  <si>
    <t>D5HA (binnen) / DCRA 08-6 (buitenunit)</t>
  </si>
  <si>
    <t>627/721</t>
  </si>
  <si>
    <t>tbv close control unit archief DIM1; R407C 3,6 kg</t>
  </si>
  <si>
    <t>parkeergarage / MER / archief DIM1</t>
  </si>
  <si>
    <t>koudemiddelleidingen</t>
  </si>
  <si>
    <t>van koudeopwekker naar koudeafnemer; trace park./MER; trace park./archief</t>
  </si>
  <si>
    <t>parkeergarage / archiefruimte DIM2</t>
  </si>
  <si>
    <t>splitsystemen</t>
  </si>
  <si>
    <t>Mitsubishi</t>
  </si>
  <si>
    <t>MSC-GA35VB (binnen)/ MU-GA25VB (buiten)</t>
  </si>
  <si>
    <t>572/732</t>
  </si>
  <si>
    <t>tbv archief DIM2; R410A 0,6 kg</t>
  </si>
  <si>
    <t>parkeergarage/archiefruimte DIM2</t>
  </si>
  <si>
    <t>572/737</t>
  </si>
  <si>
    <t>archief DIM2</t>
  </si>
  <si>
    <t>bevochtiging</t>
  </si>
  <si>
    <t>Nordmann</t>
  </si>
  <si>
    <t>kg/h</t>
  </si>
  <si>
    <t>tbv archief, hoog geplaatst</t>
  </si>
  <si>
    <t>kleingoederenliften</t>
  </si>
  <si>
    <t>INCAB Milano</t>
  </si>
  <si>
    <t>TOP SP</t>
  </si>
  <si>
    <t>goederenheffer in schacht</t>
  </si>
  <si>
    <t>parkeergarage / receptie</t>
  </si>
  <si>
    <t>Hyasu</t>
  </si>
  <si>
    <t>HSA12LCC (binnen) / HOR12LCC (buiten)</t>
  </si>
  <si>
    <t>3,5(C)/ 3,8 (W)</t>
  </si>
  <si>
    <t>632/647</t>
  </si>
  <si>
    <t>tbv receptie R410A 1,1 kg</t>
  </si>
  <si>
    <t>3e verd. dak / 3e verd. monitoringroom</t>
  </si>
  <si>
    <t>SEZ-KD25VA (binnen) / MXZ-2D53VA (buiten)</t>
  </si>
  <si>
    <t>tbv montoringroom (in plafond); R410A 1,25 kg</t>
  </si>
  <si>
    <t>receptie</t>
  </si>
  <si>
    <t>overwerk tbv luchtbehandelingskast restaurant</t>
  </si>
  <si>
    <t>technische ruimte boven keuken</t>
  </si>
  <si>
    <t>lok. mechanische afzuiginstallaties</t>
  </si>
  <si>
    <t>1e verd. MER</t>
  </si>
  <si>
    <t>nobreak-installaties</t>
  </si>
  <si>
    <t>APC</t>
  </si>
  <si>
    <t>smart UPS VT 40 kVA</t>
  </si>
  <si>
    <t>tbv apparatuur in MER; incl. accu's</t>
  </si>
  <si>
    <t>tbv apparatuur in MER; incl. accu's; bouwjaar geschat</t>
  </si>
  <si>
    <t>1x hs; 7x 230V; 13x 400V; OSB</t>
  </si>
  <si>
    <t>HK-NSA</t>
  </si>
  <si>
    <t>RK6 in MER ruimte</t>
  </si>
  <si>
    <t>in RK6 in MER ruimte</t>
  </si>
  <si>
    <t>Eaton</t>
  </si>
  <si>
    <t>Ellipse ECO 1600</t>
  </si>
  <si>
    <t>lichtgroepenkasten onbewaakt</t>
  </si>
  <si>
    <t>1x hs 125A; 40x 230V</t>
  </si>
  <si>
    <t>OV UPS1</t>
  </si>
  <si>
    <t>OV UPS2</t>
  </si>
  <si>
    <t>OV UPS3</t>
  </si>
  <si>
    <t>1x hs</t>
  </si>
  <si>
    <t>HK-NSA 12</t>
  </si>
  <si>
    <t>3x hs: service bypass panel</t>
  </si>
  <si>
    <t>OV-UPS1</t>
  </si>
  <si>
    <t>1e verd. schachtkast</t>
  </si>
  <si>
    <t>1x hs 40A; 24x 230V</t>
  </si>
  <si>
    <t>tbv schakeling no break, OV NSA-A</t>
  </si>
  <si>
    <t>1x hs 40A; 18x 230V</t>
  </si>
  <si>
    <t>tbv schakeling no break, OV NSA-B</t>
  </si>
  <si>
    <t>rookruimte terras</t>
  </si>
  <si>
    <t>Inatherm</t>
  </si>
  <si>
    <t>IRE 250C1 ERP</t>
  </si>
  <si>
    <t>tbv rookruimte; incl regelkast 5 standen STR-1-35L22; bouwjaar geschat</t>
  </si>
  <si>
    <t>BG, 1e t/m 3e verdieping</t>
  </si>
  <si>
    <t>verlichtings- armaturen onbew.</t>
  </si>
  <si>
    <t>object</t>
  </si>
  <si>
    <t>veiligheidsaardingen</t>
  </si>
  <si>
    <t>m²bvo</t>
  </si>
  <si>
    <t>bouwjaar geschat</t>
  </si>
  <si>
    <t>kabelgoten/ ladderbanen</t>
  </si>
  <si>
    <t>wand-, plint- en vloergoten</t>
  </si>
  <si>
    <t>voedingsleidingen</t>
  </si>
  <si>
    <t>parkeergarage / keuken</t>
  </si>
  <si>
    <t>koelcellen + aggregaat</t>
  </si>
  <si>
    <t>Smeva</t>
  </si>
  <si>
    <t>ELH 1.7FM4 (koelcel)</t>
  </si>
  <si>
    <t>620/674</t>
  </si>
  <si>
    <t>tbv voedingsmiddelen koelcel; koudemiddel R404A 27,1 kg</t>
  </si>
  <si>
    <t>parkeergarage / afvalruimte</t>
  </si>
  <si>
    <t>ELH 1.1FM4 (afvalruimte)</t>
  </si>
  <si>
    <t>620/653</t>
  </si>
  <si>
    <t>tbv afvalruimte koeling; aangesloten op aggregaat koelcel</t>
  </si>
  <si>
    <t>vriescellen + aggregaat</t>
  </si>
  <si>
    <t>620/677</t>
  </si>
  <si>
    <t>tbv voedingsmiddelen vriescel; koudemiddel R507C 2,2 kg</t>
  </si>
  <si>
    <t>van koudeopwekker naar koudeafnemer</t>
  </si>
  <si>
    <t>keuken</t>
  </si>
  <si>
    <t>1x hs; 53x 230V; 16x 400V; 17x verlichtingsmodulen</t>
  </si>
  <si>
    <t>OV-keuken</t>
  </si>
  <si>
    <t>koelbuffet</t>
  </si>
  <si>
    <t>Gram</t>
  </si>
  <si>
    <t>5 laden</t>
  </si>
  <si>
    <t>R404A</t>
  </si>
  <si>
    <t>4 laden 1 deur</t>
  </si>
  <si>
    <t>wandmeubel</t>
  </si>
  <si>
    <t>buffet keuken</t>
  </si>
  <si>
    <t>keuken 1e verd.</t>
  </si>
  <si>
    <t xml:space="preserve">buffet  </t>
  </si>
  <si>
    <t>3 laden 1 deur</t>
  </si>
  <si>
    <t>2x deur</t>
  </si>
  <si>
    <t>ijsmaker</t>
  </si>
  <si>
    <t>Manitowoc ice</t>
  </si>
  <si>
    <t>RF0266A</t>
  </si>
  <si>
    <t>R404A 0,21 kg</t>
  </si>
  <si>
    <t>koffiebereider</t>
  </si>
  <si>
    <t>Animo</t>
  </si>
  <si>
    <t>ComBiLine</t>
  </si>
  <si>
    <t>warmhoudlamp</t>
  </si>
  <si>
    <t>warmhoudplaat</t>
  </si>
  <si>
    <t>bakplaat</t>
  </si>
  <si>
    <t>GKE</t>
  </si>
  <si>
    <t>steamer</t>
  </si>
  <si>
    <t>Kampri Group</t>
  </si>
  <si>
    <t>CME61</t>
  </si>
  <si>
    <t>friteuse</t>
  </si>
  <si>
    <t>dubbel</t>
  </si>
  <si>
    <t>waterkoker</t>
  </si>
  <si>
    <t>inductiewok</t>
  </si>
  <si>
    <t>magnetron</t>
  </si>
  <si>
    <t>warmhoudkast</t>
  </si>
  <si>
    <t>kookplaat</t>
  </si>
  <si>
    <t>koelwerkbank</t>
  </si>
  <si>
    <t>wijnklimaatkast</t>
  </si>
  <si>
    <t>afzuigkappen keukenvoorziening</t>
  </si>
  <si>
    <t>keuken boven plafond</t>
  </si>
  <si>
    <t>voorraadboilers elektrisch</t>
  </si>
  <si>
    <t>Daalderop</t>
  </si>
  <si>
    <t>mono-plus koper</t>
  </si>
  <si>
    <t>2,5/ 150</t>
  </si>
  <si>
    <t>kW/l</t>
  </si>
  <si>
    <t>pompen warm-tapwaterinstallaties</t>
  </si>
  <si>
    <t>Wilo</t>
  </si>
  <si>
    <t>Star Z20/1</t>
  </si>
  <si>
    <t>spoelruimte</t>
  </si>
  <si>
    <t>vaatwasinstallatie</t>
  </si>
  <si>
    <t>Rhima</t>
  </si>
  <si>
    <t>DW023</t>
  </si>
  <si>
    <t>waterontharders pekel simplex/duplex</t>
  </si>
  <si>
    <t>leidingen waterbehandeling</t>
  </si>
  <si>
    <t>1x hs 125A</t>
  </si>
  <si>
    <t>Inschrijfstaat 5 - Uurtarieven/verrekenprijzen schilderwerk</t>
  </si>
  <si>
    <t>Inschrijfstaat 4 - Vervangingskosten 2018 - 2025</t>
  </si>
  <si>
    <t>Indicatieve inschrijfstaat ten behoeve van prijsvorming = input voor berekening fictieve aanneemsom over een periode van 8 jaar. De bedragen - betreffende totaalbedragen voor het uitvoeren van de geplande werkzaamheden (loonkosten, materiaalkosten en projectleiding/coördinatie) zijn richtinggevend qua prijs voor de werkelijke uitvoering.</t>
  </si>
  <si>
    <t>Overzicht vaste uurtarieven, verrekenprijzen voor schilderwerk en toeslagen voor storings/correctief onderhoud en projectmatige en/ of bijkomende variabele werkzaamheden = input voor berekening van fictieve aanneemsom over een periode van 8 jaar.</t>
  </si>
  <si>
    <t>Vaste uitvoeringskosten voor het uitvoeren van keuringen en testen die uit oogpunt van wet- en regelgeving, normering en voorschriften, verplicht zijn om uit te voeren. Inclusief verbruiksmaterialen. Exclusief het uitvoeren van de daaruit voorkomende (herstel)werkzaamheden door een vakman ter plaatse = Correctief onderhoud (zie inschrijfstaat 5). Kostencalculatie uitwerken in elementenlijst ter onderbouwing na mogelijke gunning (zie elementenlijst).</t>
  </si>
  <si>
    <t>Vaste uitvoeringskosten voor het uitvoeren van al het technisch noodzakelijke preventief onderhoud conform voorschriften fabrikant en vanuit noodzakelijk geachte veiligheids- en functionaliteitseisen. Inclusief verbruiksmaterialen. Exclusief het uitvoeren van de daaruit voorkomende (herstel)werkzaamheden door een vakman ter plaatse = Correctief onderhoud (zie inschrijfstaat 5). Kostencalculatie uitwerken in elementenlijst ter onderbouwing na mogelijke gunning (zie elementenlijst).</t>
  </si>
  <si>
    <t>Totale vervangingskosten 2018 - 2025 (cel AJ22)</t>
  </si>
  <si>
    <t>Het onderhoudsprincipe dat gehanteerd wordt is als volgt: allereerst goed en volledig preventief onderhoud, het voorkomen van correctief onderhoud en vervangingsonderhoud zo lang mogelijk als verantwoord uitstellen, mits aan de minimale conditiescore wordt voldaan en functiebehoud is gegarandeerd.</t>
  </si>
  <si>
    <t>In deze inschrijfstaat dienen de totale kosten voor vervanging per element te worden opgegeven, in de oranje gekleurde cellen. Voor elementen waarbij geen oranje gekleurde cel is aangegeven dient niets te worden vermeld.</t>
  </si>
  <si>
    <t>Bouwkundige werkzaamheden</t>
  </si>
  <si>
    <t>Schilderwerkzaamheden</t>
  </si>
  <si>
    <t>Prijs per eenheid schilderwerk is all-in (dus inclusief afplakken, afdekken, materiaal en coördinatiekosten). Het uurtarief voor schilderwerkzaamheden wordt alleen bij werkzaamheden toegepast waarbij het vaststellen van hoeveelheid (m2/m1) niet mogelijk of relevant is.</t>
  </si>
  <si>
    <t>Uurtarieven zijn all-in (dus inclusief mogelijke toeslagen en andere bijkomende kosten) en zijn inclusief benodigde hulpmiddelen en PBM's.</t>
  </si>
  <si>
    <t xml:space="preserve">De totaalprijs is het bedrag dat op basis van de opgegeven prijzen in de Inschrijfstaten 1, 2, 3, 4 en 5 automatisch wordt berekend en meegenomen voor de beoordeling. </t>
  </si>
  <si>
    <r>
      <rPr>
        <b/>
        <sz val="10"/>
        <color indexed="10"/>
        <rFont val="Calibri Light"/>
        <family val="2"/>
      </rPr>
      <t>1-</t>
    </r>
    <r>
      <rPr>
        <b/>
        <sz val="10"/>
        <color indexed="9"/>
        <rFont val="Calibri Light"/>
        <family val="2"/>
      </rPr>
      <t xml:space="preserve"> Vaste kosten 1e jaar: implementatie kosten</t>
    </r>
  </si>
  <si>
    <t>aantal geraamd, armatuur inclusief vervanging accu</t>
  </si>
  <si>
    <t>vluchtrouteaanduiding, aantal geraamd. armatuur inclusief vervanging accu</t>
  </si>
  <si>
    <t>REMPLACE</t>
  </si>
  <si>
    <t>Plinten - m1</t>
  </si>
  <si>
    <t xml:space="preserve">Steenachtig </t>
  </si>
  <si>
    <t>Sauswerk wanden/plafonds - m2</t>
  </si>
  <si>
    <t>Leuningen trappenhuis - m1</t>
  </si>
  <si>
    <t>Metaal - dekkend, specifiek toepasbaar voor leuningen</t>
  </si>
  <si>
    <t>Vervangen accu</t>
  </si>
  <si>
    <t>Alle bedragen zijn vast tot 31 december 2018. Indexatie conform Raamovereenkomst.</t>
  </si>
  <si>
    <t>De kosten baseren op de elementen in bijlage Elementenlijst. Deze bijlage dient als rekenblad die na gunning ter informatie aan AFM moet worden voorgelegd.</t>
  </si>
  <si>
    <t>Alle bedragen die worden ingevuld zijn inclusief BTW.</t>
  </si>
  <si>
    <t>Alle bedragen zijn all-in, geen andere opslagen en bijkomende kosten kunnen worden gerekend (met uitzondering van de op Inschrijfstaat 5 genoemde vaste toeslagen).</t>
  </si>
  <si>
    <t>Voor nadere beschrijving/toelichting zie Offerteleidraad.</t>
  </si>
  <si>
    <t>1. Vaste kosten voor de opstart- en implementatiekosten (o.a. uitvoeren van een Inrichting, Opstarten).
2. Vaste kosten per jaar voor het geheel aan beheertaken. Inclusief het registreren, organiseren en rapporteren van Storings- en correctief onderhoud. Kostencalculatie uitwerken in elementenlijst ter onderbouwing na mogelijke gunning (zie elementenlijst).</t>
  </si>
  <si>
    <t>De onderbouwing van de totale kosten die per oranje gekleurde cel zijn ingevuld dient na gunning overhandigd te kunnen worden, waarin tenminste een uitsplitsing naar loonkosten, materiaalkosten en projectleiding/coordinatie moet zijn te herleiden.</t>
  </si>
  <si>
    <t>De uurtarieven voor 'projectleider/uitvoeringscoördinatie', 'bouwkundige werkzaamheden' en 'schilderwerkzaamheden' zijn van toepassing op zowel correctieve als projectmatige werkzaamheden</t>
  </si>
  <si>
    <t>Werktuigbouwkundige werkzaamheden (projectmatig)</t>
  </si>
  <si>
    <t>Elektrotechnische werkzaamheden (projectmatig)</t>
  </si>
  <si>
    <t>De uurtarieven voor 'werktuigbouwkundige werkzaamheden (inclusief lift en keuken)' en 'elektrotechnische werkzaamheden' zijn gesplitst naar een uurtarief voor correctieve werkzaamheden een uurtarief voor projectmatige werkzaamheden en zijn van toepassing op de betreffende werkzaamheden.</t>
  </si>
  <si>
    <t>TOTAALPRIJS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</si>
</sst>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quot;€&quot;\ * #,##0_-;_-&quot;€&quot;\ * #,##0\-;_-&quot;€&quot;\ * &quot;-&quot;_-;_-@_-"/>
    <numFmt numFmtId="165" formatCode="_-&quot;€&quot;\ * #,##0.00_-;_-&quot;€&quot;\ * #,##0.00\-;_-&quot;€&quot;\ * &quot;-&quot;??_-;_-@_-"/>
    <numFmt numFmtId="166" formatCode="&quot;€&quot;\ #,##0.00"/>
    <numFmt numFmtId="167" formatCode="_ [$€-413]\ * #,##0.00_ ;_ [$€-413]\ * \-#,##0.00_ ;_ [$€-413]\ * &quot;-&quot;??_ ;_ @_ "/>
    <numFmt numFmtId="168" formatCode="&quot;€&quot;\ #,##0_-"/>
    <numFmt numFmtId="169" formatCode="d\ mmmm\ yyyy"/>
    <numFmt numFmtId="170" formatCode="&quot;€&quot;\ #,##0;;;"/>
  </numFmts>
  <fonts count="45" x14ac:knownFonts="1">
    <font>
      <sz val="10"/>
      <name val="Arial"/>
    </font>
    <font>
      <sz val="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8"/>
      <name val="Calibri Light"/>
      <family val="2"/>
    </font>
    <font>
      <sz val="9"/>
      <name val="Calibri Light"/>
      <family val="2"/>
    </font>
    <font>
      <b/>
      <sz val="20"/>
      <color rgb="FFFF0000"/>
      <name val="Calibri Light"/>
      <family val="2"/>
    </font>
    <font>
      <b/>
      <sz val="12"/>
      <name val="Calibri Light"/>
      <family val="2"/>
    </font>
    <font>
      <sz val="10"/>
      <name val="Calibri Light"/>
      <family val="2"/>
    </font>
    <font>
      <b/>
      <sz val="10"/>
      <name val="Calibri Light"/>
      <family val="2"/>
    </font>
    <font>
      <b/>
      <sz val="10"/>
      <color indexed="9"/>
      <name val="Calibri Light"/>
      <family val="2"/>
    </font>
    <font>
      <sz val="10"/>
      <color indexed="10"/>
      <name val="Calibri Light"/>
      <family val="2"/>
    </font>
    <font>
      <b/>
      <sz val="14"/>
      <name val="Calibri Light"/>
      <family val="2"/>
    </font>
    <font>
      <b/>
      <sz val="11"/>
      <name val="Calibri Light"/>
      <family val="2"/>
    </font>
    <font>
      <b/>
      <sz val="9"/>
      <name val="Calibri Light"/>
      <family val="2"/>
    </font>
    <font>
      <b/>
      <sz val="10"/>
      <color indexed="10"/>
      <name val="Calibri Light"/>
      <family val="2"/>
    </font>
    <font>
      <vertAlign val="superscript"/>
      <sz val="9"/>
      <name val="Calibri Light"/>
      <family val="2"/>
    </font>
    <font>
      <b/>
      <sz val="16"/>
      <name val="Calibri Light"/>
      <family val="2"/>
    </font>
    <font>
      <b/>
      <sz val="12"/>
      <color indexed="9"/>
      <name val="Calibri Light"/>
      <family val="2"/>
    </font>
    <font>
      <u/>
      <sz val="9"/>
      <name val="Calibri Light"/>
      <family val="2"/>
    </font>
    <font>
      <u/>
      <sz val="10"/>
      <name val="Calibri Light"/>
      <family val="2"/>
    </font>
    <font>
      <i/>
      <sz val="10"/>
      <name val="Calibri Light"/>
      <family val="2"/>
    </font>
    <font>
      <b/>
      <sz val="10"/>
      <color theme="0"/>
      <name val="Calibri Light"/>
      <family val="2"/>
    </font>
    <font>
      <b/>
      <sz val="11"/>
      <name val="Tahoma"/>
      <family val="2"/>
    </font>
    <font>
      <b/>
      <sz val="10"/>
      <name val="Tahoma"/>
      <family val="2"/>
    </font>
    <font>
      <sz val="10"/>
      <color indexed="63"/>
      <name val="Tahoma"/>
      <family val="2"/>
    </font>
    <font>
      <b/>
      <sz val="10"/>
      <color rgb="FFFF0000"/>
      <name val="Tahoma"/>
      <family val="2"/>
    </font>
    <font>
      <sz val="9"/>
      <color indexed="81"/>
      <name val="Tahoma"/>
      <family val="2"/>
    </font>
    <font>
      <b/>
      <sz val="9"/>
      <color indexed="81"/>
      <name val="Tahoma"/>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18"/>
        <bgColor indexed="64"/>
      </patternFill>
    </fill>
    <fill>
      <patternFill patternType="solid">
        <fgColor indexed="31"/>
        <bgColor indexed="64"/>
      </patternFill>
    </fill>
    <fill>
      <patternFill patternType="solid">
        <fgColor indexed="13"/>
        <bgColor indexed="64"/>
      </patternFill>
    </fill>
    <fill>
      <patternFill patternType="solid">
        <fgColor indexed="48"/>
        <bgColor indexed="64"/>
      </patternFill>
    </fill>
    <fill>
      <patternFill patternType="solid">
        <fgColor rgb="FF00B0F0"/>
        <bgColor indexed="64"/>
      </patternFill>
    </fill>
    <fill>
      <patternFill patternType="solid">
        <fgColor rgb="FFFFFF00"/>
        <bgColor indexed="64"/>
      </patternFill>
    </fill>
    <fill>
      <patternFill patternType="solid">
        <fgColor rgb="FF000080"/>
        <bgColor indexed="64"/>
      </patternFill>
    </fill>
    <fill>
      <patternFill patternType="solid">
        <fgColor theme="0" tint="-0.249977111117893"/>
        <bgColor indexed="64"/>
      </patternFill>
    </fill>
    <fill>
      <patternFill patternType="solid">
        <fgColor theme="0"/>
        <bgColor indexed="64"/>
      </patternFill>
    </fill>
    <fill>
      <patternFill patternType="solid">
        <fgColor rgb="FF3366FF"/>
        <bgColor indexed="64"/>
      </patternFill>
    </fill>
    <fill>
      <patternFill patternType="solid">
        <fgColor theme="3" tint="0.79998168889431442"/>
        <bgColor indexed="64"/>
      </patternFill>
    </fill>
    <fill>
      <patternFill patternType="solid">
        <fgColor indexed="9"/>
        <bgColor indexed="64"/>
      </patternFill>
    </fill>
    <fill>
      <patternFill patternType="solid">
        <fgColor rgb="FFFFC000"/>
        <bgColor indexed="64"/>
      </patternFill>
    </fill>
  </fills>
  <borders count="8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ck">
        <color indexed="64"/>
      </top>
      <bottom/>
      <diagonal/>
    </border>
    <border>
      <left style="medium">
        <color indexed="64"/>
      </left>
      <right style="thin">
        <color indexed="64"/>
      </right>
      <top style="thick">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3" applyNumberFormat="0" applyFill="0" applyAlignment="0" applyProtection="0"/>
    <xf numFmtId="0" fontId="8" fillId="4" borderId="0" applyNumberFormat="0" applyBorder="0" applyAlignment="0" applyProtection="0"/>
    <xf numFmtId="0" fontId="9" fillId="7" borderId="1" applyNumberFormat="0" applyAlignment="0" applyProtection="0"/>
    <xf numFmtId="0" fontId="10"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2" fillId="0" borderId="0" applyNumberFormat="0" applyFill="0" applyBorder="0" applyAlignment="0" applyProtection="0"/>
    <xf numFmtId="0" fontId="13" fillId="22" borderId="0" applyNumberFormat="0" applyBorder="0" applyAlignment="0" applyProtection="0"/>
    <xf numFmtId="0" fontId="2" fillId="23" borderId="7" applyNumberFormat="0" applyFont="0" applyAlignment="0" applyProtection="0"/>
    <xf numFmtId="0" fontId="14" fillId="3" borderId="0" applyNumberFormat="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313">
    <xf numFmtId="0" fontId="0" fillId="0" borderId="0" xfId="0"/>
    <xf numFmtId="0" fontId="20" fillId="29" borderId="0" xfId="0" applyFont="1" applyFill="1"/>
    <xf numFmtId="0" fontId="21" fillId="29" borderId="0" xfId="0" applyFont="1" applyFill="1"/>
    <xf numFmtId="15" fontId="22" fillId="29" borderId="0" xfId="0" applyNumberFormat="1" applyFont="1" applyFill="1" applyAlignment="1">
      <alignment horizontal="left"/>
    </xf>
    <xf numFmtId="0" fontId="20" fillId="29" borderId="0" xfId="0" applyFont="1" applyFill="1" applyAlignment="1">
      <alignment horizontal="left"/>
    </xf>
    <xf numFmtId="0" fontId="21" fillId="0" borderId="0" xfId="0" applyFont="1" applyBorder="1" applyAlignment="1">
      <alignment horizontal="left"/>
    </xf>
    <xf numFmtId="0" fontId="23" fillId="0" borderId="0" xfId="0" applyFont="1" applyBorder="1"/>
    <xf numFmtId="0" fontId="24" fillId="0" borderId="0" xfId="0" applyFont="1" applyAlignment="1">
      <alignment horizontal="left"/>
    </xf>
    <xf numFmtId="0" fontId="21" fillId="0" borderId="0" xfId="0" applyFont="1"/>
    <xf numFmtId="0" fontId="21" fillId="0" borderId="0" xfId="0" applyFont="1" applyBorder="1"/>
    <xf numFmtId="0" fontId="24" fillId="0" borderId="0" xfId="0" applyFont="1" applyBorder="1" applyAlignment="1">
      <alignment vertical="top" wrapText="1"/>
    </xf>
    <xf numFmtId="0" fontId="24" fillId="0" borderId="0" xfId="0" applyFont="1" applyAlignment="1">
      <alignment vertical="top" wrapText="1"/>
    </xf>
    <xf numFmtId="0" fontId="24" fillId="0" borderId="0" xfId="0" applyFont="1" applyAlignment="1">
      <alignment vertical="top"/>
    </xf>
    <xf numFmtId="0" fontId="24" fillId="0" borderId="0" xfId="0" applyFont="1"/>
    <xf numFmtId="0" fontId="24" fillId="0" borderId="0" xfId="0" applyFont="1" applyBorder="1"/>
    <xf numFmtId="0" fontId="24" fillId="0" borderId="0" xfId="0" applyFont="1" applyBorder="1" applyAlignment="1">
      <alignment horizontal="left"/>
    </xf>
    <xf numFmtId="0" fontId="26" fillId="25" borderId="11" xfId="0" applyFont="1" applyFill="1" applyBorder="1" applyAlignment="1">
      <alignment vertical="top" wrapText="1"/>
    </xf>
    <xf numFmtId="0" fontId="27" fillId="0" borderId="0" xfId="0" applyFont="1" applyBorder="1"/>
    <xf numFmtId="0" fontId="25" fillId="0" borderId="0" xfId="0" applyFont="1" applyBorder="1" applyAlignment="1">
      <alignment horizontal="left" vertical="top" wrapText="1"/>
    </xf>
    <xf numFmtId="0" fontId="25" fillId="27" borderId="0" xfId="0" applyFont="1" applyFill="1" applyAlignment="1">
      <alignment horizontal="left" vertical="top"/>
    </xf>
    <xf numFmtId="0" fontId="25" fillId="27" borderId="0" xfId="0" applyFont="1" applyFill="1" applyAlignment="1">
      <alignment horizontal="left" vertical="top" wrapText="1"/>
    </xf>
    <xf numFmtId="0" fontId="28" fillId="26" borderId="0" xfId="0" applyFont="1" applyFill="1" applyAlignment="1">
      <alignment horizontal="left" vertical="top" wrapText="1"/>
    </xf>
    <xf numFmtId="0" fontId="30" fillId="0" borderId="0" xfId="0" applyFont="1" applyFill="1"/>
    <xf numFmtId="0" fontId="21" fillId="24" borderId="0" xfId="0" applyFont="1" applyFill="1" applyAlignment="1">
      <alignment horizontal="left"/>
    </xf>
    <xf numFmtId="0" fontId="21" fillId="24" borderId="0" xfId="0" applyFont="1" applyFill="1"/>
    <xf numFmtId="0" fontId="21" fillId="0" borderId="0" xfId="0" applyFont="1" applyFill="1"/>
    <xf numFmtId="0" fontId="23" fillId="0" borderId="0" xfId="0" applyFont="1"/>
    <xf numFmtId="0" fontId="26" fillId="25" borderId="21" xfId="0" applyFont="1" applyFill="1" applyBorder="1" applyAlignment="1">
      <alignment horizontal="left" vertical="top" wrapText="1"/>
    </xf>
    <xf numFmtId="0" fontId="26" fillId="25" borderId="16" xfId="0" applyFont="1" applyFill="1" applyBorder="1" applyAlignment="1">
      <alignment horizontal="center" vertical="top" wrapText="1"/>
    </xf>
    <xf numFmtId="0" fontId="26" fillId="25" borderId="17" xfId="0" applyFont="1" applyFill="1" applyBorder="1" applyAlignment="1">
      <alignment horizontal="center" vertical="top" wrapText="1"/>
    </xf>
    <xf numFmtId="0" fontId="24" fillId="0" borderId="22" xfId="0" applyFont="1" applyFill="1" applyBorder="1" applyAlignment="1">
      <alignment horizontal="left"/>
    </xf>
    <xf numFmtId="165" fontId="24" fillId="24" borderId="14" xfId="0" applyNumberFormat="1" applyFont="1" applyFill="1" applyBorder="1"/>
    <xf numFmtId="165" fontId="24" fillId="0" borderId="15" xfId="0" applyNumberFormat="1" applyFont="1" applyBorder="1"/>
    <xf numFmtId="0" fontId="25" fillId="0" borderId="12" xfId="0" applyFont="1" applyFill="1" applyBorder="1" applyAlignment="1"/>
    <xf numFmtId="165" fontId="25" fillId="27" borderId="18" xfId="0" applyNumberFormat="1" applyFont="1" applyFill="1" applyBorder="1" applyAlignment="1">
      <alignment horizontal="right"/>
    </xf>
    <xf numFmtId="164" fontId="26" fillId="28" borderId="14" xfId="0" applyNumberFormat="1" applyFont="1" applyFill="1" applyBorder="1"/>
    <xf numFmtId="0" fontId="25" fillId="0" borderId="0" xfId="0" applyFont="1" applyFill="1" applyBorder="1" applyAlignment="1"/>
    <xf numFmtId="1" fontId="25" fillId="0" borderId="0" xfId="0" applyNumberFormat="1" applyFont="1" applyFill="1" applyBorder="1" applyAlignment="1"/>
    <xf numFmtId="0" fontId="24" fillId="0" borderId="0" xfId="0" applyFont="1" applyFill="1" applyBorder="1"/>
    <xf numFmtId="0" fontId="25" fillId="0" borderId="0" xfId="0" applyFont="1" applyFill="1" applyBorder="1" applyAlignment="1">
      <alignment horizontal="right"/>
    </xf>
    <xf numFmtId="165" fontId="25" fillId="0" borderId="0" xfId="0" applyNumberFormat="1" applyFont="1" applyFill="1" applyBorder="1"/>
    <xf numFmtId="0" fontId="24" fillId="0" borderId="0" xfId="0" applyFont="1" applyAlignment="1"/>
    <xf numFmtId="0" fontId="30" fillId="0" borderId="0" xfId="0" applyFont="1"/>
    <xf numFmtId="0" fontId="21" fillId="0" borderId="0" xfId="0" applyFont="1" applyFill="1" applyAlignment="1">
      <alignment horizontal="left"/>
    </xf>
    <xf numFmtId="0" fontId="21" fillId="0" borderId="0" xfId="0" applyFont="1" applyAlignment="1">
      <alignment horizontal="left"/>
    </xf>
    <xf numFmtId="0" fontId="26" fillId="25" borderId="16" xfId="0" applyFont="1" applyFill="1" applyBorder="1" applyAlignment="1">
      <alignment horizontal="left" vertical="top" wrapText="1"/>
    </xf>
    <xf numFmtId="0" fontId="25" fillId="0" borderId="13" xfId="0" applyFont="1" applyFill="1" applyBorder="1" applyAlignment="1"/>
    <xf numFmtId="0" fontId="24" fillId="0" borderId="0" xfId="0" applyFont="1" applyFill="1"/>
    <xf numFmtId="0" fontId="24" fillId="0" borderId="0" xfId="0" applyFont="1" applyAlignment="1">
      <alignment wrapText="1"/>
    </xf>
    <xf numFmtId="1" fontId="24" fillId="0" borderId="19" xfId="0" applyNumberFormat="1" applyFont="1" applyFill="1" applyBorder="1" applyAlignment="1">
      <alignment horizontal="left"/>
    </xf>
    <xf numFmtId="1" fontId="25" fillId="0" borderId="20" xfId="0" applyNumberFormat="1" applyFont="1" applyFill="1" applyBorder="1" applyAlignment="1">
      <alignment horizontal="left"/>
    </xf>
    <xf numFmtId="0" fontId="26" fillId="25" borderId="11" xfId="0" applyFont="1" applyFill="1" applyBorder="1" applyAlignment="1">
      <alignment horizontal="center" vertical="top" wrapText="1"/>
    </xf>
    <xf numFmtId="0" fontId="24" fillId="0" borderId="10" xfId="0" applyFont="1" applyBorder="1" applyAlignment="1">
      <alignment horizontal="left" vertical="top" wrapText="1"/>
    </xf>
    <xf numFmtId="165" fontId="24" fillId="24" borderId="10" xfId="0" applyNumberFormat="1" applyFont="1" applyFill="1" applyBorder="1"/>
    <xf numFmtId="0" fontId="24" fillId="0" borderId="10" xfId="0" applyFont="1" applyFill="1" applyBorder="1" applyAlignment="1">
      <alignment horizontal="center"/>
    </xf>
    <xf numFmtId="165" fontId="24" fillId="0" borderId="10" xfId="0" applyNumberFormat="1" applyFont="1" applyBorder="1"/>
    <xf numFmtId="0" fontId="24" fillId="0" borderId="0" xfId="0" applyFont="1" applyBorder="1" applyAlignment="1">
      <alignment horizontal="justify"/>
    </xf>
    <xf numFmtId="0" fontId="24" fillId="0" borderId="0" xfId="0" applyFont="1" applyFill="1" applyBorder="1" applyAlignment="1">
      <alignment horizontal="left" vertical="top" wrapText="1"/>
    </xf>
    <xf numFmtId="10" fontId="24" fillId="0" borderId="0" xfId="0" applyNumberFormat="1" applyFont="1" applyFill="1" applyBorder="1" applyAlignment="1">
      <alignment horizontal="right" vertical="top" wrapText="1"/>
    </xf>
    <xf numFmtId="0" fontId="24" fillId="0" borderId="0" xfId="0" applyFont="1" applyBorder="1" applyAlignment="1">
      <alignment horizontal="justify" vertical="top" wrapText="1"/>
    </xf>
    <xf numFmtId="0" fontId="25" fillId="0" borderId="0" xfId="0" applyFont="1" applyBorder="1"/>
    <xf numFmtId="0" fontId="33" fillId="26" borderId="0" xfId="0" applyFont="1" applyFill="1" applyAlignment="1">
      <alignment horizontal="left" vertical="top" wrapText="1"/>
    </xf>
    <xf numFmtId="0" fontId="25" fillId="26" borderId="0" xfId="0" applyFont="1" applyFill="1" applyAlignment="1">
      <alignment horizontal="right"/>
    </xf>
    <xf numFmtId="164" fontId="24" fillId="0" borderId="10" xfId="0" applyNumberFormat="1" applyFont="1" applyFill="1" applyBorder="1" applyAlignment="1">
      <alignment vertical="top" wrapText="1"/>
    </xf>
    <xf numFmtId="0" fontId="24" fillId="30" borderId="10" xfId="0" applyFont="1" applyFill="1" applyBorder="1" applyAlignment="1">
      <alignment vertical="top" wrapText="1"/>
    </xf>
    <xf numFmtId="164" fontId="24" fillId="0" borderId="0" xfId="0" applyNumberFormat="1" applyFont="1"/>
    <xf numFmtId="0" fontId="29" fillId="27" borderId="10" xfId="0" applyFont="1" applyFill="1" applyBorder="1" applyAlignment="1">
      <alignment vertical="top" wrapText="1"/>
    </xf>
    <xf numFmtId="164" fontId="34" fillId="28" borderId="10" xfId="0" applyNumberFormat="1" applyFont="1" applyFill="1" applyBorder="1" applyAlignment="1">
      <alignment vertical="top" wrapText="1"/>
    </xf>
    <xf numFmtId="0" fontId="21" fillId="0" borderId="0" xfId="0" applyFont="1" applyFill="1" applyBorder="1" applyAlignment="1">
      <alignment vertical="top" wrapText="1"/>
    </xf>
    <xf numFmtId="164" fontId="21" fillId="0" borderId="0" xfId="0" applyNumberFormat="1" applyFont="1" applyAlignment="1">
      <alignment vertical="top" wrapText="1"/>
    </xf>
    <xf numFmtId="166" fontId="24" fillId="0" borderId="0" xfId="0" applyNumberFormat="1" applyFont="1"/>
    <xf numFmtId="0" fontId="21" fillId="0" borderId="0" xfId="0" applyFont="1" applyAlignment="1">
      <alignment vertical="top" wrapText="1"/>
    </xf>
    <xf numFmtId="0" fontId="21" fillId="0" borderId="0" xfId="0" applyFont="1" applyAlignment="1">
      <alignment horizontal="center"/>
    </xf>
    <xf numFmtId="0" fontId="21" fillId="0" borderId="23" xfId="0" applyFont="1" applyBorder="1"/>
    <xf numFmtId="0" fontId="21" fillId="24" borderId="24" xfId="0" applyFont="1" applyFill="1" applyBorder="1" applyAlignment="1">
      <alignment horizontal="left"/>
    </xf>
    <xf numFmtId="0" fontId="21" fillId="0" borderId="25" xfId="0" applyFont="1" applyBorder="1"/>
    <xf numFmtId="0" fontId="21" fillId="24" borderId="26" xfId="0" applyFont="1" applyFill="1" applyBorder="1" applyAlignment="1">
      <alignment horizontal="left"/>
    </xf>
    <xf numFmtId="15" fontId="21" fillId="24" borderId="26" xfId="0" applyNumberFormat="1" applyFont="1" applyFill="1" applyBorder="1" applyAlignment="1">
      <alignment horizontal="left"/>
    </xf>
    <xf numFmtId="0" fontId="21" fillId="0" borderId="27" xfId="0" applyFont="1" applyBorder="1" applyAlignment="1">
      <alignment horizontal="left" vertical="top"/>
    </xf>
    <xf numFmtId="0" fontId="21" fillId="24" borderId="28" xfId="0" applyFont="1" applyFill="1" applyBorder="1" applyAlignment="1">
      <alignment horizontal="left"/>
    </xf>
    <xf numFmtId="0" fontId="21" fillId="0" borderId="0" xfId="0" applyFont="1" applyAlignment="1"/>
    <xf numFmtId="0" fontId="35" fillId="0" borderId="0" xfId="0" applyFont="1"/>
    <xf numFmtId="0" fontId="25" fillId="0" borderId="0" xfId="0" applyFont="1" applyAlignment="1">
      <alignment vertical="top" wrapText="1"/>
    </xf>
    <xf numFmtId="0" fontId="36" fillId="0" borderId="0" xfId="0" applyFont="1"/>
    <xf numFmtId="0" fontId="24" fillId="0" borderId="0" xfId="0" applyFont="1" applyAlignment="1">
      <alignment vertical="top" wrapText="1"/>
    </xf>
    <xf numFmtId="0" fontId="24" fillId="0" borderId="0" xfId="0" applyFont="1" applyAlignment="1">
      <alignment wrapText="1"/>
    </xf>
    <xf numFmtId="0" fontId="24" fillId="0" borderId="0" xfId="0" applyFont="1" applyFill="1" applyBorder="1" applyAlignment="1">
      <alignment horizontal="justify"/>
    </xf>
    <xf numFmtId="164" fontId="26" fillId="0" borderId="0" xfId="0" applyNumberFormat="1" applyFont="1" applyFill="1" applyBorder="1"/>
    <xf numFmtId="164" fontId="25" fillId="0" borderId="0" xfId="0" applyNumberFormat="1" applyFont="1" applyFill="1" applyBorder="1"/>
    <xf numFmtId="0" fontId="26" fillId="31" borderId="11" xfId="0" applyFont="1" applyFill="1" applyBorder="1" applyAlignment="1">
      <alignment vertical="top" wrapText="1"/>
    </xf>
    <xf numFmtId="0" fontId="38" fillId="31" borderId="0" xfId="0" applyFont="1" applyFill="1" applyBorder="1" applyAlignment="1">
      <alignment horizontal="justify" vertical="top" wrapText="1"/>
    </xf>
    <xf numFmtId="0" fontId="38" fillId="31" borderId="0" xfId="0" applyFont="1" applyFill="1" applyBorder="1" applyAlignment="1">
      <alignment horizontal="center" vertical="top" wrapText="1"/>
    </xf>
    <xf numFmtId="164" fontId="38" fillId="31" borderId="0" xfId="0" applyNumberFormat="1" applyFont="1" applyFill="1" applyBorder="1" applyAlignment="1">
      <alignment horizontal="center" vertical="top" wrapText="1"/>
    </xf>
    <xf numFmtId="0" fontId="25" fillId="0" borderId="10" xfId="0" applyFont="1" applyFill="1" applyBorder="1" applyAlignment="1">
      <alignment horizontal="right"/>
    </xf>
    <xf numFmtId="167" fontId="24" fillId="32" borderId="10" xfId="0" applyNumberFormat="1" applyFont="1" applyFill="1" applyBorder="1"/>
    <xf numFmtId="167" fontId="26" fillId="0" borderId="10" xfId="0" applyNumberFormat="1" applyFont="1" applyFill="1" applyBorder="1"/>
    <xf numFmtId="167" fontId="24" fillId="33" borderId="10" xfId="0" applyNumberFormat="1" applyFont="1" applyFill="1" applyBorder="1"/>
    <xf numFmtId="0" fontId="24" fillId="0" borderId="10" xfId="0" applyFont="1" applyFill="1" applyBorder="1" applyAlignment="1">
      <alignment horizontal="right"/>
    </xf>
    <xf numFmtId="0" fontId="37" fillId="0" borderId="10" xfId="0" applyFont="1" applyFill="1" applyBorder="1" applyAlignment="1">
      <alignment horizontal="justify"/>
    </xf>
    <xf numFmtId="0" fontId="37" fillId="0" borderId="10" xfId="0" applyFont="1" applyFill="1" applyBorder="1" applyAlignment="1">
      <alignment horizontal="left"/>
    </xf>
    <xf numFmtId="167" fontId="25" fillId="0" borderId="10" xfId="0" applyNumberFormat="1" applyFont="1" applyFill="1" applyBorder="1"/>
    <xf numFmtId="167" fontId="24" fillId="0" borderId="0" xfId="0" applyNumberFormat="1" applyFont="1" applyBorder="1"/>
    <xf numFmtId="0" fontId="24" fillId="30" borderId="0" xfId="0" applyFont="1" applyFill="1" applyBorder="1"/>
    <xf numFmtId="0" fontId="25" fillId="30" borderId="0" xfId="0" applyFont="1" applyFill="1" applyBorder="1" applyAlignment="1">
      <alignment horizontal="right"/>
    </xf>
    <xf numFmtId="167" fontId="38" fillId="34" borderId="0" xfId="0" applyNumberFormat="1" applyFont="1" applyFill="1" applyBorder="1"/>
    <xf numFmtId="167" fontId="24" fillId="0" borderId="32" xfId="0" applyNumberFormat="1" applyFont="1" applyFill="1" applyBorder="1"/>
    <xf numFmtId="164" fontId="25" fillId="30" borderId="0" xfId="0" applyNumberFormat="1" applyFont="1" applyFill="1" applyBorder="1"/>
    <xf numFmtId="167" fontId="25" fillId="30" borderId="31" xfId="0" applyNumberFormat="1" applyFont="1" applyFill="1" applyBorder="1"/>
    <xf numFmtId="0" fontId="40" fillId="24" borderId="35" xfId="0" applyFont="1" applyFill="1" applyBorder="1" applyProtection="1"/>
    <xf numFmtId="168" fontId="40" fillId="35" borderId="36" xfId="0" applyNumberFormat="1" applyFont="1" applyFill="1" applyBorder="1" applyProtection="1"/>
    <xf numFmtId="168" fontId="40" fillId="35" borderId="19" xfId="0" applyNumberFormat="1" applyFont="1" applyFill="1" applyBorder="1" applyProtection="1"/>
    <xf numFmtId="0" fontId="40" fillId="35" borderId="38" xfId="0" applyFont="1" applyFill="1" applyBorder="1" applyAlignment="1" applyProtection="1">
      <alignment horizontal="center"/>
    </xf>
    <xf numFmtId="0" fontId="40" fillId="35" borderId="22" xfId="0" applyFont="1" applyFill="1" applyBorder="1" applyAlignment="1" applyProtection="1">
      <alignment horizontal="center" textRotation="255"/>
    </xf>
    <xf numFmtId="0" fontId="40" fillId="24" borderId="22" xfId="0" applyFont="1" applyFill="1" applyBorder="1" applyProtection="1"/>
    <xf numFmtId="168" fontId="40" fillId="35" borderId="0" xfId="0" applyNumberFormat="1" applyFont="1" applyFill="1" applyBorder="1" applyProtection="1"/>
    <xf numFmtId="168" fontId="40" fillId="35" borderId="39" xfId="0" applyNumberFormat="1" applyFont="1" applyFill="1" applyBorder="1" applyProtection="1"/>
    <xf numFmtId="0" fontId="0" fillId="35" borderId="38" xfId="0" applyFill="1" applyBorder="1" applyAlignment="1" applyProtection="1">
      <alignment horizontal="center"/>
    </xf>
    <xf numFmtId="0" fontId="40" fillId="35" borderId="43" xfId="0" applyFont="1" applyFill="1" applyBorder="1" applyProtection="1"/>
    <xf numFmtId="168" fontId="40" fillId="35" borderId="47" xfId="0" applyNumberFormat="1" applyFont="1" applyFill="1" applyBorder="1" applyProtection="1"/>
    <xf numFmtId="0" fontId="40" fillId="35" borderId="49" xfId="0" applyFont="1" applyFill="1" applyBorder="1" applyProtection="1"/>
    <xf numFmtId="168" fontId="40" fillId="35" borderId="33" xfId="0" applyNumberFormat="1" applyFont="1" applyFill="1" applyBorder="1" applyProtection="1"/>
    <xf numFmtId="168" fontId="40" fillId="35" borderId="56" xfId="0" applyNumberFormat="1" applyFont="1" applyFill="1" applyBorder="1" applyAlignment="1" applyProtection="1">
      <alignment horizontal="center"/>
    </xf>
    <xf numFmtId="0" fontId="40" fillId="35" borderId="37" xfId="0" applyFont="1" applyFill="1" applyBorder="1" applyAlignment="1" applyProtection="1">
      <alignment horizontal="center"/>
    </xf>
    <xf numFmtId="0" fontId="40" fillId="35" borderId="19" xfId="0" applyFont="1" applyFill="1" applyBorder="1" applyAlignment="1" applyProtection="1">
      <alignment horizontal="left"/>
    </xf>
    <xf numFmtId="0" fontId="40" fillId="35" borderId="57" xfId="0" applyFont="1" applyFill="1" applyBorder="1" applyAlignment="1" applyProtection="1">
      <alignment horizontal="right"/>
    </xf>
    <xf numFmtId="0" fontId="40" fillId="35" borderId="58" xfId="0" applyFont="1" applyFill="1" applyBorder="1" applyAlignment="1" applyProtection="1">
      <alignment horizontal="right"/>
    </xf>
    <xf numFmtId="0" fontId="40" fillId="35" borderId="58" xfId="0" applyFont="1" applyFill="1" applyBorder="1" applyAlignment="1" applyProtection="1">
      <alignment horizontal="center"/>
    </xf>
    <xf numFmtId="0" fontId="40" fillId="35" borderId="41" xfId="0" applyFont="1" applyFill="1" applyBorder="1" applyAlignment="1" applyProtection="1">
      <alignment horizontal="left"/>
    </xf>
    <xf numFmtId="0" fontId="40" fillId="35" borderId="59" xfId="0" applyFont="1" applyFill="1" applyBorder="1" applyAlignment="1" applyProtection="1">
      <alignment horizontal="left"/>
    </xf>
    <xf numFmtId="0" fontId="40" fillId="35" borderId="37" xfId="0" applyFont="1" applyFill="1" applyBorder="1" applyAlignment="1" applyProtection="1">
      <alignment horizontal="right"/>
    </xf>
    <xf numFmtId="0" fontId="40" fillId="35" borderId="60" xfId="0" applyFont="1" applyFill="1" applyBorder="1" applyAlignment="1" applyProtection="1">
      <alignment horizontal="right" wrapText="1"/>
    </xf>
    <xf numFmtId="0" fontId="40" fillId="35" borderId="31" xfId="0" applyFont="1" applyFill="1" applyBorder="1" applyAlignment="1" applyProtection="1">
      <alignment horizontal="center"/>
    </xf>
    <xf numFmtId="0" fontId="40" fillId="35" borderId="61" xfId="0" applyFont="1" applyFill="1" applyBorder="1" applyAlignment="1" applyProtection="1">
      <alignment horizontal="center"/>
    </xf>
    <xf numFmtId="0" fontId="40" fillId="35" borderId="41" xfId="0" applyFont="1" applyFill="1" applyBorder="1" applyAlignment="1" applyProtection="1">
      <alignment horizontal="center"/>
    </xf>
    <xf numFmtId="0" fontId="40" fillId="35" borderId="42" xfId="0" applyFont="1" applyFill="1" applyBorder="1" applyAlignment="1" applyProtection="1">
      <alignment horizontal="center"/>
    </xf>
    <xf numFmtId="0" fontId="40" fillId="35" borderId="62" xfId="0" applyFont="1" applyFill="1" applyBorder="1" applyAlignment="1" applyProtection="1">
      <alignment horizontal="center"/>
    </xf>
    <xf numFmtId="0" fontId="40" fillId="35" borderId="35" xfId="0" applyFont="1" applyFill="1" applyBorder="1" applyAlignment="1" applyProtection="1">
      <alignment horizontal="left"/>
    </xf>
    <xf numFmtId="0" fontId="40" fillId="35" borderId="66" xfId="0" applyFont="1" applyFill="1" applyBorder="1" applyAlignment="1" applyProtection="1">
      <alignment horizontal="center"/>
    </xf>
    <xf numFmtId="0" fontId="40" fillId="35" borderId="67" xfId="0" applyFont="1" applyFill="1" applyBorder="1" applyAlignment="1" applyProtection="1">
      <alignment horizontal="left"/>
    </xf>
    <xf numFmtId="0" fontId="40" fillId="35" borderId="68" xfId="0" applyFont="1" applyFill="1" applyBorder="1" applyAlignment="1" applyProtection="1">
      <alignment horizontal="right"/>
    </xf>
    <xf numFmtId="0" fontId="40" fillId="35" borderId="69" xfId="0" applyFont="1" applyFill="1" applyBorder="1" applyAlignment="1" applyProtection="1">
      <alignment horizontal="center"/>
    </xf>
    <xf numFmtId="0" fontId="40" fillId="35" borderId="11" xfId="0" applyFont="1" applyFill="1" applyBorder="1" applyAlignment="1" applyProtection="1">
      <alignment horizontal="left"/>
    </xf>
    <xf numFmtId="0" fontId="40" fillId="35" borderId="31" xfId="0" applyFont="1" applyFill="1" applyBorder="1" applyAlignment="1" applyProtection="1">
      <alignment horizontal="left"/>
    </xf>
    <xf numFmtId="0" fontId="0" fillId="35" borderId="66" xfId="0" applyFill="1" applyBorder="1" applyAlignment="1" applyProtection="1">
      <alignment horizontal="right" vertical="top"/>
    </xf>
    <xf numFmtId="0" fontId="40" fillId="35" borderId="67" xfId="0" applyFont="1" applyFill="1" applyBorder="1" applyAlignment="1" applyProtection="1">
      <alignment horizontal="center"/>
    </xf>
    <xf numFmtId="0" fontId="40" fillId="35" borderId="71" xfId="0" applyFont="1" applyFill="1" applyBorder="1" applyAlignment="1" applyProtection="1">
      <alignment horizontal="right"/>
    </xf>
    <xf numFmtId="0" fontId="40" fillId="35" borderId="71" xfId="0" applyFont="1" applyFill="1" applyBorder="1" applyAlignment="1" applyProtection="1">
      <alignment horizontal="center"/>
    </xf>
    <xf numFmtId="0" fontId="40" fillId="35" borderId="69" xfId="0" applyFont="1" applyFill="1" applyBorder="1" applyAlignment="1" applyProtection="1">
      <alignment horizontal="right"/>
    </xf>
    <xf numFmtId="0" fontId="40" fillId="35" borderId="22" xfId="0" applyFont="1" applyFill="1" applyBorder="1" applyAlignment="1" applyProtection="1">
      <alignment horizontal="center"/>
    </xf>
    <xf numFmtId="0" fontId="40" fillId="35" borderId="22" xfId="0" applyFont="1" applyFill="1" applyBorder="1" applyAlignment="1" applyProtection="1">
      <alignment horizontal="center" wrapText="1"/>
    </xf>
    <xf numFmtId="0" fontId="40" fillId="35" borderId="33" xfId="0" applyFont="1" applyFill="1" applyBorder="1" applyAlignment="1" applyProtection="1">
      <alignment horizontal="left"/>
    </xf>
    <xf numFmtId="0" fontId="40" fillId="24" borderId="74" xfId="0" applyFont="1" applyFill="1" applyBorder="1" applyProtection="1"/>
    <xf numFmtId="168" fontId="40" fillId="35" borderId="75" xfId="0" applyNumberFormat="1" applyFont="1" applyFill="1" applyBorder="1" applyAlignment="1" applyProtection="1">
      <alignment horizontal="right"/>
    </xf>
    <xf numFmtId="0" fontId="40" fillId="36" borderId="40" xfId="0" applyFont="1" applyFill="1" applyBorder="1" applyAlignment="1" applyProtection="1">
      <alignment horizontal="right"/>
    </xf>
    <xf numFmtId="0" fontId="40" fillId="36" borderId="40" xfId="0" applyFont="1" applyFill="1" applyBorder="1" applyAlignment="1" applyProtection="1">
      <alignment horizontal="center"/>
    </xf>
    <xf numFmtId="0" fontId="40" fillId="0" borderId="62" xfId="0" applyFont="1" applyFill="1" applyBorder="1" applyAlignment="1" applyProtection="1">
      <alignment horizontal="left" wrapText="1"/>
    </xf>
    <xf numFmtId="0" fontId="40" fillId="0" borderId="13" xfId="0" applyFont="1" applyFill="1" applyBorder="1" applyAlignment="1" applyProtection="1">
      <alignment horizontal="left"/>
    </xf>
    <xf numFmtId="0" fontId="40" fillId="0" borderId="76" xfId="0" applyFont="1" applyFill="1" applyBorder="1" applyAlignment="1" applyProtection="1">
      <alignment horizontal="left" wrapText="1"/>
    </xf>
    <xf numFmtId="0" fontId="40" fillId="0" borderId="63" xfId="0" applyFont="1" applyFill="1" applyBorder="1" applyAlignment="1" applyProtection="1">
      <alignment horizontal="right"/>
    </xf>
    <xf numFmtId="0" fontId="40" fillId="0" borderId="15" xfId="0" applyFont="1" applyFill="1" applyBorder="1" applyAlignment="1" applyProtection="1">
      <alignment horizontal="center"/>
    </xf>
    <xf numFmtId="0" fontId="40" fillId="0" borderId="13" xfId="0" applyFont="1" applyFill="1" applyBorder="1" applyAlignment="1" applyProtection="1">
      <alignment horizontal="left" wrapText="1"/>
    </xf>
    <xf numFmtId="0" fontId="40" fillId="0" borderId="12" xfId="0" applyFont="1" applyFill="1" applyBorder="1" applyAlignment="1" applyProtection="1">
      <alignment horizontal="left" wrapText="1"/>
    </xf>
    <xf numFmtId="0" fontId="40" fillId="0" borderId="76" xfId="0" applyFont="1" applyFill="1" applyBorder="1" applyAlignment="1" applyProtection="1">
      <alignment horizontal="right"/>
    </xf>
    <xf numFmtId="0" fontId="40" fillId="0" borderId="63" xfId="0" applyFont="1" applyFill="1" applyBorder="1" applyAlignment="1" applyProtection="1">
      <alignment horizontal="right" wrapText="1"/>
    </xf>
    <xf numFmtId="0" fontId="40" fillId="0" borderId="12" xfId="0" applyFont="1" applyFill="1" applyBorder="1" applyAlignment="1" applyProtection="1">
      <alignment horizontal="right"/>
    </xf>
    <xf numFmtId="0" fontId="40" fillId="0" borderId="20" xfId="0" applyFont="1" applyFill="1" applyBorder="1" applyAlignment="1" applyProtection="1">
      <alignment horizontal="center"/>
    </xf>
    <xf numFmtId="0" fontId="40" fillId="0" borderId="14" xfId="0" applyFont="1" applyFill="1" applyBorder="1" applyAlignment="1" applyProtection="1">
      <alignment horizontal="right"/>
    </xf>
    <xf numFmtId="0" fontId="40" fillId="0" borderId="14" xfId="0" applyFont="1" applyFill="1" applyBorder="1" applyAlignment="1" applyProtection="1">
      <alignment horizontal="center"/>
    </xf>
    <xf numFmtId="0" fontId="40" fillId="0" borderId="15" xfId="0" applyFont="1" applyFill="1" applyBorder="1" applyAlignment="1" applyProtection="1">
      <alignment horizontal="right"/>
    </xf>
    <xf numFmtId="0" fontId="40" fillId="0" borderId="76" xfId="0" applyFont="1" applyFill="1" applyBorder="1" applyAlignment="1" applyProtection="1">
      <alignment horizontal="center"/>
    </xf>
    <xf numFmtId="0" fontId="40" fillId="0" borderId="15" xfId="0" applyFont="1" applyFill="1" applyBorder="1" applyAlignment="1" applyProtection="1">
      <alignment horizontal="center" wrapText="1"/>
    </xf>
    <xf numFmtId="0" fontId="40" fillId="0" borderId="40" xfId="0" applyFont="1" applyFill="1" applyBorder="1" applyAlignment="1" applyProtection="1">
      <alignment horizontal="center" wrapText="1"/>
    </xf>
    <xf numFmtId="0" fontId="40" fillId="0" borderId="62" xfId="0" applyFont="1" applyFill="1" applyBorder="1" applyAlignment="1" applyProtection="1">
      <alignment horizontal="center" wrapText="1"/>
    </xf>
    <xf numFmtId="0" fontId="40" fillId="0" borderId="42" xfId="0" applyFont="1" applyFill="1" applyBorder="1" applyAlignment="1" applyProtection="1">
      <alignment horizontal="center" wrapText="1"/>
    </xf>
    <xf numFmtId="0" fontId="40" fillId="24" borderId="38" xfId="0" applyFont="1" applyFill="1" applyBorder="1" applyProtection="1"/>
    <xf numFmtId="168" fontId="40" fillId="36" borderId="63" xfId="0" applyNumberFormat="1" applyFont="1" applyFill="1" applyBorder="1" applyAlignment="1" applyProtection="1">
      <alignment horizontal="right" vertical="center"/>
    </xf>
    <xf numFmtId="168" fontId="40" fillId="36" borderId="18" xfId="0" applyNumberFormat="1" applyFont="1" applyFill="1" applyBorder="1" applyAlignment="1" applyProtection="1">
      <alignment horizontal="right" vertical="center"/>
    </xf>
    <xf numFmtId="168" fontId="40" fillId="36" borderId="14" xfId="0" applyNumberFormat="1" applyFont="1" applyFill="1" applyBorder="1" applyAlignment="1" applyProtection="1">
      <alignment horizontal="right" vertical="center"/>
    </xf>
    <xf numFmtId="168" fontId="40" fillId="24" borderId="20" xfId="0" applyNumberFormat="1" applyFont="1" applyFill="1" applyBorder="1" applyAlignment="1" applyProtection="1">
      <alignment horizontal="right" vertical="center"/>
    </xf>
    <xf numFmtId="0" fontId="40" fillId="36" borderId="44" xfId="0" applyFont="1" applyFill="1" applyBorder="1" applyAlignment="1" applyProtection="1">
      <alignment horizontal="right"/>
    </xf>
    <xf numFmtId="0" fontId="41" fillId="0" borderId="44" xfId="0" applyFont="1" applyBorder="1" applyProtection="1"/>
    <xf numFmtId="0" fontId="40" fillId="0" borderId="77" xfId="0" applyFont="1" applyBorder="1" applyProtection="1"/>
    <xf numFmtId="0" fontId="40" fillId="0" borderId="46" xfId="0" applyFont="1" applyBorder="1" applyAlignment="1" applyProtection="1">
      <alignment horizontal="right"/>
    </xf>
    <xf numFmtId="0" fontId="40" fillId="0" borderId="43" xfId="0" applyFont="1" applyFill="1" applyBorder="1" applyAlignment="1" applyProtection="1">
      <alignment horizontal="right"/>
    </xf>
    <xf numFmtId="0" fontId="40" fillId="0" borderId="20" xfId="0" applyFont="1" applyFill="1" applyBorder="1" applyAlignment="1" applyProtection="1">
      <alignment horizontal="left" wrapText="1"/>
    </xf>
    <xf numFmtId="0" fontId="40" fillId="0" borderId="20" xfId="0" applyFont="1" applyFill="1" applyBorder="1" applyAlignment="1" applyProtection="1">
      <alignment horizontal="center" wrapText="1"/>
    </xf>
    <xf numFmtId="0" fontId="40" fillId="0" borderId="43" xfId="0" applyFont="1" applyFill="1" applyBorder="1" applyAlignment="1" applyProtection="1">
      <alignment horizontal="left" wrapText="1"/>
    </xf>
    <xf numFmtId="0" fontId="40" fillId="0" borderId="29" xfId="0" applyFont="1" applyFill="1" applyBorder="1" applyAlignment="1" applyProtection="1">
      <alignment horizontal="left" wrapText="1"/>
    </xf>
    <xf numFmtId="0" fontId="40" fillId="0" borderId="77" xfId="0" applyFont="1" applyFill="1" applyBorder="1" applyAlignment="1" applyProtection="1">
      <alignment horizontal="right"/>
    </xf>
    <xf numFmtId="0" fontId="40" fillId="0" borderId="43" xfId="0" applyFont="1" applyFill="1" applyBorder="1" applyAlignment="1" applyProtection="1">
      <alignment horizontal="right" wrapText="1"/>
    </xf>
    <xf numFmtId="0" fontId="40" fillId="0" borderId="20" xfId="0" applyFont="1" applyFill="1" applyBorder="1" applyAlignment="1" applyProtection="1">
      <alignment horizontal="right" wrapText="1"/>
    </xf>
    <xf numFmtId="0" fontId="40" fillId="0" borderId="78" xfId="0" applyFont="1" applyFill="1" applyBorder="1" applyAlignment="1" applyProtection="1">
      <alignment horizontal="center"/>
    </xf>
    <xf numFmtId="0" fontId="40" fillId="0" borderId="10" xfId="0" applyFont="1" applyFill="1" applyBorder="1" applyAlignment="1" applyProtection="1">
      <alignment horizontal="right" wrapText="1"/>
    </xf>
    <xf numFmtId="0" fontId="40" fillId="0" borderId="10" xfId="0" applyFont="1" applyFill="1" applyBorder="1" applyAlignment="1" applyProtection="1">
      <alignment horizontal="center" wrapText="1"/>
    </xf>
    <xf numFmtId="0" fontId="40" fillId="0" borderId="76" xfId="0" applyFont="1" applyFill="1" applyBorder="1" applyAlignment="1" applyProtection="1">
      <alignment horizontal="center" wrapText="1"/>
    </xf>
    <xf numFmtId="0" fontId="40" fillId="0" borderId="78" xfId="0" applyFont="1" applyFill="1" applyBorder="1" applyAlignment="1" applyProtection="1">
      <alignment horizontal="center" wrapText="1"/>
    </xf>
    <xf numFmtId="0" fontId="40" fillId="0" borderId="45" xfId="0" applyFont="1" applyFill="1" applyBorder="1" applyAlignment="1" applyProtection="1">
      <alignment horizontal="left" wrapText="1"/>
    </xf>
    <xf numFmtId="0" fontId="40" fillId="0" borderId="44" xfId="0" applyFont="1" applyFill="1" applyBorder="1" applyAlignment="1" applyProtection="1">
      <alignment horizontal="center" wrapText="1"/>
    </xf>
    <xf numFmtId="0" fontId="40" fillId="0" borderId="77" xfId="0" applyFont="1" applyFill="1" applyBorder="1" applyAlignment="1" applyProtection="1">
      <alignment horizontal="center" wrapText="1"/>
    </xf>
    <xf numFmtId="0" fontId="40" fillId="0" borderId="46" xfId="0" applyFont="1" applyFill="1" applyBorder="1" applyAlignment="1" applyProtection="1">
      <alignment horizontal="center" wrapText="1"/>
    </xf>
    <xf numFmtId="170" fontId="40" fillId="0" borderId="18" xfId="0" applyNumberFormat="1" applyFont="1" applyFill="1" applyBorder="1" applyAlignment="1" applyProtection="1">
      <alignment horizontal="right" vertical="center"/>
    </xf>
    <xf numFmtId="170" fontId="40" fillId="24" borderId="46" xfId="0" applyNumberFormat="1" applyFont="1" applyFill="1" applyBorder="1" applyAlignment="1" applyProtection="1">
      <alignment horizontal="right" vertical="center"/>
    </xf>
    <xf numFmtId="0" fontId="40" fillId="0" borderId="77" xfId="0" applyFont="1" applyFill="1" applyBorder="1" applyProtection="1"/>
    <xf numFmtId="0" fontId="40" fillId="0" borderId="77" xfId="0" quotePrefix="1" applyFont="1" applyBorder="1" applyProtection="1"/>
    <xf numFmtId="0" fontId="40" fillId="0" borderId="44" xfId="0" applyFont="1" applyFill="1" applyBorder="1" applyAlignment="1" applyProtection="1">
      <alignment horizontal="left" wrapText="1"/>
    </xf>
    <xf numFmtId="170" fontId="40" fillId="37" borderId="18" xfId="0" applyNumberFormat="1" applyFont="1" applyFill="1" applyBorder="1" applyAlignment="1" applyProtection="1">
      <alignment horizontal="right" vertical="center"/>
    </xf>
    <xf numFmtId="0" fontId="42" fillId="0" borderId="45" xfId="0" applyFont="1" applyFill="1" applyBorder="1" applyAlignment="1" applyProtection="1">
      <alignment horizontal="left" wrapText="1"/>
    </xf>
    <xf numFmtId="0" fontId="40" fillId="35" borderId="21" xfId="0" applyFont="1" applyFill="1" applyBorder="1" applyAlignment="1" applyProtection="1">
      <alignment horizontal="right"/>
    </xf>
    <xf numFmtId="0" fontId="41" fillId="35" borderId="21" xfId="0" applyFont="1" applyFill="1" applyBorder="1" applyProtection="1"/>
    <xf numFmtId="0" fontId="40" fillId="35" borderId="56" xfId="0" applyFont="1" applyFill="1" applyBorder="1" applyProtection="1"/>
    <xf numFmtId="0" fontId="40" fillId="35" borderId="34" xfId="0" applyFont="1" applyFill="1" applyBorder="1" applyProtection="1"/>
    <xf numFmtId="0" fontId="40" fillId="35" borderId="56" xfId="0" applyFont="1" applyFill="1" applyBorder="1" applyAlignment="1" applyProtection="1">
      <alignment horizontal="left" wrapText="1"/>
    </xf>
    <xf numFmtId="0" fontId="40" fillId="35" borderId="79" xfId="0" applyFont="1" applyFill="1" applyBorder="1" applyAlignment="1" applyProtection="1">
      <alignment horizontal="right"/>
    </xf>
    <xf numFmtId="0" fontId="40" fillId="35" borderId="34" xfId="0" applyFont="1" applyFill="1" applyBorder="1" applyAlignment="1" applyProtection="1">
      <alignment horizontal="left" wrapText="1"/>
    </xf>
    <xf numFmtId="0" fontId="40" fillId="35" borderId="34" xfId="0" applyFont="1" applyFill="1" applyBorder="1" applyAlignment="1" applyProtection="1">
      <alignment horizontal="center" wrapText="1"/>
    </xf>
    <xf numFmtId="0" fontId="40" fillId="35" borderId="56" xfId="0" applyFont="1" applyFill="1" applyBorder="1" applyAlignment="1" applyProtection="1">
      <alignment horizontal="center" wrapText="1"/>
    </xf>
    <xf numFmtId="0" fontId="40" fillId="35" borderId="79" xfId="0" applyFont="1" applyFill="1" applyBorder="1" applyAlignment="1" applyProtection="1">
      <alignment horizontal="left" wrapText="1"/>
    </xf>
    <xf numFmtId="0" fontId="40" fillId="35" borderId="55" xfId="0" applyFont="1" applyFill="1" applyBorder="1" applyAlignment="1" applyProtection="1">
      <alignment horizontal="left" wrapText="1"/>
    </xf>
    <xf numFmtId="0" fontId="40" fillId="35" borderId="56" xfId="0" applyFont="1" applyFill="1" applyBorder="1" applyAlignment="1" applyProtection="1">
      <alignment horizontal="right"/>
    </xf>
    <xf numFmtId="0" fontId="40" fillId="35" borderId="79" xfId="0" applyFont="1" applyFill="1" applyBorder="1" applyAlignment="1" applyProtection="1">
      <alignment horizontal="right" wrapText="1"/>
    </xf>
    <xf numFmtId="0" fontId="40" fillId="35" borderId="34" xfId="0" applyFont="1" applyFill="1" applyBorder="1" applyAlignment="1" applyProtection="1">
      <alignment horizontal="right" wrapText="1"/>
    </xf>
    <xf numFmtId="0" fontId="40" fillId="35" borderId="17" xfId="0" applyFont="1" applyFill="1" applyBorder="1" applyAlignment="1" applyProtection="1">
      <alignment horizontal="center"/>
    </xf>
    <xf numFmtId="0" fontId="40" fillId="35" borderId="16" xfId="0" applyFont="1" applyFill="1" applyBorder="1" applyAlignment="1" applyProtection="1">
      <alignment horizontal="right" wrapText="1"/>
    </xf>
    <xf numFmtId="0" fontId="40" fillId="35" borderId="16" xfId="0" applyFont="1" applyFill="1" applyBorder="1" applyAlignment="1" applyProtection="1">
      <alignment horizontal="center" wrapText="1"/>
    </xf>
    <xf numFmtId="0" fontId="40" fillId="35" borderId="17" xfId="0" applyFont="1" applyFill="1" applyBorder="1" applyAlignment="1" applyProtection="1">
      <alignment horizontal="center" wrapText="1"/>
    </xf>
    <xf numFmtId="0" fontId="40" fillId="35" borderId="33" xfId="0" applyFont="1" applyFill="1" applyBorder="1" applyAlignment="1" applyProtection="1">
      <alignment horizontal="left" wrapText="1"/>
    </xf>
    <xf numFmtId="0" fontId="40" fillId="35" borderId="33" xfId="0" applyFont="1" applyFill="1" applyBorder="1" applyAlignment="1" applyProtection="1">
      <alignment horizontal="center" wrapText="1"/>
    </xf>
    <xf numFmtId="0" fontId="40" fillId="24" borderId="48" xfId="0" applyFont="1" applyFill="1" applyBorder="1" applyProtection="1"/>
    <xf numFmtId="168" fontId="40" fillId="35" borderId="79" xfId="0" applyNumberFormat="1" applyFont="1" applyFill="1" applyBorder="1" applyAlignment="1" applyProtection="1">
      <alignment horizontal="right" vertical="center"/>
    </xf>
    <xf numFmtId="168" fontId="40" fillId="35" borderId="54" xfId="0" applyNumberFormat="1" applyFont="1" applyFill="1" applyBorder="1" applyAlignment="1" applyProtection="1">
      <alignment horizontal="right" vertical="center"/>
    </xf>
    <xf numFmtId="168" fontId="40" fillId="35" borderId="16" xfId="0" applyNumberFormat="1" applyFont="1" applyFill="1" applyBorder="1" applyAlignment="1" applyProtection="1">
      <alignment horizontal="right" vertical="center"/>
    </xf>
    <xf numFmtId="168" fontId="40" fillId="35" borderId="34" xfId="0" applyNumberFormat="1" applyFont="1" applyFill="1" applyBorder="1" applyAlignment="1" applyProtection="1">
      <alignment horizontal="right" vertical="center"/>
    </xf>
    <xf numFmtId="0" fontId="0" fillId="0" borderId="0" xfId="0" applyAlignment="1">
      <alignment horizontal="center"/>
    </xf>
    <xf numFmtId="0" fontId="40" fillId="36" borderId="0" xfId="0" applyFont="1" applyFill="1" applyAlignment="1" applyProtection="1">
      <alignment horizontal="right"/>
    </xf>
    <xf numFmtId="0" fontId="40" fillId="36" borderId="0" xfId="0" applyFont="1" applyFill="1" applyAlignment="1" applyProtection="1">
      <alignment horizontal="center"/>
    </xf>
    <xf numFmtId="0" fontId="40" fillId="0" borderId="0" xfId="0" applyFont="1" applyProtection="1"/>
    <xf numFmtId="0" fontId="40" fillId="0" borderId="0" xfId="0" applyFont="1" applyAlignment="1" applyProtection="1">
      <alignment horizontal="center"/>
    </xf>
    <xf numFmtId="0" fontId="40" fillId="0" borderId="0" xfId="0" applyFont="1" applyAlignment="1" applyProtection="1">
      <alignment wrapText="1"/>
    </xf>
    <xf numFmtId="0" fontId="40" fillId="24" borderId="0" xfId="0" applyFont="1" applyFill="1" applyProtection="1"/>
    <xf numFmtId="168" fontId="40" fillId="0" borderId="0" xfId="0" applyNumberFormat="1" applyFont="1" applyProtection="1"/>
    <xf numFmtId="168" fontId="40" fillId="0" borderId="0" xfId="0" applyNumberFormat="1" applyFont="1" applyFill="1" applyProtection="1"/>
    <xf numFmtId="0" fontId="21" fillId="0" borderId="0" xfId="0" applyFont="1" applyAlignment="1">
      <alignment vertical="center"/>
    </xf>
    <xf numFmtId="0" fontId="21" fillId="0" borderId="0" xfId="0" applyFont="1" applyFill="1" applyAlignment="1">
      <alignment horizontal="left" vertical="center"/>
    </xf>
    <xf numFmtId="165" fontId="25" fillId="27" borderId="10" xfId="0" applyNumberFormat="1" applyFont="1" applyFill="1" applyBorder="1" applyAlignment="1">
      <alignment horizontal="right"/>
    </xf>
    <xf numFmtId="0" fontId="24" fillId="0" borderId="0" xfId="0" applyFont="1" applyFill="1" applyAlignment="1">
      <alignment horizontal="left"/>
    </xf>
    <xf numFmtId="0" fontId="26" fillId="25" borderId="80" xfId="0" applyFont="1" applyFill="1" applyBorder="1" applyAlignment="1">
      <alignment horizontal="center" vertical="top" wrapText="1"/>
    </xf>
    <xf numFmtId="165" fontId="24" fillId="27" borderId="10" xfId="0" applyNumberFormat="1" applyFont="1" applyFill="1" applyBorder="1"/>
    <xf numFmtId="170" fontId="40" fillId="37" borderId="18" xfId="0" applyNumberFormat="1" applyFont="1" applyFill="1" applyBorder="1" applyAlignment="1" applyProtection="1">
      <alignment horizontal="left" vertical="top"/>
    </xf>
    <xf numFmtId="170" fontId="40" fillId="37" borderId="18" xfId="0" applyNumberFormat="1" applyFont="1" applyFill="1" applyBorder="1" applyAlignment="1" applyProtection="1">
      <alignment vertical="top" wrapText="1" shrinkToFit="1"/>
    </xf>
    <xf numFmtId="10" fontId="24" fillId="0" borderId="10" xfId="0" applyNumberFormat="1" applyFont="1" applyFill="1" applyBorder="1" applyAlignment="1">
      <alignment horizontal="right" vertical="top" wrapText="1"/>
    </xf>
    <xf numFmtId="0" fontId="24" fillId="0" borderId="0" xfId="0" applyFont="1" applyAlignment="1">
      <alignment horizontal="left" wrapText="1"/>
    </xf>
    <xf numFmtId="0" fontId="29" fillId="26" borderId="0" xfId="0" applyFont="1" applyFill="1" applyAlignment="1">
      <alignment horizontal="left" vertical="top" wrapText="1"/>
    </xf>
    <xf numFmtId="0" fontId="24" fillId="0" borderId="0" xfId="0" applyFont="1" applyAlignment="1">
      <alignment horizontal="left" vertical="top" wrapText="1"/>
    </xf>
    <xf numFmtId="0" fontId="24" fillId="0" borderId="0" xfId="0" applyFont="1" applyAlignment="1">
      <alignment vertical="top" wrapText="1"/>
    </xf>
    <xf numFmtId="0" fontId="24" fillId="0" borderId="0" xfId="0" applyFont="1" applyAlignment="1">
      <alignment wrapText="1"/>
    </xf>
    <xf numFmtId="0" fontId="40" fillId="0" borderId="29" xfId="0" applyFont="1" applyBorder="1" applyAlignment="1" applyProtection="1">
      <alignment horizontal="center"/>
    </xf>
    <xf numFmtId="0" fontId="40" fillId="0" borderId="45" xfId="0" applyFont="1" applyBorder="1" applyAlignment="1" applyProtection="1">
      <alignment horizontal="center"/>
    </xf>
    <xf numFmtId="169" fontId="40" fillId="35" borderId="0" xfId="0" applyNumberFormat="1" applyFont="1" applyFill="1" applyBorder="1" applyAlignment="1" applyProtection="1">
      <alignment horizontal="left"/>
    </xf>
    <xf numFmtId="0" fontId="39" fillId="35" borderId="21" xfId="0" applyFont="1" applyFill="1" applyBorder="1" applyAlignment="1" applyProtection="1">
      <alignment horizontal="center"/>
    </xf>
    <xf numFmtId="0" fontId="39" fillId="35" borderId="33" xfId="0" applyFont="1" applyFill="1" applyBorder="1" applyAlignment="1" applyProtection="1">
      <alignment horizontal="center"/>
    </xf>
    <xf numFmtId="0" fontId="39" fillId="35" borderId="34" xfId="0" applyFont="1" applyFill="1" applyBorder="1" applyAlignment="1" applyProtection="1">
      <alignment horizontal="center"/>
    </xf>
    <xf numFmtId="0" fontId="40" fillId="35" borderId="21" xfId="0" applyFont="1" applyFill="1" applyBorder="1" applyAlignment="1" applyProtection="1">
      <alignment horizontal="left"/>
    </xf>
    <xf numFmtId="0" fontId="40" fillId="35" borderId="33" xfId="0" applyFont="1" applyFill="1" applyBorder="1" applyAlignment="1" applyProtection="1">
      <alignment horizontal="left"/>
    </xf>
    <xf numFmtId="0" fontId="40" fillId="35" borderId="37" xfId="0" applyFont="1" applyFill="1" applyBorder="1" applyAlignment="1" applyProtection="1">
      <alignment horizontal="center" vertical="center" textRotation="90"/>
    </xf>
    <xf numFmtId="0" fontId="0" fillId="35" borderId="38" xfId="0" applyFill="1" applyBorder="1" applyAlignment="1">
      <alignment horizontal="center" vertical="center" textRotation="90"/>
    </xf>
    <xf numFmtId="0" fontId="40" fillId="35" borderId="37" xfId="0" applyFont="1" applyFill="1" applyBorder="1" applyAlignment="1" applyProtection="1">
      <alignment horizontal="center"/>
    </xf>
    <xf numFmtId="0" fontId="40" fillId="35" borderId="38" xfId="0" applyFont="1" applyFill="1" applyBorder="1" applyAlignment="1" applyProtection="1">
      <alignment horizontal="center"/>
    </xf>
    <xf numFmtId="0" fontId="40" fillId="35" borderId="48" xfId="0" applyFont="1" applyFill="1" applyBorder="1" applyAlignment="1" applyProtection="1">
      <alignment horizontal="center"/>
    </xf>
    <xf numFmtId="0" fontId="40" fillId="35" borderId="22" xfId="0" applyFont="1" applyFill="1" applyBorder="1" applyAlignment="1" applyProtection="1">
      <alignment horizontal="center"/>
    </xf>
    <xf numFmtId="0" fontId="40" fillId="35" borderId="0" xfId="0" applyFont="1" applyFill="1" applyBorder="1" applyAlignment="1" applyProtection="1">
      <alignment horizontal="center"/>
    </xf>
    <xf numFmtId="0" fontId="40" fillId="35" borderId="39" xfId="0" applyFont="1" applyFill="1" applyBorder="1" applyAlignment="1" applyProtection="1">
      <alignment horizontal="center"/>
    </xf>
    <xf numFmtId="0" fontId="40" fillId="35" borderId="40" xfId="0" applyFont="1" applyFill="1" applyBorder="1" applyAlignment="1" applyProtection="1">
      <alignment horizontal="center"/>
    </xf>
    <xf numFmtId="0" fontId="40" fillId="35" borderId="41" xfId="0" applyFont="1" applyFill="1" applyBorder="1" applyAlignment="1" applyProtection="1">
      <alignment horizontal="center"/>
    </xf>
    <xf numFmtId="0" fontId="40" fillId="35" borderId="42" xfId="0" applyFont="1" applyFill="1" applyBorder="1" applyAlignment="1" applyProtection="1">
      <alignment horizontal="center"/>
    </xf>
    <xf numFmtId="0" fontId="40" fillId="0" borderId="44" xfId="0" applyFont="1" applyBorder="1" applyAlignment="1" applyProtection="1">
      <alignment horizontal="left"/>
    </xf>
    <xf numFmtId="0" fontId="40" fillId="0" borderId="45" xfId="0" applyFont="1" applyBorder="1" applyAlignment="1" applyProtection="1">
      <alignment horizontal="left"/>
    </xf>
    <xf numFmtId="0" fontId="40" fillId="0" borderId="46" xfId="0" applyFont="1" applyBorder="1" applyAlignment="1" applyProtection="1">
      <alignment horizontal="left"/>
    </xf>
    <xf numFmtId="0" fontId="40" fillId="0" borderId="29" xfId="0" applyFont="1" applyFill="1" applyBorder="1" applyAlignment="1" applyProtection="1">
      <alignment horizontal="left"/>
    </xf>
    <xf numFmtId="0" fontId="40" fillId="0" borderId="46" xfId="0" applyFont="1" applyFill="1" applyBorder="1" applyAlignment="1" applyProtection="1">
      <alignment horizontal="left"/>
    </xf>
    <xf numFmtId="0" fontId="40" fillId="0" borderId="44" xfId="0" applyFont="1" applyBorder="1" applyAlignment="1" applyProtection="1">
      <alignment horizontal="center"/>
    </xf>
    <xf numFmtId="168" fontId="40" fillId="35" borderId="62" xfId="0" applyNumberFormat="1" applyFont="1" applyFill="1" applyBorder="1" applyAlignment="1" applyProtection="1">
      <alignment vertical="center" wrapText="1"/>
    </xf>
    <xf numFmtId="168" fontId="40" fillId="35" borderId="66" xfId="0" applyNumberFormat="1" applyFont="1" applyFill="1" applyBorder="1" applyAlignment="1" applyProtection="1">
      <alignment vertical="center" wrapText="1"/>
    </xf>
    <xf numFmtId="0" fontId="40" fillId="35" borderId="70" xfId="0" applyFont="1" applyFill="1" applyBorder="1" applyAlignment="1" applyProtection="1">
      <alignment horizontal="right"/>
    </xf>
    <xf numFmtId="0" fontId="40" fillId="35" borderId="67" xfId="0" applyFont="1" applyFill="1" applyBorder="1" applyAlignment="1" applyProtection="1">
      <alignment horizontal="right"/>
    </xf>
    <xf numFmtId="0" fontId="40" fillId="35" borderId="21" xfId="0" applyFont="1" applyFill="1" applyBorder="1" applyAlignment="1" applyProtection="1">
      <alignment horizontal="center"/>
    </xf>
    <xf numFmtId="0" fontId="40" fillId="35" borderId="33" xfId="0" applyFont="1" applyFill="1" applyBorder="1" applyAlignment="1" applyProtection="1">
      <alignment horizontal="center"/>
    </xf>
    <xf numFmtId="0" fontId="40" fillId="35" borderId="34" xfId="0" applyFont="1" applyFill="1" applyBorder="1" applyAlignment="1" applyProtection="1">
      <alignment horizontal="center"/>
    </xf>
    <xf numFmtId="0" fontId="40" fillId="35" borderId="65" xfId="0" applyNumberFormat="1" applyFont="1" applyFill="1" applyBorder="1" applyAlignment="1" applyProtection="1">
      <alignment horizontal="center" vertical="center"/>
    </xf>
    <xf numFmtId="0" fontId="40" fillId="35" borderId="73" xfId="0" applyNumberFormat="1" applyFont="1" applyFill="1" applyBorder="1" applyAlignment="1" applyProtection="1">
      <alignment horizontal="center" vertical="center"/>
    </xf>
    <xf numFmtId="0" fontId="40" fillId="35" borderId="63" xfId="0" applyNumberFormat="1" applyFont="1" applyFill="1" applyBorder="1" applyAlignment="1" applyProtection="1">
      <alignment horizontal="center" vertical="center"/>
    </xf>
    <xf numFmtId="0" fontId="40" fillId="35" borderId="49" xfId="0" applyNumberFormat="1" applyFont="1" applyFill="1" applyBorder="1" applyAlignment="1" applyProtection="1">
      <alignment horizontal="center" vertical="center"/>
    </xf>
    <xf numFmtId="0" fontId="40" fillId="35" borderId="64" xfId="0" applyNumberFormat="1" applyFont="1" applyFill="1" applyBorder="1" applyAlignment="1" applyProtection="1">
      <alignment horizontal="center" vertical="center"/>
    </xf>
    <xf numFmtId="0" fontId="40" fillId="35" borderId="72" xfId="0" applyNumberFormat="1" applyFont="1" applyFill="1" applyBorder="1" applyAlignment="1" applyProtection="1">
      <alignment horizontal="center" vertical="center"/>
    </xf>
    <xf numFmtId="0" fontId="40" fillId="0" borderId="50" xfId="0" applyFont="1" applyBorder="1" applyAlignment="1" applyProtection="1">
      <alignment horizontal="left"/>
    </xf>
    <xf numFmtId="0" fontId="40" fillId="0" borderId="51" xfId="0" applyFont="1" applyBorder="1" applyAlignment="1" applyProtection="1">
      <alignment horizontal="left"/>
    </xf>
    <xf numFmtId="0" fontId="40" fillId="0" borderId="52" xfId="0" applyFont="1" applyBorder="1" applyAlignment="1" applyProtection="1">
      <alignment horizontal="left"/>
    </xf>
    <xf numFmtId="0" fontId="40" fillId="0" borderId="53" xfId="0" applyFont="1" applyBorder="1" applyAlignment="1" applyProtection="1">
      <alignment horizontal="left"/>
    </xf>
    <xf numFmtId="0" fontId="40" fillId="0" borderId="50" xfId="0" applyFont="1" applyBorder="1" applyAlignment="1" applyProtection="1">
      <alignment horizontal="center"/>
    </xf>
    <xf numFmtId="0" fontId="40" fillId="0" borderId="51" xfId="0" applyFont="1" applyBorder="1" applyAlignment="1" applyProtection="1">
      <alignment horizontal="center"/>
    </xf>
    <xf numFmtId="0" fontId="40" fillId="0" borderId="53" xfId="0" applyFont="1" applyBorder="1" applyAlignment="1" applyProtection="1">
      <alignment horizontal="center"/>
    </xf>
    <xf numFmtId="169" fontId="40" fillId="35" borderId="47" xfId="0" applyNumberFormat="1" applyFont="1" applyFill="1" applyBorder="1" applyAlignment="1" applyProtection="1">
      <alignment horizontal="left"/>
    </xf>
    <xf numFmtId="169" fontId="40" fillId="35" borderId="54" xfId="0" applyNumberFormat="1" applyFont="1" applyFill="1" applyBorder="1" applyAlignment="1" applyProtection="1">
      <alignment horizontal="left"/>
    </xf>
    <xf numFmtId="169" fontId="40" fillId="35" borderId="55" xfId="0" applyNumberFormat="1" applyFont="1" applyFill="1" applyBorder="1" applyAlignment="1" applyProtection="1">
      <alignment horizontal="left"/>
    </xf>
    <xf numFmtId="169" fontId="40" fillId="0" borderId="29" xfId="0" applyNumberFormat="1" applyFont="1" applyBorder="1" applyAlignment="1" applyProtection="1">
      <alignment horizontal="left"/>
    </xf>
    <xf numFmtId="169" fontId="40" fillId="0" borderId="46" xfId="0" applyNumberFormat="1" applyFont="1" applyBorder="1" applyAlignment="1" applyProtection="1">
      <alignment horizontal="left"/>
    </xf>
    <xf numFmtId="0" fontId="40" fillId="0" borderId="29" xfId="0" applyFont="1" applyBorder="1" applyAlignment="1" applyProtection="1">
      <alignment horizontal="left"/>
    </xf>
    <xf numFmtId="0" fontId="25" fillId="0" borderId="29" xfId="0" applyFont="1" applyBorder="1" applyAlignment="1">
      <alignment horizontal="justify" vertical="top" wrapText="1"/>
    </xf>
    <xf numFmtId="0" fontId="25" fillId="0" borderId="30" xfId="0" applyFont="1" applyBorder="1" applyAlignment="1">
      <alignment horizontal="justify" vertical="top" wrapText="1"/>
    </xf>
    <xf numFmtId="0" fontId="21" fillId="0" borderId="0" xfId="0" applyFont="1" applyAlignment="1">
      <alignment horizontal="left" vertical="top" wrapText="1"/>
    </xf>
    <xf numFmtId="0" fontId="21" fillId="0" borderId="0" xfId="0" applyFont="1" applyAlignment="1">
      <alignment horizontal="left" vertical="center" wrapText="1"/>
    </xf>
    <xf numFmtId="0" fontId="24" fillId="0" borderId="0" xfId="0" applyFont="1" applyAlignment="1">
      <alignment horizontal="left" vertical="center" wrapText="1"/>
    </xf>
    <xf numFmtId="0" fontId="21" fillId="0" borderId="0" xfId="0" applyFont="1" applyAlignment="1">
      <alignment horizontal="left" vertical="center"/>
    </xf>
    <xf numFmtId="0" fontId="24" fillId="27" borderId="10" xfId="0" applyFont="1" applyFill="1" applyBorder="1"/>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5"/>
    <cellStyle name="Controlecel" xfId="26"/>
    <cellStyle name="Gekoppelde cel" xfId="27"/>
    <cellStyle name="Goed" xfId="28"/>
    <cellStyle name="Invoer" xfId="29"/>
    <cellStyle name="Kop 1" xfId="30"/>
    <cellStyle name="Kop 2" xfId="31"/>
    <cellStyle name="Kop 3" xfId="32"/>
    <cellStyle name="Kop 4" xfId="33"/>
    <cellStyle name="Neutraal" xfId="34"/>
    <cellStyle name="Normal" xfId="0" builtinId="0"/>
    <cellStyle name="Notitie" xfId="35"/>
    <cellStyle name="Ongeldig" xfId="36"/>
    <cellStyle name="Titel" xfId="37"/>
    <cellStyle name="Totaal" xfId="38"/>
    <cellStyle name="Uitvoer" xfId="39"/>
    <cellStyle name="Verklarende tekst" xfId="40"/>
    <cellStyle name="Waarschuwingstekst" xfId="41"/>
  </cellStyles>
  <dxfs count="104">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s>
  <tableStyles count="0" defaultTableStyle="TableStyleMedium9" defaultPivotStyle="PivotStyleLight16"/>
  <colors>
    <mruColors>
      <color rgb="FF3366FF"/>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zoomScale="115" zoomScaleNormal="115" workbookViewId="0">
      <selection activeCell="A21" sqref="A21"/>
    </sheetView>
  </sheetViews>
  <sheetFormatPr defaultColWidth="9.140625" defaultRowHeight="12.75" x14ac:dyDescent="0.2"/>
  <cols>
    <col min="1" max="1" width="41.28515625" style="7" customWidth="1"/>
    <col min="2" max="2" width="114.85546875" style="13" customWidth="1"/>
    <col min="3" max="16384" width="9.140625" style="13"/>
  </cols>
  <sheetData>
    <row r="1" spans="1:8" s="8" customFormat="1" ht="37.5" customHeight="1" x14ac:dyDescent="0.35">
      <c r="A1" s="1" t="s">
        <v>26</v>
      </c>
      <c r="B1" s="2"/>
    </row>
    <row r="2" spans="1:8" s="8" customFormat="1" ht="37.5" customHeight="1" x14ac:dyDescent="0.4">
      <c r="A2" s="3">
        <v>42864</v>
      </c>
      <c r="B2" s="4"/>
    </row>
    <row r="3" spans="1:8" s="8" customFormat="1" ht="12.75" customHeight="1" x14ac:dyDescent="0.25">
      <c r="A3" s="5" t="s">
        <v>17</v>
      </c>
      <c r="B3" s="6"/>
      <c r="C3" s="9"/>
      <c r="D3" s="9"/>
    </row>
    <row r="4" spans="1:8" s="8" customFormat="1" ht="12.75" customHeight="1" x14ac:dyDescent="0.2">
      <c r="A4" s="250" t="s">
        <v>25</v>
      </c>
      <c r="B4" s="250"/>
      <c r="C4" s="9"/>
      <c r="D4" s="9"/>
    </row>
    <row r="5" spans="1:8" ht="16.899999999999999" customHeight="1" x14ac:dyDescent="0.2">
      <c r="A5" s="7" t="s">
        <v>18</v>
      </c>
      <c r="B5" s="7"/>
      <c r="C5" s="10"/>
      <c r="D5" s="10"/>
      <c r="E5" s="11"/>
      <c r="F5" s="12"/>
      <c r="G5" s="12"/>
      <c r="H5" s="12"/>
    </row>
    <row r="6" spans="1:8" ht="15" customHeight="1" x14ac:dyDescent="0.2">
      <c r="A6" s="7" t="s">
        <v>33</v>
      </c>
      <c r="B6" s="7"/>
      <c r="C6" s="14"/>
      <c r="D6" s="14"/>
    </row>
    <row r="7" spans="1:8" ht="15.75" customHeight="1" x14ac:dyDescent="0.2">
      <c r="A7" s="250" t="s">
        <v>388</v>
      </c>
      <c r="B7" s="250"/>
      <c r="C7" s="14"/>
      <c r="D7" s="14"/>
    </row>
    <row r="8" spans="1:8" ht="15.6" customHeight="1" x14ac:dyDescent="0.2">
      <c r="A8" s="7" t="s">
        <v>391</v>
      </c>
      <c r="B8" s="7"/>
      <c r="C8" s="14"/>
      <c r="D8" s="14"/>
    </row>
    <row r="9" spans="1:8" ht="15.75" customHeight="1" x14ac:dyDescent="0.2">
      <c r="A9" s="7" t="s">
        <v>392</v>
      </c>
      <c r="B9" s="7"/>
      <c r="C9" s="14"/>
      <c r="D9" s="14"/>
    </row>
    <row r="10" spans="1:8" x14ac:dyDescent="0.2">
      <c r="A10" s="15"/>
      <c r="B10" s="14"/>
      <c r="C10" s="14"/>
      <c r="D10" s="14"/>
    </row>
    <row r="11" spans="1:8" ht="20.45" customHeight="1" x14ac:dyDescent="0.2">
      <c r="A11" s="16" t="s">
        <v>9</v>
      </c>
      <c r="B11" s="16" t="s">
        <v>8</v>
      </c>
      <c r="C11" s="17"/>
      <c r="D11" s="14"/>
    </row>
    <row r="12" spans="1:8" ht="38.25" x14ac:dyDescent="0.2">
      <c r="A12" s="18" t="s">
        <v>19</v>
      </c>
      <c r="B12" s="10" t="s">
        <v>393</v>
      </c>
      <c r="C12" s="14"/>
      <c r="D12" s="14"/>
    </row>
    <row r="13" spans="1:8" ht="54.75" customHeight="1" x14ac:dyDescent="0.2">
      <c r="A13" s="18" t="s">
        <v>21</v>
      </c>
      <c r="B13" s="11" t="s">
        <v>369</v>
      </c>
    </row>
    <row r="14" spans="1:8" ht="45" customHeight="1" x14ac:dyDescent="0.2">
      <c r="A14" s="18" t="s">
        <v>20</v>
      </c>
      <c r="B14" s="11" t="s">
        <v>368</v>
      </c>
    </row>
    <row r="15" spans="1:8" ht="43.5" customHeight="1" x14ac:dyDescent="0.2">
      <c r="A15" s="18" t="s">
        <v>365</v>
      </c>
      <c r="B15" s="11" t="s">
        <v>366</v>
      </c>
    </row>
    <row r="16" spans="1:8" ht="30" customHeight="1" x14ac:dyDescent="0.2">
      <c r="A16" s="18" t="s">
        <v>364</v>
      </c>
      <c r="B16" s="84" t="s">
        <v>367</v>
      </c>
    </row>
    <row r="17" spans="1:2" ht="25.5" x14ac:dyDescent="0.2">
      <c r="A17" s="19" t="s">
        <v>399</v>
      </c>
      <c r="B17" s="20" t="s">
        <v>377</v>
      </c>
    </row>
    <row r="19" spans="1:2" x14ac:dyDescent="0.2">
      <c r="B19" s="11"/>
    </row>
  </sheetData>
  <mergeCells count="2">
    <mergeCell ref="A4:B4"/>
    <mergeCell ref="A7:B7"/>
  </mergeCells>
  <phoneticPr fontId="1" type="noConversion"/>
  <pageMargins left="0.74803149606299213" right="0.74803149606299213" top="0.98425196850393704" bottom="0.98425196850393704" header="0.51181102362204722" footer="0.51181102362204722"/>
  <pageSetup paperSize="9" scale="56" orientation="portrait" r:id="rId1"/>
  <headerFooter alignWithMargins="0">
    <oddFooter>&amp;CPrijzenblad Offerteleidraad Beheer, onderhoud en vervanging bouwkundige, elektrotechnische en werktuigbouwkundige elementen [Toelichting prijzenblad]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
  <sheetViews>
    <sheetView zoomScaleNormal="100" workbookViewId="0">
      <selection activeCell="D11" sqref="D11"/>
    </sheetView>
  </sheetViews>
  <sheetFormatPr defaultColWidth="9.140625" defaultRowHeight="12.75" x14ac:dyDescent="0.2"/>
  <cols>
    <col min="1" max="1" width="25.85546875" style="13" customWidth="1"/>
    <col min="2" max="2" width="25.28515625" style="7" customWidth="1"/>
    <col min="3" max="3" width="28.140625" style="7" customWidth="1"/>
    <col min="4" max="4" width="22.28515625" style="13" customWidth="1"/>
    <col min="5" max="5" width="15.28515625" style="13" customWidth="1"/>
    <col min="6" max="6" width="25.140625" style="13" customWidth="1"/>
    <col min="7" max="7" width="13.85546875" style="13" customWidth="1"/>
    <col min="8" max="8" width="9.140625" style="13"/>
    <col min="9" max="9" width="26.28515625" style="13" customWidth="1"/>
    <col min="10" max="10" width="29.28515625" style="13" customWidth="1"/>
    <col min="11" max="11" width="25.7109375" style="13" customWidth="1"/>
    <col min="12" max="12" width="22.28515625" style="13" customWidth="1"/>
    <col min="13" max="13" width="16.5703125" style="13" customWidth="1"/>
    <col min="14" max="16384" width="9.140625" style="13"/>
  </cols>
  <sheetData>
    <row r="1" spans="1:11" ht="93" customHeight="1" x14ac:dyDescent="0.2">
      <c r="A1" s="21" t="str">
        <f>Toelichting!A12</f>
        <v>Inschrijfstaat 1 - Beheer- en adviestaken</v>
      </c>
      <c r="B1" s="251" t="str">
        <f>Toelichting!B12</f>
        <v>1. Vaste kosten voor de opstart- en implementatiekosten (o.a. uitvoeren van een Inrichting, Opstarten).
2. Vaste kosten per jaar voor het geheel aan beheertaken. Inclusief het registreren, organiseren en rapporteren van Storings- en correctief onderhoud. Kostencalculatie uitwerken in elementenlijst ter onderbouwing na mogelijke gunning (zie elementenlijst).</v>
      </c>
      <c r="C1" s="251"/>
      <c r="D1" s="252"/>
      <c r="E1" s="252"/>
      <c r="F1" s="252"/>
      <c r="G1" s="252"/>
      <c r="H1" s="252"/>
      <c r="I1" s="252"/>
      <c r="J1" s="252"/>
      <c r="K1" s="252"/>
    </row>
    <row r="2" spans="1:11" x14ac:dyDescent="0.2">
      <c r="A2" s="13" t="s">
        <v>17</v>
      </c>
    </row>
    <row r="3" spans="1:11" s="8" customFormat="1" ht="12.75" customHeight="1" x14ac:dyDescent="0.2">
      <c r="A3" s="22" t="s">
        <v>10</v>
      </c>
      <c r="B3" s="23"/>
      <c r="C3" s="23"/>
      <c r="D3" s="24"/>
      <c r="E3" s="25" t="s">
        <v>17</v>
      </c>
      <c r="F3" s="25"/>
      <c r="G3" s="25"/>
      <c r="H3" s="25"/>
    </row>
    <row r="4" spans="1:11" x14ac:dyDescent="0.2">
      <c r="E4" s="13" t="s">
        <v>17</v>
      </c>
    </row>
    <row r="5" spans="1:11" x14ac:dyDescent="0.2">
      <c r="A5" s="13" t="s">
        <v>390</v>
      </c>
    </row>
    <row r="6" spans="1:11" ht="13.15" customHeight="1" x14ac:dyDescent="0.2">
      <c r="A6" s="253" t="s">
        <v>36</v>
      </c>
      <c r="B6" s="253"/>
      <c r="C6" s="253"/>
      <c r="D6" s="253"/>
      <c r="E6" s="253"/>
      <c r="F6" s="253"/>
      <c r="G6" s="253"/>
    </row>
    <row r="7" spans="1:11" x14ac:dyDescent="0.2">
      <c r="A7" s="12" t="s">
        <v>27</v>
      </c>
      <c r="B7" s="12"/>
      <c r="C7" s="12"/>
      <c r="D7" s="12"/>
      <c r="E7" s="12"/>
      <c r="F7" s="12"/>
      <c r="G7" s="12"/>
    </row>
    <row r="9" spans="1:11" ht="15" customHeight="1" thickBot="1" x14ac:dyDescent="0.3">
      <c r="A9" s="26"/>
    </row>
    <row r="10" spans="1:11" s="11" customFormat="1" ht="26.25" thickBot="1" x14ac:dyDescent="0.25">
      <c r="A10" s="27" t="s">
        <v>28</v>
      </c>
      <c r="B10" s="245" t="s">
        <v>378</v>
      </c>
      <c r="C10" s="245" t="s">
        <v>34</v>
      </c>
      <c r="D10" s="29" t="s">
        <v>37</v>
      </c>
    </row>
    <row r="11" spans="1:11" x14ac:dyDescent="0.2">
      <c r="A11" s="30" t="s">
        <v>30</v>
      </c>
      <c r="B11" s="53">
        <v>0</v>
      </c>
      <c r="C11" s="53">
        <v>0</v>
      </c>
      <c r="D11" s="32">
        <f>B11+(C11*8)</f>
        <v>0</v>
      </c>
    </row>
    <row r="12" spans="1:11" ht="20.25" customHeight="1" x14ac:dyDescent="0.2">
      <c r="A12" s="33"/>
      <c r="B12" s="246">
        <f>SUM(B11:B11)</f>
        <v>0</v>
      </c>
      <c r="C12" s="243">
        <f>SUM(C11:C11)</f>
        <v>0</v>
      </c>
      <c r="D12" s="35">
        <f>SUM(D11:D11)</f>
        <v>0</v>
      </c>
    </row>
    <row r="13" spans="1:11" ht="18" customHeight="1" x14ac:dyDescent="0.2">
      <c r="A13" s="36"/>
      <c r="B13" s="36"/>
      <c r="C13" s="36"/>
      <c r="D13" s="36"/>
      <c r="E13" s="36"/>
      <c r="F13" s="36"/>
      <c r="G13" s="36"/>
      <c r="H13" s="37"/>
      <c r="I13" s="38"/>
      <c r="J13" s="39"/>
      <c r="K13" s="40"/>
    </row>
  </sheetData>
  <mergeCells count="2">
    <mergeCell ref="B1:K1"/>
    <mergeCell ref="A6:G6"/>
  </mergeCells>
  <phoneticPr fontId="1" type="noConversion"/>
  <pageMargins left="0.74803149606299213" right="0.74803149606299213" top="0.98425196850393704" bottom="0.98425196850393704" header="0.51181102362204722" footer="0.51181102362204722"/>
  <pageSetup paperSize="9" scale="35" fitToHeight="3" orientation="portrait" r:id="rId1"/>
  <headerFooter alignWithMargins="0">
    <oddFooter>&amp;CPrijzenblad Offerteleidraad Beheer, onderhoud en vervanging bouwkundige, elektrotechnische en werktuigbouwkundige elementen [Inschrijfstaat 1 Beheer en adviestaken]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0"/>
  <sheetViews>
    <sheetView zoomScaleNormal="100" workbookViewId="0">
      <selection activeCell="C11" sqref="C11"/>
    </sheetView>
  </sheetViews>
  <sheetFormatPr defaultColWidth="9.140625" defaultRowHeight="12.75" x14ac:dyDescent="0.2"/>
  <cols>
    <col min="1" max="1" width="25.42578125" style="13" customWidth="1"/>
    <col min="2" max="2" width="25.28515625" style="13" customWidth="1"/>
    <col min="3" max="3" width="18.7109375" style="13" customWidth="1"/>
    <col min="4" max="4" width="22.42578125" style="13" bestFit="1" customWidth="1"/>
    <col min="5" max="5" width="17" style="13" customWidth="1"/>
    <col min="6" max="6" width="10" style="13" customWidth="1"/>
    <col min="7" max="7" width="56.85546875" style="13" customWidth="1"/>
    <col min="8" max="8" width="23.5703125" style="13" customWidth="1"/>
    <col min="9" max="16384" width="9.140625" style="13"/>
  </cols>
  <sheetData>
    <row r="1" spans="1:10" ht="89.25" customHeight="1" x14ac:dyDescent="0.2">
      <c r="A1" s="21" t="str">
        <f>Toelichting!A13</f>
        <v xml:space="preserve">Inschrijfstaat 2 - Preventief onderhoud </v>
      </c>
      <c r="B1" s="251" t="str">
        <f>Toelichting!B13</f>
        <v>Vaste uitvoeringskosten voor het uitvoeren van al het technisch noodzakelijke preventief onderhoud conform voorschriften fabrikant en vanuit noodzakelijk geachte veiligheids- en functionaliteitseisen. Inclusief verbruiksmaterialen. Exclusief het uitvoeren van de daaruit voorkomende (herstel)werkzaamheden door een vakman ter plaatse = Correctief onderhoud (zie inschrijfstaat 5). Kostencalculatie uitwerken in elementenlijst ter onderbouwing na mogelijke gunning (zie elementenlijst).</v>
      </c>
      <c r="C1" s="251"/>
      <c r="D1" s="252"/>
      <c r="E1" s="252"/>
      <c r="F1" s="252"/>
      <c r="G1" s="254"/>
      <c r="H1" s="254"/>
      <c r="I1" s="41"/>
      <c r="J1" s="41"/>
    </row>
    <row r="2" spans="1:10" x14ac:dyDescent="0.2">
      <c r="A2" s="13" t="s">
        <v>17</v>
      </c>
    </row>
    <row r="3" spans="1:10" s="8" customFormat="1" ht="12.75" customHeight="1" x14ac:dyDescent="0.2">
      <c r="A3" s="42" t="s">
        <v>10</v>
      </c>
      <c r="B3" s="23"/>
      <c r="C3" s="23"/>
      <c r="D3" s="23"/>
      <c r="E3" s="43"/>
      <c r="G3" s="13"/>
      <c r="H3" s="13"/>
    </row>
    <row r="4" spans="1:10" s="8" customFormat="1" ht="12.75" customHeight="1" x14ac:dyDescent="0.2">
      <c r="A4" s="42"/>
      <c r="B4" s="43"/>
      <c r="C4" s="43"/>
      <c r="D4" s="44"/>
      <c r="E4" s="44"/>
      <c r="G4" s="13"/>
      <c r="H4" s="13"/>
    </row>
    <row r="5" spans="1:10" s="8" customFormat="1" ht="12.75" customHeight="1" x14ac:dyDescent="0.2">
      <c r="A5" s="13" t="s">
        <v>390</v>
      </c>
      <c r="B5" s="43"/>
      <c r="C5" s="43"/>
      <c r="D5" s="44"/>
      <c r="E5" s="44"/>
      <c r="G5" s="13"/>
      <c r="H5" s="13"/>
    </row>
    <row r="6" spans="1:10" x14ac:dyDescent="0.2">
      <c r="A6" s="253" t="s">
        <v>29</v>
      </c>
      <c r="B6" s="253"/>
      <c r="C6" s="253"/>
      <c r="D6" s="253"/>
      <c r="E6" s="253"/>
      <c r="F6" s="253"/>
    </row>
    <row r="7" spans="1:10" x14ac:dyDescent="0.2">
      <c r="A7" s="12" t="s">
        <v>389</v>
      </c>
      <c r="B7" s="12"/>
      <c r="C7" s="12"/>
      <c r="D7" s="12"/>
      <c r="E7" s="12"/>
      <c r="F7" s="12"/>
    </row>
    <row r="8" spans="1:10" ht="16.5" customHeight="1" x14ac:dyDescent="0.2">
      <c r="A8" s="12"/>
      <c r="B8" s="12"/>
      <c r="C8" s="12"/>
      <c r="D8" s="12"/>
      <c r="E8" s="12"/>
      <c r="F8" s="12"/>
    </row>
    <row r="9" spans="1:10" ht="13.5" thickBot="1" x14ac:dyDescent="0.25"/>
    <row r="10" spans="1:10" ht="26.25" thickBot="1" x14ac:dyDescent="0.25">
      <c r="A10" s="45" t="s">
        <v>28</v>
      </c>
      <c r="B10" s="28" t="s">
        <v>22</v>
      </c>
      <c r="C10" s="29" t="s">
        <v>38</v>
      </c>
    </row>
    <row r="11" spans="1:10" x14ac:dyDescent="0.2">
      <c r="A11" s="38" t="s">
        <v>30</v>
      </c>
      <c r="B11" s="31">
        <v>0</v>
      </c>
      <c r="C11" s="32">
        <f>(B11*8)</f>
        <v>0</v>
      </c>
    </row>
    <row r="12" spans="1:10" x14ac:dyDescent="0.2">
      <c r="A12" s="46"/>
      <c r="B12" s="243">
        <f>SUM(B11:B11)</f>
        <v>0</v>
      </c>
      <c r="C12" s="35">
        <f>SUM(C11:C11)</f>
        <v>0</v>
      </c>
    </row>
    <row r="13" spans="1:10" x14ac:dyDescent="0.2">
      <c r="A13" s="36"/>
      <c r="B13" s="36"/>
      <c r="C13" s="36"/>
      <c r="D13" s="36"/>
      <c r="E13" s="36"/>
      <c r="F13" s="37"/>
      <c r="G13" s="39"/>
      <c r="H13" s="40"/>
    </row>
    <row r="14" spans="1:10" x14ac:dyDescent="0.2">
      <c r="A14" s="7"/>
    </row>
    <row r="52" spans="1:6" x14ac:dyDescent="0.2">
      <c r="A52" s="7"/>
    </row>
    <row r="53" spans="1:6" x14ac:dyDescent="0.2">
      <c r="A53" s="7"/>
    </row>
    <row r="54" spans="1:6" x14ac:dyDescent="0.2">
      <c r="A54" s="7"/>
      <c r="F54" s="47"/>
    </row>
    <row r="55" spans="1:6" x14ac:dyDescent="0.2">
      <c r="A55" s="7"/>
    </row>
    <row r="56" spans="1:6" x14ac:dyDescent="0.2">
      <c r="A56" s="7"/>
    </row>
    <row r="57" spans="1:6" x14ac:dyDescent="0.2">
      <c r="A57" s="7"/>
    </row>
    <row r="58" spans="1:6" x14ac:dyDescent="0.2">
      <c r="A58" s="7"/>
    </row>
    <row r="59" spans="1:6" x14ac:dyDescent="0.2">
      <c r="A59" s="7"/>
    </row>
    <row r="60" spans="1:6" x14ac:dyDescent="0.2">
      <c r="A60" s="7"/>
    </row>
    <row r="61" spans="1:6" x14ac:dyDescent="0.2">
      <c r="A61" s="7"/>
    </row>
    <row r="62" spans="1:6" x14ac:dyDescent="0.2">
      <c r="A62" s="7"/>
    </row>
    <row r="63" spans="1:6" x14ac:dyDescent="0.2">
      <c r="A63" s="7"/>
    </row>
    <row r="64" spans="1:6" x14ac:dyDescent="0.2">
      <c r="A64" s="7"/>
    </row>
    <row r="65" spans="1:1" x14ac:dyDescent="0.2">
      <c r="A65" s="7"/>
    </row>
    <row r="66" spans="1:1" x14ac:dyDescent="0.2">
      <c r="A66" s="7"/>
    </row>
    <row r="67" spans="1:1" x14ac:dyDescent="0.2">
      <c r="A67" s="7"/>
    </row>
    <row r="68" spans="1:1" x14ac:dyDescent="0.2">
      <c r="A68" s="7"/>
    </row>
    <row r="69" spans="1:1" x14ac:dyDescent="0.2">
      <c r="A69" s="7"/>
    </row>
    <row r="70" spans="1:1" x14ac:dyDescent="0.2">
      <c r="A70" s="7"/>
    </row>
    <row r="71" spans="1:1" x14ac:dyDescent="0.2">
      <c r="A71" s="7"/>
    </row>
    <row r="72" spans="1:1" x14ac:dyDescent="0.2">
      <c r="A72" s="7"/>
    </row>
    <row r="73" spans="1:1" x14ac:dyDescent="0.2">
      <c r="A73" s="7"/>
    </row>
    <row r="74" spans="1:1" x14ac:dyDescent="0.2">
      <c r="A74" s="7"/>
    </row>
    <row r="75" spans="1:1" x14ac:dyDescent="0.2">
      <c r="A75" s="7"/>
    </row>
    <row r="76" spans="1:1" x14ac:dyDescent="0.2">
      <c r="A76" s="7"/>
    </row>
    <row r="77" spans="1:1" x14ac:dyDescent="0.2">
      <c r="A77" s="7"/>
    </row>
    <row r="78" spans="1:1" x14ac:dyDescent="0.2">
      <c r="A78" s="7"/>
    </row>
    <row r="79" spans="1:1" x14ac:dyDescent="0.2">
      <c r="A79" s="7"/>
    </row>
    <row r="80" spans="1:1" x14ac:dyDescent="0.2">
      <c r="A80" s="7"/>
    </row>
  </sheetData>
  <mergeCells count="2">
    <mergeCell ref="A6:F6"/>
    <mergeCell ref="B1:H1"/>
  </mergeCells>
  <phoneticPr fontId="1" type="noConversion"/>
  <pageMargins left="0.74803149606299213" right="0.74803149606299213" top="0.98425196850393704" bottom="0.98425196850393704" header="0.51181102362204722" footer="0.51181102362204722"/>
  <pageSetup paperSize="9" scale="44" orientation="portrait" verticalDpi="200" r:id="rId1"/>
  <headerFooter alignWithMargins="0">
    <oddFooter>&amp;CPrijzenblad Offerteleidraad Beheer, onderhoud en vervanging bouwkundige, elektrotechnische en werktuigbouwkundige elementen [Inschrijfstaat 2 Preventief onderhoud]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
  <sheetViews>
    <sheetView zoomScale="90" zoomScaleNormal="90" workbookViewId="0">
      <selection activeCell="A6" sqref="A6:F6"/>
    </sheetView>
  </sheetViews>
  <sheetFormatPr defaultColWidth="9.140625" defaultRowHeight="12.75" x14ac:dyDescent="0.2"/>
  <cols>
    <col min="1" max="1" width="25.42578125" style="13" customWidth="1"/>
    <col min="2" max="2" width="22.85546875" style="13" customWidth="1"/>
    <col min="3" max="3" width="18.5703125" style="13" customWidth="1"/>
    <col min="4" max="4" width="22.42578125" style="13" bestFit="1" customWidth="1"/>
    <col min="5" max="5" width="15.85546875" style="13" customWidth="1"/>
    <col min="6" max="6" width="10" style="13" customWidth="1"/>
    <col min="7" max="7" width="54.5703125" style="13" customWidth="1"/>
    <col min="8" max="8" width="19.42578125" style="13" customWidth="1"/>
    <col min="9" max="9" width="11.5703125" style="13" customWidth="1"/>
    <col min="10" max="16384" width="9.140625" style="13"/>
  </cols>
  <sheetData>
    <row r="1" spans="1:9" ht="95.25" customHeight="1" x14ac:dyDescent="0.2">
      <c r="A1" s="21" t="str">
        <f>Toelichting!A14</f>
        <v xml:space="preserve">Inschrijfstaat 3 - Wet- en regelgeving </v>
      </c>
      <c r="B1" s="251" t="str">
        <f>Toelichting!B14</f>
        <v>Vaste uitvoeringskosten voor het uitvoeren van keuringen en testen die uit oogpunt van wet- en regelgeving, normering en voorschriften, verplicht zijn om uit te voeren. Inclusief verbruiksmaterialen. Exclusief het uitvoeren van de daaruit voorkomende (herstel)werkzaamheden door een vakman ter plaatse = Correctief onderhoud (zie inschrijfstaat 5). Kostencalculatie uitwerken in elementenlijst ter onderbouwing na mogelijke gunning (zie elementenlijst).</v>
      </c>
      <c r="C1" s="254"/>
      <c r="D1" s="254"/>
      <c r="E1" s="254"/>
      <c r="F1" s="254"/>
      <c r="G1" s="254"/>
      <c r="H1" s="254"/>
      <c r="I1" s="48"/>
    </row>
    <row r="2" spans="1:9" x14ac:dyDescent="0.2">
      <c r="A2" s="13" t="s">
        <v>17</v>
      </c>
      <c r="B2" s="13" t="s">
        <v>17</v>
      </c>
    </row>
    <row r="3" spans="1:9" s="8" customFormat="1" ht="12.75" customHeight="1" x14ac:dyDescent="0.2">
      <c r="A3" s="42" t="s">
        <v>10</v>
      </c>
      <c r="B3" s="23"/>
      <c r="C3" s="23"/>
      <c r="D3" s="23"/>
      <c r="E3" s="43"/>
    </row>
    <row r="4" spans="1:9" s="8" customFormat="1" ht="12.75" customHeight="1" x14ac:dyDescent="0.2">
      <c r="A4" s="42"/>
      <c r="B4" s="43"/>
      <c r="C4" s="43"/>
      <c r="D4" s="44"/>
      <c r="E4" s="44"/>
    </row>
    <row r="5" spans="1:9" s="8" customFormat="1" ht="12.75" customHeight="1" x14ac:dyDescent="0.2">
      <c r="A5" s="13" t="s">
        <v>390</v>
      </c>
      <c r="B5" s="43"/>
      <c r="C5" s="43"/>
      <c r="D5" s="44"/>
      <c r="E5" s="44"/>
    </row>
    <row r="6" spans="1:9" x14ac:dyDescent="0.2">
      <c r="A6" s="253" t="s">
        <v>29</v>
      </c>
      <c r="B6" s="253"/>
      <c r="C6" s="253"/>
      <c r="D6" s="253"/>
      <c r="E6" s="253"/>
      <c r="F6" s="253"/>
    </row>
    <row r="7" spans="1:9" x14ac:dyDescent="0.2">
      <c r="A7" s="12" t="s">
        <v>27</v>
      </c>
      <c r="B7" s="12"/>
      <c r="C7" s="12"/>
      <c r="D7" s="12"/>
      <c r="E7" s="12"/>
      <c r="F7" s="12"/>
    </row>
    <row r="8" spans="1:9" x14ac:dyDescent="0.2">
      <c r="A8" s="12"/>
      <c r="B8" s="12"/>
      <c r="C8" s="12"/>
      <c r="D8" s="12"/>
      <c r="E8" s="12"/>
      <c r="F8" s="12"/>
    </row>
    <row r="9" spans="1:9" ht="16.5" thickBot="1" x14ac:dyDescent="0.3">
      <c r="A9" s="26"/>
    </row>
    <row r="10" spans="1:9" ht="26.25" thickBot="1" x14ac:dyDescent="0.25">
      <c r="A10" s="45" t="s">
        <v>28</v>
      </c>
      <c r="B10" s="28" t="s">
        <v>22</v>
      </c>
      <c r="C10" s="29" t="s">
        <v>38</v>
      </c>
    </row>
    <row r="11" spans="1:9" x14ac:dyDescent="0.2">
      <c r="A11" s="49" t="s">
        <v>30</v>
      </c>
      <c r="B11" s="31">
        <v>0</v>
      </c>
      <c r="C11" s="32">
        <f>(B11*8)</f>
        <v>0</v>
      </c>
    </row>
    <row r="12" spans="1:9" x14ac:dyDescent="0.2">
      <c r="A12" s="50"/>
      <c r="B12" s="34">
        <f>SUM(B11:B11)</f>
        <v>0</v>
      </c>
      <c r="C12" s="35">
        <f>SUM(C11:C11)</f>
        <v>0</v>
      </c>
    </row>
    <row r="13" spans="1:9" x14ac:dyDescent="0.2">
      <c r="A13" s="36"/>
      <c r="B13" s="36"/>
      <c r="C13" s="36"/>
      <c r="D13" s="36"/>
      <c r="E13" s="36"/>
      <c r="F13" s="37"/>
      <c r="G13" s="39"/>
      <c r="H13" s="40"/>
    </row>
  </sheetData>
  <mergeCells count="2">
    <mergeCell ref="A6:F6"/>
    <mergeCell ref="B1:H1"/>
  </mergeCells>
  <phoneticPr fontId="1" type="noConversion"/>
  <pageMargins left="0.74803149606299213" right="0.74803149606299213" top="0.98425196850393704" bottom="0.98425196850393704" header="0.51181102362204722" footer="0.51181102362204722"/>
  <pageSetup paperSize="9" scale="46" orientation="portrait" verticalDpi="200" r:id="rId1"/>
  <headerFooter alignWithMargins="0">
    <oddFooter>&amp;CPrijzenblad Offerteleidraad Beheer, onderhoud en vervanging bouwkundige, elektrotechnische en werktuigbouwkundige elementen [Inschrijfstaat 3 Wet- en regelgeving]</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85"/>
  <sheetViews>
    <sheetView zoomScale="70" zoomScaleNormal="70" zoomScaleSheetLayoutView="40" workbookViewId="0">
      <selection activeCell="A8" sqref="A8"/>
    </sheetView>
  </sheetViews>
  <sheetFormatPr defaultRowHeight="12.75" x14ac:dyDescent="0.2"/>
  <cols>
    <col min="1" max="1" width="27.85546875" style="233" customWidth="1"/>
    <col min="2" max="2" width="38.42578125" style="234" customWidth="1"/>
    <col min="3" max="3" width="51.140625" style="235" bestFit="1" customWidth="1"/>
    <col min="4" max="4" width="14.85546875" style="235" bestFit="1" customWidth="1"/>
    <col min="5" max="5" width="11.7109375" style="235" customWidth="1"/>
    <col min="6" max="6" width="31.28515625" style="235" customWidth="1"/>
    <col min="7" max="7" width="10.7109375" style="235" customWidth="1"/>
    <col min="8" max="8" width="6.7109375" style="236" customWidth="1"/>
    <col min="9" max="10" width="7.42578125" style="236" customWidth="1"/>
    <col min="11" max="11" width="55.7109375" style="235" customWidth="1"/>
    <col min="12" max="12" width="34.5703125" style="235" customWidth="1"/>
    <col min="13" max="13" width="7.7109375" style="235" customWidth="1"/>
    <col min="14" max="14" width="7.7109375" style="237" customWidth="1"/>
    <col min="15" max="15" width="7.7109375" style="235" customWidth="1"/>
    <col min="16" max="17" width="5.7109375" style="235" customWidth="1"/>
    <col min="18" max="18" width="8.7109375" style="235" customWidth="1"/>
    <col min="19" max="19" width="6.42578125" style="235" customWidth="1"/>
    <col min="20" max="20" width="8.7109375" style="235" customWidth="1"/>
    <col min="21" max="21" width="5.7109375" style="235" customWidth="1"/>
    <col min="22" max="22" width="9.42578125" style="235" customWidth="1"/>
    <col min="23" max="23" width="62" style="235" customWidth="1"/>
    <col min="24" max="26" width="12.7109375" style="236" customWidth="1"/>
    <col min="27" max="27" width="1.7109375" style="238" customWidth="1"/>
    <col min="28" max="28" width="13.28515625" style="239" customWidth="1"/>
    <col min="29" max="29" width="14.85546875" style="239" customWidth="1"/>
    <col min="30" max="35" width="12.7109375" style="239" customWidth="1"/>
    <col min="36" max="36" width="20.85546875" style="240" bestFit="1" customWidth="1"/>
    <col min="37" max="37" width="9.140625" customWidth="1"/>
  </cols>
  <sheetData>
    <row r="1" spans="1:36" s="13" customFormat="1" ht="95.25" customHeight="1" x14ac:dyDescent="0.2">
      <c r="A1" s="21" t="str">
        <f>Toelichting!A15</f>
        <v>Inschrijfstaat 4 - Vervangingskosten 2018 - 2025</v>
      </c>
      <c r="B1" s="251" t="str">
        <f>Toelichting!B15</f>
        <v>Indicatieve inschrijfstaat ten behoeve van prijsvorming = input voor berekening fictieve aanneemsom over een periode van 8 jaar. De bedragen - betreffende totaalbedragen voor het uitvoeren van de geplande werkzaamheden (loonkosten, materiaalkosten en projectleiding/coördinatie) zijn richtinggevend qua prijs voor de werkelijke uitvoering.</v>
      </c>
      <c r="C1" s="254"/>
      <c r="D1" s="254"/>
      <c r="E1" s="254"/>
      <c r="F1" s="254"/>
      <c r="G1" s="254"/>
      <c r="H1" s="254"/>
      <c r="I1" s="85"/>
    </row>
    <row r="2" spans="1:36" s="13" customFormat="1" x14ac:dyDescent="0.2">
      <c r="A2" s="13" t="s">
        <v>17</v>
      </c>
      <c r="B2" s="13" t="s">
        <v>17</v>
      </c>
    </row>
    <row r="3" spans="1:36" s="8" customFormat="1" ht="12.75" customHeight="1" x14ac:dyDescent="0.2">
      <c r="A3" s="42" t="s">
        <v>10</v>
      </c>
      <c r="B3" s="23"/>
      <c r="C3" s="23"/>
      <c r="D3" s="23"/>
      <c r="E3" s="43"/>
    </row>
    <row r="4" spans="1:36" s="8" customFormat="1" ht="12.75" customHeight="1" x14ac:dyDescent="0.2">
      <c r="A4" s="42"/>
      <c r="B4" s="43"/>
      <c r="C4" s="43"/>
      <c r="D4" s="44"/>
      <c r="E4" s="44"/>
    </row>
    <row r="5" spans="1:36" s="8" customFormat="1" ht="12.75" customHeight="1" x14ac:dyDescent="0.2">
      <c r="A5" s="13" t="s">
        <v>390</v>
      </c>
      <c r="B5" s="244"/>
      <c r="C5" s="244"/>
      <c r="D5" s="7"/>
      <c r="E5" s="7"/>
      <c r="F5" s="13"/>
    </row>
    <row r="6" spans="1:36" s="13" customFormat="1" x14ac:dyDescent="0.2">
      <c r="A6" s="252" t="s">
        <v>372</v>
      </c>
      <c r="B6" s="252"/>
      <c r="C6" s="252"/>
      <c r="D6" s="252"/>
      <c r="E6" s="252"/>
      <c r="F6" s="252"/>
      <c r="G6" s="252"/>
      <c r="H6" s="252"/>
      <c r="I6" s="252"/>
      <c r="J6" s="252"/>
      <c r="K6" s="252"/>
    </row>
    <row r="7" spans="1:36" s="13" customFormat="1" ht="13.5" customHeight="1" x14ac:dyDescent="0.2">
      <c r="A7" s="12" t="s">
        <v>394</v>
      </c>
      <c r="B7" s="12"/>
      <c r="C7" s="12"/>
      <c r="D7" s="12"/>
      <c r="E7" s="12"/>
      <c r="F7" s="12"/>
    </row>
    <row r="8" spans="1:36" s="13" customFormat="1" x14ac:dyDescent="0.2">
      <c r="A8" s="12" t="s">
        <v>371</v>
      </c>
      <c r="B8" s="12"/>
      <c r="C8" s="12"/>
      <c r="D8" s="12"/>
      <c r="E8" s="12"/>
      <c r="F8" s="12"/>
    </row>
    <row r="9" spans="1:36" s="13" customFormat="1" ht="16.5" thickBot="1" x14ac:dyDescent="0.3">
      <c r="A9" s="26"/>
    </row>
    <row r="10" spans="1:36" s="13" customFormat="1" ht="26.25" thickBot="1" x14ac:dyDescent="0.25">
      <c r="A10" s="45" t="s">
        <v>28</v>
      </c>
      <c r="B10" s="28" t="s">
        <v>370</v>
      </c>
    </row>
    <row r="11" spans="1:36" s="13" customFormat="1" x14ac:dyDescent="0.2">
      <c r="A11" s="49" t="s">
        <v>30</v>
      </c>
      <c r="B11" s="32">
        <f>AJ23</f>
        <v>0</v>
      </c>
    </row>
    <row r="12" spans="1:36" s="13" customFormat="1" x14ac:dyDescent="0.2">
      <c r="A12" s="50"/>
      <c r="B12" s="35">
        <f>SUM(B11:B11)</f>
        <v>0</v>
      </c>
    </row>
    <row r="14" spans="1:36" ht="13.5" thickBot="1" x14ac:dyDescent="0.25"/>
    <row r="15" spans="1:36" ht="20.100000000000001" customHeight="1" thickBot="1" x14ac:dyDescent="0.25">
      <c r="A15" s="258" t="s">
        <v>50</v>
      </c>
      <c r="B15" s="259"/>
      <c r="C15" s="259"/>
      <c r="D15" s="259"/>
      <c r="E15" s="259"/>
      <c r="F15" s="259"/>
      <c r="G15" s="259"/>
      <c r="H15" s="259"/>
      <c r="I15" s="259"/>
      <c r="J15" s="260"/>
      <c r="K15" s="261"/>
      <c r="L15" s="262"/>
      <c r="M15" s="262"/>
      <c r="N15" s="261" t="s">
        <v>17</v>
      </c>
      <c r="O15" s="262"/>
      <c r="P15" s="262"/>
      <c r="Q15" s="262"/>
      <c r="R15" s="262"/>
      <c r="S15" s="262"/>
      <c r="T15" s="262"/>
      <c r="U15" s="262"/>
      <c r="V15" s="262"/>
      <c r="W15" s="262"/>
      <c r="X15" s="262"/>
      <c r="Y15" s="262"/>
      <c r="Z15" s="262"/>
      <c r="AA15" s="108"/>
      <c r="AB15" s="109"/>
      <c r="AC15" s="109"/>
      <c r="AD15" s="109"/>
      <c r="AE15" s="109"/>
      <c r="AF15" s="109"/>
      <c r="AG15" s="109"/>
      <c r="AH15" s="109"/>
      <c r="AI15" s="109"/>
      <c r="AJ15" s="110"/>
    </row>
    <row r="16" spans="1:36" ht="13.5" customHeight="1" x14ac:dyDescent="0.2">
      <c r="A16" s="263"/>
      <c r="B16" s="111" t="s">
        <v>17</v>
      </c>
      <c r="C16" s="265"/>
      <c r="D16" s="112"/>
      <c r="E16" s="268" t="s">
        <v>51</v>
      </c>
      <c r="F16" s="269"/>
      <c r="G16" s="269"/>
      <c r="H16" s="269"/>
      <c r="I16" s="269"/>
      <c r="J16" s="270"/>
      <c r="K16" s="271" t="s">
        <v>52</v>
      </c>
      <c r="L16" s="272"/>
      <c r="M16" s="273"/>
      <c r="N16" s="271" t="s">
        <v>53</v>
      </c>
      <c r="O16" s="272"/>
      <c r="P16" s="272"/>
      <c r="Q16" s="272"/>
      <c r="R16" s="272"/>
      <c r="S16" s="272"/>
      <c r="T16" s="272"/>
      <c r="U16" s="272"/>
      <c r="V16" s="272"/>
      <c r="W16" s="272"/>
      <c r="X16" s="272"/>
      <c r="Y16" s="272"/>
      <c r="Z16" s="272"/>
      <c r="AA16" s="113"/>
      <c r="AB16" s="269"/>
      <c r="AC16" s="269"/>
      <c r="AD16" s="114"/>
      <c r="AE16" s="114"/>
      <c r="AF16" s="114"/>
      <c r="AG16" s="114"/>
      <c r="AH16" s="114"/>
      <c r="AI16" s="114"/>
      <c r="AJ16" s="115"/>
    </row>
    <row r="17" spans="1:36" ht="15" customHeight="1" x14ac:dyDescent="0.2">
      <c r="A17" s="264"/>
      <c r="B17" s="116"/>
      <c r="C17" s="266"/>
      <c r="D17" s="117" t="s">
        <v>54</v>
      </c>
      <c r="E17" s="274" t="s">
        <v>55</v>
      </c>
      <c r="F17" s="275"/>
      <c r="G17" s="275"/>
      <c r="H17" s="275"/>
      <c r="I17" s="275"/>
      <c r="J17" s="276"/>
      <c r="K17" s="117" t="s">
        <v>56</v>
      </c>
      <c r="L17" s="303">
        <v>42767</v>
      </c>
      <c r="M17" s="304"/>
      <c r="N17" s="279"/>
      <c r="O17" s="256"/>
      <c r="P17" s="256"/>
      <c r="Q17" s="256"/>
      <c r="R17" s="255"/>
      <c r="S17" s="256"/>
      <c r="T17" s="256"/>
      <c r="U17" s="256"/>
      <c r="V17" s="256"/>
      <c r="W17" s="256"/>
      <c r="X17" s="256"/>
      <c r="Y17" s="256"/>
      <c r="Z17" s="256"/>
      <c r="AA17" s="113"/>
      <c r="AB17" s="257"/>
      <c r="AC17" s="257"/>
      <c r="AD17" s="114"/>
      <c r="AE17" s="114"/>
      <c r="AF17" s="114"/>
      <c r="AG17" s="114"/>
      <c r="AH17" s="114"/>
      <c r="AI17" s="114"/>
      <c r="AJ17" s="115"/>
    </row>
    <row r="18" spans="1:36" ht="15" customHeight="1" x14ac:dyDescent="0.2">
      <c r="A18" s="264"/>
      <c r="B18" s="116"/>
      <c r="C18" s="266"/>
      <c r="D18" s="117" t="s">
        <v>57</v>
      </c>
      <c r="E18" s="274" t="s">
        <v>58</v>
      </c>
      <c r="F18" s="275"/>
      <c r="G18" s="275"/>
      <c r="H18" s="275"/>
      <c r="I18" s="275"/>
      <c r="J18" s="276"/>
      <c r="K18" s="117" t="s">
        <v>59</v>
      </c>
      <c r="L18" s="277" t="s">
        <v>58</v>
      </c>
      <c r="M18" s="278"/>
      <c r="N18" s="279"/>
      <c r="O18" s="256"/>
      <c r="P18" s="256"/>
      <c r="Q18" s="256"/>
      <c r="R18" s="255"/>
      <c r="S18" s="256"/>
      <c r="T18" s="256"/>
      <c r="U18" s="256"/>
      <c r="V18" s="256"/>
      <c r="W18" s="256"/>
      <c r="X18" s="256"/>
      <c r="Y18" s="256"/>
      <c r="Z18" s="256"/>
      <c r="AA18" s="113"/>
      <c r="AB18" s="257"/>
      <c r="AC18" s="257"/>
      <c r="AD18" s="114"/>
      <c r="AE18" s="114"/>
      <c r="AF18" s="114"/>
      <c r="AG18" s="114"/>
      <c r="AH18" s="114"/>
      <c r="AI18" s="114"/>
      <c r="AJ18" s="115"/>
    </row>
    <row r="19" spans="1:36" ht="15" customHeight="1" thickBot="1" x14ac:dyDescent="0.25">
      <c r="A19" s="264"/>
      <c r="B19" s="116"/>
      <c r="C19" s="266"/>
      <c r="D19" s="117" t="s">
        <v>60</v>
      </c>
      <c r="E19" s="274" t="s">
        <v>61</v>
      </c>
      <c r="F19" s="275"/>
      <c r="G19" s="275"/>
      <c r="H19" s="275"/>
      <c r="I19" s="275"/>
      <c r="J19" s="276"/>
      <c r="K19" s="117" t="s">
        <v>62</v>
      </c>
      <c r="L19" s="305" t="s">
        <v>58</v>
      </c>
      <c r="M19" s="276"/>
      <c r="N19" s="279"/>
      <c r="O19" s="256"/>
      <c r="P19" s="256"/>
      <c r="Q19" s="256"/>
      <c r="R19" s="255"/>
      <c r="S19" s="256"/>
      <c r="T19" s="256"/>
      <c r="U19" s="256"/>
      <c r="V19" s="256"/>
      <c r="W19" s="256"/>
      <c r="X19" s="256"/>
      <c r="Y19" s="256"/>
      <c r="Z19" s="256"/>
      <c r="AA19" s="113"/>
      <c r="AB19" s="300"/>
      <c r="AC19" s="300"/>
      <c r="AD19" s="118"/>
      <c r="AE19" s="118"/>
      <c r="AF19" s="118"/>
      <c r="AG19" s="118"/>
      <c r="AH19" s="118"/>
      <c r="AI19" s="118"/>
      <c r="AJ19" s="115"/>
    </row>
    <row r="20" spans="1:36" ht="15" customHeight="1" thickBot="1" x14ac:dyDescent="0.25">
      <c r="A20" s="264"/>
      <c r="B20" s="116"/>
      <c r="C20" s="267"/>
      <c r="D20" s="119" t="s">
        <v>63</v>
      </c>
      <c r="E20" s="293" t="s">
        <v>64</v>
      </c>
      <c r="F20" s="294"/>
      <c r="G20" s="294"/>
      <c r="H20" s="294"/>
      <c r="I20" s="294"/>
      <c r="J20" s="295"/>
      <c r="K20" s="119" t="s">
        <v>65</v>
      </c>
      <c r="L20" s="296" t="s">
        <v>58</v>
      </c>
      <c r="M20" s="295"/>
      <c r="N20" s="297"/>
      <c r="O20" s="298"/>
      <c r="P20" s="298"/>
      <c r="Q20" s="298"/>
      <c r="R20" s="299"/>
      <c r="S20" s="298"/>
      <c r="T20" s="298"/>
      <c r="U20" s="298"/>
      <c r="V20" s="298"/>
      <c r="W20" s="298"/>
      <c r="X20" s="298"/>
      <c r="Y20" s="298"/>
      <c r="Z20" s="298"/>
      <c r="AA20" s="113"/>
      <c r="AB20" s="301"/>
      <c r="AC20" s="302"/>
      <c r="AD20" s="120"/>
      <c r="AE20" s="120"/>
      <c r="AF20" s="120"/>
      <c r="AG20" s="120"/>
      <c r="AH20" s="120"/>
      <c r="AI20" s="120"/>
      <c r="AJ20" s="121" t="s">
        <v>66</v>
      </c>
    </row>
    <row r="21" spans="1:36" ht="20.100000000000001" customHeight="1" x14ac:dyDescent="0.2">
      <c r="A21" s="122" t="s">
        <v>67</v>
      </c>
      <c r="B21" s="122" t="s">
        <v>68</v>
      </c>
      <c r="C21" s="122" t="s">
        <v>69</v>
      </c>
      <c r="D21" s="122" t="s">
        <v>70</v>
      </c>
      <c r="E21" s="122" t="s">
        <v>71</v>
      </c>
      <c r="F21" s="123" t="s">
        <v>72</v>
      </c>
      <c r="G21" s="124" t="s">
        <v>73</v>
      </c>
      <c r="H21" s="125" t="s">
        <v>74</v>
      </c>
      <c r="I21" s="126" t="s">
        <v>75</v>
      </c>
      <c r="J21" s="126" t="s">
        <v>76</v>
      </c>
      <c r="K21" s="127" t="s">
        <v>77</v>
      </c>
      <c r="L21" s="128" t="s">
        <v>78</v>
      </c>
      <c r="M21" s="129" t="s">
        <v>79</v>
      </c>
      <c r="N21" s="130" t="s">
        <v>80</v>
      </c>
      <c r="O21" s="125" t="s">
        <v>81</v>
      </c>
      <c r="P21" s="131" t="s">
        <v>82</v>
      </c>
      <c r="Q21" s="132" t="s">
        <v>83</v>
      </c>
      <c r="R21" s="133" t="s">
        <v>84</v>
      </c>
      <c r="S21" s="133" t="s">
        <v>85</v>
      </c>
      <c r="T21" s="134" t="s">
        <v>86</v>
      </c>
      <c r="U21" s="135" t="s">
        <v>87</v>
      </c>
      <c r="V21" s="122" t="s">
        <v>88</v>
      </c>
      <c r="W21" s="136" t="s">
        <v>89</v>
      </c>
      <c r="X21" s="271" t="s">
        <v>90</v>
      </c>
      <c r="Y21" s="272"/>
      <c r="Z21" s="273"/>
      <c r="AA21" s="113"/>
      <c r="AB21" s="289">
        <v>2018</v>
      </c>
      <c r="AC21" s="289">
        <v>2019</v>
      </c>
      <c r="AD21" s="291">
        <v>2020</v>
      </c>
      <c r="AE21" s="287">
        <v>2021</v>
      </c>
      <c r="AF21" s="287">
        <v>2022</v>
      </c>
      <c r="AG21" s="287">
        <v>2023</v>
      </c>
      <c r="AH21" s="287">
        <v>2024</v>
      </c>
      <c r="AI21" s="287">
        <v>2025</v>
      </c>
      <c r="AJ21" s="280" t="s">
        <v>91</v>
      </c>
    </row>
    <row r="22" spans="1:36" ht="31.5" customHeight="1" thickBot="1" x14ac:dyDescent="0.25">
      <c r="A22" s="137"/>
      <c r="B22" s="137"/>
      <c r="C22" s="137"/>
      <c r="D22" s="137"/>
      <c r="E22" s="137"/>
      <c r="F22" s="138"/>
      <c r="G22" s="139"/>
      <c r="H22" s="140"/>
      <c r="I22" s="140"/>
      <c r="J22" s="140"/>
      <c r="K22" s="141"/>
      <c r="L22" s="142"/>
      <c r="M22" s="143"/>
      <c r="N22" s="282"/>
      <c r="O22" s="283"/>
      <c r="P22" s="131"/>
      <c r="Q22" s="144"/>
      <c r="R22" s="145"/>
      <c r="S22" s="146"/>
      <c r="T22" s="147"/>
      <c r="U22" s="137"/>
      <c r="V22" s="137"/>
      <c r="W22" s="137"/>
      <c r="X22" s="148" t="s">
        <v>92</v>
      </c>
      <c r="Y22" s="149" t="s">
        <v>93</v>
      </c>
      <c r="Z22" s="149" t="s">
        <v>94</v>
      </c>
      <c r="AA22" s="113"/>
      <c r="AB22" s="290"/>
      <c r="AC22" s="290"/>
      <c r="AD22" s="292"/>
      <c r="AE22" s="288"/>
      <c r="AF22" s="288"/>
      <c r="AG22" s="288"/>
      <c r="AH22" s="288"/>
      <c r="AI22" s="288"/>
      <c r="AJ22" s="281"/>
    </row>
    <row r="23" spans="1:36" ht="30" customHeight="1" thickTop="1" thickBot="1" x14ac:dyDescent="0.25">
      <c r="A23" s="284"/>
      <c r="B23" s="285"/>
      <c r="C23" s="285"/>
      <c r="D23" s="285"/>
      <c r="E23" s="150"/>
      <c r="F23" s="285" t="s">
        <v>17</v>
      </c>
      <c r="G23" s="285"/>
      <c r="H23" s="285"/>
      <c r="I23" s="285"/>
      <c r="J23" s="285"/>
      <c r="K23" s="285"/>
      <c r="L23" s="285"/>
      <c r="M23" s="285"/>
      <c r="N23" s="285"/>
      <c r="O23" s="285"/>
      <c r="P23" s="285"/>
      <c r="Q23" s="285"/>
      <c r="R23" s="285"/>
      <c r="S23" s="285"/>
      <c r="T23" s="285"/>
      <c r="U23" s="285"/>
      <c r="V23" s="285"/>
      <c r="W23" s="285"/>
      <c r="X23" s="285"/>
      <c r="Y23" s="285"/>
      <c r="Z23" s="286"/>
      <c r="AA23" s="151"/>
      <c r="AB23" s="152">
        <f t="shared" ref="AB23:AJ23" si="0">SUM(AB24:AB123)</f>
        <v>0</v>
      </c>
      <c r="AC23" s="152">
        <f t="shared" si="0"/>
        <v>0</v>
      </c>
      <c r="AD23" s="152">
        <f t="shared" si="0"/>
        <v>0</v>
      </c>
      <c r="AE23" s="152">
        <f t="shared" si="0"/>
        <v>0</v>
      </c>
      <c r="AF23" s="152">
        <f t="shared" si="0"/>
        <v>0</v>
      </c>
      <c r="AG23" s="152">
        <f t="shared" si="0"/>
        <v>0</v>
      </c>
      <c r="AH23" s="152">
        <f t="shared" si="0"/>
        <v>0</v>
      </c>
      <c r="AI23" s="152">
        <f t="shared" si="0"/>
        <v>0</v>
      </c>
      <c r="AJ23" s="152">
        <f t="shared" si="0"/>
        <v>0</v>
      </c>
    </row>
    <row r="24" spans="1:36" ht="30" customHeight="1" x14ac:dyDescent="0.2">
      <c r="A24" s="153"/>
      <c r="B24" s="154"/>
      <c r="C24" s="155"/>
      <c r="D24" s="155"/>
      <c r="E24" s="156"/>
      <c r="F24" s="157"/>
      <c r="G24" s="158"/>
      <c r="H24" s="159"/>
      <c r="I24" s="159"/>
      <c r="J24" s="159"/>
      <c r="K24" s="160"/>
      <c r="L24" s="161"/>
      <c r="M24" s="162"/>
      <c r="N24" s="163"/>
      <c r="O24" s="164"/>
      <c r="P24" s="165"/>
      <c r="Q24" s="159"/>
      <c r="R24" s="166"/>
      <c r="S24" s="167"/>
      <c r="T24" s="168"/>
      <c r="U24" s="169"/>
      <c r="V24" s="170"/>
      <c r="W24" s="160"/>
      <c r="X24" s="171"/>
      <c r="Y24" s="172"/>
      <c r="Z24" s="173"/>
      <c r="AA24" s="174"/>
      <c r="AB24" s="175"/>
      <c r="AC24" s="175"/>
      <c r="AD24" s="176"/>
      <c r="AE24" s="177" t="s">
        <v>17</v>
      </c>
      <c r="AF24" s="177" t="s">
        <v>17</v>
      </c>
      <c r="AG24" s="177"/>
      <c r="AH24" s="177"/>
      <c r="AI24" s="177"/>
      <c r="AJ24" s="178"/>
    </row>
    <row r="25" spans="1:36" ht="30" customHeight="1" x14ac:dyDescent="0.2">
      <c r="A25" s="179">
        <v>1</v>
      </c>
      <c r="B25" s="180" t="s">
        <v>95</v>
      </c>
      <c r="C25" s="181" t="s">
        <v>96</v>
      </c>
      <c r="D25" s="181" t="s">
        <v>58</v>
      </c>
      <c r="E25" s="182">
        <v>420000</v>
      </c>
      <c r="F25" s="157" t="s">
        <v>97</v>
      </c>
      <c r="G25" s="183">
        <v>1250</v>
      </c>
      <c r="H25" s="184" t="s">
        <v>98</v>
      </c>
      <c r="I25" s="185" t="s">
        <v>99</v>
      </c>
      <c r="J25" s="185" t="s">
        <v>100</v>
      </c>
      <c r="K25" s="186" t="s">
        <v>58</v>
      </c>
      <c r="L25" s="187" t="s">
        <v>58</v>
      </c>
      <c r="M25" s="188" t="s">
        <v>58</v>
      </c>
      <c r="N25" s="189" t="s">
        <v>58</v>
      </c>
      <c r="O25" s="190" t="s">
        <v>58</v>
      </c>
      <c r="P25" s="157" t="s">
        <v>58</v>
      </c>
      <c r="Q25" s="191">
        <v>2</v>
      </c>
      <c r="R25" s="192">
        <v>2099</v>
      </c>
      <c r="S25" s="193" t="s">
        <v>58</v>
      </c>
      <c r="T25" s="190" t="s">
        <v>101</v>
      </c>
      <c r="U25" s="194">
        <v>2</v>
      </c>
      <c r="V25" s="195" t="s">
        <v>58</v>
      </c>
      <c r="W25" s="196" t="s">
        <v>102</v>
      </c>
      <c r="X25" s="197" t="s">
        <v>103</v>
      </c>
      <c r="Y25" s="198" t="s">
        <v>104</v>
      </c>
      <c r="Z25" s="199" t="s">
        <v>58</v>
      </c>
      <c r="AA25" s="174"/>
      <c r="AB25" s="200"/>
      <c r="AC25" s="200"/>
      <c r="AD25" s="200"/>
      <c r="AE25" s="200"/>
      <c r="AF25" s="200"/>
      <c r="AG25" s="200"/>
      <c r="AH25" s="200"/>
      <c r="AI25" s="200"/>
      <c r="AJ25" s="201">
        <f>SUM(AB25:AI25)</f>
        <v>0</v>
      </c>
    </row>
    <row r="26" spans="1:36" ht="30" customHeight="1" x14ac:dyDescent="0.2">
      <c r="A26" s="179">
        <v>2</v>
      </c>
      <c r="B26" s="180" t="s">
        <v>95</v>
      </c>
      <c r="C26" s="181" t="s">
        <v>96</v>
      </c>
      <c r="D26" s="181" t="s">
        <v>58</v>
      </c>
      <c r="E26" s="182">
        <v>320000</v>
      </c>
      <c r="F26" s="157" t="s">
        <v>105</v>
      </c>
      <c r="G26" s="183">
        <v>12409</v>
      </c>
      <c r="H26" s="184" t="s">
        <v>106</v>
      </c>
      <c r="I26" s="185" t="s">
        <v>99</v>
      </c>
      <c r="J26" s="185" t="s">
        <v>100</v>
      </c>
      <c r="K26" s="186" t="s">
        <v>58</v>
      </c>
      <c r="L26" s="187" t="s">
        <v>58</v>
      </c>
      <c r="M26" s="188" t="s">
        <v>58</v>
      </c>
      <c r="N26" s="189" t="s">
        <v>58</v>
      </c>
      <c r="O26" s="190" t="s">
        <v>58</v>
      </c>
      <c r="P26" s="157" t="s">
        <v>58</v>
      </c>
      <c r="Q26" s="191">
        <v>2</v>
      </c>
      <c r="R26" s="192">
        <v>2099</v>
      </c>
      <c r="S26" s="193" t="s">
        <v>58</v>
      </c>
      <c r="T26" s="190" t="s">
        <v>101</v>
      </c>
      <c r="U26" s="194">
        <v>2</v>
      </c>
      <c r="V26" s="195" t="s">
        <v>58</v>
      </c>
      <c r="W26" s="196" t="s">
        <v>107</v>
      </c>
      <c r="X26" s="197" t="s">
        <v>103</v>
      </c>
      <c r="Y26" s="198" t="s">
        <v>104</v>
      </c>
      <c r="Z26" s="199" t="s">
        <v>58</v>
      </c>
      <c r="AA26" s="174"/>
      <c r="AB26" s="200"/>
      <c r="AC26" s="200"/>
      <c r="AD26" s="200"/>
      <c r="AE26" s="200"/>
      <c r="AF26" s="200"/>
      <c r="AG26" s="200"/>
      <c r="AH26" s="200"/>
      <c r="AI26" s="200"/>
      <c r="AJ26" s="201">
        <f t="shared" ref="AJ26:AJ89" si="1">SUM(AB26:AI26)</f>
        <v>0</v>
      </c>
    </row>
    <row r="27" spans="1:36" ht="30" customHeight="1" x14ac:dyDescent="0.2">
      <c r="A27" s="179">
        <v>3</v>
      </c>
      <c r="B27" s="180" t="s">
        <v>95</v>
      </c>
      <c r="C27" s="181" t="s">
        <v>96</v>
      </c>
      <c r="D27" s="181" t="s">
        <v>58</v>
      </c>
      <c r="E27" s="182">
        <v>320000</v>
      </c>
      <c r="F27" s="157" t="s">
        <v>105</v>
      </c>
      <c r="G27" s="183">
        <v>12409</v>
      </c>
      <c r="H27" s="184" t="s">
        <v>106</v>
      </c>
      <c r="I27" s="185" t="s">
        <v>99</v>
      </c>
      <c r="J27" s="185" t="s">
        <v>100</v>
      </c>
      <c r="K27" s="186" t="s">
        <v>108</v>
      </c>
      <c r="L27" s="187" t="s">
        <v>58</v>
      </c>
      <c r="M27" s="188" t="s">
        <v>58</v>
      </c>
      <c r="N27" s="189" t="s">
        <v>58</v>
      </c>
      <c r="O27" s="190" t="s">
        <v>58</v>
      </c>
      <c r="P27" s="157" t="s">
        <v>58</v>
      </c>
      <c r="Q27" s="191">
        <v>2</v>
      </c>
      <c r="R27" s="192">
        <v>2099</v>
      </c>
      <c r="S27" s="193" t="s">
        <v>58</v>
      </c>
      <c r="T27" s="190" t="s">
        <v>101</v>
      </c>
      <c r="U27" s="194">
        <v>2</v>
      </c>
      <c r="V27" s="195" t="s">
        <v>58</v>
      </c>
      <c r="W27" s="196" t="s">
        <v>109</v>
      </c>
      <c r="X27" s="197" t="s">
        <v>103</v>
      </c>
      <c r="Y27" s="198" t="s">
        <v>104</v>
      </c>
      <c r="Z27" s="199" t="s">
        <v>58</v>
      </c>
      <c r="AA27" s="174"/>
      <c r="AB27" s="200"/>
      <c r="AC27" s="200"/>
      <c r="AD27" s="200"/>
      <c r="AE27" s="200"/>
      <c r="AF27" s="200"/>
      <c r="AG27" s="200"/>
      <c r="AH27" s="200"/>
      <c r="AI27" s="200"/>
      <c r="AJ27" s="201">
        <f t="shared" si="1"/>
        <v>0</v>
      </c>
    </row>
    <row r="28" spans="1:36" ht="30" customHeight="1" x14ac:dyDescent="0.2">
      <c r="A28" s="179">
        <v>4</v>
      </c>
      <c r="B28" s="180" t="s">
        <v>95</v>
      </c>
      <c r="C28" s="181" t="s">
        <v>96</v>
      </c>
      <c r="D28" s="181" t="s">
        <v>58</v>
      </c>
      <c r="E28" s="182">
        <v>432019</v>
      </c>
      <c r="F28" s="157" t="s">
        <v>110</v>
      </c>
      <c r="G28" s="183" t="s">
        <v>58</v>
      </c>
      <c r="H28" s="184" t="s">
        <v>98</v>
      </c>
      <c r="I28" s="185" t="s">
        <v>99</v>
      </c>
      <c r="J28" s="185" t="s">
        <v>100</v>
      </c>
      <c r="K28" s="186" t="s">
        <v>58</v>
      </c>
      <c r="L28" s="187" t="s">
        <v>58</v>
      </c>
      <c r="M28" s="188" t="s">
        <v>58</v>
      </c>
      <c r="N28" s="189" t="s">
        <v>58</v>
      </c>
      <c r="O28" s="190" t="s">
        <v>58</v>
      </c>
      <c r="P28" s="157" t="s">
        <v>58</v>
      </c>
      <c r="Q28" s="191">
        <v>2</v>
      </c>
      <c r="R28" s="192">
        <v>2099</v>
      </c>
      <c r="S28" s="193" t="s">
        <v>58</v>
      </c>
      <c r="T28" s="190" t="s">
        <v>101</v>
      </c>
      <c r="U28" s="194">
        <v>2</v>
      </c>
      <c r="V28" s="195" t="s">
        <v>58</v>
      </c>
      <c r="W28" s="196" t="s">
        <v>111</v>
      </c>
      <c r="X28" s="197" t="s">
        <v>103</v>
      </c>
      <c r="Y28" s="198" t="s">
        <v>58</v>
      </c>
      <c r="Z28" s="199" t="s">
        <v>58</v>
      </c>
      <c r="AA28" s="174"/>
      <c r="AB28" s="200"/>
      <c r="AC28" s="200"/>
      <c r="AD28" s="200"/>
      <c r="AE28" s="200"/>
      <c r="AF28" s="200"/>
      <c r="AG28" s="200"/>
      <c r="AH28" s="200"/>
      <c r="AI28" s="200"/>
      <c r="AJ28" s="201">
        <f t="shared" si="1"/>
        <v>0</v>
      </c>
    </row>
    <row r="29" spans="1:36" ht="30" customHeight="1" x14ac:dyDescent="0.2">
      <c r="A29" s="179">
        <v>5</v>
      </c>
      <c r="B29" s="180" t="s">
        <v>95</v>
      </c>
      <c r="C29" s="181" t="s">
        <v>96</v>
      </c>
      <c r="D29" s="181" t="s">
        <v>58</v>
      </c>
      <c r="E29" s="182">
        <v>432009</v>
      </c>
      <c r="F29" s="157" t="s">
        <v>112</v>
      </c>
      <c r="G29" s="183" t="s">
        <v>58</v>
      </c>
      <c r="H29" s="184" t="s">
        <v>98</v>
      </c>
      <c r="I29" s="185" t="s">
        <v>99</v>
      </c>
      <c r="J29" s="185" t="s">
        <v>100</v>
      </c>
      <c r="K29" s="186" t="s">
        <v>58</v>
      </c>
      <c r="L29" s="187" t="s">
        <v>58</v>
      </c>
      <c r="M29" s="188" t="s">
        <v>58</v>
      </c>
      <c r="N29" s="189" t="s">
        <v>58</v>
      </c>
      <c r="O29" s="190" t="s">
        <v>58</v>
      </c>
      <c r="P29" s="157" t="s">
        <v>58</v>
      </c>
      <c r="Q29" s="191">
        <v>2</v>
      </c>
      <c r="R29" s="192">
        <v>2099</v>
      </c>
      <c r="S29" s="193" t="s">
        <v>58</v>
      </c>
      <c r="T29" s="190" t="s">
        <v>101</v>
      </c>
      <c r="U29" s="194">
        <v>2</v>
      </c>
      <c r="V29" s="195" t="s">
        <v>58</v>
      </c>
      <c r="W29" s="196" t="s">
        <v>113</v>
      </c>
      <c r="X29" s="197" t="s">
        <v>103</v>
      </c>
      <c r="Y29" s="198" t="s">
        <v>58</v>
      </c>
      <c r="Z29" s="199" t="s">
        <v>58</v>
      </c>
      <c r="AA29" s="174"/>
      <c r="AB29" s="200"/>
      <c r="AC29" s="200"/>
      <c r="AD29" s="200"/>
      <c r="AE29" s="200"/>
      <c r="AF29" s="200"/>
      <c r="AG29" s="200"/>
      <c r="AH29" s="200"/>
      <c r="AI29" s="200"/>
      <c r="AJ29" s="201">
        <f t="shared" si="1"/>
        <v>0</v>
      </c>
    </row>
    <row r="30" spans="1:36" ht="30" customHeight="1" x14ac:dyDescent="0.2">
      <c r="A30" s="179">
        <v>6</v>
      </c>
      <c r="B30" s="180" t="s">
        <v>95</v>
      </c>
      <c r="C30" s="181" t="s">
        <v>96</v>
      </c>
      <c r="D30" s="181" t="s">
        <v>58</v>
      </c>
      <c r="E30" s="182">
        <v>432020</v>
      </c>
      <c r="F30" s="157" t="s">
        <v>114</v>
      </c>
      <c r="G30" s="183" t="s">
        <v>58</v>
      </c>
      <c r="H30" s="184" t="s">
        <v>98</v>
      </c>
      <c r="I30" s="185" t="s">
        <v>99</v>
      </c>
      <c r="J30" s="185" t="s">
        <v>100</v>
      </c>
      <c r="K30" s="186" t="s">
        <v>58</v>
      </c>
      <c r="L30" s="187" t="s">
        <v>58</v>
      </c>
      <c r="M30" s="188" t="s">
        <v>58</v>
      </c>
      <c r="N30" s="189" t="s">
        <v>58</v>
      </c>
      <c r="O30" s="190" t="s">
        <v>58</v>
      </c>
      <c r="P30" s="157" t="s">
        <v>58</v>
      </c>
      <c r="Q30" s="191">
        <v>2</v>
      </c>
      <c r="R30" s="192">
        <v>2099</v>
      </c>
      <c r="S30" s="193" t="s">
        <v>58</v>
      </c>
      <c r="T30" s="190" t="s">
        <v>101</v>
      </c>
      <c r="U30" s="194">
        <v>2</v>
      </c>
      <c r="V30" s="195" t="s">
        <v>58</v>
      </c>
      <c r="W30" s="196" t="s">
        <v>115</v>
      </c>
      <c r="X30" s="197" t="s">
        <v>103</v>
      </c>
      <c r="Y30" s="198" t="s">
        <v>58</v>
      </c>
      <c r="Z30" s="199" t="s">
        <v>58</v>
      </c>
      <c r="AA30" s="174"/>
      <c r="AB30" s="200"/>
      <c r="AC30" s="200"/>
      <c r="AD30" s="200"/>
      <c r="AE30" s="200"/>
      <c r="AF30" s="200"/>
      <c r="AG30" s="200"/>
      <c r="AH30" s="200"/>
      <c r="AI30" s="200"/>
      <c r="AJ30" s="201">
        <f t="shared" si="1"/>
        <v>0</v>
      </c>
    </row>
    <row r="31" spans="1:36" ht="30" customHeight="1" x14ac:dyDescent="0.2">
      <c r="A31" s="179">
        <v>7</v>
      </c>
      <c r="B31" s="180" t="s">
        <v>95</v>
      </c>
      <c r="C31" s="202" t="s">
        <v>116</v>
      </c>
      <c r="D31" s="203" t="s">
        <v>117</v>
      </c>
      <c r="E31" s="182">
        <v>611110</v>
      </c>
      <c r="F31" s="157" t="s">
        <v>118</v>
      </c>
      <c r="G31" s="183">
        <v>1</v>
      </c>
      <c r="H31" s="184" t="s">
        <v>119</v>
      </c>
      <c r="I31" s="185" t="s">
        <v>120</v>
      </c>
      <c r="J31" s="185" t="s">
        <v>95</v>
      </c>
      <c r="K31" s="186" t="s">
        <v>121</v>
      </c>
      <c r="L31" s="187" t="s">
        <v>58</v>
      </c>
      <c r="M31" s="188">
        <v>1988</v>
      </c>
      <c r="N31" s="189">
        <v>640</v>
      </c>
      <c r="O31" s="190" t="s">
        <v>122</v>
      </c>
      <c r="P31" s="157" t="s">
        <v>120</v>
      </c>
      <c r="Q31" s="191">
        <v>2</v>
      </c>
      <c r="R31" s="192">
        <v>2023</v>
      </c>
      <c r="S31" s="193">
        <v>35</v>
      </c>
      <c r="T31" s="190" t="s">
        <v>101</v>
      </c>
      <c r="U31" s="194">
        <v>3</v>
      </c>
      <c r="V31" s="195" t="s">
        <v>123</v>
      </c>
      <c r="W31" s="204" t="s">
        <v>124</v>
      </c>
      <c r="X31" s="197" t="s">
        <v>100</v>
      </c>
      <c r="Y31" s="198" t="s">
        <v>125</v>
      </c>
      <c r="Z31" s="199">
        <v>4</v>
      </c>
      <c r="AA31" s="174"/>
      <c r="AB31" s="200"/>
      <c r="AC31" s="200"/>
      <c r="AD31" s="200"/>
      <c r="AE31" s="200"/>
      <c r="AF31" s="200"/>
      <c r="AG31" s="205"/>
      <c r="AH31" s="200"/>
      <c r="AI31" s="200"/>
      <c r="AJ31" s="201">
        <f t="shared" si="1"/>
        <v>0</v>
      </c>
    </row>
    <row r="32" spans="1:36" ht="30" customHeight="1" x14ac:dyDescent="0.2">
      <c r="A32" s="179">
        <v>8</v>
      </c>
      <c r="B32" s="180" t="s">
        <v>95</v>
      </c>
      <c r="C32" s="202" t="s">
        <v>126</v>
      </c>
      <c r="D32" s="203" t="s">
        <v>127</v>
      </c>
      <c r="E32" s="182">
        <v>582010</v>
      </c>
      <c r="F32" s="157" t="s">
        <v>128</v>
      </c>
      <c r="G32" s="183">
        <v>1</v>
      </c>
      <c r="H32" s="184" t="s">
        <v>119</v>
      </c>
      <c r="I32" s="185" t="s">
        <v>120</v>
      </c>
      <c r="J32" s="185" t="s">
        <v>100</v>
      </c>
      <c r="K32" s="186" t="s">
        <v>58</v>
      </c>
      <c r="L32" s="187" t="s">
        <v>58</v>
      </c>
      <c r="M32" s="188">
        <v>2009</v>
      </c>
      <c r="N32" s="189" t="s">
        <v>58</v>
      </c>
      <c r="O32" s="190" t="s">
        <v>58</v>
      </c>
      <c r="P32" s="157" t="s">
        <v>58</v>
      </c>
      <c r="Q32" s="191">
        <v>1</v>
      </c>
      <c r="R32" s="192">
        <v>2029</v>
      </c>
      <c r="S32" s="193">
        <v>20</v>
      </c>
      <c r="T32" s="190" t="s">
        <v>101</v>
      </c>
      <c r="U32" s="194">
        <v>3</v>
      </c>
      <c r="V32" s="195" t="s">
        <v>129</v>
      </c>
      <c r="W32" s="204" t="s">
        <v>130</v>
      </c>
      <c r="X32" s="197" t="s">
        <v>100</v>
      </c>
      <c r="Y32" s="198" t="s">
        <v>125</v>
      </c>
      <c r="Z32" s="199">
        <v>4</v>
      </c>
      <c r="AA32" s="174"/>
      <c r="AB32" s="200"/>
      <c r="AC32" s="200"/>
      <c r="AD32" s="200"/>
      <c r="AE32" s="200"/>
      <c r="AF32" s="200"/>
      <c r="AG32" s="200"/>
      <c r="AH32" s="200"/>
      <c r="AI32" s="200"/>
      <c r="AJ32" s="201">
        <f t="shared" si="1"/>
        <v>0</v>
      </c>
    </row>
    <row r="33" spans="1:36" ht="30" customHeight="1" x14ac:dyDescent="0.2">
      <c r="A33" s="179">
        <v>9</v>
      </c>
      <c r="B33" s="180" t="s">
        <v>95</v>
      </c>
      <c r="C33" s="202" t="s">
        <v>116</v>
      </c>
      <c r="D33" s="203" t="s">
        <v>117</v>
      </c>
      <c r="E33" s="182">
        <v>653600</v>
      </c>
      <c r="F33" s="157" t="s">
        <v>131</v>
      </c>
      <c r="G33" s="183">
        <v>2</v>
      </c>
      <c r="H33" s="184" t="s">
        <v>119</v>
      </c>
      <c r="I33" s="185" t="s">
        <v>120</v>
      </c>
      <c r="J33" s="185" t="s">
        <v>100</v>
      </c>
      <c r="K33" s="186" t="s">
        <v>132</v>
      </c>
      <c r="L33" s="187" t="s">
        <v>133</v>
      </c>
      <c r="M33" s="188">
        <v>2007</v>
      </c>
      <c r="N33" s="189">
        <v>1</v>
      </c>
      <c r="O33" s="190" t="s">
        <v>134</v>
      </c>
      <c r="P33" s="157" t="s">
        <v>58</v>
      </c>
      <c r="Q33" s="191">
        <v>2</v>
      </c>
      <c r="R33" s="192">
        <v>2027</v>
      </c>
      <c r="S33" s="193">
        <v>20</v>
      </c>
      <c r="T33" s="190" t="s">
        <v>101</v>
      </c>
      <c r="U33" s="194">
        <v>3</v>
      </c>
      <c r="V33" s="195">
        <v>508</v>
      </c>
      <c r="W33" s="204" t="s">
        <v>135</v>
      </c>
      <c r="X33" s="197" t="s">
        <v>100</v>
      </c>
      <c r="Y33" s="198" t="s">
        <v>125</v>
      </c>
      <c r="Z33" s="199">
        <v>4</v>
      </c>
      <c r="AA33" s="174"/>
      <c r="AB33" s="200"/>
      <c r="AC33" s="200"/>
      <c r="AD33" s="200"/>
      <c r="AE33" s="200"/>
      <c r="AF33" s="200"/>
      <c r="AG33" s="200"/>
      <c r="AH33" s="200"/>
      <c r="AI33" s="200"/>
      <c r="AJ33" s="201">
        <f t="shared" si="1"/>
        <v>0</v>
      </c>
    </row>
    <row r="34" spans="1:36" ht="30" customHeight="1" x14ac:dyDescent="0.2">
      <c r="A34" s="179">
        <v>10</v>
      </c>
      <c r="B34" s="180" t="s">
        <v>95</v>
      </c>
      <c r="C34" s="202" t="s">
        <v>136</v>
      </c>
      <c r="D34" s="181" t="s">
        <v>58</v>
      </c>
      <c r="E34" s="182">
        <v>512400</v>
      </c>
      <c r="F34" s="157" t="s">
        <v>137</v>
      </c>
      <c r="G34" s="183">
        <v>1</v>
      </c>
      <c r="H34" s="184" t="s">
        <v>119</v>
      </c>
      <c r="I34" s="185" t="s">
        <v>120</v>
      </c>
      <c r="J34" s="185" t="s">
        <v>100</v>
      </c>
      <c r="K34" s="186" t="s">
        <v>58</v>
      </c>
      <c r="L34" s="187" t="s">
        <v>58</v>
      </c>
      <c r="M34" s="188">
        <v>2000</v>
      </c>
      <c r="N34" s="189" t="s">
        <v>138</v>
      </c>
      <c r="O34" s="190" t="s">
        <v>139</v>
      </c>
      <c r="P34" s="157" t="s">
        <v>58</v>
      </c>
      <c r="Q34" s="191">
        <v>3</v>
      </c>
      <c r="R34" s="192">
        <v>2030</v>
      </c>
      <c r="S34" s="193">
        <v>20</v>
      </c>
      <c r="T34" s="190" t="s">
        <v>101</v>
      </c>
      <c r="U34" s="194">
        <v>3</v>
      </c>
      <c r="V34" s="195" t="s">
        <v>140</v>
      </c>
      <c r="W34" s="204" t="s">
        <v>141</v>
      </c>
      <c r="X34" s="197" t="s">
        <v>100</v>
      </c>
      <c r="Y34" s="198" t="s">
        <v>125</v>
      </c>
      <c r="Z34" s="199">
        <v>4</v>
      </c>
      <c r="AA34" s="174"/>
      <c r="AB34" s="200"/>
      <c r="AC34" s="200"/>
      <c r="AD34" s="200"/>
      <c r="AE34" s="200"/>
      <c r="AF34" s="200"/>
      <c r="AG34" s="200"/>
      <c r="AH34" s="200"/>
      <c r="AI34" s="200"/>
      <c r="AJ34" s="201">
        <f t="shared" si="1"/>
        <v>0</v>
      </c>
    </row>
    <row r="35" spans="1:36" ht="30" customHeight="1" x14ac:dyDescent="0.2">
      <c r="A35" s="179">
        <v>11</v>
      </c>
      <c r="B35" s="180" t="s">
        <v>95</v>
      </c>
      <c r="C35" s="181" t="s">
        <v>126</v>
      </c>
      <c r="D35" s="203" t="s">
        <v>127</v>
      </c>
      <c r="E35" s="182">
        <v>632410</v>
      </c>
      <c r="F35" s="157" t="s">
        <v>142</v>
      </c>
      <c r="G35" s="183">
        <v>2</v>
      </c>
      <c r="H35" s="184" t="s">
        <v>119</v>
      </c>
      <c r="I35" s="185" t="s">
        <v>99</v>
      </c>
      <c r="J35" s="185" t="s">
        <v>143</v>
      </c>
      <c r="K35" s="186" t="s">
        <v>144</v>
      </c>
      <c r="L35" s="187" t="s">
        <v>145</v>
      </c>
      <c r="M35" s="188">
        <v>2014</v>
      </c>
      <c r="N35" s="189">
        <v>8</v>
      </c>
      <c r="O35" s="190" t="s">
        <v>146</v>
      </c>
      <c r="P35" s="157" t="s">
        <v>120</v>
      </c>
      <c r="Q35" s="191">
        <v>1</v>
      </c>
      <c r="R35" s="192">
        <v>2029</v>
      </c>
      <c r="S35" s="193">
        <v>15</v>
      </c>
      <c r="T35" s="190" t="s">
        <v>101</v>
      </c>
      <c r="U35" s="194">
        <v>3</v>
      </c>
      <c r="V35" s="195">
        <v>525</v>
      </c>
      <c r="W35" s="196" t="s">
        <v>58</v>
      </c>
      <c r="X35" s="197" t="s">
        <v>147</v>
      </c>
      <c r="Y35" s="198" t="s">
        <v>104</v>
      </c>
      <c r="Z35" s="199" t="s">
        <v>58</v>
      </c>
      <c r="AA35" s="174"/>
      <c r="AB35" s="200"/>
      <c r="AC35" s="200"/>
      <c r="AD35" s="200"/>
      <c r="AE35" s="200"/>
      <c r="AF35" s="200"/>
      <c r="AG35" s="200"/>
      <c r="AH35" s="200"/>
      <c r="AI35" s="200"/>
      <c r="AJ35" s="201">
        <f t="shared" si="1"/>
        <v>0</v>
      </c>
    </row>
    <row r="36" spans="1:36" ht="30" customHeight="1" x14ac:dyDescent="0.2">
      <c r="A36" s="179">
        <v>12</v>
      </c>
      <c r="B36" s="180" t="s">
        <v>95</v>
      </c>
      <c r="C36" s="181" t="s">
        <v>148</v>
      </c>
      <c r="D36" s="203" t="s">
        <v>149</v>
      </c>
      <c r="E36" s="182">
        <v>615120</v>
      </c>
      <c r="F36" s="157" t="s">
        <v>150</v>
      </c>
      <c r="G36" s="183">
        <v>1</v>
      </c>
      <c r="H36" s="184" t="s">
        <v>119</v>
      </c>
      <c r="I36" s="185" t="s">
        <v>120</v>
      </c>
      <c r="J36" s="185" t="s">
        <v>100</v>
      </c>
      <c r="K36" s="186" t="s">
        <v>58</v>
      </c>
      <c r="L36" s="187" t="s">
        <v>151</v>
      </c>
      <c r="M36" s="188">
        <v>1988</v>
      </c>
      <c r="N36" s="189" t="s">
        <v>58</v>
      </c>
      <c r="O36" s="190" t="s">
        <v>58</v>
      </c>
      <c r="P36" s="157" t="s">
        <v>58</v>
      </c>
      <c r="Q36" s="191">
        <v>3</v>
      </c>
      <c r="R36" s="192">
        <v>2020</v>
      </c>
      <c r="S36" s="193">
        <v>30</v>
      </c>
      <c r="T36" s="190" t="s">
        <v>101</v>
      </c>
      <c r="U36" s="194">
        <v>3</v>
      </c>
      <c r="V36" s="195">
        <v>544</v>
      </c>
      <c r="W36" s="196" t="s">
        <v>152</v>
      </c>
      <c r="X36" s="197" t="s">
        <v>100</v>
      </c>
      <c r="Y36" s="198" t="s">
        <v>104</v>
      </c>
      <c r="Z36" s="199" t="s">
        <v>58</v>
      </c>
      <c r="AA36" s="174"/>
      <c r="AB36" s="200"/>
      <c r="AC36" s="200"/>
      <c r="AD36" s="205"/>
      <c r="AE36" s="200"/>
      <c r="AF36" s="200"/>
      <c r="AG36" s="200"/>
      <c r="AH36" s="200"/>
      <c r="AI36" s="200"/>
      <c r="AJ36" s="201">
        <f t="shared" si="1"/>
        <v>0</v>
      </c>
    </row>
    <row r="37" spans="1:36" ht="30" customHeight="1" x14ac:dyDescent="0.2">
      <c r="A37" s="179">
        <v>13</v>
      </c>
      <c r="B37" s="180" t="s">
        <v>95</v>
      </c>
      <c r="C37" s="202" t="s">
        <v>153</v>
      </c>
      <c r="D37" s="203" t="s">
        <v>154</v>
      </c>
      <c r="E37" s="182">
        <v>905200</v>
      </c>
      <c r="F37" s="157" t="s">
        <v>155</v>
      </c>
      <c r="G37" s="183">
        <v>1</v>
      </c>
      <c r="H37" s="184" t="s">
        <v>119</v>
      </c>
      <c r="I37" s="185" t="s">
        <v>99</v>
      </c>
      <c r="J37" s="185" t="s">
        <v>100</v>
      </c>
      <c r="K37" s="186" t="s">
        <v>156</v>
      </c>
      <c r="L37" s="187" t="s">
        <v>157</v>
      </c>
      <c r="M37" s="188">
        <v>2007</v>
      </c>
      <c r="N37" s="189">
        <v>1144</v>
      </c>
      <c r="O37" s="190" t="s">
        <v>158</v>
      </c>
      <c r="P37" s="157" t="s">
        <v>58</v>
      </c>
      <c r="Q37" s="191">
        <v>2</v>
      </c>
      <c r="R37" s="192">
        <v>2037</v>
      </c>
      <c r="S37" s="193">
        <v>30</v>
      </c>
      <c r="T37" s="190" t="s">
        <v>101</v>
      </c>
      <c r="U37" s="194">
        <v>2</v>
      </c>
      <c r="V37" s="195">
        <v>643</v>
      </c>
      <c r="W37" s="204" t="s">
        <v>159</v>
      </c>
      <c r="X37" s="197" t="s">
        <v>103</v>
      </c>
      <c r="Y37" s="198" t="s">
        <v>104</v>
      </c>
      <c r="Z37" s="199" t="s">
        <v>58</v>
      </c>
      <c r="AA37" s="174"/>
      <c r="AB37" s="200"/>
      <c r="AC37" s="200"/>
      <c r="AD37" s="200"/>
      <c r="AE37" s="200"/>
      <c r="AF37" s="200"/>
      <c r="AG37" s="200"/>
      <c r="AH37" s="200"/>
      <c r="AI37" s="200"/>
      <c r="AJ37" s="201">
        <f t="shared" si="1"/>
        <v>0</v>
      </c>
    </row>
    <row r="38" spans="1:36" ht="30" customHeight="1" x14ac:dyDescent="0.2">
      <c r="A38" s="179">
        <v>14</v>
      </c>
      <c r="B38" s="180" t="s">
        <v>95</v>
      </c>
      <c r="C38" s="202" t="s">
        <v>160</v>
      </c>
      <c r="D38" s="203" t="s">
        <v>154</v>
      </c>
      <c r="E38" s="182">
        <v>524010</v>
      </c>
      <c r="F38" s="157" t="s">
        <v>161</v>
      </c>
      <c r="G38" s="183" t="s">
        <v>138</v>
      </c>
      <c r="H38" s="184" t="s">
        <v>139</v>
      </c>
      <c r="I38" s="185" t="s">
        <v>99</v>
      </c>
      <c r="J38" s="185" t="s">
        <v>100</v>
      </c>
      <c r="K38" s="186" t="s">
        <v>58</v>
      </c>
      <c r="L38" s="187" t="s">
        <v>58</v>
      </c>
      <c r="M38" s="188">
        <v>2007</v>
      </c>
      <c r="N38" s="189" t="s">
        <v>58</v>
      </c>
      <c r="O38" s="190" t="s">
        <v>58</v>
      </c>
      <c r="P38" s="157" t="s">
        <v>58</v>
      </c>
      <c r="Q38" s="191">
        <v>2</v>
      </c>
      <c r="R38" s="192">
        <v>2037</v>
      </c>
      <c r="S38" s="193">
        <v>30</v>
      </c>
      <c r="T38" s="190" t="s">
        <v>101</v>
      </c>
      <c r="U38" s="194">
        <v>2</v>
      </c>
      <c r="V38" s="195" t="s">
        <v>58</v>
      </c>
      <c r="W38" s="204" t="s">
        <v>162</v>
      </c>
      <c r="X38" s="197" t="s">
        <v>103</v>
      </c>
      <c r="Y38" s="198" t="s">
        <v>104</v>
      </c>
      <c r="Z38" s="199" t="s">
        <v>58</v>
      </c>
      <c r="AA38" s="174"/>
      <c r="AB38" s="200"/>
      <c r="AC38" s="200"/>
      <c r="AD38" s="200"/>
      <c r="AE38" s="200"/>
      <c r="AF38" s="200"/>
      <c r="AG38" s="200"/>
      <c r="AH38" s="200"/>
      <c r="AI38" s="200"/>
      <c r="AJ38" s="201">
        <f t="shared" si="1"/>
        <v>0</v>
      </c>
    </row>
    <row r="39" spans="1:36" ht="30" customHeight="1" x14ac:dyDescent="0.2">
      <c r="A39" s="179">
        <v>15</v>
      </c>
      <c r="B39" s="180" t="s">
        <v>95</v>
      </c>
      <c r="C39" s="181" t="s">
        <v>153</v>
      </c>
      <c r="D39" s="203" t="s">
        <v>154</v>
      </c>
      <c r="E39" s="182">
        <v>622110</v>
      </c>
      <c r="F39" s="157" t="s">
        <v>163</v>
      </c>
      <c r="G39" s="183">
        <v>1</v>
      </c>
      <c r="H39" s="184" t="s">
        <v>119</v>
      </c>
      <c r="I39" s="185" t="s">
        <v>99</v>
      </c>
      <c r="J39" s="185" t="s">
        <v>100</v>
      </c>
      <c r="K39" s="186" t="s">
        <v>58</v>
      </c>
      <c r="L39" s="187" t="s">
        <v>164</v>
      </c>
      <c r="M39" s="188">
        <v>2016</v>
      </c>
      <c r="N39" s="189" t="s">
        <v>58</v>
      </c>
      <c r="O39" s="190" t="s">
        <v>58</v>
      </c>
      <c r="P39" s="157" t="s">
        <v>58</v>
      </c>
      <c r="Q39" s="191">
        <v>1</v>
      </c>
      <c r="R39" s="192">
        <v>2046</v>
      </c>
      <c r="S39" s="193">
        <v>30</v>
      </c>
      <c r="T39" s="190" t="s">
        <v>101</v>
      </c>
      <c r="U39" s="194">
        <v>1</v>
      </c>
      <c r="V39" s="195">
        <v>638</v>
      </c>
      <c r="W39" s="196" t="s">
        <v>165</v>
      </c>
      <c r="X39" s="197" t="s">
        <v>103</v>
      </c>
      <c r="Y39" s="198" t="s">
        <v>104</v>
      </c>
      <c r="Z39" s="199" t="s">
        <v>58</v>
      </c>
      <c r="AA39" s="174"/>
      <c r="AB39" s="200"/>
      <c r="AC39" s="200"/>
      <c r="AD39" s="200"/>
      <c r="AE39" s="200"/>
      <c r="AF39" s="200"/>
      <c r="AG39" s="200"/>
      <c r="AH39" s="200"/>
      <c r="AI39" s="200"/>
      <c r="AJ39" s="201">
        <f t="shared" si="1"/>
        <v>0</v>
      </c>
    </row>
    <row r="40" spans="1:36" ht="30" customHeight="1" x14ac:dyDescent="0.2">
      <c r="A40" s="179">
        <v>16</v>
      </c>
      <c r="B40" s="180" t="s">
        <v>95</v>
      </c>
      <c r="C40" s="202" t="s">
        <v>166</v>
      </c>
      <c r="D40" s="181" t="s">
        <v>58</v>
      </c>
      <c r="E40" s="182" t="s">
        <v>58</v>
      </c>
      <c r="F40" s="157" t="s">
        <v>167</v>
      </c>
      <c r="G40" s="183">
        <v>3</v>
      </c>
      <c r="H40" s="184" t="s">
        <v>119</v>
      </c>
      <c r="I40" s="185" t="s">
        <v>99</v>
      </c>
      <c r="J40" s="185" t="s">
        <v>100</v>
      </c>
      <c r="K40" s="186" t="s">
        <v>168</v>
      </c>
      <c r="L40" s="187" t="s">
        <v>58</v>
      </c>
      <c r="M40" s="188">
        <v>2016</v>
      </c>
      <c r="N40" s="189" t="s">
        <v>58</v>
      </c>
      <c r="O40" s="190" t="s">
        <v>58</v>
      </c>
      <c r="P40" s="157" t="s">
        <v>58</v>
      </c>
      <c r="Q40" s="191">
        <v>1</v>
      </c>
      <c r="R40" s="192">
        <v>2036</v>
      </c>
      <c r="S40" s="193">
        <v>20</v>
      </c>
      <c r="T40" s="190" t="s">
        <v>101</v>
      </c>
      <c r="U40" s="194">
        <v>2</v>
      </c>
      <c r="V40" s="195">
        <v>900</v>
      </c>
      <c r="W40" s="204" t="s">
        <v>169</v>
      </c>
      <c r="X40" s="197" t="s">
        <v>103</v>
      </c>
      <c r="Y40" s="198" t="s">
        <v>104</v>
      </c>
      <c r="Z40" s="199" t="s">
        <v>58</v>
      </c>
      <c r="AA40" s="174"/>
      <c r="AB40" s="200"/>
      <c r="AC40" s="200"/>
      <c r="AD40" s="200"/>
      <c r="AE40" s="200"/>
      <c r="AF40" s="200"/>
      <c r="AG40" s="200"/>
      <c r="AH40" s="200"/>
      <c r="AI40" s="200"/>
      <c r="AJ40" s="201">
        <f t="shared" si="1"/>
        <v>0</v>
      </c>
    </row>
    <row r="41" spans="1:36" ht="30" customHeight="1" x14ac:dyDescent="0.2">
      <c r="A41" s="179">
        <v>17</v>
      </c>
      <c r="B41" s="180" t="s">
        <v>95</v>
      </c>
      <c r="C41" s="202" t="s">
        <v>170</v>
      </c>
      <c r="D41" s="203" t="s">
        <v>171</v>
      </c>
      <c r="E41" s="182">
        <v>523610</v>
      </c>
      <c r="F41" s="157" t="s">
        <v>172</v>
      </c>
      <c r="G41" s="183">
        <v>1</v>
      </c>
      <c r="H41" s="184" t="s">
        <v>119</v>
      </c>
      <c r="I41" s="185" t="s">
        <v>99</v>
      </c>
      <c r="J41" s="185" t="s">
        <v>100</v>
      </c>
      <c r="K41" s="186" t="s">
        <v>173</v>
      </c>
      <c r="L41" s="187" t="s">
        <v>174</v>
      </c>
      <c r="M41" s="188">
        <v>2007</v>
      </c>
      <c r="N41" s="189" t="s">
        <v>58</v>
      </c>
      <c r="O41" s="190" t="s">
        <v>175</v>
      </c>
      <c r="P41" s="157" t="s">
        <v>58</v>
      </c>
      <c r="Q41" s="191">
        <v>3</v>
      </c>
      <c r="R41" s="192">
        <v>2022</v>
      </c>
      <c r="S41" s="193">
        <v>15</v>
      </c>
      <c r="T41" s="190" t="s">
        <v>101</v>
      </c>
      <c r="U41" s="194">
        <v>3</v>
      </c>
      <c r="V41" s="195">
        <v>619</v>
      </c>
      <c r="W41" s="204" t="s">
        <v>176</v>
      </c>
      <c r="X41" s="197" t="s">
        <v>103</v>
      </c>
      <c r="Y41" s="198" t="s">
        <v>104</v>
      </c>
      <c r="Z41" s="199" t="s">
        <v>58</v>
      </c>
      <c r="AA41" s="174"/>
      <c r="AB41" s="200"/>
      <c r="AC41" s="200"/>
      <c r="AD41" s="200"/>
      <c r="AE41" s="200"/>
      <c r="AF41" s="205"/>
      <c r="AG41" s="200"/>
      <c r="AH41" s="200"/>
      <c r="AI41" s="200"/>
      <c r="AJ41" s="201">
        <f t="shared" si="1"/>
        <v>0</v>
      </c>
    </row>
    <row r="42" spans="1:36" ht="30" customHeight="1" x14ac:dyDescent="0.2">
      <c r="A42" s="179">
        <v>18</v>
      </c>
      <c r="B42" s="180" t="s">
        <v>95</v>
      </c>
      <c r="C42" s="202" t="s">
        <v>170</v>
      </c>
      <c r="D42" s="203" t="s">
        <v>171</v>
      </c>
      <c r="E42" s="182">
        <v>582010</v>
      </c>
      <c r="F42" s="157" t="s">
        <v>128</v>
      </c>
      <c r="G42" s="183">
        <v>1</v>
      </c>
      <c r="H42" s="184" t="s">
        <v>119</v>
      </c>
      <c r="I42" s="185" t="s">
        <v>99</v>
      </c>
      <c r="J42" s="185" t="s">
        <v>100</v>
      </c>
      <c r="K42" s="186" t="s">
        <v>58</v>
      </c>
      <c r="L42" s="187" t="s">
        <v>58</v>
      </c>
      <c r="M42" s="188">
        <v>2007</v>
      </c>
      <c r="N42" s="189" t="s">
        <v>58</v>
      </c>
      <c r="O42" s="190" t="s">
        <v>58</v>
      </c>
      <c r="P42" s="157" t="s">
        <v>58</v>
      </c>
      <c r="Q42" s="191">
        <v>2</v>
      </c>
      <c r="R42" s="192">
        <v>2027</v>
      </c>
      <c r="S42" s="193">
        <v>20</v>
      </c>
      <c r="T42" s="190" t="s">
        <v>101</v>
      </c>
      <c r="U42" s="194">
        <v>3</v>
      </c>
      <c r="V42" s="195" t="s">
        <v>177</v>
      </c>
      <c r="W42" s="204" t="s">
        <v>178</v>
      </c>
      <c r="X42" s="197" t="s">
        <v>103</v>
      </c>
      <c r="Y42" s="198" t="s">
        <v>104</v>
      </c>
      <c r="Z42" s="199" t="s">
        <v>58</v>
      </c>
      <c r="AA42" s="174"/>
      <c r="AB42" s="200"/>
      <c r="AC42" s="200"/>
      <c r="AD42" s="200"/>
      <c r="AE42" s="200"/>
      <c r="AF42" s="200"/>
      <c r="AG42" s="200"/>
      <c r="AH42" s="200"/>
      <c r="AI42" s="200"/>
      <c r="AJ42" s="201">
        <f t="shared" si="1"/>
        <v>0</v>
      </c>
    </row>
    <row r="43" spans="1:36" ht="30" customHeight="1" x14ac:dyDescent="0.2">
      <c r="A43" s="179">
        <v>19</v>
      </c>
      <c r="B43" s="180" t="s">
        <v>95</v>
      </c>
      <c r="C43" s="202" t="s">
        <v>170</v>
      </c>
      <c r="D43" s="203" t="s">
        <v>171</v>
      </c>
      <c r="E43" s="182">
        <v>582020</v>
      </c>
      <c r="F43" s="157" t="s">
        <v>179</v>
      </c>
      <c r="G43" s="183">
        <v>1</v>
      </c>
      <c r="H43" s="184" t="s">
        <v>119</v>
      </c>
      <c r="I43" s="185" t="s">
        <v>99</v>
      </c>
      <c r="J43" s="185" t="s">
        <v>100</v>
      </c>
      <c r="K43" s="186" t="s">
        <v>180</v>
      </c>
      <c r="L43" s="187" t="s">
        <v>181</v>
      </c>
      <c r="M43" s="188">
        <v>2007</v>
      </c>
      <c r="N43" s="189" t="s">
        <v>58</v>
      </c>
      <c r="O43" s="190" t="s">
        <v>58</v>
      </c>
      <c r="P43" s="157" t="s">
        <v>58</v>
      </c>
      <c r="Q43" s="191">
        <v>3</v>
      </c>
      <c r="R43" s="192">
        <v>2022</v>
      </c>
      <c r="S43" s="193">
        <v>15</v>
      </c>
      <c r="T43" s="190" t="s">
        <v>101</v>
      </c>
      <c r="U43" s="194">
        <v>3</v>
      </c>
      <c r="V43" s="195">
        <v>580</v>
      </c>
      <c r="W43" s="204" t="s">
        <v>182</v>
      </c>
      <c r="X43" s="197" t="s">
        <v>103</v>
      </c>
      <c r="Y43" s="198" t="s">
        <v>104</v>
      </c>
      <c r="Z43" s="199" t="s">
        <v>58</v>
      </c>
      <c r="AA43" s="174"/>
      <c r="AB43" s="200"/>
      <c r="AC43" s="200"/>
      <c r="AD43" s="200"/>
      <c r="AE43" s="200"/>
      <c r="AF43" s="205"/>
      <c r="AG43" s="200"/>
      <c r="AH43" s="200"/>
      <c r="AI43" s="200"/>
      <c r="AJ43" s="201">
        <f t="shared" si="1"/>
        <v>0</v>
      </c>
    </row>
    <row r="44" spans="1:36" ht="30" customHeight="1" x14ac:dyDescent="0.2">
      <c r="A44" s="179">
        <v>20</v>
      </c>
      <c r="B44" s="180" t="s">
        <v>95</v>
      </c>
      <c r="C44" s="202" t="s">
        <v>183</v>
      </c>
      <c r="D44" s="203" t="s">
        <v>171</v>
      </c>
      <c r="E44" s="182">
        <v>577140</v>
      </c>
      <c r="F44" s="157" t="s">
        <v>184</v>
      </c>
      <c r="G44" s="183">
        <v>1</v>
      </c>
      <c r="H44" s="184" t="s">
        <v>119</v>
      </c>
      <c r="I44" s="185" t="s">
        <v>99</v>
      </c>
      <c r="J44" s="185" t="s">
        <v>100</v>
      </c>
      <c r="K44" s="186" t="s">
        <v>185</v>
      </c>
      <c r="L44" s="187" t="s">
        <v>186</v>
      </c>
      <c r="M44" s="188">
        <v>2007</v>
      </c>
      <c r="N44" s="189">
        <v>2.2200000000000002</v>
      </c>
      <c r="O44" s="190" t="s">
        <v>187</v>
      </c>
      <c r="P44" s="157" t="s">
        <v>58</v>
      </c>
      <c r="Q44" s="191">
        <v>2</v>
      </c>
      <c r="R44" s="192">
        <v>2037</v>
      </c>
      <c r="S44" s="193">
        <v>20</v>
      </c>
      <c r="T44" s="190" t="s">
        <v>101</v>
      </c>
      <c r="U44" s="194">
        <v>3</v>
      </c>
      <c r="V44" s="195">
        <v>596</v>
      </c>
      <c r="W44" s="204" t="s">
        <v>188</v>
      </c>
      <c r="X44" s="197" t="s">
        <v>103</v>
      </c>
      <c r="Y44" s="198" t="s">
        <v>104</v>
      </c>
      <c r="Z44" s="199" t="s">
        <v>58</v>
      </c>
      <c r="AA44" s="174"/>
      <c r="AB44" s="200"/>
      <c r="AC44" s="200"/>
      <c r="AD44" s="200"/>
      <c r="AE44" s="200"/>
      <c r="AF44" s="200"/>
      <c r="AG44" s="200"/>
      <c r="AH44" s="200"/>
      <c r="AI44" s="200"/>
      <c r="AJ44" s="201">
        <f t="shared" si="1"/>
        <v>0</v>
      </c>
    </row>
    <row r="45" spans="1:36" ht="30" customHeight="1" x14ac:dyDescent="0.2">
      <c r="A45" s="179">
        <v>21</v>
      </c>
      <c r="B45" s="180" t="s">
        <v>95</v>
      </c>
      <c r="C45" s="202" t="s">
        <v>170</v>
      </c>
      <c r="D45" s="203" t="s">
        <v>171</v>
      </c>
      <c r="E45" s="182">
        <v>581100</v>
      </c>
      <c r="F45" s="157" t="s">
        <v>189</v>
      </c>
      <c r="G45" s="183">
        <v>2</v>
      </c>
      <c r="H45" s="184" t="s">
        <v>119</v>
      </c>
      <c r="I45" s="185" t="s">
        <v>99</v>
      </c>
      <c r="J45" s="185" t="s">
        <v>100</v>
      </c>
      <c r="K45" s="186" t="s">
        <v>190</v>
      </c>
      <c r="L45" s="187" t="s">
        <v>191</v>
      </c>
      <c r="M45" s="188">
        <v>2007</v>
      </c>
      <c r="N45" s="189" t="s">
        <v>58</v>
      </c>
      <c r="O45" s="190" t="s">
        <v>58</v>
      </c>
      <c r="P45" s="157" t="s">
        <v>58</v>
      </c>
      <c r="Q45" s="191">
        <v>3</v>
      </c>
      <c r="R45" s="192">
        <v>2022</v>
      </c>
      <c r="S45" s="193">
        <v>15</v>
      </c>
      <c r="T45" s="190" t="s">
        <v>101</v>
      </c>
      <c r="U45" s="194">
        <v>3</v>
      </c>
      <c r="V45" s="195">
        <v>606</v>
      </c>
      <c r="W45" s="204" t="s">
        <v>192</v>
      </c>
      <c r="X45" s="197" t="s">
        <v>103</v>
      </c>
      <c r="Y45" s="198" t="s">
        <v>104</v>
      </c>
      <c r="Z45" s="199" t="s">
        <v>58</v>
      </c>
      <c r="AA45" s="174"/>
      <c r="AB45" s="200"/>
      <c r="AC45" s="200"/>
      <c r="AD45" s="200"/>
      <c r="AE45" s="200"/>
      <c r="AF45" s="205"/>
      <c r="AG45" s="200"/>
      <c r="AH45" s="200"/>
      <c r="AI45" s="200"/>
      <c r="AJ45" s="201">
        <f t="shared" si="1"/>
        <v>0</v>
      </c>
    </row>
    <row r="46" spans="1:36" ht="30" customHeight="1" x14ac:dyDescent="0.2">
      <c r="A46" s="179">
        <v>22</v>
      </c>
      <c r="B46" s="180" t="s">
        <v>95</v>
      </c>
      <c r="C46" s="202" t="s">
        <v>170</v>
      </c>
      <c r="D46" s="203" t="s">
        <v>171</v>
      </c>
      <c r="E46" s="182">
        <v>553180</v>
      </c>
      <c r="F46" s="157" t="s">
        <v>193</v>
      </c>
      <c r="G46" s="183">
        <v>1</v>
      </c>
      <c r="H46" s="184" t="s">
        <v>119</v>
      </c>
      <c r="I46" s="185" t="s">
        <v>99</v>
      </c>
      <c r="J46" s="185" t="s">
        <v>100</v>
      </c>
      <c r="K46" s="186" t="s">
        <v>190</v>
      </c>
      <c r="L46" s="187" t="s">
        <v>194</v>
      </c>
      <c r="M46" s="188">
        <v>2007</v>
      </c>
      <c r="N46" s="189" t="s">
        <v>58</v>
      </c>
      <c r="O46" s="190" t="s">
        <v>58</v>
      </c>
      <c r="P46" s="157" t="s">
        <v>58</v>
      </c>
      <c r="Q46" s="191">
        <v>3</v>
      </c>
      <c r="R46" s="192">
        <v>2022</v>
      </c>
      <c r="S46" s="193">
        <v>15</v>
      </c>
      <c r="T46" s="190" t="s">
        <v>101</v>
      </c>
      <c r="U46" s="194">
        <v>3</v>
      </c>
      <c r="V46" s="195">
        <v>612</v>
      </c>
      <c r="W46" s="204" t="s">
        <v>192</v>
      </c>
      <c r="X46" s="197" t="s">
        <v>103</v>
      </c>
      <c r="Y46" s="198" t="s">
        <v>104</v>
      </c>
      <c r="Z46" s="199" t="s">
        <v>58</v>
      </c>
      <c r="AA46" s="174"/>
      <c r="AB46" s="200"/>
      <c r="AC46" s="200"/>
      <c r="AD46" s="200"/>
      <c r="AE46" s="200"/>
      <c r="AF46" s="205"/>
      <c r="AG46" s="200"/>
      <c r="AH46" s="200"/>
      <c r="AI46" s="200"/>
      <c r="AJ46" s="201">
        <f t="shared" si="1"/>
        <v>0</v>
      </c>
    </row>
    <row r="47" spans="1:36" ht="30" customHeight="1" x14ac:dyDescent="0.2">
      <c r="A47" s="179">
        <v>23</v>
      </c>
      <c r="B47" s="180" t="s">
        <v>95</v>
      </c>
      <c r="C47" s="202" t="s">
        <v>170</v>
      </c>
      <c r="D47" s="203" t="s">
        <v>171</v>
      </c>
      <c r="E47" s="182">
        <v>561060</v>
      </c>
      <c r="F47" s="157" t="s">
        <v>195</v>
      </c>
      <c r="G47" s="183">
        <v>1</v>
      </c>
      <c r="H47" s="184" t="s">
        <v>119</v>
      </c>
      <c r="I47" s="185" t="s">
        <v>99</v>
      </c>
      <c r="J47" s="185" t="s">
        <v>100</v>
      </c>
      <c r="K47" s="186" t="s">
        <v>190</v>
      </c>
      <c r="L47" s="187" t="s">
        <v>194</v>
      </c>
      <c r="M47" s="188">
        <v>2007</v>
      </c>
      <c r="N47" s="189" t="s">
        <v>58</v>
      </c>
      <c r="O47" s="190" t="s">
        <v>58</v>
      </c>
      <c r="P47" s="157" t="s">
        <v>58</v>
      </c>
      <c r="Q47" s="191">
        <v>3</v>
      </c>
      <c r="R47" s="192">
        <v>2022</v>
      </c>
      <c r="S47" s="193">
        <v>15</v>
      </c>
      <c r="T47" s="190" t="s">
        <v>101</v>
      </c>
      <c r="U47" s="194">
        <v>3</v>
      </c>
      <c r="V47" s="195">
        <v>608</v>
      </c>
      <c r="W47" s="204" t="s">
        <v>192</v>
      </c>
      <c r="X47" s="197" t="s">
        <v>103</v>
      </c>
      <c r="Y47" s="198" t="s">
        <v>104</v>
      </c>
      <c r="Z47" s="199" t="s">
        <v>58</v>
      </c>
      <c r="AA47" s="174"/>
      <c r="AB47" s="200"/>
      <c r="AC47" s="200"/>
      <c r="AD47" s="200"/>
      <c r="AE47" s="200"/>
      <c r="AF47" s="205"/>
      <c r="AG47" s="200"/>
      <c r="AH47" s="200"/>
      <c r="AI47" s="200"/>
      <c r="AJ47" s="201">
        <f t="shared" si="1"/>
        <v>0</v>
      </c>
    </row>
    <row r="48" spans="1:36" ht="30" customHeight="1" x14ac:dyDescent="0.2">
      <c r="A48" s="179">
        <v>24</v>
      </c>
      <c r="B48" s="180" t="s">
        <v>95</v>
      </c>
      <c r="C48" s="202" t="s">
        <v>170</v>
      </c>
      <c r="D48" s="203" t="s">
        <v>171</v>
      </c>
      <c r="E48" s="182">
        <v>561040</v>
      </c>
      <c r="F48" s="157" t="s">
        <v>196</v>
      </c>
      <c r="G48" s="183">
        <v>1</v>
      </c>
      <c r="H48" s="184" t="s">
        <v>119</v>
      </c>
      <c r="I48" s="185" t="s">
        <v>99</v>
      </c>
      <c r="J48" s="185" t="s">
        <v>100</v>
      </c>
      <c r="K48" s="186" t="s">
        <v>197</v>
      </c>
      <c r="L48" s="187" t="s">
        <v>198</v>
      </c>
      <c r="M48" s="188">
        <v>2007</v>
      </c>
      <c r="N48" s="189" t="s">
        <v>58</v>
      </c>
      <c r="O48" s="190" t="s">
        <v>175</v>
      </c>
      <c r="P48" s="157" t="s">
        <v>58</v>
      </c>
      <c r="Q48" s="191">
        <v>3</v>
      </c>
      <c r="R48" s="192">
        <v>2022</v>
      </c>
      <c r="S48" s="193">
        <v>15</v>
      </c>
      <c r="T48" s="190" t="s">
        <v>101</v>
      </c>
      <c r="U48" s="194">
        <v>3</v>
      </c>
      <c r="V48" s="195">
        <v>611</v>
      </c>
      <c r="W48" s="204" t="s">
        <v>192</v>
      </c>
      <c r="X48" s="197" t="s">
        <v>103</v>
      </c>
      <c r="Y48" s="198" t="s">
        <v>104</v>
      </c>
      <c r="Z48" s="199" t="s">
        <v>58</v>
      </c>
      <c r="AA48" s="174"/>
      <c r="AB48" s="200"/>
      <c r="AC48" s="200"/>
      <c r="AD48" s="200"/>
      <c r="AE48" s="200"/>
      <c r="AF48" s="205"/>
      <c r="AG48" s="200"/>
      <c r="AH48" s="200"/>
      <c r="AI48" s="200"/>
      <c r="AJ48" s="201">
        <f t="shared" si="1"/>
        <v>0</v>
      </c>
    </row>
    <row r="49" spans="1:36" ht="30" customHeight="1" x14ac:dyDescent="0.2">
      <c r="A49" s="179">
        <v>25</v>
      </c>
      <c r="B49" s="180" t="s">
        <v>95</v>
      </c>
      <c r="C49" s="202" t="s">
        <v>170</v>
      </c>
      <c r="D49" s="203" t="s">
        <v>171</v>
      </c>
      <c r="E49" s="182">
        <v>561010</v>
      </c>
      <c r="F49" s="157" t="s">
        <v>199</v>
      </c>
      <c r="G49" s="183" t="s">
        <v>138</v>
      </c>
      <c r="H49" s="184" t="s">
        <v>139</v>
      </c>
      <c r="I49" s="185" t="s">
        <v>99</v>
      </c>
      <c r="J49" s="185" t="s">
        <v>100</v>
      </c>
      <c r="K49" s="186" t="s">
        <v>58</v>
      </c>
      <c r="L49" s="187" t="s">
        <v>58</v>
      </c>
      <c r="M49" s="188">
        <v>2007</v>
      </c>
      <c r="N49" s="189" t="s">
        <v>58</v>
      </c>
      <c r="O49" s="190" t="s">
        <v>58</v>
      </c>
      <c r="P49" s="157" t="s">
        <v>58</v>
      </c>
      <c r="Q49" s="191">
        <v>1</v>
      </c>
      <c r="R49" s="192">
        <v>2037</v>
      </c>
      <c r="S49" s="193">
        <v>30</v>
      </c>
      <c r="T49" s="190" t="s">
        <v>101</v>
      </c>
      <c r="U49" s="194">
        <v>2</v>
      </c>
      <c r="V49" s="195" t="s">
        <v>58</v>
      </c>
      <c r="W49" s="204" t="s">
        <v>176</v>
      </c>
      <c r="X49" s="197" t="s">
        <v>103</v>
      </c>
      <c r="Y49" s="198" t="s">
        <v>104</v>
      </c>
      <c r="Z49" s="199" t="s">
        <v>58</v>
      </c>
      <c r="AA49" s="174"/>
      <c r="AB49" s="200"/>
      <c r="AC49" s="200"/>
      <c r="AD49" s="200"/>
      <c r="AE49" s="200"/>
      <c r="AF49" s="200"/>
      <c r="AG49" s="200"/>
      <c r="AH49" s="200"/>
      <c r="AI49" s="200"/>
      <c r="AJ49" s="201">
        <f t="shared" si="1"/>
        <v>0</v>
      </c>
    </row>
    <row r="50" spans="1:36" ht="30" customHeight="1" x14ac:dyDescent="0.2">
      <c r="A50" s="179">
        <v>26</v>
      </c>
      <c r="B50" s="180" t="s">
        <v>95</v>
      </c>
      <c r="C50" s="202" t="s">
        <v>170</v>
      </c>
      <c r="D50" s="203" t="s">
        <v>171</v>
      </c>
      <c r="E50" s="182">
        <v>553120</v>
      </c>
      <c r="F50" s="157" t="s">
        <v>200</v>
      </c>
      <c r="G50" s="183" t="s">
        <v>138</v>
      </c>
      <c r="H50" s="184" t="s">
        <v>139</v>
      </c>
      <c r="I50" s="185" t="s">
        <v>99</v>
      </c>
      <c r="J50" s="185" t="s">
        <v>100</v>
      </c>
      <c r="K50" s="186" t="s">
        <v>58</v>
      </c>
      <c r="L50" s="187" t="s">
        <v>58</v>
      </c>
      <c r="M50" s="188">
        <v>2007</v>
      </c>
      <c r="N50" s="189" t="s">
        <v>58</v>
      </c>
      <c r="O50" s="190" t="s">
        <v>58</v>
      </c>
      <c r="P50" s="157" t="s">
        <v>58</v>
      </c>
      <c r="Q50" s="191">
        <v>1</v>
      </c>
      <c r="R50" s="192">
        <v>2037</v>
      </c>
      <c r="S50" s="193">
        <v>30</v>
      </c>
      <c r="T50" s="190" t="s">
        <v>101</v>
      </c>
      <c r="U50" s="194">
        <v>2</v>
      </c>
      <c r="V50" s="195">
        <v>614</v>
      </c>
      <c r="W50" s="204" t="s">
        <v>192</v>
      </c>
      <c r="X50" s="197" t="s">
        <v>103</v>
      </c>
      <c r="Y50" s="198" t="s">
        <v>104</v>
      </c>
      <c r="Z50" s="199" t="s">
        <v>58</v>
      </c>
      <c r="AA50" s="174"/>
      <c r="AB50" s="200"/>
      <c r="AC50" s="200"/>
      <c r="AD50" s="200"/>
      <c r="AE50" s="200"/>
      <c r="AF50" s="200"/>
      <c r="AG50" s="200"/>
      <c r="AH50" s="200"/>
      <c r="AI50" s="200"/>
      <c r="AJ50" s="201">
        <f t="shared" si="1"/>
        <v>0</v>
      </c>
    </row>
    <row r="51" spans="1:36" ht="30" customHeight="1" x14ac:dyDescent="0.2">
      <c r="A51" s="179">
        <v>27</v>
      </c>
      <c r="B51" s="180" t="s">
        <v>95</v>
      </c>
      <c r="C51" s="202" t="s">
        <v>201</v>
      </c>
      <c r="D51" s="181" t="s">
        <v>58</v>
      </c>
      <c r="E51" s="182">
        <v>577160</v>
      </c>
      <c r="F51" s="157" t="s">
        <v>202</v>
      </c>
      <c r="G51" s="183" t="s">
        <v>138</v>
      </c>
      <c r="H51" s="184" t="s">
        <v>98</v>
      </c>
      <c r="I51" s="185" t="s">
        <v>99</v>
      </c>
      <c r="J51" s="185" t="s">
        <v>100</v>
      </c>
      <c r="K51" s="186" t="s">
        <v>58</v>
      </c>
      <c r="L51" s="187" t="s">
        <v>58</v>
      </c>
      <c r="M51" s="188">
        <v>2007</v>
      </c>
      <c r="N51" s="189" t="s">
        <v>58</v>
      </c>
      <c r="O51" s="190" t="s">
        <v>58</v>
      </c>
      <c r="P51" s="157" t="s">
        <v>58</v>
      </c>
      <c r="Q51" s="191">
        <v>1</v>
      </c>
      <c r="R51" s="192">
        <v>2037</v>
      </c>
      <c r="S51" s="193">
        <v>30</v>
      </c>
      <c r="T51" s="190" t="s">
        <v>101</v>
      </c>
      <c r="U51" s="194">
        <v>2</v>
      </c>
      <c r="V51" s="195" t="s">
        <v>58</v>
      </c>
      <c r="W51" s="204" t="s">
        <v>203</v>
      </c>
      <c r="X51" s="197" t="s">
        <v>103</v>
      </c>
      <c r="Y51" s="198" t="s">
        <v>104</v>
      </c>
      <c r="Z51" s="199" t="s">
        <v>58</v>
      </c>
      <c r="AA51" s="174"/>
      <c r="AB51" s="200"/>
      <c r="AC51" s="200"/>
      <c r="AD51" s="200"/>
      <c r="AE51" s="200"/>
      <c r="AF51" s="200"/>
      <c r="AG51" s="200"/>
      <c r="AH51" s="200"/>
      <c r="AI51" s="200"/>
      <c r="AJ51" s="201">
        <f t="shared" si="1"/>
        <v>0</v>
      </c>
    </row>
    <row r="52" spans="1:36" ht="30" customHeight="1" x14ac:dyDescent="0.2">
      <c r="A52" s="179">
        <v>28</v>
      </c>
      <c r="B52" s="180" t="s">
        <v>95</v>
      </c>
      <c r="C52" s="202" t="s">
        <v>204</v>
      </c>
      <c r="D52" s="181" t="s">
        <v>58</v>
      </c>
      <c r="E52" s="182">
        <v>551300</v>
      </c>
      <c r="F52" s="157" t="s">
        <v>205</v>
      </c>
      <c r="G52" s="183">
        <v>1</v>
      </c>
      <c r="H52" s="184" t="s">
        <v>119</v>
      </c>
      <c r="I52" s="185" t="s">
        <v>206</v>
      </c>
      <c r="J52" s="185" t="s">
        <v>100</v>
      </c>
      <c r="K52" s="186" t="s">
        <v>207</v>
      </c>
      <c r="L52" s="187" t="s">
        <v>208</v>
      </c>
      <c r="M52" s="188">
        <v>2007</v>
      </c>
      <c r="N52" s="189" t="s">
        <v>58</v>
      </c>
      <c r="O52" s="190" t="s">
        <v>209</v>
      </c>
      <c r="P52" s="157" t="s">
        <v>120</v>
      </c>
      <c r="Q52" s="191">
        <v>3</v>
      </c>
      <c r="R52" s="192">
        <v>2020</v>
      </c>
      <c r="S52" s="193">
        <v>15</v>
      </c>
      <c r="T52" s="190" t="s">
        <v>101</v>
      </c>
      <c r="U52" s="194">
        <v>3</v>
      </c>
      <c r="V52" s="195" t="s">
        <v>210</v>
      </c>
      <c r="W52" s="204" t="s">
        <v>211</v>
      </c>
      <c r="X52" s="197" t="s">
        <v>100</v>
      </c>
      <c r="Y52" s="198" t="s">
        <v>125</v>
      </c>
      <c r="Z52" s="199">
        <v>4</v>
      </c>
      <c r="AA52" s="174"/>
      <c r="AB52" s="200"/>
      <c r="AC52" s="200"/>
      <c r="AD52" s="205"/>
      <c r="AE52" s="200"/>
      <c r="AF52" s="200"/>
      <c r="AG52" s="200"/>
      <c r="AH52" s="200"/>
      <c r="AI52" s="200"/>
      <c r="AJ52" s="201">
        <f t="shared" si="1"/>
        <v>0</v>
      </c>
    </row>
    <row r="53" spans="1:36" ht="30" customHeight="1" x14ac:dyDescent="0.2">
      <c r="A53" s="179">
        <v>29</v>
      </c>
      <c r="B53" s="180" t="s">
        <v>95</v>
      </c>
      <c r="C53" s="202" t="s">
        <v>204</v>
      </c>
      <c r="D53" s="181" t="s">
        <v>58</v>
      </c>
      <c r="E53" s="182">
        <v>551300</v>
      </c>
      <c r="F53" s="157" t="s">
        <v>205</v>
      </c>
      <c r="G53" s="183">
        <v>1</v>
      </c>
      <c r="H53" s="184" t="s">
        <v>119</v>
      </c>
      <c r="I53" s="185" t="s">
        <v>120</v>
      </c>
      <c r="J53" s="185" t="s">
        <v>100</v>
      </c>
      <c r="K53" s="186" t="s">
        <v>212</v>
      </c>
      <c r="L53" s="187" t="s">
        <v>213</v>
      </c>
      <c r="M53" s="188">
        <v>2005</v>
      </c>
      <c r="N53" s="189" t="s">
        <v>58</v>
      </c>
      <c r="O53" s="190" t="s">
        <v>209</v>
      </c>
      <c r="P53" s="157" t="s">
        <v>120</v>
      </c>
      <c r="Q53" s="191">
        <v>3</v>
      </c>
      <c r="R53" s="192">
        <v>2020</v>
      </c>
      <c r="S53" s="193">
        <v>15</v>
      </c>
      <c r="T53" s="190" t="s">
        <v>101</v>
      </c>
      <c r="U53" s="194">
        <v>3</v>
      </c>
      <c r="V53" s="195" t="s">
        <v>214</v>
      </c>
      <c r="W53" s="204" t="s">
        <v>215</v>
      </c>
      <c r="X53" s="197" t="s">
        <v>100</v>
      </c>
      <c r="Y53" s="198" t="s">
        <v>125</v>
      </c>
      <c r="Z53" s="199">
        <v>4</v>
      </c>
      <c r="AA53" s="174"/>
      <c r="AB53" s="200"/>
      <c r="AC53" s="200"/>
      <c r="AD53" s="205"/>
      <c r="AE53" s="200"/>
      <c r="AF53" s="200"/>
      <c r="AG53" s="200"/>
      <c r="AH53" s="200"/>
      <c r="AI53" s="200"/>
      <c r="AJ53" s="201">
        <f t="shared" si="1"/>
        <v>0</v>
      </c>
    </row>
    <row r="54" spans="1:36" ht="30" customHeight="1" x14ac:dyDescent="0.2">
      <c r="A54" s="179">
        <v>30</v>
      </c>
      <c r="B54" s="180" t="s">
        <v>95</v>
      </c>
      <c r="C54" s="202" t="s">
        <v>204</v>
      </c>
      <c r="D54" s="181" t="s">
        <v>58</v>
      </c>
      <c r="E54" s="182">
        <v>551300</v>
      </c>
      <c r="F54" s="157" t="s">
        <v>205</v>
      </c>
      <c r="G54" s="183">
        <v>1</v>
      </c>
      <c r="H54" s="184" t="s">
        <v>119</v>
      </c>
      <c r="I54" s="185" t="s">
        <v>120</v>
      </c>
      <c r="J54" s="185" t="s">
        <v>100</v>
      </c>
      <c r="K54" s="186" t="s">
        <v>212</v>
      </c>
      <c r="L54" s="187" t="s">
        <v>216</v>
      </c>
      <c r="M54" s="188">
        <v>2007</v>
      </c>
      <c r="N54" s="189" t="s">
        <v>58</v>
      </c>
      <c r="O54" s="190" t="s">
        <v>209</v>
      </c>
      <c r="P54" s="157" t="s">
        <v>120</v>
      </c>
      <c r="Q54" s="191">
        <v>3</v>
      </c>
      <c r="R54" s="192">
        <v>2020</v>
      </c>
      <c r="S54" s="193">
        <v>15</v>
      </c>
      <c r="T54" s="190" t="s">
        <v>101</v>
      </c>
      <c r="U54" s="194">
        <v>3</v>
      </c>
      <c r="V54" s="195" t="s">
        <v>217</v>
      </c>
      <c r="W54" s="204" t="s">
        <v>218</v>
      </c>
      <c r="X54" s="197" t="s">
        <v>100</v>
      </c>
      <c r="Y54" s="198" t="s">
        <v>125</v>
      </c>
      <c r="Z54" s="199">
        <v>4</v>
      </c>
      <c r="AA54" s="174"/>
      <c r="AB54" s="200"/>
      <c r="AC54" s="200"/>
      <c r="AD54" s="205"/>
      <c r="AE54" s="200"/>
      <c r="AF54" s="200"/>
      <c r="AG54" s="200"/>
      <c r="AH54" s="200"/>
      <c r="AI54" s="200"/>
      <c r="AJ54" s="201">
        <f t="shared" si="1"/>
        <v>0</v>
      </c>
    </row>
    <row r="55" spans="1:36" ht="30" customHeight="1" x14ac:dyDescent="0.2">
      <c r="A55" s="179">
        <v>31</v>
      </c>
      <c r="B55" s="180" t="s">
        <v>95</v>
      </c>
      <c r="C55" s="202" t="s">
        <v>219</v>
      </c>
      <c r="D55" s="181" t="s">
        <v>220</v>
      </c>
      <c r="E55" s="182">
        <v>551300</v>
      </c>
      <c r="F55" s="157" t="s">
        <v>205</v>
      </c>
      <c r="G55" s="183">
        <v>1</v>
      </c>
      <c r="H55" s="184" t="s">
        <v>119</v>
      </c>
      <c r="I55" s="185" t="s">
        <v>99</v>
      </c>
      <c r="J55" s="185" t="s">
        <v>100</v>
      </c>
      <c r="K55" s="186" t="s">
        <v>212</v>
      </c>
      <c r="L55" s="187" t="s">
        <v>221</v>
      </c>
      <c r="M55" s="188">
        <v>2007</v>
      </c>
      <c r="N55" s="189" t="s">
        <v>58</v>
      </c>
      <c r="O55" s="190" t="s">
        <v>209</v>
      </c>
      <c r="P55" s="157" t="s">
        <v>120</v>
      </c>
      <c r="Q55" s="191">
        <v>3</v>
      </c>
      <c r="R55" s="192">
        <v>2020</v>
      </c>
      <c r="S55" s="193">
        <v>15</v>
      </c>
      <c r="T55" s="190" t="s">
        <v>101</v>
      </c>
      <c r="U55" s="194">
        <v>3</v>
      </c>
      <c r="V55" s="195" t="s">
        <v>222</v>
      </c>
      <c r="W55" s="204" t="s">
        <v>223</v>
      </c>
      <c r="X55" s="197" t="s">
        <v>147</v>
      </c>
      <c r="Y55" s="198" t="s">
        <v>125</v>
      </c>
      <c r="Z55" s="199">
        <v>4</v>
      </c>
      <c r="AA55" s="174"/>
      <c r="AB55" s="200"/>
      <c r="AC55" s="200"/>
      <c r="AD55" s="205"/>
      <c r="AE55" s="200"/>
      <c r="AF55" s="200"/>
      <c r="AG55" s="200"/>
      <c r="AH55" s="200"/>
      <c r="AI55" s="200"/>
      <c r="AJ55" s="201">
        <f t="shared" si="1"/>
        <v>0</v>
      </c>
    </row>
    <row r="56" spans="1:36" ht="30" customHeight="1" x14ac:dyDescent="0.2">
      <c r="A56" s="179">
        <v>32</v>
      </c>
      <c r="B56" s="180" t="s">
        <v>95</v>
      </c>
      <c r="C56" s="202" t="s">
        <v>224</v>
      </c>
      <c r="D56" s="181" t="s">
        <v>58</v>
      </c>
      <c r="E56" s="182">
        <v>553110</v>
      </c>
      <c r="F56" s="157" t="s">
        <v>225</v>
      </c>
      <c r="G56" s="183" t="s">
        <v>138</v>
      </c>
      <c r="H56" s="184" t="s">
        <v>139</v>
      </c>
      <c r="I56" s="185" t="s">
        <v>99</v>
      </c>
      <c r="J56" s="185" t="s">
        <v>100</v>
      </c>
      <c r="K56" s="186" t="s">
        <v>58</v>
      </c>
      <c r="L56" s="187" t="s">
        <v>58</v>
      </c>
      <c r="M56" s="188">
        <v>2010</v>
      </c>
      <c r="N56" s="189" t="s">
        <v>58</v>
      </c>
      <c r="O56" s="190" t="s">
        <v>58</v>
      </c>
      <c r="P56" s="157" t="s">
        <v>58</v>
      </c>
      <c r="Q56" s="191">
        <v>2</v>
      </c>
      <c r="R56" s="192">
        <v>2040</v>
      </c>
      <c r="S56" s="193">
        <v>30</v>
      </c>
      <c r="T56" s="190" t="s">
        <v>101</v>
      </c>
      <c r="U56" s="194">
        <v>2</v>
      </c>
      <c r="V56" s="195">
        <v>564</v>
      </c>
      <c r="W56" s="196" t="s">
        <v>226</v>
      </c>
      <c r="X56" s="197" t="s">
        <v>147</v>
      </c>
      <c r="Y56" s="198" t="s">
        <v>125</v>
      </c>
      <c r="Z56" s="199">
        <v>4</v>
      </c>
      <c r="AA56" s="174"/>
      <c r="AB56" s="200"/>
      <c r="AC56" s="200"/>
      <c r="AD56" s="200"/>
      <c r="AE56" s="200"/>
      <c r="AF56" s="200"/>
      <c r="AG56" s="200"/>
      <c r="AH56" s="200"/>
      <c r="AI56" s="200"/>
      <c r="AJ56" s="201">
        <f t="shared" si="1"/>
        <v>0</v>
      </c>
    </row>
    <row r="57" spans="1:36" ht="30" customHeight="1" x14ac:dyDescent="0.2">
      <c r="A57" s="179">
        <v>33</v>
      </c>
      <c r="B57" s="180" t="s">
        <v>95</v>
      </c>
      <c r="C57" s="202" t="s">
        <v>227</v>
      </c>
      <c r="D57" s="202" t="s">
        <v>220</v>
      </c>
      <c r="E57" s="182">
        <v>551200</v>
      </c>
      <c r="F57" s="157" t="s">
        <v>228</v>
      </c>
      <c r="G57" s="183">
        <v>1</v>
      </c>
      <c r="H57" s="184" t="s">
        <v>119</v>
      </c>
      <c r="I57" s="185" t="s">
        <v>99</v>
      </c>
      <c r="J57" s="185" t="s">
        <v>100</v>
      </c>
      <c r="K57" s="186" t="s">
        <v>229</v>
      </c>
      <c r="L57" s="187" t="s">
        <v>230</v>
      </c>
      <c r="M57" s="188">
        <v>2007</v>
      </c>
      <c r="N57" s="189">
        <v>2.5</v>
      </c>
      <c r="O57" s="190" t="s">
        <v>209</v>
      </c>
      <c r="P57" s="157" t="s">
        <v>58</v>
      </c>
      <c r="Q57" s="191">
        <v>3</v>
      </c>
      <c r="R57" s="192">
        <v>2022</v>
      </c>
      <c r="S57" s="193">
        <v>15</v>
      </c>
      <c r="T57" s="190" t="s">
        <v>101</v>
      </c>
      <c r="U57" s="194">
        <v>3</v>
      </c>
      <c r="V57" s="195" t="s">
        <v>231</v>
      </c>
      <c r="W57" s="204" t="s">
        <v>232</v>
      </c>
      <c r="X57" s="197" t="s">
        <v>147</v>
      </c>
      <c r="Y57" s="198" t="s">
        <v>104</v>
      </c>
      <c r="Z57" s="199" t="s">
        <v>58</v>
      </c>
      <c r="AA57" s="174"/>
      <c r="AB57" s="200"/>
      <c r="AC57" s="200"/>
      <c r="AD57" s="200"/>
      <c r="AE57" s="200"/>
      <c r="AF57" s="205"/>
      <c r="AG57" s="200"/>
      <c r="AH57" s="200"/>
      <c r="AI57" s="200"/>
      <c r="AJ57" s="201">
        <f t="shared" si="1"/>
        <v>0</v>
      </c>
    </row>
    <row r="58" spans="1:36" ht="30" customHeight="1" x14ac:dyDescent="0.2">
      <c r="A58" s="179">
        <v>34</v>
      </c>
      <c r="B58" s="180" t="s">
        <v>95</v>
      </c>
      <c r="C58" s="202" t="s">
        <v>233</v>
      </c>
      <c r="D58" s="202" t="s">
        <v>220</v>
      </c>
      <c r="E58" s="182">
        <v>551200</v>
      </c>
      <c r="F58" s="157" t="s">
        <v>228</v>
      </c>
      <c r="G58" s="183">
        <v>1</v>
      </c>
      <c r="H58" s="184" t="s">
        <v>119</v>
      </c>
      <c r="I58" s="185" t="s">
        <v>99</v>
      </c>
      <c r="J58" s="185" t="s">
        <v>100</v>
      </c>
      <c r="K58" s="186" t="s">
        <v>229</v>
      </c>
      <c r="L58" s="187" t="s">
        <v>230</v>
      </c>
      <c r="M58" s="188">
        <v>2007</v>
      </c>
      <c r="N58" s="189">
        <v>2.5</v>
      </c>
      <c r="O58" s="190" t="s">
        <v>209</v>
      </c>
      <c r="P58" s="157" t="s">
        <v>58</v>
      </c>
      <c r="Q58" s="191">
        <v>3</v>
      </c>
      <c r="R58" s="192">
        <v>2022</v>
      </c>
      <c r="S58" s="193">
        <v>15</v>
      </c>
      <c r="T58" s="190" t="s">
        <v>101</v>
      </c>
      <c r="U58" s="194">
        <v>3</v>
      </c>
      <c r="V58" s="195" t="s">
        <v>234</v>
      </c>
      <c r="W58" s="204" t="s">
        <v>232</v>
      </c>
      <c r="X58" s="197" t="s">
        <v>147</v>
      </c>
      <c r="Y58" s="198" t="s">
        <v>104</v>
      </c>
      <c r="Z58" s="199" t="s">
        <v>58</v>
      </c>
      <c r="AA58" s="174"/>
      <c r="AB58" s="200"/>
      <c r="AC58" s="200"/>
      <c r="AD58" s="200"/>
      <c r="AE58" s="200"/>
      <c r="AF58" s="205"/>
      <c r="AG58" s="200"/>
      <c r="AH58" s="200"/>
      <c r="AI58" s="200"/>
      <c r="AJ58" s="201">
        <f t="shared" si="1"/>
        <v>0</v>
      </c>
    </row>
    <row r="59" spans="1:36" ht="30" customHeight="1" x14ac:dyDescent="0.2">
      <c r="A59" s="179">
        <v>35</v>
      </c>
      <c r="B59" s="180" t="s">
        <v>95</v>
      </c>
      <c r="C59" s="202" t="s">
        <v>235</v>
      </c>
      <c r="D59" s="181" t="s">
        <v>58</v>
      </c>
      <c r="E59" s="182">
        <v>577150</v>
      </c>
      <c r="F59" s="157" t="s">
        <v>236</v>
      </c>
      <c r="G59" s="183">
        <v>1</v>
      </c>
      <c r="H59" s="184" t="s">
        <v>119</v>
      </c>
      <c r="I59" s="185" t="s">
        <v>99</v>
      </c>
      <c r="J59" s="185" t="s">
        <v>100</v>
      </c>
      <c r="K59" s="186" t="s">
        <v>237</v>
      </c>
      <c r="L59" s="187" t="s">
        <v>58</v>
      </c>
      <c r="M59" s="188">
        <v>2010</v>
      </c>
      <c r="N59" s="189" t="s">
        <v>58</v>
      </c>
      <c r="O59" s="190" t="s">
        <v>238</v>
      </c>
      <c r="P59" s="157" t="s">
        <v>58</v>
      </c>
      <c r="Q59" s="191">
        <v>1</v>
      </c>
      <c r="R59" s="192">
        <v>2025</v>
      </c>
      <c r="S59" s="193">
        <v>15</v>
      </c>
      <c r="T59" s="190" t="s">
        <v>101</v>
      </c>
      <c r="U59" s="194">
        <v>3</v>
      </c>
      <c r="V59" s="195">
        <v>734</v>
      </c>
      <c r="W59" s="204" t="s">
        <v>239</v>
      </c>
      <c r="X59" s="197" t="s">
        <v>147</v>
      </c>
      <c r="Y59" s="198" t="s">
        <v>104</v>
      </c>
      <c r="Z59" s="199" t="s">
        <v>58</v>
      </c>
      <c r="AA59" s="174"/>
      <c r="AB59" s="200"/>
      <c r="AC59" s="200"/>
      <c r="AD59" s="200"/>
      <c r="AE59" s="200"/>
      <c r="AF59" s="200"/>
      <c r="AG59" s="200"/>
      <c r="AH59" s="200"/>
      <c r="AI59" s="205"/>
      <c r="AJ59" s="201">
        <f t="shared" si="1"/>
        <v>0</v>
      </c>
    </row>
    <row r="60" spans="1:36" ht="30" customHeight="1" x14ac:dyDescent="0.2">
      <c r="A60" s="179">
        <v>36</v>
      </c>
      <c r="B60" s="180" t="s">
        <v>95</v>
      </c>
      <c r="C60" s="202" t="s">
        <v>235</v>
      </c>
      <c r="D60" s="181" t="s">
        <v>58</v>
      </c>
      <c r="E60" s="182">
        <v>663100</v>
      </c>
      <c r="F60" s="157" t="s">
        <v>240</v>
      </c>
      <c r="G60" s="183">
        <v>1</v>
      </c>
      <c r="H60" s="184" t="s">
        <v>119</v>
      </c>
      <c r="I60" s="185" t="s">
        <v>99</v>
      </c>
      <c r="J60" s="185" t="s">
        <v>100</v>
      </c>
      <c r="K60" s="186" t="s">
        <v>241</v>
      </c>
      <c r="L60" s="187" t="s">
        <v>242</v>
      </c>
      <c r="M60" s="188">
        <v>2007</v>
      </c>
      <c r="N60" s="189" t="s">
        <v>58</v>
      </c>
      <c r="O60" s="190" t="s">
        <v>58</v>
      </c>
      <c r="P60" s="157" t="s">
        <v>120</v>
      </c>
      <c r="Q60" s="191">
        <v>3</v>
      </c>
      <c r="R60" s="192">
        <v>2022</v>
      </c>
      <c r="S60" s="193">
        <v>15</v>
      </c>
      <c r="T60" s="190" t="s">
        <v>101</v>
      </c>
      <c r="U60" s="194">
        <v>3</v>
      </c>
      <c r="V60" s="195">
        <v>739</v>
      </c>
      <c r="W60" s="204" t="s">
        <v>243</v>
      </c>
      <c r="X60" s="197" t="s">
        <v>103</v>
      </c>
      <c r="Y60" s="198" t="s">
        <v>104</v>
      </c>
      <c r="Z60" s="199" t="s">
        <v>58</v>
      </c>
      <c r="AA60" s="174"/>
      <c r="AB60" s="200"/>
      <c r="AC60" s="200"/>
      <c r="AD60" s="200"/>
      <c r="AE60" s="200"/>
      <c r="AF60" s="205"/>
      <c r="AG60" s="200"/>
      <c r="AH60" s="200"/>
      <c r="AI60" s="200"/>
      <c r="AJ60" s="201">
        <f t="shared" si="1"/>
        <v>0</v>
      </c>
    </row>
    <row r="61" spans="1:36" ht="30" customHeight="1" x14ac:dyDescent="0.2">
      <c r="A61" s="179">
        <v>37</v>
      </c>
      <c r="B61" s="180" t="s">
        <v>95</v>
      </c>
      <c r="C61" s="202" t="s">
        <v>244</v>
      </c>
      <c r="D61" s="202" t="s">
        <v>220</v>
      </c>
      <c r="E61" s="182">
        <v>551200</v>
      </c>
      <c r="F61" s="157" t="s">
        <v>228</v>
      </c>
      <c r="G61" s="183">
        <v>1</v>
      </c>
      <c r="H61" s="184" t="s">
        <v>119</v>
      </c>
      <c r="I61" s="185" t="s">
        <v>99</v>
      </c>
      <c r="J61" s="185" t="s">
        <v>100</v>
      </c>
      <c r="K61" s="186" t="s">
        <v>245</v>
      </c>
      <c r="L61" s="187" t="s">
        <v>246</v>
      </c>
      <c r="M61" s="188">
        <v>2007</v>
      </c>
      <c r="N61" s="189" t="s">
        <v>247</v>
      </c>
      <c r="O61" s="190" t="s">
        <v>209</v>
      </c>
      <c r="P61" s="157" t="s">
        <v>58</v>
      </c>
      <c r="Q61" s="191">
        <v>3</v>
      </c>
      <c r="R61" s="192">
        <v>2022</v>
      </c>
      <c r="S61" s="193">
        <v>15</v>
      </c>
      <c r="T61" s="190" t="s">
        <v>101</v>
      </c>
      <c r="U61" s="194">
        <v>3</v>
      </c>
      <c r="V61" s="195" t="s">
        <v>248</v>
      </c>
      <c r="W61" s="204" t="s">
        <v>249</v>
      </c>
      <c r="X61" s="197" t="s">
        <v>147</v>
      </c>
      <c r="Y61" s="198" t="s">
        <v>104</v>
      </c>
      <c r="Z61" s="199" t="s">
        <v>58</v>
      </c>
      <c r="AA61" s="174"/>
      <c r="AB61" s="200"/>
      <c r="AC61" s="200"/>
      <c r="AD61" s="200"/>
      <c r="AE61" s="200"/>
      <c r="AF61" s="205"/>
      <c r="AG61" s="200"/>
      <c r="AH61" s="200"/>
      <c r="AI61" s="200"/>
      <c r="AJ61" s="201">
        <f t="shared" si="1"/>
        <v>0</v>
      </c>
    </row>
    <row r="62" spans="1:36" ht="30" customHeight="1" x14ac:dyDescent="0.2">
      <c r="A62" s="179">
        <v>38</v>
      </c>
      <c r="B62" s="180" t="s">
        <v>95</v>
      </c>
      <c r="C62" s="202" t="s">
        <v>250</v>
      </c>
      <c r="D62" s="202" t="s">
        <v>58</v>
      </c>
      <c r="E62" s="182">
        <v>551200</v>
      </c>
      <c r="F62" s="157" t="s">
        <v>228</v>
      </c>
      <c r="G62" s="183">
        <v>1</v>
      </c>
      <c r="H62" s="184" t="s">
        <v>119</v>
      </c>
      <c r="I62" s="185" t="s">
        <v>120</v>
      </c>
      <c r="J62" s="185" t="s">
        <v>100</v>
      </c>
      <c r="K62" s="186" t="s">
        <v>229</v>
      </c>
      <c r="L62" s="187" t="s">
        <v>251</v>
      </c>
      <c r="M62" s="188">
        <v>2014</v>
      </c>
      <c r="N62" s="189">
        <v>5</v>
      </c>
      <c r="O62" s="190" t="s">
        <v>209</v>
      </c>
      <c r="P62" s="157" t="s">
        <v>58</v>
      </c>
      <c r="Q62" s="191">
        <v>1</v>
      </c>
      <c r="R62" s="192">
        <v>2029</v>
      </c>
      <c r="S62" s="193">
        <v>15</v>
      </c>
      <c r="T62" s="190" t="s">
        <v>101</v>
      </c>
      <c r="U62" s="194">
        <v>3</v>
      </c>
      <c r="V62" s="195">
        <v>828</v>
      </c>
      <c r="W62" s="204" t="s">
        <v>252</v>
      </c>
      <c r="X62" s="197" t="s">
        <v>100</v>
      </c>
      <c r="Y62" s="198" t="s">
        <v>125</v>
      </c>
      <c r="Z62" s="199">
        <v>4</v>
      </c>
      <c r="AA62" s="174"/>
      <c r="AB62" s="200"/>
      <c r="AC62" s="200"/>
      <c r="AD62" s="200"/>
      <c r="AE62" s="200"/>
      <c r="AF62" s="200"/>
      <c r="AG62" s="200"/>
      <c r="AH62" s="200"/>
      <c r="AI62" s="200"/>
      <c r="AJ62" s="201">
        <f t="shared" si="1"/>
        <v>0</v>
      </c>
    </row>
    <row r="63" spans="1:36" ht="30" customHeight="1" x14ac:dyDescent="0.2">
      <c r="A63" s="179">
        <v>39</v>
      </c>
      <c r="B63" s="180" t="s">
        <v>95</v>
      </c>
      <c r="C63" s="202" t="s">
        <v>253</v>
      </c>
      <c r="D63" s="181" t="s">
        <v>58</v>
      </c>
      <c r="E63" s="182">
        <v>582020</v>
      </c>
      <c r="F63" s="157" t="s">
        <v>179</v>
      </c>
      <c r="G63" s="183">
        <v>1</v>
      </c>
      <c r="H63" s="184" t="s">
        <v>119</v>
      </c>
      <c r="I63" s="185" t="s">
        <v>99</v>
      </c>
      <c r="J63" s="185" t="s">
        <v>100</v>
      </c>
      <c r="K63" s="186" t="s">
        <v>58</v>
      </c>
      <c r="L63" s="187" t="s">
        <v>58</v>
      </c>
      <c r="M63" s="188">
        <v>2007</v>
      </c>
      <c r="N63" s="189" t="s">
        <v>58</v>
      </c>
      <c r="O63" s="190" t="s">
        <v>58</v>
      </c>
      <c r="P63" s="157" t="s">
        <v>58</v>
      </c>
      <c r="Q63" s="191">
        <v>2</v>
      </c>
      <c r="R63" s="192">
        <v>2027</v>
      </c>
      <c r="S63" s="193">
        <v>20</v>
      </c>
      <c r="T63" s="190" t="s">
        <v>101</v>
      </c>
      <c r="U63" s="194">
        <v>3</v>
      </c>
      <c r="V63" s="195" t="s">
        <v>58</v>
      </c>
      <c r="W63" s="204" t="s">
        <v>254</v>
      </c>
      <c r="X63" s="197" t="s">
        <v>103</v>
      </c>
      <c r="Y63" s="198" t="s">
        <v>104</v>
      </c>
      <c r="Z63" s="199" t="s">
        <v>58</v>
      </c>
      <c r="AA63" s="174"/>
      <c r="AB63" s="200"/>
      <c r="AC63" s="200"/>
      <c r="AD63" s="200"/>
      <c r="AE63" s="200"/>
      <c r="AF63" s="200"/>
      <c r="AG63" s="200"/>
      <c r="AH63" s="200"/>
      <c r="AI63" s="200"/>
      <c r="AJ63" s="201">
        <f t="shared" si="1"/>
        <v>0</v>
      </c>
    </row>
    <row r="64" spans="1:36" ht="30" customHeight="1" x14ac:dyDescent="0.2">
      <c r="A64" s="179">
        <v>40</v>
      </c>
      <c r="B64" s="180" t="s">
        <v>95</v>
      </c>
      <c r="C64" s="202" t="s">
        <v>255</v>
      </c>
      <c r="D64" s="181" t="s">
        <v>58</v>
      </c>
      <c r="E64" s="182">
        <v>572100</v>
      </c>
      <c r="F64" s="157" t="s">
        <v>256</v>
      </c>
      <c r="G64" s="183">
        <v>1</v>
      </c>
      <c r="H64" s="184" t="s">
        <v>119</v>
      </c>
      <c r="I64" s="185" t="s">
        <v>99</v>
      </c>
      <c r="J64" s="185" t="s">
        <v>100</v>
      </c>
      <c r="K64" s="186" t="s">
        <v>185</v>
      </c>
      <c r="L64" s="187" t="s">
        <v>186</v>
      </c>
      <c r="M64" s="188">
        <v>2007</v>
      </c>
      <c r="N64" s="189">
        <v>2.38</v>
      </c>
      <c r="O64" s="190" t="s">
        <v>187</v>
      </c>
      <c r="P64" s="157" t="s">
        <v>58</v>
      </c>
      <c r="Q64" s="191">
        <v>2</v>
      </c>
      <c r="R64" s="192">
        <v>2037</v>
      </c>
      <c r="S64" s="193">
        <v>20</v>
      </c>
      <c r="T64" s="190" t="s">
        <v>101</v>
      </c>
      <c r="U64" s="194">
        <v>3</v>
      </c>
      <c r="V64" s="195">
        <v>728</v>
      </c>
      <c r="W64" s="196" t="s">
        <v>159</v>
      </c>
      <c r="X64" s="197" t="s">
        <v>103</v>
      </c>
      <c r="Y64" s="198" t="s">
        <v>104</v>
      </c>
      <c r="Z64" s="199" t="s">
        <v>58</v>
      </c>
      <c r="AA64" s="174"/>
      <c r="AB64" s="200"/>
      <c r="AC64" s="200"/>
      <c r="AD64" s="200"/>
      <c r="AE64" s="200"/>
      <c r="AF64" s="200"/>
      <c r="AG64" s="200"/>
      <c r="AH64" s="200"/>
      <c r="AI64" s="200"/>
      <c r="AJ64" s="201">
        <f t="shared" si="1"/>
        <v>0</v>
      </c>
    </row>
    <row r="65" spans="1:36" ht="30" customHeight="1" x14ac:dyDescent="0.2">
      <c r="A65" s="179">
        <v>41</v>
      </c>
      <c r="B65" s="180" t="s">
        <v>95</v>
      </c>
      <c r="C65" s="202" t="s">
        <v>257</v>
      </c>
      <c r="D65" s="181" t="s">
        <v>58</v>
      </c>
      <c r="E65" s="182">
        <v>611120</v>
      </c>
      <c r="F65" s="157" t="s">
        <v>258</v>
      </c>
      <c r="G65" s="183">
        <v>2</v>
      </c>
      <c r="H65" s="184" t="s">
        <v>119</v>
      </c>
      <c r="I65" s="185" t="s">
        <v>120</v>
      </c>
      <c r="J65" s="185" t="s">
        <v>100</v>
      </c>
      <c r="K65" s="186" t="s">
        <v>259</v>
      </c>
      <c r="L65" s="187" t="s">
        <v>260</v>
      </c>
      <c r="M65" s="188">
        <v>2007</v>
      </c>
      <c r="N65" s="189">
        <v>40</v>
      </c>
      <c r="O65" s="190" t="s">
        <v>122</v>
      </c>
      <c r="P65" s="157" t="s">
        <v>58</v>
      </c>
      <c r="Q65" s="191">
        <v>2</v>
      </c>
      <c r="R65" s="192">
        <v>2027</v>
      </c>
      <c r="S65" s="193">
        <v>20</v>
      </c>
      <c r="T65" s="190" t="s">
        <v>101</v>
      </c>
      <c r="U65" s="194">
        <v>3</v>
      </c>
      <c r="V65" s="195">
        <v>807</v>
      </c>
      <c r="W65" s="204" t="s">
        <v>261</v>
      </c>
      <c r="X65" s="197" t="s">
        <v>100</v>
      </c>
      <c r="Y65" s="198" t="s">
        <v>125</v>
      </c>
      <c r="Z65" s="199">
        <v>4</v>
      </c>
      <c r="AA65" s="174"/>
      <c r="AB65" s="200"/>
      <c r="AC65" s="200"/>
      <c r="AD65" s="200"/>
      <c r="AE65" s="200"/>
      <c r="AF65" s="200"/>
      <c r="AG65" s="200"/>
      <c r="AH65" s="200"/>
      <c r="AI65" s="200"/>
      <c r="AJ65" s="201">
        <f t="shared" si="1"/>
        <v>0</v>
      </c>
    </row>
    <row r="66" spans="1:36" ht="30" customHeight="1" x14ac:dyDescent="0.2">
      <c r="A66" s="179">
        <v>42</v>
      </c>
      <c r="B66" s="180" t="s">
        <v>95</v>
      </c>
      <c r="C66" s="202" t="s">
        <v>257</v>
      </c>
      <c r="D66" s="181" t="s">
        <v>58</v>
      </c>
      <c r="E66" s="182">
        <v>611120</v>
      </c>
      <c r="F66" s="157" t="s">
        <v>258</v>
      </c>
      <c r="G66" s="183">
        <v>1</v>
      </c>
      <c r="H66" s="184" t="s">
        <v>119</v>
      </c>
      <c r="I66" s="185" t="s">
        <v>120</v>
      </c>
      <c r="J66" s="185" t="s">
        <v>100</v>
      </c>
      <c r="K66" s="186" t="s">
        <v>259</v>
      </c>
      <c r="L66" s="187" t="s">
        <v>260</v>
      </c>
      <c r="M66" s="188">
        <v>2005</v>
      </c>
      <c r="N66" s="189">
        <v>40</v>
      </c>
      <c r="O66" s="190" t="s">
        <v>122</v>
      </c>
      <c r="P66" s="157" t="s">
        <v>58</v>
      </c>
      <c r="Q66" s="191">
        <v>2</v>
      </c>
      <c r="R66" s="192">
        <v>2025</v>
      </c>
      <c r="S66" s="193">
        <v>20</v>
      </c>
      <c r="T66" s="190" t="s">
        <v>101</v>
      </c>
      <c r="U66" s="194">
        <v>3</v>
      </c>
      <c r="V66" s="195">
        <v>807</v>
      </c>
      <c r="W66" s="204" t="s">
        <v>262</v>
      </c>
      <c r="X66" s="197" t="s">
        <v>100</v>
      </c>
      <c r="Y66" s="198" t="s">
        <v>125</v>
      </c>
      <c r="Z66" s="199">
        <v>4</v>
      </c>
      <c r="AA66" s="174"/>
      <c r="AB66" s="200"/>
      <c r="AC66" s="200"/>
      <c r="AD66" s="200"/>
      <c r="AE66" s="200"/>
      <c r="AF66" s="200"/>
      <c r="AG66" s="200"/>
      <c r="AH66" s="200"/>
      <c r="AI66" s="205"/>
      <c r="AJ66" s="201">
        <f t="shared" si="1"/>
        <v>0</v>
      </c>
    </row>
    <row r="67" spans="1:36" ht="30" customHeight="1" x14ac:dyDescent="0.2">
      <c r="A67" s="179">
        <v>43</v>
      </c>
      <c r="B67" s="180" t="s">
        <v>95</v>
      </c>
      <c r="C67" s="202" t="s">
        <v>257</v>
      </c>
      <c r="D67" s="181" t="s">
        <v>58</v>
      </c>
      <c r="E67" s="182">
        <v>622110</v>
      </c>
      <c r="F67" s="157" t="s">
        <v>163</v>
      </c>
      <c r="G67" s="183">
        <v>1</v>
      </c>
      <c r="H67" s="184" t="s">
        <v>119</v>
      </c>
      <c r="I67" s="185" t="s">
        <v>120</v>
      </c>
      <c r="J67" s="185" t="s">
        <v>100</v>
      </c>
      <c r="K67" s="186" t="s">
        <v>58</v>
      </c>
      <c r="L67" s="187" t="s">
        <v>263</v>
      </c>
      <c r="M67" s="188">
        <v>2007</v>
      </c>
      <c r="N67" s="189" t="s">
        <v>58</v>
      </c>
      <c r="O67" s="190" t="s">
        <v>58</v>
      </c>
      <c r="P67" s="157" t="s">
        <v>58</v>
      </c>
      <c r="Q67" s="191">
        <v>1</v>
      </c>
      <c r="R67" s="192">
        <v>2037</v>
      </c>
      <c r="S67" s="193">
        <v>30</v>
      </c>
      <c r="T67" s="190" t="s">
        <v>101</v>
      </c>
      <c r="U67" s="194">
        <v>2</v>
      </c>
      <c r="V67" s="195">
        <v>755</v>
      </c>
      <c r="W67" s="204" t="s">
        <v>264</v>
      </c>
      <c r="X67" s="197" t="s">
        <v>100</v>
      </c>
      <c r="Y67" s="198" t="s">
        <v>125</v>
      </c>
      <c r="Z67" s="199">
        <v>4</v>
      </c>
      <c r="AA67" s="174"/>
      <c r="AB67" s="200"/>
      <c r="AC67" s="200"/>
      <c r="AD67" s="200"/>
      <c r="AE67" s="200"/>
      <c r="AF67" s="200"/>
      <c r="AG67" s="200"/>
      <c r="AH67" s="200"/>
      <c r="AI67" s="200"/>
      <c r="AJ67" s="201">
        <f t="shared" si="1"/>
        <v>0</v>
      </c>
    </row>
    <row r="68" spans="1:36" ht="30" customHeight="1" x14ac:dyDescent="0.2">
      <c r="A68" s="179">
        <v>44</v>
      </c>
      <c r="B68" s="180" t="s">
        <v>95</v>
      </c>
      <c r="C68" s="202" t="s">
        <v>257</v>
      </c>
      <c r="D68" s="181" t="s">
        <v>58</v>
      </c>
      <c r="E68" s="182">
        <v>582010</v>
      </c>
      <c r="F68" s="157" t="s">
        <v>128</v>
      </c>
      <c r="G68" s="183">
        <v>1</v>
      </c>
      <c r="H68" s="184" t="s">
        <v>119</v>
      </c>
      <c r="I68" s="185" t="s">
        <v>120</v>
      </c>
      <c r="J68" s="185" t="s">
        <v>100</v>
      </c>
      <c r="K68" s="186" t="s">
        <v>58</v>
      </c>
      <c r="L68" s="187" t="s">
        <v>58</v>
      </c>
      <c r="M68" s="188">
        <v>2012</v>
      </c>
      <c r="N68" s="189" t="s">
        <v>58</v>
      </c>
      <c r="O68" s="190" t="s">
        <v>58</v>
      </c>
      <c r="P68" s="157" t="s">
        <v>58</v>
      </c>
      <c r="Q68" s="191">
        <v>1</v>
      </c>
      <c r="R68" s="192">
        <v>2032</v>
      </c>
      <c r="S68" s="193">
        <v>20</v>
      </c>
      <c r="T68" s="190" t="s">
        <v>101</v>
      </c>
      <c r="U68" s="194">
        <v>2</v>
      </c>
      <c r="V68" s="195">
        <v>788</v>
      </c>
      <c r="W68" s="196" t="s">
        <v>265</v>
      </c>
      <c r="X68" s="197" t="s">
        <v>100</v>
      </c>
      <c r="Y68" s="198" t="s">
        <v>125</v>
      </c>
      <c r="Z68" s="199">
        <v>4</v>
      </c>
      <c r="AA68" s="174"/>
      <c r="AB68" s="200"/>
      <c r="AC68" s="200"/>
      <c r="AD68" s="200"/>
      <c r="AE68" s="200"/>
      <c r="AF68" s="200"/>
      <c r="AG68" s="200"/>
      <c r="AH68" s="200"/>
      <c r="AI68" s="200"/>
      <c r="AJ68" s="201">
        <f t="shared" si="1"/>
        <v>0</v>
      </c>
    </row>
    <row r="69" spans="1:36" ht="30" customHeight="1" x14ac:dyDescent="0.2">
      <c r="A69" s="179">
        <v>45</v>
      </c>
      <c r="B69" s="180" t="s">
        <v>95</v>
      </c>
      <c r="C69" s="202" t="s">
        <v>257</v>
      </c>
      <c r="D69" s="181" t="s">
        <v>58</v>
      </c>
      <c r="E69" s="182">
        <v>582020</v>
      </c>
      <c r="F69" s="157" t="s">
        <v>179</v>
      </c>
      <c r="G69" s="183">
        <v>1</v>
      </c>
      <c r="H69" s="184" t="s">
        <v>119</v>
      </c>
      <c r="I69" s="185" t="s">
        <v>120</v>
      </c>
      <c r="J69" s="185" t="s">
        <v>100</v>
      </c>
      <c r="K69" s="186" t="s">
        <v>180</v>
      </c>
      <c r="L69" s="187" t="s">
        <v>181</v>
      </c>
      <c r="M69" s="188">
        <v>2012</v>
      </c>
      <c r="N69" s="189" t="s">
        <v>58</v>
      </c>
      <c r="O69" s="190" t="s">
        <v>58</v>
      </c>
      <c r="P69" s="157" t="s">
        <v>58</v>
      </c>
      <c r="Q69" s="191">
        <v>1</v>
      </c>
      <c r="R69" s="192">
        <v>2027</v>
      </c>
      <c r="S69" s="193">
        <v>15</v>
      </c>
      <c r="T69" s="190" t="s">
        <v>101</v>
      </c>
      <c r="U69" s="194">
        <v>3</v>
      </c>
      <c r="V69" s="195">
        <v>790</v>
      </c>
      <c r="W69" s="196" t="s">
        <v>266</v>
      </c>
      <c r="X69" s="197" t="s">
        <v>100</v>
      </c>
      <c r="Y69" s="198" t="s">
        <v>125</v>
      </c>
      <c r="Z69" s="199">
        <v>4</v>
      </c>
      <c r="AA69" s="174"/>
      <c r="AB69" s="200"/>
      <c r="AC69" s="200"/>
      <c r="AD69" s="200"/>
      <c r="AE69" s="200"/>
      <c r="AF69" s="200"/>
      <c r="AG69" s="200"/>
      <c r="AH69" s="200"/>
      <c r="AI69" s="200"/>
      <c r="AJ69" s="201">
        <f t="shared" si="1"/>
        <v>0</v>
      </c>
    </row>
    <row r="70" spans="1:36" ht="30" customHeight="1" x14ac:dyDescent="0.2">
      <c r="A70" s="179">
        <v>46</v>
      </c>
      <c r="B70" s="180" t="s">
        <v>95</v>
      </c>
      <c r="C70" s="202" t="s">
        <v>257</v>
      </c>
      <c r="D70" s="181" t="s">
        <v>58</v>
      </c>
      <c r="E70" s="182">
        <v>611120</v>
      </c>
      <c r="F70" s="157" t="s">
        <v>258</v>
      </c>
      <c r="G70" s="183">
        <v>1</v>
      </c>
      <c r="H70" s="184" t="s">
        <v>119</v>
      </c>
      <c r="I70" s="185" t="s">
        <v>120</v>
      </c>
      <c r="J70" s="185" t="s">
        <v>100</v>
      </c>
      <c r="K70" s="186" t="s">
        <v>267</v>
      </c>
      <c r="L70" s="187" t="s">
        <v>268</v>
      </c>
      <c r="M70" s="188">
        <v>2012</v>
      </c>
      <c r="N70" s="189">
        <v>1.6</v>
      </c>
      <c r="O70" s="190" t="s">
        <v>122</v>
      </c>
      <c r="P70" s="157" t="s">
        <v>58</v>
      </c>
      <c r="Q70" s="191">
        <v>1</v>
      </c>
      <c r="R70" s="192">
        <v>2032</v>
      </c>
      <c r="S70" s="193">
        <v>20</v>
      </c>
      <c r="T70" s="190" t="s">
        <v>101</v>
      </c>
      <c r="U70" s="194">
        <v>2</v>
      </c>
      <c r="V70" s="195">
        <v>792</v>
      </c>
      <c r="W70" s="196" t="s">
        <v>266</v>
      </c>
      <c r="X70" s="197" t="s">
        <v>100</v>
      </c>
      <c r="Y70" s="198" t="s">
        <v>125</v>
      </c>
      <c r="Z70" s="199">
        <v>4</v>
      </c>
      <c r="AA70" s="174"/>
      <c r="AB70" s="200"/>
      <c r="AC70" s="200"/>
      <c r="AD70" s="200"/>
      <c r="AE70" s="200"/>
      <c r="AF70" s="200"/>
      <c r="AG70" s="200"/>
      <c r="AH70" s="200"/>
      <c r="AI70" s="200"/>
      <c r="AJ70" s="201">
        <f t="shared" si="1"/>
        <v>0</v>
      </c>
    </row>
    <row r="71" spans="1:36" ht="30" customHeight="1" x14ac:dyDescent="0.2">
      <c r="A71" s="179">
        <v>47</v>
      </c>
      <c r="B71" s="180" t="s">
        <v>95</v>
      </c>
      <c r="C71" s="202" t="s">
        <v>257</v>
      </c>
      <c r="D71" s="181" t="s">
        <v>58</v>
      </c>
      <c r="E71" s="182">
        <v>631110</v>
      </c>
      <c r="F71" s="157" t="s">
        <v>269</v>
      </c>
      <c r="G71" s="183">
        <v>1</v>
      </c>
      <c r="H71" s="184" t="s">
        <v>119</v>
      </c>
      <c r="I71" s="185" t="s">
        <v>120</v>
      </c>
      <c r="J71" s="185" t="s">
        <v>100</v>
      </c>
      <c r="K71" s="186" t="s">
        <v>58</v>
      </c>
      <c r="L71" s="187" t="s">
        <v>270</v>
      </c>
      <c r="M71" s="188">
        <v>2007</v>
      </c>
      <c r="N71" s="189" t="s">
        <v>58</v>
      </c>
      <c r="O71" s="190" t="s">
        <v>58</v>
      </c>
      <c r="P71" s="157" t="s">
        <v>58</v>
      </c>
      <c r="Q71" s="191">
        <v>1</v>
      </c>
      <c r="R71" s="192">
        <v>2037</v>
      </c>
      <c r="S71" s="193">
        <v>30</v>
      </c>
      <c r="T71" s="190" t="s">
        <v>101</v>
      </c>
      <c r="U71" s="194">
        <v>2</v>
      </c>
      <c r="V71" s="195">
        <v>788</v>
      </c>
      <c r="W71" s="204" t="s">
        <v>271</v>
      </c>
      <c r="X71" s="197" t="s">
        <v>100</v>
      </c>
      <c r="Y71" s="198" t="s">
        <v>125</v>
      </c>
      <c r="Z71" s="199">
        <v>4</v>
      </c>
      <c r="AA71" s="174"/>
      <c r="AB71" s="200"/>
      <c r="AC71" s="200"/>
      <c r="AD71" s="200"/>
      <c r="AE71" s="200"/>
      <c r="AF71" s="200"/>
      <c r="AG71" s="200"/>
      <c r="AH71" s="200"/>
      <c r="AI71" s="200"/>
      <c r="AJ71" s="201">
        <f t="shared" si="1"/>
        <v>0</v>
      </c>
    </row>
    <row r="72" spans="1:36" ht="30" customHeight="1" x14ac:dyDescent="0.2">
      <c r="A72" s="179">
        <v>48</v>
      </c>
      <c r="B72" s="180" t="s">
        <v>95</v>
      </c>
      <c r="C72" s="202" t="s">
        <v>257</v>
      </c>
      <c r="D72" s="181" t="s">
        <v>58</v>
      </c>
      <c r="E72" s="182">
        <v>631110</v>
      </c>
      <c r="F72" s="157" t="s">
        <v>269</v>
      </c>
      <c r="G72" s="183">
        <v>1</v>
      </c>
      <c r="H72" s="184" t="s">
        <v>119</v>
      </c>
      <c r="I72" s="185" t="s">
        <v>120</v>
      </c>
      <c r="J72" s="185" t="s">
        <v>100</v>
      </c>
      <c r="K72" s="186" t="s">
        <v>58</v>
      </c>
      <c r="L72" s="187" t="s">
        <v>270</v>
      </c>
      <c r="M72" s="188">
        <v>2007</v>
      </c>
      <c r="N72" s="189" t="s">
        <v>58</v>
      </c>
      <c r="O72" s="190" t="s">
        <v>58</v>
      </c>
      <c r="P72" s="157" t="s">
        <v>58</v>
      </c>
      <c r="Q72" s="191">
        <v>1</v>
      </c>
      <c r="R72" s="192">
        <v>2037</v>
      </c>
      <c r="S72" s="193">
        <v>30</v>
      </c>
      <c r="T72" s="190" t="s">
        <v>101</v>
      </c>
      <c r="U72" s="194">
        <v>2</v>
      </c>
      <c r="V72" s="195">
        <v>788</v>
      </c>
      <c r="W72" s="204" t="s">
        <v>272</v>
      </c>
      <c r="X72" s="197" t="s">
        <v>100</v>
      </c>
      <c r="Y72" s="198" t="s">
        <v>125</v>
      </c>
      <c r="Z72" s="199">
        <v>4</v>
      </c>
      <c r="AA72" s="174"/>
      <c r="AB72" s="200"/>
      <c r="AC72" s="200"/>
      <c r="AD72" s="200"/>
      <c r="AE72" s="200"/>
      <c r="AF72" s="200"/>
      <c r="AG72" s="200"/>
      <c r="AH72" s="200"/>
      <c r="AI72" s="200"/>
      <c r="AJ72" s="201">
        <f t="shared" si="1"/>
        <v>0</v>
      </c>
    </row>
    <row r="73" spans="1:36" ht="30" customHeight="1" x14ac:dyDescent="0.2">
      <c r="A73" s="179">
        <v>49</v>
      </c>
      <c r="B73" s="180" t="s">
        <v>95</v>
      </c>
      <c r="C73" s="202" t="s">
        <v>257</v>
      </c>
      <c r="D73" s="181" t="s">
        <v>58</v>
      </c>
      <c r="E73" s="182">
        <v>631110</v>
      </c>
      <c r="F73" s="157" t="s">
        <v>269</v>
      </c>
      <c r="G73" s="183">
        <v>1</v>
      </c>
      <c r="H73" s="184" t="s">
        <v>119</v>
      </c>
      <c r="I73" s="185" t="s">
        <v>120</v>
      </c>
      <c r="J73" s="185" t="s">
        <v>100</v>
      </c>
      <c r="K73" s="186" t="s">
        <v>58</v>
      </c>
      <c r="L73" s="187" t="s">
        <v>270</v>
      </c>
      <c r="M73" s="188">
        <v>2014</v>
      </c>
      <c r="N73" s="189" t="s">
        <v>58</v>
      </c>
      <c r="O73" s="190" t="s">
        <v>58</v>
      </c>
      <c r="P73" s="157" t="s">
        <v>58</v>
      </c>
      <c r="Q73" s="191">
        <v>1</v>
      </c>
      <c r="R73" s="192">
        <v>2044</v>
      </c>
      <c r="S73" s="193">
        <v>30</v>
      </c>
      <c r="T73" s="190" t="s">
        <v>101</v>
      </c>
      <c r="U73" s="194">
        <v>1</v>
      </c>
      <c r="V73" s="195">
        <v>818</v>
      </c>
      <c r="W73" s="204" t="s">
        <v>273</v>
      </c>
      <c r="X73" s="197" t="s">
        <v>100</v>
      </c>
      <c r="Y73" s="198" t="s">
        <v>125</v>
      </c>
      <c r="Z73" s="199">
        <v>4</v>
      </c>
      <c r="AA73" s="174"/>
      <c r="AB73" s="200"/>
      <c r="AC73" s="200"/>
      <c r="AD73" s="200"/>
      <c r="AE73" s="200"/>
      <c r="AF73" s="200"/>
      <c r="AG73" s="200"/>
      <c r="AH73" s="200"/>
      <c r="AI73" s="200"/>
      <c r="AJ73" s="201">
        <f t="shared" si="1"/>
        <v>0</v>
      </c>
    </row>
    <row r="74" spans="1:36" ht="30" customHeight="1" x14ac:dyDescent="0.2">
      <c r="A74" s="179">
        <v>50</v>
      </c>
      <c r="B74" s="180" t="s">
        <v>95</v>
      </c>
      <c r="C74" s="202" t="s">
        <v>257</v>
      </c>
      <c r="D74" s="181" t="s">
        <v>58</v>
      </c>
      <c r="E74" s="182">
        <v>622110</v>
      </c>
      <c r="F74" s="157" t="s">
        <v>163</v>
      </c>
      <c r="G74" s="183">
        <v>1</v>
      </c>
      <c r="H74" s="184" t="s">
        <v>119</v>
      </c>
      <c r="I74" s="185" t="s">
        <v>120</v>
      </c>
      <c r="J74" s="185" t="s">
        <v>100</v>
      </c>
      <c r="K74" s="186" t="s">
        <v>58</v>
      </c>
      <c r="L74" s="187" t="s">
        <v>274</v>
      </c>
      <c r="M74" s="188">
        <v>2014</v>
      </c>
      <c r="N74" s="189" t="s">
        <v>58</v>
      </c>
      <c r="O74" s="190" t="s">
        <v>58</v>
      </c>
      <c r="P74" s="157" t="s">
        <v>58</v>
      </c>
      <c r="Q74" s="191">
        <v>1</v>
      </c>
      <c r="R74" s="192">
        <v>2044</v>
      </c>
      <c r="S74" s="193">
        <v>30</v>
      </c>
      <c r="T74" s="190" t="s">
        <v>101</v>
      </c>
      <c r="U74" s="194">
        <v>1</v>
      </c>
      <c r="V74" s="195">
        <v>823</v>
      </c>
      <c r="W74" s="204" t="s">
        <v>275</v>
      </c>
      <c r="X74" s="197" t="s">
        <v>100</v>
      </c>
      <c r="Y74" s="198" t="s">
        <v>125</v>
      </c>
      <c r="Z74" s="199">
        <v>4</v>
      </c>
      <c r="AA74" s="174"/>
      <c r="AB74" s="200"/>
      <c r="AC74" s="200"/>
      <c r="AD74" s="200"/>
      <c r="AE74" s="200"/>
      <c r="AF74" s="200"/>
      <c r="AG74" s="200"/>
      <c r="AH74" s="200"/>
      <c r="AI74" s="200"/>
      <c r="AJ74" s="201">
        <f t="shared" si="1"/>
        <v>0</v>
      </c>
    </row>
    <row r="75" spans="1:36" ht="30" customHeight="1" x14ac:dyDescent="0.2">
      <c r="A75" s="179">
        <v>51</v>
      </c>
      <c r="B75" s="180" t="s">
        <v>95</v>
      </c>
      <c r="C75" s="202" t="s">
        <v>257</v>
      </c>
      <c r="D75" s="181" t="s">
        <v>58</v>
      </c>
      <c r="E75" s="182">
        <v>622110</v>
      </c>
      <c r="F75" s="157" t="s">
        <v>163</v>
      </c>
      <c r="G75" s="183">
        <v>1</v>
      </c>
      <c r="H75" s="184" t="s">
        <v>119</v>
      </c>
      <c r="I75" s="185" t="s">
        <v>120</v>
      </c>
      <c r="J75" s="185" t="s">
        <v>100</v>
      </c>
      <c r="K75" s="186" t="s">
        <v>58</v>
      </c>
      <c r="L75" s="187" t="s">
        <v>276</v>
      </c>
      <c r="M75" s="188">
        <v>2014</v>
      </c>
      <c r="N75" s="189" t="s">
        <v>58</v>
      </c>
      <c r="O75" s="190" t="s">
        <v>58</v>
      </c>
      <c r="P75" s="157" t="s">
        <v>58</v>
      </c>
      <c r="Q75" s="191">
        <v>1</v>
      </c>
      <c r="R75" s="192">
        <v>2044</v>
      </c>
      <c r="S75" s="193">
        <v>30</v>
      </c>
      <c r="T75" s="190" t="s">
        <v>101</v>
      </c>
      <c r="U75" s="194">
        <v>1</v>
      </c>
      <c r="V75" s="195">
        <v>805</v>
      </c>
      <c r="W75" s="204" t="s">
        <v>277</v>
      </c>
      <c r="X75" s="197" t="s">
        <v>100</v>
      </c>
      <c r="Y75" s="198" t="s">
        <v>125</v>
      </c>
      <c r="Z75" s="199">
        <v>4</v>
      </c>
      <c r="AA75" s="174"/>
      <c r="AB75" s="200"/>
      <c r="AC75" s="200"/>
      <c r="AD75" s="200"/>
      <c r="AE75" s="200"/>
      <c r="AF75" s="200"/>
      <c r="AG75" s="200"/>
      <c r="AH75" s="200"/>
      <c r="AI75" s="200"/>
      <c r="AJ75" s="201">
        <f t="shared" si="1"/>
        <v>0</v>
      </c>
    </row>
    <row r="76" spans="1:36" ht="30" customHeight="1" x14ac:dyDescent="0.2">
      <c r="A76" s="179">
        <v>52</v>
      </c>
      <c r="B76" s="180" t="s">
        <v>95</v>
      </c>
      <c r="C76" s="202" t="s">
        <v>257</v>
      </c>
      <c r="D76" s="203" t="s">
        <v>58</v>
      </c>
      <c r="E76" s="182">
        <v>653600</v>
      </c>
      <c r="F76" s="157" t="s">
        <v>131</v>
      </c>
      <c r="G76" s="183">
        <v>2</v>
      </c>
      <c r="H76" s="184" t="s">
        <v>119</v>
      </c>
      <c r="I76" s="185" t="s">
        <v>120</v>
      </c>
      <c r="J76" s="185" t="s">
        <v>100</v>
      </c>
      <c r="K76" s="186" t="s">
        <v>132</v>
      </c>
      <c r="L76" s="187" t="s">
        <v>133</v>
      </c>
      <c r="M76" s="188">
        <v>2007</v>
      </c>
      <c r="N76" s="189">
        <v>1</v>
      </c>
      <c r="O76" s="190" t="s">
        <v>134</v>
      </c>
      <c r="P76" s="157" t="s">
        <v>58</v>
      </c>
      <c r="Q76" s="191">
        <v>2</v>
      </c>
      <c r="R76" s="192">
        <v>2027</v>
      </c>
      <c r="S76" s="193">
        <v>20</v>
      </c>
      <c r="T76" s="190" t="s">
        <v>101</v>
      </c>
      <c r="U76" s="194">
        <v>3</v>
      </c>
      <c r="V76" s="195">
        <v>761</v>
      </c>
      <c r="W76" s="204" t="s">
        <v>135</v>
      </c>
      <c r="X76" s="197" t="s">
        <v>100</v>
      </c>
      <c r="Y76" s="198" t="s">
        <v>125</v>
      </c>
      <c r="Z76" s="199" t="s">
        <v>58</v>
      </c>
      <c r="AA76" s="174"/>
      <c r="AB76" s="200"/>
      <c r="AC76" s="200"/>
      <c r="AD76" s="200"/>
      <c r="AE76" s="200"/>
      <c r="AF76" s="200"/>
      <c r="AG76" s="200"/>
      <c r="AH76" s="200"/>
      <c r="AI76" s="200"/>
      <c r="AJ76" s="201">
        <f t="shared" si="1"/>
        <v>0</v>
      </c>
    </row>
    <row r="77" spans="1:36" ht="30" customHeight="1" x14ac:dyDescent="0.2">
      <c r="A77" s="179">
        <v>53</v>
      </c>
      <c r="B77" s="180" t="s">
        <v>95</v>
      </c>
      <c r="C77" s="202" t="s">
        <v>278</v>
      </c>
      <c r="D77" s="181" t="s">
        <v>58</v>
      </c>
      <c r="E77" s="182">
        <v>631110</v>
      </c>
      <c r="F77" s="157" t="s">
        <v>269</v>
      </c>
      <c r="G77" s="183">
        <v>1</v>
      </c>
      <c r="H77" s="184" t="s">
        <v>119</v>
      </c>
      <c r="I77" s="185" t="s">
        <v>120</v>
      </c>
      <c r="J77" s="185" t="s">
        <v>100</v>
      </c>
      <c r="K77" s="186" t="s">
        <v>58</v>
      </c>
      <c r="L77" s="187" t="s">
        <v>279</v>
      </c>
      <c r="M77" s="188">
        <v>2007</v>
      </c>
      <c r="N77" s="189" t="s">
        <v>58</v>
      </c>
      <c r="O77" s="190" t="s">
        <v>58</v>
      </c>
      <c r="P77" s="157" t="s">
        <v>58</v>
      </c>
      <c r="Q77" s="191">
        <v>1</v>
      </c>
      <c r="R77" s="192">
        <v>2037</v>
      </c>
      <c r="S77" s="193">
        <v>30</v>
      </c>
      <c r="T77" s="190" t="s">
        <v>101</v>
      </c>
      <c r="U77" s="194">
        <v>2</v>
      </c>
      <c r="V77" s="195">
        <v>744</v>
      </c>
      <c r="W77" s="204" t="s">
        <v>280</v>
      </c>
      <c r="X77" s="197" t="s">
        <v>100</v>
      </c>
      <c r="Y77" s="198" t="s">
        <v>125</v>
      </c>
      <c r="Z77" s="199">
        <v>4</v>
      </c>
      <c r="AA77" s="174"/>
      <c r="AB77" s="200"/>
      <c r="AC77" s="200"/>
      <c r="AD77" s="200"/>
      <c r="AE77" s="200"/>
      <c r="AF77" s="200"/>
      <c r="AG77" s="200"/>
      <c r="AH77" s="200"/>
      <c r="AI77" s="200"/>
      <c r="AJ77" s="201">
        <f t="shared" si="1"/>
        <v>0</v>
      </c>
    </row>
    <row r="78" spans="1:36" ht="30" customHeight="1" x14ac:dyDescent="0.2">
      <c r="A78" s="179">
        <v>54</v>
      </c>
      <c r="B78" s="180" t="s">
        <v>95</v>
      </c>
      <c r="C78" s="202" t="s">
        <v>278</v>
      </c>
      <c r="D78" s="181" t="s">
        <v>58</v>
      </c>
      <c r="E78" s="182">
        <v>631110</v>
      </c>
      <c r="F78" s="157" t="s">
        <v>269</v>
      </c>
      <c r="G78" s="183">
        <v>1</v>
      </c>
      <c r="H78" s="184" t="s">
        <v>119</v>
      </c>
      <c r="I78" s="185" t="s">
        <v>120</v>
      </c>
      <c r="J78" s="185" t="s">
        <v>100</v>
      </c>
      <c r="K78" s="186" t="s">
        <v>58</v>
      </c>
      <c r="L78" s="187" t="s">
        <v>281</v>
      </c>
      <c r="M78" s="188">
        <v>2007</v>
      </c>
      <c r="N78" s="189" t="s">
        <v>58</v>
      </c>
      <c r="O78" s="190" t="s">
        <v>58</v>
      </c>
      <c r="P78" s="157" t="s">
        <v>58</v>
      </c>
      <c r="Q78" s="191">
        <v>1</v>
      </c>
      <c r="R78" s="192">
        <v>2037</v>
      </c>
      <c r="S78" s="193">
        <v>30</v>
      </c>
      <c r="T78" s="190" t="s">
        <v>101</v>
      </c>
      <c r="U78" s="194">
        <v>2</v>
      </c>
      <c r="V78" s="195">
        <v>749</v>
      </c>
      <c r="W78" s="204" t="s">
        <v>282</v>
      </c>
      <c r="X78" s="197" t="s">
        <v>100</v>
      </c>
      <c r="Y78" s="198" t="s">
        <v>125</v>
      </c>
      <c r="Z78" s="199">
        <v>4</v>
      </c>
      <c r="AA78" s="174"/>
      <c r="AB78" s="200"/>
      <c r="AC78" s="200"/>
      <c r="AD78" s="200"/>
      <c r="AE78" s="200"/>
      <c r="AF78" s="200"/>
      <c r="AG78" s="200"/>
      <c r="AH78" s="200"/>
      <c r="AI78" s="200"/>
      <c r="AJ78" s="201">
        <f t="shared" si="1"/>
        <v>0</v>
      </c>
    </row>
    <row r="79" spans="1:36" ht="30" customHeight="1" x14ac:dyDescent="0.2">
      <c r="A79" s="179">
        <v>55</v>
      </c>
      <c r="B79" s="180" t="s">
        <v>95</v>
      </c>
      <c r="C79" s="202" t="s">
        <v>283</v>
      </c>
      <c r="D79" s="181" t="s">
        <v>58</v>
      </c>
      <c r="E79" s="182">
        <v>572100</v>
      </c>
      <c r="F79" s="157" t="s">
        <v>256</v>
      </c>
      <c r="G79" s="183">
        <v>1</v>
      </c>
      <c r="H79" s="184" t="s">
        <v>119</v>
      </c>
      <c r="I79" s="185" t="s">
        <v>99</v>
      </c>
      <c r="J79" s="185" t="s">
        <v>100</v>
      </c>
      <c r="K79" s="186" t="s">
        <v>284</v>
      </c>
      <c r="L79" s="187" t="s">
        <v>285</v>
      </c>
      <c r="M79" s="188">
        <v>2017</v>
      </c>
      <c r="N79" s="189" t="s">
        <v>58</v>
      </c>
      <c r="O79" s="190" t="s">
        <v>187</v>
      </c>
      <c r="P79" s="157" t="s">
        <v>58</v>
      </c>
      <c r="Q79" s="191">
        <v>1</v>
      </c>
      <c r="R79" s="192">
        <v>2036</v>
      </c>
      <c r="S79" s="193">
        <v>20</v>
      </c>
      <c r="T79" s="190" t="s">
        <v>101</v>
      </c>
      <c r="U79" s="194">
        <v>1</v>
      </c>
      <c r="V79" s="195">
        <v>835</v>
      </c>
      <c r="W79" s="204" t="s">
        <v>286</v>
      </c>
      <c r="X79" s="197" t="s">
        <v>103</v>
      </c>
      <c r="Y79" s="198" t="s">
        <v>104</v>
      </c>
      <c r="Z79" s="199" t="s">
        <v>58</v>
      </c>
      <c r="AA79" s="174"/>
      <c r="AB79" s="200"/>
      <c r="AC79" s="200"/>
      <c r="AD79" s="200"/>
      <c r="AE79" s="200"/>
      <c r="AF79" s="200"/>
      <c r="AG79" s="200"/>
      <c r="AH79" s="200"/>
      <c r="AI79" s="200"/>
      <c r="AJ79" s="201">
        <f t="shared" si="1"/>
        <v>0</v>
      </c>
    </row>
    <row r="80" spans="1:36" ht="25.9" customHeight="1" x14ac:dyDescent="0.2">
      <c r="A80" s="179">
        <v>56</v>
      </c>
      <c r="B80" s="180" t="s">
        <v>95</v>
      </c>
      <c r="C80" s="202" t="s">
        <v>287</v>
      </c>
      <c r="D80" s="181" t="s">
        <v>58</v>
      </c>
      <c r="E80" s="182">
        <v>631130</v>
      </c>
      <c r="F80" s="157" t="s">
        <v>288</v>
      </c>
      <c r="G80" s="183">
        <v>12409</v>
      </c>
      <c r="H80" s="184" t="s">
        <v>106</v>
      </c>
      <c r="I80" s="185" t="s">
        <v>99</v>
      </c>
      <c r="J80" s="185" t="s">
        <v>100</v>
      </c>
      <c r="K80" s="186" t="s">
        <v>58</v>
      </c>
      <c r="L80" s="187" t="s">
        <v>58</v>
      </c>
      <c r="M80" s="188">
        <v>2006</v>
      </c>
      <c r="N80" s="189" t="s">
        <v>58</v>
      </c>
      <c r="O80" s="190" t="s">
        <v>146</v>
      </c>
      <c r="P80" s="157" t="s">
        <v>58</v>
      </c>
      <c r="Q80" s="191">
        <v>2</v>
      </c>
      <c r="R80" s="192">
        <v>2026</v>
      </c>
      <c r="S80" s="193">
        <v>20</v>
      </c>
      <c r="T80" s="190" t="s">
        <v>101</v>
      </c>
      <c r="U80" s="194">
        <v>3</v>
      </c>
      <c r="V80" s="195" t="s">
        <v>58</v>
      </c>
      <c r="W80" s="204" t="s">
        <v>58</v>
      </c>
      <c r="X80" s="197" t="s">
        <v>103</v>
      </c>
      <c r="Y80" s="198" t="s">
        <v>104</v>
      </c>
      <c r="Z80" s="199" t="s">
        <v>58</v>
      </c>
      <c r="AA80" s="174"/>
      <c r="AB80" s="205" t="s">
        <v>381</v>
      </c>
      <c r="AC80" s="247" t="s">
        <v>381</v>
      </c>
      <c r="AD80" s="205"/>
      <c r="AE80" s="205"/>
      <c r="AF80" s="205"/>
      <c r="AG80" s="205"/>
      <c r="AH80" s="205"/>
      <c r="AI80" s="205"/>
      <c r="AJ80" s="201">
        <f t="shared" si="1"/>
        <v>0</v>
      </c>
    </row>
    <row r="81" spans="1:36" ht="30" customHeight="1" x14ac:dyDescent="0.2">
      <c r="A81" s="179">
        <v>57</v>
      </c>
      <c r="B81" s="180" t="s">
        <v>95</v>
      </c>
      <c r="C81" s="202" t="s">
        <v>287</v>
      </c>
      <c r="D81" s="203" t="s">
        <v>58</v>
      </c>
      <c r="E81" s="182">
        <v>632410</v>
      </c>
      <c r="F81" s="157" t="s">
        <v>142</v>
      </c>
      <c r="G81" s="183">
        <v>150</v>
      </c>
      <c r="H81" s="184" t="s">
        <v>119</v>
      </c>
      <c r="I81" s="185" t="s">
        <v>99</v>
      </c>
      <c r="J81" s="185" t="s">
        <v>100</v>
      </c>
      <c r="K81" s="186" t="s">
        <v>58</v>
      </c>
      <c r="L81" s="187" t="s">
        <v>58</v>
      </c>
      <c r="M81" s="188">
        <v>2006</v>
      </c>
      <c r="N81" s="189" t="s">
        <v>58</v>
      </c>
      <c r="O81" s="190" t="s">
        <v>146</v>
      </c>
      <c r="P81" s="157" t="s">
        <v>120</v>
      </c>
      <c r="Q81" s="191">
        <v>3</v>
      </c>
      <c r="R81" s="192">
        <v>2022</v>
      </c>
      <c r="S81" s="193">
        <v>15</v>
      </c>
      <c r="T81" s="190" t="s">
        <v>101</v>
      </c>
      <c r="U81" s="194">
        <v>3</v>
      </c>
      <c r="V81" s="195" t="s">
        <v>58</v>
      </c>
      <c r="W81" s="204" t="s">
        <v>379</v>
      </c>
      <c r="X81" s="197" t="s">
        <v>147</v>
      </c>
      <c r="Y81" s="198" t="s">
        <v>104</v>
      </c>
      <c r="Z81" s="199" t="s">
        <v>58</v>
      </c>
      <c r="AA81" s="174"/>
      <c r="AB81" s="248" t="s">
        <v>387</v>
      </c>
      <c r="AC81" s="200"/>
      <c r="AD81" s="200"/>
      <c r="AE81" s="200"/>
      <c r="AF81" s="205"/>
      <c r="AG81" s="200"/>
      <c r="AH81" s="200"/>
      <c r="AI81" s="200"/>
      <c r="AJ81" s="201">
        <f t="shared" si="1"/>
        <v>0</v>
      </c>
    </row>
    <row r="82" spans="1:36" ht="30" customHeight="1" x14ac:dyDescent="0.2">
      <c r="A82" s="179">
        <v>58</v>
      </c>
      <c r="B82" s="180" t="s">
        <v>95</v>
      </c>
      <c r="C82" s="202" t="s">
        <v>287</v>
      </c>
      <c r="D82" s="203" t="s">
        <v>58</v>
      </c>
      <c r="E82" s="182">
        <v>632410</v>
      </c>
      <c r="F82" s="157" t="s">
        <v>142</v>
      </c>
      <c r="G82" s="183">
        <v>80</v>
      </c>
      <c r="H82" s="184" t="s">
        <v>119</v>
      </c>
      <c r="I82" s="185" t="s">
        <v>99</v>
      </c>
      <c r="J82" s="185" t="s">
        <v>100</v>
      </c>
      <c r="K82" s="186" t="s">
        <v>58</v>
      </c>
      <c r="L82" s="187" t="s">
        <v>58</v>
      </c>
      <c r="M82" s="188">
        <v>2006</v>
      </c>
      <c r="N82" s="189" t="s">
        <v>58</v>
      </c>
      <c r="O82" s="190" t="s">
        <v>146</v>
      </c>
      <c r="P82" s="157" t="s">
        <v>120</v>
      </c>
      <c r="Q82" s="191">
        <v>3</v>
      </c>
      <c r="R82" s="192">
        <v>2022</v>
      </c>
      <c r="S82" s="193">
        <v>15</v>
      </c>
      <c r="T82" s="190" t="s">
        <v>101</v>
      </c>
      <c r="U82" s="194">
        <v>3</v>
      </c>
      <c r="V82" s="195" t="s">
        <v>58</v>
      </c>
      <c r="W82" s="204" t="s">
        <v>380</v>
      </c>
      <c r="X82" s="197" t="s">
        <v>147</v>
      </c>
      <c r="Y82" s="198" t="s">
        <v>104</v>
      </c>
      <c r="Z82" s="199" t="s">
        <v>58</v>
      </c>
      <c r="AA82" s="174"/>
      <c r="AB82" s="205"/>
      <c r="AC82" s="200"/>
      <c r="AD82" s="200"/>
      <c r="AE82" s="200"/>
      <c r="AF82" s="205"/>
      <c r="AG82" s="200"/>
      <c r="AH82" s="200"/>
      <c r="AI82" s="200"/>
      <c r="AJ82" s="201">
        <f t="shared" si="1"/>
        <v>0</v>
      </c>
    </row>
    <row r="83" spans="1:36" ht="30" customHeight="1" x14ac:dyDescent="0.2">
      <c r="A83" s="179">
        <v>59</v>
      </c>
      <c r="B83" s="180" t="s">
        <v>95</v>
      </c>
      <c r="C83" s="202" t="s">
        <v>289</v>
      </c>
      <c r="D83" s="181" t="s">
        <v>58</v>
      </c>
      <c r="E83" s="182">
        <v>612100</v>
      </c>
      <c r="F83" s="157" t="s">
        <v>290</v>
      </c>
      <c r="G83" s="183" t="s">
        <v>138</v>
      </c>
      <c r="H83" s="184" t="s">
        <v>119</v>
      </c>
      <c r="I83" s="185" t="s">
        <v>99</v>
      </c>
      <c r="J83" s="185" t="s">
        <v>100</v>
      </c>
      <c r="K83" s="186" t="s">
        <v>58</v>
      </c>
      <c r="L83" s="187" t="s">
        <v>58</v>
      </c>
      <c r="M83" s="188">
        <v>2000</v>
      </c>
      <c r="N83" s="189" t="s">
        <v>138</v>
      </c>
      <c r="O83" s="190" t="s">
        <v>291</v>
      </c>
      <c r="P83" s="157" t="s">
        <v>58</v>
      </c>
      <c r="Q83" s="191">
        <v>1</v>
      </c>
      <c r="R83" s="192">
        <v>2050</v>
      </c>
      <c r="S83" s="193">
        <v>50</v>
      </c>
      <c r="T83" s="190" t="s">
        <v>101</v>
      </c>
      <c r="U83" s="194">
        <v>2</v>
      </c>
      <c r="V83" s="195" t="s">
        <v>58</v>
      </c>
      <c r="W83" s="204" t="s">
        <v>292</v>
      </c>
      <c r="X83" s="197" t="s">
        <v>103</v>
      </c>
      <c r="Y83" s="198" t="s">
        <v>104</v>
      </c>
      <c r="Z83" s="199" t="s">
        <v>58</v>
      </c>
      <c r="AA83" s="174"/>
      <c r="AB83" s="200"/>
      <c r="AC83" s="200"/>
      <c r="AD83" s="200"/>
      <c r="AE83" s="200"/>
      <c r="AF83" s="200"/>
      <c r="AG83" s="200"/>
      <c r="AH83" s="200"/>
      <c r="AI83" s="200"/>
      <c r="AJ83" s="201">
        <f t="shared" si="1"/>
        <v>0</v>
      </c>
    </row>
    <row r="84" spans="1:36" ht="30" customHeight="1" x14ac:dyDescent="0.2">
      <c r="A84" s="179">
        <v>60</v>
      </c>
      <c r="B84" s="180" t="s">
        <v>95</v>
      </c>
      <c r="C84" s="202" t="s">
        <v>289</v>
      </c>
      <c r="D84" s="181" t="s">
        <v>58</v>
      </c>
      <c r="E84" s="182">
        <v>613210</v>
      </c>
      <c r="F84" s="157" t="s">
        <v>293</v>
      </c>
      <c r="G84" s="183" t="s">
        <v>138</v>
      </c>
      <c r="H84" s="184" t="s">
        <v>139</v>
      </c>
      <c r="I84" s="185" t="s">
        <v>99</v>
      </c>
      <c r="J84" s="185" t="s">
        <v>100</v>
      </c>
      <c r="K84" s="186" t="s">
        <v>58</v>
      </c>
      <c r="L84" s="187" t="s">
        <v>58</v>
      </c>
      <c r="M84" s="188">
        <v>2000</v>
      </c>
      <c r="N84" s="189" t="s">
        <v>138</v>
      </c>
      <c r="O84" s="190" t="s">
        <v>291</v>
      </c>
      <c r="P84" s="157" t="s">
        <v>58</v>
      </c>
      <c r="Q84" s="191">
        <v>1</v>
      </c>
      <c r="R84" s="192">
        <v>2050</v>
      </c>
      <c r="S84" s="193">
        <v>50</v>
      </c>
      <c r="T84" s="190" t="s">
        <v>101</v>
      </c>
      <c r="U84" s="194">
        <v>2</v>
      </c>
      <c r="V84" s="195" t="s">
        <v>58</v>
      </c>
      <c r="W84" s="204" t="s">
        <v>292</v>
      </c>
      <c r="X84" s="197" t="s">
        <v>103</v>
      </c>
      <c r="Y84" s="198" t="s">
        <v>104</v>
      </c>
      <c r="Z84" s="199" t="s">
        <v>58</v>
      </c>
      <c r="AA84" s="174"/>
      <c r="AB84" s="200"/>
      <c r="AC84" s="200"/>
      <c r="AD84" s="200"/>
      <c r="AE84" s="200"/>
      <c r="AF84" s="200"/>
      <c r="AG84" s="200"/>
      <c r="AH84" s="200"/>
      <c r="AI84" s="200"/>
      <c r="AJ84" s="201">
        <f t="shared" si="1"/>
        <v>0</v>
      </c>
    </row>
    <row r="85" spans="1:36" ht="30" customHeight="1" x14ac:dyDescent="0.2">
      <c r="A85" s="179">
        <v>61</v>
      </c>
      <c r="B85" s="180" t="s">
        <v>95</v>
      </c>
      <c r="C85" s="202" t="s">
        <v>289</v>
      </c>
      <c r="D85" s="181" t="s">
        <v>58</v>
      </c>
      <c r="E85" s="182">
        <v>613220</v>
      </c>
      <c r="F85" s="157" t="s">
        <v>294</v>
      </c>
      <c r="G85" s="183" t="s">
        <v>138</v>
      </c>
      <c r="H85" s="184" t="s">
        <v>139</v>
      </c>
      <c r="I85" s="185" t="s">
        <v>99</v>
      </c>
      <c r="J85" s="185" t="s">
        <v>100</v>
      </c>
      <c r="K85" s="186" t="s">
        <v>58</v>
      </c>
      <c r="L85" s="187" t="s">
        <v>58</v>
      </c>
      <c r="M85" s="188">
        <v>2000</v>
      </c>
      <c r="N85" s="189" t="s">
        <v>138</v>
      </c>
      <c r="O85" s="190" t="s">
        <v>139</v>
      </c>
      <c r="P85" s="157" t="s">
        <v>58</v>
      </c>
      <c r="Q85" s="191">
        <v>1</v>
      </c>
      <c r="R85" s="192">
        <v>2050</v>
      </c>
      <c r="S85" s="193">
        <v>50</v>
      </c>
      <c r="T85" s="190" t="s">
        <v>101</v>
      </c>
      <c r="U85" s="194">
        <v>2</v>
      </c>
      <c r="V85" s="195" t="s">
        <v>58</v>
      </c>
      <c r="W85" s="204" t="s">
        <v>292</v>
      </c>
      <c r="X85" s="197" t="s">
        <v>103</v>
      </c>
      <c r="Y85" s="198" t="s">
        <v>104</v>
      </c>
      <c r="Z85" s="199" t="s">
        <v>58</v>
      </c>
      <c r="AA85" s="174"/>
      <c r="AB85" s="200"/>
      <c r="AC85" s="200"/>
      <c r="AD85" s="200"/>
      <c r="AE85" s="200"/>
      <c r="AF85" s="200"/>
      <c r="AG85" s="200"/>
      <c r="AH85" s="200"/>
      <c r="AI85" s="200"/>
      <c r="AJ85" s="201">
        <f t="shared" si="1"/>
        <v>0</v>
      </c>
    </row>
    <row r="86" spans="1:36" ht="30" customHeight="1" x14ac:dyDescent="0.2">
      <c r="A86" s="179">
        <v>62</v>
      </c>
      <c r="B86" s="180" t="s">
        <v>95</v>
      </c>
      <c r="C86" s="202" t="s">
        <v>289</v>
      </c>
      <c r="D86" s="181" t="s">
        <v>58</v>
      </c>
      <c r="E86" s="182">
        <v>615110</v>
      </c>
      <c r="F86" s="157" t="s">
        <v>295</v>
      </c>
      <c r="G86" s="183" t="s">
        <v>138</v>
      </c>
      <c r="H86" s="184" t="s">
        <v>139</v>
      </c>
      <c r="I86" s="185" t="s">
        <v>99</v>
      </c>
      <c r="J86" s="185" t="s">
        <v>100</v>
      </c>
      <c r="K86" s="186" t="s">
        <v>58</v>
      </c>
      <c r="L86" s="187" t="s">
        <v>58</v>
      </c>
      <c r="M86" s="188">
        <v>2000</v>
      </c>
      <c r="N86" s="189" t="s">
        <v>138</v>
      </c>
      <c r="O86" s="190" t="s">
        <v>291</v>
      </c>
      <c r="P86" s="157" t="s">
        <v>58</v>
      </c>
      <c r="Q86" s="191">
        <v>1</v>
      </c>
      <c r="R86" s="192">
        <v>2050</v>
      </c>
      <c r="S86" s="193">
        <v>50</v>
      </c>
      <c r="T86" s="190" t="s">
        <v>101</v>
      </c>
      <c r="U86" s="194">
        <v>2</v>
      </c>
      <c r="V86" s="195" t="s">
        <v>58</v>
      </c>
      <c r="W86" s="204" t="s">
        <v>292</v>
      </c>
      <c r="X86" s="197" t="s">
        <v>103</v>
      </c>
      <c r="Y86" s="198" t="s">
        <v>104</v>
      </c>
      <c r="Z86" s="199" t="s">
        <v>58</v>
      </c>
      <c r="AA86" s="174"/>
      <c r="AB86" s="200"/>
      <c r="AC86" s="200"/>
      <c r="AD86" s="200"/>
      <c r="AE86" s="200"/>
      <c r="AF86" s="200"/>
      <c r="AG86" s="200"/>
      <c r="AH86" s="200"/>
      <c r="AI86" s="200"/>
      <c r="AJ86" s="201">
        <f t="shared" si="1"/>
        <v>0</v>
      </c>
    </row>
    <row r="87" spans="1:36" ht="30" customHeight="1" x14ac:dyDescent="0.2">
      <c r="A87" s="179">
        <v>63</v>
      </c>
      <c r="B87" s="180" t="s">
        <v>95</v>
      </c>
      <c r="C87" s="202" t="s">
        <v>296</v>
      </c>
      <c r="D87" s="181" t="s">
        <v>58</v>
      </c>
      <c r="E87" s="182">
        <v>731210</v>
      </c>
      <c r="F87" s="157" t="s">
        <v>297</v>
      </c>
      <c r="G87" s="183">
        <v>1</v>
      </c>
      <c r="H87" s="184" t="s">
        <v>119</v>
      </c>
      <c r="I87" s="185" t="s">
        <v>99</v>
      </c>
      <c r="J87" s="185" t="s">
        <v>100</v>
      </c>
      <c r="K87" s="186" t="s">
        <v>298</v>
      </c>
      <c r="L87" s="187" t="s">
        <v>299</v>
      </c>
      <c r="M87" s="188">
        <v>2007</v>
      </c>
      <c r="N87" s="189" t="s">
        <v>58</v>
      </c>
      <c r="O87" s="190" t="s">
        <v>209</v>
      </c>
      <c r="P87" s="157" t="s">
        <v>120</v>
      </c>
      <c r="Q87" s="191">
        <v>3</v>
      </c>
      <c r="R87" s="192">
        <v>2020</v>
      </c>
      <c r="S87" s="193">
        <v>10</v>
      </c>
      <c r="T87" s="190" t="s">
        <v>101</v>
      </c>
      <c r="U87" s="194">
        <v>3</v>
      </c>
      <c r="V87" s="195" t="s">
        <v>300</v>
      </c>
      <c r="W87" s="204" t="s">
        <v>301</v>
      </c>
      <c r="X87" s="197" t="s">
        <v>103</v>
      </c>
      <c r="Y87" s="198" t="s">
        <v>104</v>
      </c>
      <c r="Z87" s="199" t="s">
        <v>58</v>
      </c>
      <c r="AA87" s="174"/>
      <c r="AB87" s="200"/>
      <c r="AC87" s="200"/>
      <c r="AD87" s="205"/>
      <c r="AE87" s="200"/>
      <c r="AF87" s="200"/>
      <c r="AG87" s="200"/>
      <c r="AH87" s="200"/>
      <c r="AI87" s="200"/>
      <c r="AJ87" s="201">
        <f t="shared" si="1"/>
        <v>0</v>
      </c>
    </row>
    <row r="88" spans="1:36" ht="30" customHeight="1" x14ac:dyDescent="0.2">
      <c r="A88" s="179">
        <v>64</v>
      </c>
      <c r="B88" s="180" t="s">
        <v>95</v>
      </c>
      <c r="C88" s="202" t="s">
        <v>302</v>
      </c>
      <c r="D88" s="181" t="s">
        <v>58</v>
      </c>
      <c r="E88" s="182">
        <v>731210</v>
      </c>
      <c r="F88" s="157" t="s">
        <v>297</v>
      </c>
      <c r="G88" s="183">
        <v>1</v>
      </c>
      <c r="H88" s="184" t="s">
        <v>119</v>
      </c>
      <c r="I88" s="185" t="s">
        <v>99</v>
      </c>
      <c r="J88" s="185" t="s">
        <v>100</v>
      </c>
      <c r="K88" s="186" t="s">
        <v>298</v>
      </c>
      <c r="L88" s="187" t="s">
        <v>303</v>
      </c>
      <c r="M88" s="188">
        <v>2007</v>
      </c>
      <c r="N88" s="189" t="s">
        <v>58</v>
      </c>
      <c r="O88" s="190" t="s">
        <v>209</v>
      </c>
      <c r="P88" s="157" t="s">
        <v>58</v>
      </c>
      <c r="Q88" s="191">
        <v>3</v>
      </c>
      <c r="R88" s="192">
        <v>2020</v>
      </c>
      <c r="S88" s="193">
        <v>10</v>
      </c>
      <c r="T88" s="190" t="s">
        <v>101</v>
      </c>
      <c r="U88" s="194">
        <v>3</v>
      </c>
      <c r="V88" s="195" t="s">
        <v>304</v>
      </c>
      <c r="W88" s="204" t="s">
        <v>305</v>
      </c>
      <c r="X88" s="197" t="s">
        <v>103</v>
      </c>
      <c r="Y88" s="198" t="s">
        <v>104</v>
      </c>
      <c r="Z88" s="199" t="s">
        <v>58</v>
      </c>
      <c r="AA88" s="174"/>
      <c r="AB88" s="200"/>
      <c r="AC88" s="200"/>
      <c r="AD88" s="205"/>
      <c r="AE88" s="200"/>
      <c r="AF88" s="200"/>
      <c r="AG88" s="200"/>
      <c r="AH88" s="200"/>
      <c r="AI88" s="200"/>
      <c r="AJ88" s="201">
        <f t="shared" si="1"/>
        <v>0</v>
      </c>
    </row>
    <row r="89" spans="1:36" ht="30" customHeight="1" x14ac:dyDescent="0.2">
      <c r="A89" s="179">
        <v>65</v>
      </c>
      <c r="B89" s="180" t="s">
        <v>95</v>
      </c>
      <c r="C89" s="202" t="s">
        <v>296</v>
      </c>
      <c r="D89" s="181" t="s">
        <v>58</v>
      </c>
      <c r="E89" s="182">
        <v>731220</v>
      </c>
      <c r="F89" s="157" t="s">
        <v>306</v>
      </c>
      <c r="G89" s="183">
        <v>1</v>
      </c>
      <c r="H89" s="184" t="s">
        <v>119</v>
      </c>
      <c r="I89" s="185" t="s">
        <v>99</v>
      </c>
      <c r="J89" s="185" t="s">
        <v>100</v>
      </c>
      <c r="K89" s="186" t="s">
        <v>298</v>
      </c>
      <c r="L89" s="187" t="s">
        <v>58</v>
      </c>
      <c r="M89" s="188">
        <v>2007</v>
      </c>
      <c r="N89" s="189" t="s">
        <v>58</v>
      </c>
      <c r="O89" s="190" t="s">
        <v>209</v>
      </c>
      <c r="P89" s="157" t="s">
        <v>58</v>
      </c>
      <c r="Q89" s="191">
        <v>3</v>
      </c>
      <c r="R89" s="192">
        <v>2020</v>
      </c>
      <c r="S89" s="193">
        <v>10</v>
      </c>
      <c r="T89" s="190" t="s">
        <v>101</v>
      </c>
      <c r="U89" s="194">
        <v>3</v>
      </c>
      <c r="V89" s="195" t="s">
        <v>307</v>
      </c>
      <c r="W89" s="204" t="s">
        <v>308</v>
      </c>
      <c r="X89" s="197" t="s">
        <v>103</v>
      </c>
      <c r="Y89" s="198" t="s">
        <v>104</v>
      </c>
      <c r="Z89" s="199" t="s">
        <v>58</v>
      </c>
      <c r="AA89" s="174"/>
      <c r="AB89" s="200"/>
      <c r="AC89" s="200"/>
      <c r="AD89" s="205"/>
      <c r="AE89" s="200"/>
      <c r="AF89" s="200"/>
      <c r="AG89" s="200"/>
      <c r="AH89" s="200"/>
      <c r="AI89" s="200"/>
      <c r="AJ89" s="201">
        <f t="shared" si="1"/>
        <v>0</v>
      </c>
    </row>
    <row r="90" spans="1:36" ht="30" customHeight="1" x14ac:dyDescent="0.2">
      <c r="A90" s="179">
        <v>66</v>
      </c>
      <c r="B90" s="180" t="s">
        <v>95</v>
      </c>
      <c r="C90" s="202" t="s">
        <v>296</v>
      </c>
      <c r="D90" s="181" t="s">
        <v>58</v>
      </c>
      <c r="E90" s="182">
        <v>553110</v>
      </c>
      <c r="F90" s="157" t="s">
        <v>225</v>
      </c>
      <c r="G90" s="183" t="s">
        <v>138</v>
      </c>
      <c r="H90" s="184" t="s">
        <v>139</v>
      </c>
      <c r="I90" s="185" t="s">
        <v>99</v>
      </c>
      <c r="J90" s="185" t="s">
        <v>100</v>
      </c>
      <c r="K90" s="186" t="s">
        <v>58</v>
      </c>
      <c r="L90" s="187" t="s">
        <v>58</v>
      </c>
      <c r="M90" s="188">
        <v>2010</v>
      </c>
      <c r="N90" s="189" t="s">
        <v>58</v>
      </c>
      <c r="O90" s="190" t="s">
        <v>58</v>
      </c>
      <c r="P90" s="157" t="s">
        <v>58</v>
      </c>
      <c r="Q90" s="191">
        <v>1</v>
      </c>
      <c r="R90" s="192">
        <v>2040</v>
      </c>
      <c r="S90" s="193">
        <v>30</v>
      </c>
      <c r="T90" s="190" t="s">
        <v>101</v>
      </c>
      <c r="U90" s="194">
        <v>2</v>
      </c>
      <c r="V90" s="195">
        <v>624</v>
      </c>
      <c r="W90" s="196" t="s">
        <v>309</v>
      </c>
      <c r="X90" s="197" t="s">
        <v>103</v>
      </c>
      <c r="Y90" s="198" t="s">
        <v>104</v>
      </c>
      <c r="Z90" s="199" t="s">
        <v>58</v>
      </c>
      <c r="AA90" s="174"/>
      <c r="AB90" s="200"/>
      <c r="AC90" s="200"/>
      <c r="AD90" s="200"/>
      <c r="AE90" s="200"/>
      <c r="AF90" s="200"/>
      <c r="AG90" s="200"/>
      <c r="AH90" s="200"/>
      <c r="AI90" s="200"/>
      <c r="AJ90" s="201">
        <f t="shared" ref="AJ90:AJ123" si="2">SUM(AB90:AI90)</f>
        <v>0</v>
      </c>
    </row>
    <row r="91" spans="1:36" ht="30" customHeight="1" x14ac:dyDescent="0.2">
      <c r="A91" s="179">
        <v>67</v>
      </c>
      <c r="B91" s="180" t="s">
        <v>95</v>
      </c>
      <c r="C91" s="202" t="s">
        <v>310</v>
      </c>
      <c r="D91" s="181" t="s">
        <v>58</v>
      </c>
      <c r="E91" s="182">
        <v>622110</v>
      </c>
      <c r="F91" s="157" t="s">
        <v>163</v>
      </c>
      <c r="G91" s="183">
        <v>1</v>
      </c>
      <c r="H91" s="184" t="s">
        <v>119</v>
      </c>
      <c r="I91" s="185" t="s">
        <v>99</v>
      </c>
      <c r="J91" s="185" t="s">
        <v>100</v>
      </c>
      <c r="K91" s="186" t="s">
        <v>58</v>
      </c>
      <c r="L91" s="187" t="s">
        <v>311</v>
      </c>
      <c r="M91" s="188">
        <v>2008</v>
      </c>
      <c r="N91" s="189" t="s">
        <v>58</v>
      </c>
      <c r="O91" s="190" t="s">
        <v>58</v>
      </c>
      <c r="P91" s="157" t="s">
        <v>58</v>
      </c>
      <c r="Q91" s="191">
        <v>1</v>
      </c>
      <c r="R91" s="192">
        <v>2038</v>
      </c>
      <c r="S91" s="193">
        <v>30</v>
      </c>
      <c r="T91" s="190" t="s">
        <v>101</v>
      </c>
      <c r="U91" s="194">
        <v>2</v>
      </c>
      <c r="V91" s="195">
        <v>658</v>
      </c>
      <c r="W91" s="204" t="s">
        <v>312</v>
      </c>
      <c r="X91" s="197" t="s">
        <v>103</v>
      </c>
      <c r="Y91" s="198" t="s">
        <v>104</v>
      </c>
      <c r="Z91" s="199" t="s">
        <v>58</v>
      </c>
      <c r="AA91" s="174"/>
      <c r="AB91" s="200"/>
      <c r="AC91" s="200"/>
      <c r="AD91" s="200"/>
      <c r="AE91" s="200"/>
      <c r="AF91" s="200"/>
      <c r="AG91" s="200"/>
      <c r="AH91" s="200"/>
      <c r="AI91" s="200"/>
      <c r="AJ91" s="201">
        <f t="shared" si="2"/>
        <v>0</v>
      </c>
    </row>
    <row r="92" spans="1:36" ht="30" customHeight="1" x14ac:dyDescent="0.2">
      <c r="A92" s="179">
        <v>68</v>
      </c>
      <c r="B92" s="180" t="s">
        <v>95</v>
      </c>
      <c r="C92" s="202" t="s">
        <v>310</v>
      </c>
      <c r="D92" s="181" t="s">
        <v>58</v>
      </c>
      <c r="E92" s="182" t="s">
        <v>58</v>
      </c>
      <c r="F92" s="157" t="s">
        <v>313</v>
      </c>
      <c r="G92" s="183">
        <v>1</v>
      </c>
      <c r="H92" s="184" t="s">
        <v>119</v>
      </c>
      <c r="I92" s="185" t="s">
        <v>99</v>
      </c>
      <c r="J92" s="185" t="s">
        <v>100</v>
      </c>
      <c r="K92" s="186" t="s">
        <v>314</v>
      </c>
      <c r="L92" s="187" t="s">
        <v>315</v>
      </c>
      <c r="M92" s="188">
        <v>2007</v>
      </c>
      <c r="N92" s="189" t="s">
        <v>58</v>
      </c>
      <c r="O92" s="190" t="s">
        <v>58</v>
      </c>
      <c r="P92" s="157" t="s">
        <v>58</v>
      </c>
      <c r="Q92" s="191">
        <v>2</v>
      </c>
      <c r="R92" s="192">
        <v>2019</v>
      </c>
      <c r="S92" s="193">
        <v>10</v>
      </c>
      <c r="T92" s="190" t="s">
        <v>101</v>
      </c>
      <c r="U92" s="194">
        <v>2</v>
      </c>
      <c r="V92" s="195" t="s">
        <v>58</v>
      </c>
      <c r="W92" s="204" t="s">
        <v>316</v>
      </c>
      <c r="X92" s="197" t="s">
        <v>103</v>
      </c>
      <c r="Y92" s="198" t="s">
        <v>104</v>
      </c>
      <c r="Z92" s="199" t="s">
        <v>58</v>
      </c>
      <c r="AA92" s="174"/>
      <c r="AB92" s="200"/>
      <c r="AC92" s="205"/>
      <c r="AD92" s="200"/>
      <c r="AE92" s="200"/>
      <c r="AF92" s="200"/>
      <c r="AG92" s="200"/>
      <c r="AH92" s="200"/>
      <c r="AI92" s="200"/>
      <c r="AJ92" s="201">
        <f t="shared" si="2"/>
        <v>0</v>
      </c>
    </row>
    <row r="93" spans="1:36" ht="30" customHeight="1" x14ac:dyDescent="0.2">
      <c r="A93" s="179">
        <v>69</v>
      </c>
      <c r="B93" s="180" t="s">
        <v>95</v>
      </c>
      <c r="C93" s="202" t="s">
        <v>310</v>
      </c>
      <c r="D93" s="181" t="s">
        <v>58</v>
      </c>
      <c r="E93" s="182" t="s">
        <v>58</v>
      </c>
      <c r="F93" s="157" t="s">
        <v>313</v>
      </c>
      <c r="G93" s="183">
        <v>1</v>
      </c>
      <c r="H93" s="184" t="s">
        <v>119</v>
      </c>
      <c r="I93" s="185" t="s">
        <v>99</v>
      </c>
      <c r="J93" s="185" t="s">
        <v>100</v>
      </c>
      <c r="K93" s="186" t="s">
        <v>314</v>
      </c>
      <c r="L93" s="187" t="s">
        <v>317</v>
      </c>
      <c r="M93" s="188">
        <v>2007</v>
      </c>
      <c r="N93" s="189" t="s">
        <v>58</v>
      </c>
      <c r="O93" s="190" t="s">
        <v>58</v>
      </c>
      <c r="P93" s="157" t="s">
        <v>58</v>
      </c>
      <c r="Q93" s="191">
        <v>2</v>
      </c>
      <c r="R93" s="192">
        <v>2019</v>
      </c>
      <c r="S93" s="193">
        <v>10</v>
      </c>
      <c r="T93" s="190" t="s">
        <v>101</v>
      </c>
      <c r="U93" s="194">
        <v>2</v>
      </c>
      <c r="V93" s="195" t="s">
        <v>58</v>
      </c>
      <c r="W93" s="204" t="s">
        <v>316</v>
      </c>
      <c r="X93" s="197" t="s">
        <v>103</v>
      </c>
      <c r="Y93" s="198" t="s">
        <v>104</v>
      </c>
      <c r="Z93" s="199" t="s">
        <v>58</v>
      </c>
      <c r="AA93" s="174"/>
      <c r="AB93" s="200"/>
      <c r="AC93" s="205"/>
      <c r="AD93" s="200"/>
      <c r="AE93" s="200"/>
      <c r="AF93" s="200"/>
      <c r="AG93" s="200"/>
      <c r="AH93" s="200"/>
      <c r="AI93" s="200"/>
      <c r="AJ93" s="201">
        <f t="shared" si="2"/>
        <v>0</v>
      </c>
    </row>
    <row r="94" spans="1:36" ht="30" customHeight="1" x14ac:dyDescent="0.2">
      <c r="A94" s="179">
        <v>70</v>
      </c>
      <c r="B94" s="180" t="s">
        <v>95</v>
      </c>
      <c r="C94" s="202" t="s">
        <v>310</v>
      </c>
      <c r="D94" s="181" t="s">
        <v>58</v>
      </c>
      <c r="E94" s="182" t="s">
        <v>58</v>
      </c>
      <c r="F94" s="157" t="s">
        <v>318</v>
      </c>
      <c r="G94" s="183">
        <v>1</v>
      </c>
      <c r="H94" s="184" t="s">
        <v>119</v>
      </c>
      <c r="I94" s="185" t="s">
        <v>99</v>
      </c>
      <c r="J94" s="185" t="s">
        <v>100</v>
      </c>
      <c r="K94" s="186" t="s">
        <v>314</v>
      </c>
      <c r="L94" s="187" t="s">
        <v>58</v>
      </c>
      <c r="M94" s="188">
        <v>2007</v>
      </c>
      <c r="N94" s="189" t="s">
        <v>58</v>
      </c>
      <c r="O94" s="190" t="s">
        <v>58</v>
      </c>
      <c r="P94" s="157" t="s">
        <v>58</v>
      </c>
      <c r="Q94" s="191">
        <v>2</v>
      </c>
      <c r="R94" s="192">
        <v>2019</v>
      </c>
      <c r="S94" s="193">
        <v>10</v>
      </c>
      <c r="T94" s="190" t="s">
        <v>101</v>
      </c>
      <c r="U94" s="194">
        <v>2</v>
      </c>
      <c r="V94" s="195" t="s">
        <v>58</v>
      </c>
      <c r="W94" s="196" t="s">
        <v>58</v>
      </c>
      <c r="X94" s="197" t="s">
        <v>103</v>
      </c>
      <c r="Y94" s="198" t="s">
        <v>104</v>
      </c>
      <c r="Z94" s="199" t="s">
        <v>58</v>
      </c>
      <c r="AA94" s="174"/>
      <c r="AB94" s="200"/>
      <c r="AC94" s="205"/>
      <c r="AD94" s="200"/>
      <c r="AE94" s="200"/>
      <c r="AF94" s="200"/>
      <c r="AG94" s="200"/>
      <c r="AH94" s="200"/>
      <c r="AI94" s="200"/>
      <c r="AJ94" s="201">
        <f t="shared" si="2"/>
        <v>0</v>
      </c>
    </row>
    <row r="95" spans="1:36" ht="30" customHeight="1" x14ac:dyDescent="0.2">
      <c r="A95" s="179">
        <v>71</v>
      </c>
      <c r="B95" s="180" t="s">
        <v>95</v>
      </c>
      <c r="C95" s="202" t="s">
        <v>310</v>
      </c>
      <c r="D95" s="181" t="s">
        <v>58</v>
      </c>
      <c r="E95" s="182" t="s">
        <v>58</v>
      </c>
      <c r="F95" s="157" t="s">
        <v>319</v>
      </c>
      <c r="G95" s="183">
        <v>1</v>
      </c>
      <c r="H95" s="184" t="s">
        <v>119</v>
      </c>
      <c r="I95" s="185" t="s">
        <v>99</v>
      </c>
      <c r="J95" s="185" t="s">
        <v>100</v>
      </c>
      <c r="K95" s="186" t="s">
        <v>314</v>
      </c>
      <c r="L95" s="187" t="s">
        <v>317</v>
      </c>
      <c r="M95" s="188">
        <v>2007</v>
      </c>
      <c r="N95" s="189" t="s">
        <v>58</v>
      </c>
      <c r="O95" s="190" t="s">
        <v>58</v>
      </c>
      <c r="P95" s="157" t="s">
        <v>58</v>
      </c>
      <c r="Q95" s="191">
        <v>2</v>
      </c>
      <c r="R95" s="192">
        <v>2019</v>
      </c>
      <c r="S95" s="193">
        <v>10</v>
      </c>
      <c r="T95" s="190" t="s">
        <v>101</v>
      </c>
      <c r="U95" s="194">
        <v>2</v>
      </c>
      <c r="V95" s="195" t="s">
        <v>58</v>
      </c>
      <c r="W95" s="196" t="s">
        <v>58</v>
      </c>
      <c r="X95" s="197" t="s">
        <v>103</v>
      </c>
      <c r="Y95" s="198" t="s">
        <v>104</v>
      </c>
      <c r="Z95" s="199" t="s">
        <v>58</v>
      </c>
      <c r="AA95" s="174"/>
      <c r="AB95" s="200"/>
      <c r="AC95" s="205"/>
      <c r="AD95" s="200"/>
      <c r="AE95" s="200"/>
      <c r="AF95" s="200"/>
      <c r="AG95" s="200"/>
      <c r="AH95" s="200"/>
      <c r="AI95" s="200"/>
      <c r="AJ95" s="201">
        <f t="shared" si="2"/>
        <v>0</v>
      </c>
    </row>
    <row r="96" spans="1:36" ht="30" customHeight="1" x14ac:dyDescent="0.2">
      <c r="A96" s="179">
        <v>72</v>
      </c>
      <c r="B96" s="180" t="s">
        <v>95</v>
      </c>
      <c r="C96" s="202" t="s">
        <v>320</v>
      </c>
      <c r="D96" s="181" t="s">
        <v>58</v>
      </c>
      <c r="E96" s="182" t="s">
        <v>58</v>
      </c>
      <c r="F96" s="157" t="s">
        <v>318</v>
      </c>
      <c r="G96" s="183">
        <v>1</v>
      </c>
      <c r="H96" s="184" t="s">
        <v>119</v>
      </c>
      <c r="I96" s="185" t="s">
        <v>99</v>
      </c>
      <c r="J96" s="185" t="s">
        <v>100</v>
      </c>
      <c r="K96" s="186" t="s">
        <v>58</v>
      </c>
      <c r="L96" s="187" t="s">
        <v>58</v>
      </c>
      <c r="M96" s="188">
        <v>2007</v>
      </c>
      <c r="N96" s="189" t="s">
        <v>58</v>
      </c>
      <c r="O96" s="190" t="s">
        <v>58</v>
      </c>
      <c r="P96" s="157" t="s">
        <v>58</v>
      </c>
      <c r="Q96" s="191">
        <v>2</v>
      </c>
      <c r="R96" s="192">
        <v>2019</v>
      </c>
      <c r="S96" s="193">
        <v>10</v>
      </c>
      <c r="T96" s="190" t="s">
        <v>101</v>
      </c>
      <c r="U96" s="194">
        <v>2</v>
      </c>
      <c r="V96" s="195" t="s">
        <v>58</v>
      </c>
      <c r="W96" s="196" t="s">
        <v>58</v>
      </c>
      <c r="X96" s="197" t="s">
        <v>103</v>
      </c>
      <c r="Y96" s="198" t="s">
        <v>104</v>
      </c>
      <c r="Z96" s="199" t="s">
        <v>58</v>
      </c>
      <c r="AA96" s="174"/>
      <c r="AB96" s="200"/>
      <c r="AC96" s="205"/>
      <c r="AD96" s="200"/>
      <c r="AE96" s="200"/>
      <c r="AF96" s="200"/>
      <c r="AG96" s="200"/>
      <c r="AH96" s="200"/>
      <c r="AI96" s="200"/>
      <c r="AJ96" s="201">
        <f t="shared" si="2"/>
        <v>0</v>
      </c>
    </row>
    <row r="97" spans="1:36" ht="30" customHeight="1" x14ac:dyDescent="0.2">
      <c r="A97" s="179">
        <v>73</v>
      </c>
      <c r="B97" s="180" t="s">
        <v>95</v>
      </c>
      <c r="C97" s="202" t="s">
        <v>320</v>
      </c>
      <c r="D97" s="181" t="s">
        <v>58</v>
      </c>
      <c r="E97" s="182" t="s">
        <v>58</v>
      </c>
      <c r="F97" s="157" t="s">
        <v>321</v>
      </c>
      <c r="G97" s="183">
        <v>1</v>
      </c>
      <c r="H97" s="184" t="s">
        <v>119</v>
      </c>
      <c r="I97" s="185" t="s">
        <v>99</v>
      </c>
      <c r="J97" s="185" t="s">
        <v>100</v>
      </c>
      <c r="K97" s="186" t="s">
        <v>58</v>
      </c>
      <c r="L97" s="187" t="s">
        <v>322</v>
      </c>
      <c r="M97" s="188">
        <v>2007</v>
      </c>
      <c r="N97" s="189" t="s">
        <v>58</v>
      </c>
      <c r="O97" s="190" t="s">
        <v>58</v>
      </c>
      <c r="P97" s="157" t="s">
        <v>58</v>
      </c>
      <c r="Q97" s="191">
        <v>2</v>
      </c>
      <c r="R97" s="192">
        <v>2019</v>
      </c>
      <c r="S97" s="193">
        <v>10</v>
      </c>
      <c r="T97" s="190" t="s">
        <v>101</v>
      </c>
      <c r="U97" s="194">
        <v>2</v>
      </c>
      <c r="V97" s="195" t="s">
        <v>58</v>
      </c>
      <c r="W97" s="196" t="s">
        <v>58</v>
      </c>
      <c r="X97" s="197" t="s">
        <v>103</v>
      </c>
      <c r="Y97" s="198" t="s">
        <v>104</v>
      </c>
      <c r="Z97" s="199" t="s">
        <v>58</v>
      </c>
      <c r="AA97" s="174"/>
      <c r="AB97" s="200"/>
      <c r="AC97" s="205"/>
      <c r="AD97" s="200"/>
      <c r="AE97" s="200"/>
      <c r="AF97" s="200"/>
      <c r="AG97" s="200"/>
      <c r="AH97" s="200"/>
      <c r="AI97" s="200"/>
      <c r="AJ97" s="201">
        <f t="shared" si="2"/>
        <v>0</v>
      </c>
    </row>
    <row r="98" spans="1:36" ht="30" customHeight="1" x14ac:dyDescent="0.2">
      <c r="A98" s="179">
        <v>74</v>
      </c>
      <c r="B98" s="180" t="s">
        <v>95</v>
      </c>
      <c r="C98" s="202" t="s">
        <v>320</v>
      </c>
      <c r="D98" s="181" t="s">
        <v>58</v>
      </c>
      <c r="E98" s="182" t="s">
        <v>58</v>
      </c>
      <c r="F98" s="157" t="s">
        <v>321</v>
      </c>
      <c r="G98" s="183">
        <v>1</v>
      </c>
      <c r="H98" s="184" t="s">
        <v>119</v>
      </c>
      <c r="I98" s="185" t="s">
        <v>99</v>
      </c>
      <c r="J98" s="185" t="s">
        <v>100</v>
      </c>
      <c r="K98" s="186" t="s">
        <v>58</v>
      </c>
      <c r="L98" s="187" t="s">
        <v>323</v>
      </c>
      <c r="M98" s="188">
        <v>2007</v>
      </c>
      <c r="N98" s="189" t="s">
        <v>58</v>
      </c>
      <c r="O98" s="190" t="s">
        <v>58</v>
      </c>
      <c r="P98" s="157" t="s">
        <v>58</v>
      </c>
      <c r="Q98" s="191">
        <v>2</v>
      </c>
      <c r="R98" s="192">
        <v>2019</v>
      </c>
      <c r="S98" s="193">
        <v>10</v>
      </c>
      <c r="T98" s="190" t="s">
        <v>101</v>
      </c>
      <c r="U98" s="194">
        <v>2</v>
      </c>
      <c r="V98" s="195" t="s">
        <v>58</v>
      </c>
      <c r="W98" s="196" t="s">
        <v>58</v>
      </c>
      <c r="X98" s="197" t="s">
        <v>103</v>
      </c>
      <c r="Y98" s="198" t="s">
        <v>104</v>
      </c>
      <c r="Z98" s="199" t="s">
        <v>58</v>
      </c>
      <c r="AA98" s="174"/>
      <c r="AB98" s="200"/>
      <c r="AC98" s="205"/>
      <c r="AD98" s="200"/>
      <c r="AE98" s="200"/>
      <c r="AF98" s="200"/>
      <c r="AG98" s="200"/>
      <c r="AH98" s="200"/>
      <c r="AI98" s="200"/>
      <c r="AJ98" s="201">
        <f t="shared" si="2"/>
        <v>0</v>
      </c>
    </row>
    <row r="99" spans="1:36" ht="30" customHeight="1" x14ac:dyDescent="0.2">
      <c r="A99" s="179">
        <v>75</v>
      </c>
      <c r="B99" s="180" t="s">
        <v>95</v>
      </c>
      <c r="C99" s="202" t="s">
        <v>310</v>
      </c>
      <c r="D99" s="181" t="s">
        <v>58</v>
      </c>
      <c r="E99" s="182" t="s">
        <v>58</v>
      </c>
      <c r="F99" s="157" t="s">
        <v>324</v>
      </c>
      <c r="G99" s="183">
        <v>1</v>
      </c>
      <c r="H99" s="184" t="s">
        <v>119</v>
      </c>
      <c r="I99" s="185" t="s">
        <v>99</v>
      </c>
      <c r="J99" s="185" t="s">
        <v>100</v>
      </c>
      <c r="K99" s="186" t="s">
        <v>325</v>
      </c>
      <c r="L99" s="187" t="s">
        <v>326</v>
      </c>
      <c r="M99" s="188">
        <v>2007</v>
      </c>
      <c r="N99" s="189" t="s">
        <v>58</v>
      </c>
      <c r="O99" s="190" t="s">
        <v>58</v>
      </c>
      <c r="P99" s="157" t="s">
        <v>58</v>
      </c>
      <c r="Q99" s="191">
        <v>2</v>
      </c>
      <c r="R99" s="192">
        <v>2019</v>
      </c>
      <c r="S99" s="193">
        <v>10</v>
      </c>
      <c r="T99" s="190" t="s">
        <v>101</v>
      </c>
      <c r="U99" s="194">
        <v>2</v>
      </c>
      <c r="V99" s="195">
        <v>667</v>
      </c>
      <c r="W99" s="196" t="s">
        <v>327</v>
      </c>
      <c r="X99" s="197" t="s">
        <v>103</v>
      </c>
      <c r="Y99" s="198" t="s">
        <v>104</v>
      </c>
      <c r="Z99" s="199" t="s">
        <v>58</v>
      </c>
      <c r="AA99" s="174"/>
      <c r="AB99" s="200"/>
      <c r="AC99" s="205"/>
      <c r="AD99" s="200"/>
      <c r="AE99" s="200"/>
      <c r="AF99" s="200"/>
      <c r="AG99" s="200"/>
      <c r="AH99" s="200"/>
      <c r="AI99" s="200"/>
      <c r="AJ99" s="201">
        <f t="shared" si="2"/>
        <v>0</v>
      </c>
    </row>
    <row r="100" spans="1:36" ht="30" customHeight="1" x14ac:dyDescent="0.2">
      <c r="A100" s="179">
        <v>76</v>
      </c>
      <c r="B100" s="180" t="s">
        <v>95</v>
      </c>
      <c r="C100" s="202" t="s">
        <v>310</v>
      </c>
      <c r="D100" s="181" t="s">
        <v>58</v>
      </c>
      <c r="E100" s="182" t="s">
        <v>58</v>
      </c>
      <c r="F100" s="157" t="s">
        <v>328</v>
      </c>
      <c r="G100" s="183">
        <v>1</v>
      </c>
      <c r="H100" s="184" t="s">
        <v>119</v>
      </c>
      <c r="I100" s="185" t="s">
        <v>99</v>
      </c>
      <c r="J100" s="185" t="s">
        <v>100</v>
      </c>
      <c r="K100" s="186" t="s">
        <v>329</v>
      </c>
      <c r="L100" s="187" t="s">
        <v>330</v>
      </c>
      <c r="M100" s="188">
        <v>2007</v>
      </c>
      <c r="N100" s="189" t="s">
        <v>58</v>
      </c>
      <c r="O100" s="190" t="s">
        <v>58</v>
      </c>
      <c r="P100" s="157" t="s">
        <v>58</v>
      </c>
      <c r="Q100" s="191">
        <v>2</v>
      </c>
      <c r="R100" s="192">
        <v>2019</v>
      </c>
      <c r="S100" s="193">
        <v>10</v>
      </c>
      <c r="T100" s="190" t="s">
        <v>101</v>
      </c>
      <c r="U100" s="194">
        <v>2</v>
      </c>
      <c r="V100" s="195">
        <v>680</v>
      </c>
      <c r="W100" s="196" t="s">
        <v>58</v>
      </c>
      <c r="X100" s="197" t="s">
        <v>103</v>
      </c>
      <c r="Y100" s="198" t="s">
        <v>104</v>
      </c>
      <c r="Z100" s="199" t="s">
        <v>58</v>
      </c>
      <c r="AA100" s="174"/>
      <c r="AB100" s="200"/>
      <c r="AC100" s="205"/>
      <c r="AD100" s="200"/>
      <c r="AE100" s="200"/>
      <c r="AF100" s="200"/>
      <c r="AG100" s="200"/>
      <c r="AH100" s="200"/>
      <c r="AI100" s="200"/>
      <c r="AJ100" s="201">
        <f t="shared" si="2"/>
        <v>0</v>
      </c>
    </row>
    <row r="101" spans="1:36" ht="30" customHeight="1" x14ac:dyDescent="0.2">
      <c r="A101" s="179">
        <v>77</v>
      </c>
      <c r="B101" s="180" t="s">
        <v>95</v>
      </c>
      <c r="C101" s="202" t="s">
        <v>310</v>
      </c>
      <c r="D101" s="181" t="s">
        <v>58</v>
      </c>
      <c r="E101" s="182" t="s">
        <v>58</v>
      </c>
      <c r="F101" s="157" t="s">
        <v>331</v>
      </c>
      <c r="G101" s="183">
        <v>1</v>
      </c>
      <c r="H101" s="184" t="s">
        <v>119</v>
      </c>
      <c r="I101" s="185" t="s">
        <v>99</v>
      </c>
      <c r="J101" s="185" t="s">
        <v>100</v>
      </c>
      <c r="K101" s="186" t="s">
        <v>58</v>
      </c>
      <c r="L101" s="187" t="s">
        <v>58</v>
      </c>
      <c r="M101" s="188">
        <v>2007</v>
      </c>
      <c r="N101" s="189" t="s">
        <v>58</v>
      </c>
      <c r="O101" s="190" t="s">
        <v>58</v>
      </c>
      <c r="P101" s="157" t="s">
        <v>58</v>
      </c>
      <c r="Q101" s="191">
        <v>2</v>
      </c>
      <c r="R101" s="192">
        <v>2019</v>
      </c>
      <c r="S101" s="193">
        <v>10</v>
      </c>
      <c r="T101" s="190" t="s">
        <v>101</v>
      </c>
      <c r="U101" s="194">
        <v>2</v>
      </c>
      <c r="V101" s="195">
        <v>684</v>
      </c>
      <c r="W101" s="196" t="s">
        <v>58</v>
      </c>
      <c r="X101" s="197" t="s">
        <v>103</v>
      </c>
      <c r="Y101" s="198" t="s">
        <v>104</v>
      </c>
      <c r="Z101" s="199" t="s">
        <v>58</v>
      </c>
      <c r="AA101" s="174"/>
      <c r="AB101" s="200"/>
      <c r="AC101" s="205"/>
      <c r="AD101" s="200"/>
      <c r="AE101" s="200"/>
      <c r="AF101" s="200"/>
      <c r="AG101" s="200"/>
      <c r="AH101" s="200"/>
      <c r="AI101" s="200"/>
      <c r="AJ101" s="201">
        <f t="shared" si="2"/>
        <v>0</v>
      </c>
    </row>
    <row r="102" spans="1:36" ht="30" customHeight="1" x14ac:dyDescent="0.2">
      <c r="A102" s="179">
        <v>78</v>
      </c>
      <c r="B102" s="180" t="s">
        <v>95</v>
      </c>
      <c r="C102" s="202" t="s">
        <v>310</v>
      </c>
      <c r="D102" s="181" t="s">
        <v>58</v>
      </c>
      <c r="E102" s="182" t="s">
        <v>58</v>
      </c>
      <c r="F102" s="157" t="s">
        <v>332</v>
      </c>
      <c r="G102" s="183">
        <v>2</v>
      </c>
      <c r="H102" s="184" t="s">
        <v>119</v>
      </c>
      <c r="I102" s="185" t="s">
        <v>99</v>
      </c>
      <c r="J102" s="185" t="s">
        <v>100</v>
      </c>
      <c r="K102" s="186" t="s">
        <v>58</v>
      </c>
      <c r="L102" s="187" t="s">
        <v>58</v>
      </c>
      <c r="M102" s="188">
        <v>2007</v>
      </c>
      <c r="N102" s="189" t="s">
        <v>58</v>
      </c>
      <c r="O102" s="190" t="s">
        <v>58</v>
      </c>
      <c r="P102" s="157" t="s">
        <v>58</v>
      </c>
      <c r="Q102" s="191">
        <v>2</v>
      </c>
      <c r="R102" s="192">
        <v>2019</v>
      </c>
      <c r="S102" s="193">
        <v>10</v>
      </c>
      <c r="T102" s="190" t="s">
        <v>101</v>
      </c>
      <c r="U102" s="194">
        <v>2</v>
      </c>
      <c r="V102" s="195">
        <v>684</v>
      </c>
      <c r="W102" s="206" t="s">
        <v>58</v>
      </c>
      <c r="X102" s="197" t="s">
        <v>103</v>
      </c>
      <c r="Y102" s="198" t="s">
        <v>104</v>
      </c>
      <c r="Z102" s="199" t="s">
        <v>58</v>
      </c>
      <c r="AA102" s="174"/>
      <c r="AB102" s="200"/>
      <c r="AC102" s="205"/>
      <c r="AD102" s="200"/>
      <c r="AE102" s="200"/>
      <c r="AF102" s="200"/>
      <c r="AG102" s="200"/>
      <c r="AH102" s="200"/>
      <c r="AI102" s="200"/>
      <c r="AJ102" s="201">
        <f t="shared" si="2"/>
        <v>0</v>
      </c>
    </row>
    <row r="103" spans="1:36" ht="30" customHeight="1" x14ac:dyDescent="0.2">
      <c r="A103" s="179">
        <v>79</v>
      </c>
      <c r="B103" s="180" t="s">
        <v>95</v>
      </c>
      <c r="C103" s="202" t="s">
        <v>310</v>
      </c>
      <c r="D103" s="181" t="s">
        <v>58</v>
      </c>
      <c r="E103" s="182" t="s">
        <v>58</v>
      </c>
      <c r="F103" s="157" t="s">
        <v>333</v>
      </c>
      <c r="G103" s="183">
        <v>3</v>
      </c>
      <c r="H103" s="184" t="s">
        <v>119</v>
      </c>
      <c r="I103" s="185" t="s">
        <v>99</v>
      </c>
      <c r="J103" s="185" t="s">
        <v>100</v>
      </c>
      <c r="K103" s="186" t="s">
        <v>334</v>
      </c>
      <c r="L103" s="187" t="s">
        <v>58</v>
      </c>
      <c r="M103" s="188">
        <v>2007</v>
      </c>
      <c r="N103" s="189" t="s">
        <v>58</v>
      </c>
      <c r="O103" s="190" t="s">
        <v>58</v>
      </c>
      <c r="P103" s="157" t="s">
        <v>58</v>
      </c>
      <c r="Q103" s="191">
        <v>2</v>
      </c>
      <c r="R103" s="192">
        <v>2019</v>
      </c>
      <c r="S103" s="193">
        <v>10</v>
      </c>
      <c r="T103" s="190" t="s">
        <v>101</v>
      </c>
      <c r="U103" s="194">
        <v>2</v>
      </c>
      <c r="V103" s="195">
        <v>687</v>
      </c>
      <c r="W103" s="196" t="s">
        <v>58</v>
      </c>
      <c r="X103" s="197" t="s">
        <v>103</v>
      </c>
      <c r="Y103" s="198" t="s">
        <v>104</v>
      </c>
      <c r="Z103" s="199" t="s">
        <v>58</v>
      </c>
      <c r="AA103" s="174"/>
      <c r="AB103" s="200"/>
      <c r="AC103" s="205"/>
      <c r="AD103" s="200"/>
      <c r="AE103" s="200"/>
      <c r="AF103" s="200"/>
      <c r="AG103" s="200"/>
      <c r="AH103" s="200"/>
      <c r="AI103" s="200"/>
      <c r="AJ103" s="201">
        <f t="shared" si="2"/>
        <v>0</v>
      </c>
    </row>
    <row r="104" spans="1:36" ht="30" customHeight="1" x14ac:dyDescent="0.2">
      <c r="A104" s="179">
        <v>80</v>
      </c>
      <c r="B104" s="180" t="s">
        <v>95</v>
      </c>
      <c r="C104" s="202" t="s">
        <v>310</v>
      </c>
      <c r="D104" s="181" t="s">
        <v>58</v>
      </c>
      <c r="E104" s="182" t="s">
        <v>58</v>
      </c>
      <c r="F104" s="157" t="s">
        <v>335</v>
      </c>
      <c r="G104" s="183">
        <v>1</v>
      </c>
      <c r="H104" s="184" t="s">
        <v>119</v>
      </c>
      <c r="I104" s="185" t="s">
        <v>99</v>
      </c>
      <c r="J104" s="185" t="s">
        <v>100</v>
      </c>
      <c r="K104" s="186" t="s">
        <v>336</v>
      </c>
      <c r="L104" s="187" t="s">
        <v>337</v>
      </c>
      <c r="M104" s="188">
        <v>2007</v>
      </c>
      <c r="N104" s="189">
        <v>10</v>
      </c>
      <c r="O104" s="190" t="s">
        <v>209</v>
      </c>
      <c r="P104" s="157" t="s">
        <v>58</v>
      </c>
      <c r="Q104" s="191">
        <v>2</v>
      </c>
      <c r="R104" s="192">
        <v>2019</v>
      </c>
      <c r="S104" s="193">
        <v>10</v>
      </c>
      <c r="T104" s="190" t="s">
        <v>101</v>
      </c>
      <c r="U104" s="194">
        <v>2</v>
      </c>
      <c r="V104" s="195">
        <v>689</v>
      </c>
      <c r="W104" s="196" t="s">
        <v>58</v>
      </c>
      <c r="X104" s="197" t="s">
        <v>103</v>
      </c>
      <c r="Y104" s="198" t="s">
        <v>104</v>
      </c>
      <c r="Z104" s="199" t="s">
        <v>58</v>
      </c>
      <c r="AA104" s="174"/>
      <c r="AB104" s="200"/>
      <c r="AC104" s="205"/>
      <c r="AD104" s="200"/>
      <c r="AE104" s="200"/>
      <c r="AF104" s="200"/>
      <c r="AG104" s="200"/>
      <c r="AH104" s="200"/>
      <c r="AI104" s="200"/>
      <c r="AJ104" s="201">
        <f t="shared" si="2"/>
        <v>0</v>
      </c>
    </row>
    <row r="105" spans="1:36" ht="30" customHeight="1" x14ac:dyDescent="0.2">
      <c r="A105" s="179">
        <v>81</v>
      </c>
      <c r="B105" s="180" t="s">
        <v>95</v>
      </c>
      <c r="C105" s="202" t="s">
        <v>310</v>
      </c>
      <c r="D105" s="181" t="s">
        <v>58</v>
      </c>
      <c r="E105" s="182" t="s">
        <v>58</v>
      </c>
      <c r="F105" s="157" t="s">
        <v>338</v>
      </c>
      <c r="G105" s="183">
        <v>1</v>
      </c>
      <c r="H105" s="184" t="s">
        <v>119</v>
      </c>
      <c r="I105" s="185" t="s">
        <v>99</v>
      </c>
      <c r="J105" s="185" t="s">
        <v>100</v>
      </c>
      <c r="K105" s="186" t="s">
        <v>334</v>
      </c>
      <c r="L105" s="187" t="s">
        <v>339</v>
      </c>
      <c r="M105" s="188">
        <v>2007</v>
      </c>
      <c r="N105" s="189" t="s">
        <v>58</v>
      </c>
      <c r="O105" s="190" t="s">
        <v>58</v>
      </c>
      <c r="P105" s="157" t="s">
        <v>58</v>
      </c>
      <c r="Q105" s="191">
        <v>2</v>
      </c>
      <c r="R105" s="192">
        <v>2019</v>
      </c>
      <c r="S105" s="193">
        <v>10</v>
      </c>
      <c r="T105" s="190" t="s">
        <v>101</v>
      </c>
      <c r="U105" s="194">
        <v>2</v>
      </c>
      <c r="V105" s="195">
        <v>691</v>
      </c>
      <c r="W105" s="206" t="s">
        <v>58</v>
      </c>
      <c r="X105" s="197" t="s">
        <v>103</v>
      </c>
      <c r="Y105" s="198" t="s">
        <v>104</v>
      </c>
      <c r="Z105" s="199" t="s">
        <v>58</v>
      </c>
      <c r="AA105" s="174"/>
      <c r="AB105" s="200"/>
      <c r="AC105" s="205"/>
      <c r="AD105" s="200"/>
      <c r="AE105" s="200"/>
      <c r="AF105" s="200"/>
      <c r="AG105" s="200"/>
      <c r="AH105" s="200"/>
      <c r="AI105" s="200"/>
      <c r="AJ105" s="201">
        <f t="shared" si="2"/>
        <v>0</v>
      </c>
    </row>
    <row r="106" spans="1:36" ht="30" customHeight="1" x14ac:dyDescent="0.2">
      <c r="A106" s="179">
        <v>82</v>
      </c>
      <c r="B106" s="180" t="s">
        <v>95</v>
      </c>
      <c r="C106" s="202" t="s">
        <v>310</v>
      </c>
      <c r="D106" s="181" t="s">
        <v>58</v>
      </c>
      <c r="E106" s="182" t="s">
        <v>58</v>
      </c>
      <c r="F106" s="157" t="s">
        <v>340</v>
      </c>
      <c r="G106" s="183">
        <v>1</v>
      </c>
      <c r="H106" s="184" t="s">
        <v>119</v>
      </c>
      <c r="I106" s="185" t="s">
        <v>99</v>
      </c>
      <c r="J106" s="185" t="s">
        <v>100</v>
      </c>
      <c r="K106" s="186" t="s">
        <v>58</v>
      </c>
      <c r="L106" s="187" t="s">
        <v>58</v>
      </c>
      <c r="M106" s="188">
        <v>2007</v>
      </c>
      <c r="N106" s="189" t="s">
        <v>58</v>
      </c>
      <c r="O106" s="190" t="s">
        <v>58</v>
      </c>
      <c r="P106" s="157" t="s">
        <v>58</v>
      </c>
      <c r="Q106" s="191">
        <v>2</v>
      </c>
      <c r="R106" s="192">
        <v>2019</v>
      </c>
      <c r="S106" s="193" t="s">
        <v>58</v>
      </c>
      <c r="T106" s="190" t="s">
        <v>101</v>
      </c>
      <c r="U106" s="194" t="s">
        <v>58</v>
      </c>
      <c r="V106" s="195" t="s">
        <v>58</v>
      </c>
      <c r="W106" s="206"/>
      <c r="X106" s="197" t="s">
        <v>103</v>
      </c>
      <c r="Y106" s="198" t="s">
        <v>104</v>
      </c>
      <c r="Z106" s="199" t="s">
        <v>58</v>
      </c>
      <c r="AA106" s="174"/>
      <c r="AB106" s="200"/>
      <c r="AC106" s="205"/>
      <c r="AD106" s="200"/>
      <c r="AE106" s="200"/>
      <c r="AF106" s="200"/>
      <c r="AG106" s="200"/>
      <c r="AH106" s="200"/>
      <c r="AI106" s="200"/>
      <c r="AJ106" s="201">
        <f t="shared" si="2"/>
        <v>0</v>
      </c>
    </row>
    <row r="107" spans="1:36" ht="30" customHeight="1" x14ac:dyDescent="0.2">
      <c r="A107" s="179">
        <v>83</v>
      </c>
      <c r="B107" s="180" t="s">
        <v>95</v>
      </c>
      <c r="C107" s="202" t="s">
        <v>310</v>
      </c>
      <c r="D107" s="181" t="s">
        <v>58</v>
      </c>
      <c r="E107" s="182" t="s">
        <v>58</v>
      </c>
      <c r="F107" s="157" t="s">
        <v>341</v>
      </c>
      <c r="G107" s="183">
        <v>2</v>
      </c>
      <c r="H107" s="184" t="s">
        <v>119</v>
      </c>
      <c r="I107" s="185" t="s">
        <v>99</v>
      </c>
      <c r="J107" s="185" t="s">
        <v>100</v>
      </c>
      <c r="K107" s="186" t="s">
        <v>58</v>
      </c>
      <c r="L107" s="187" t="s">
        <v>58</v>
      </c>
      <c r="M107" s="188">
        <v>2007</v>
      </c>
      <c r="N107" s="189" t="s">
        <v>58</v>
      </c>
      <c r="O107" s="190" t="s">
        <v>58</v>
      </c>
      <c r="P107" s="157" t="s">
        <v>58</v>
      </c>
      <c r="Q107" s="191">
        <v>2</v>
      </c>
      <c r="R107" s="192">
        <v>2019</v>
      </c>
      <c r="S107" s="193" t="s">
        <v>58</v>
      </c>
      <c r="T107" s="190" t="s">
        <v>101</v>
      </c>
      <c r="U107" s="194" t="s">
        <v>58</v>
      </c>
      <c r="V107" s="195" t="s">
        <v>58</v>
      </c>
      <c r="W107" s="196"/>
      <c r="X107" s="197" t="s">
        <v>103</v>
      </c>
      <c r="Y107" s="198" t="s">
        <v>104</v>
      </c>
      <c r="Z107" s="199" t="s">
        <v>58</v>
      </c>
      <c r="AA107" s="174"/>
      <c r="AB107" s="200"/>
      <c r="AC107" s="205"/>
      <c r="AD107" s="200"/>
      <c r="AE107" s="200"/>
      <c r="AF107" s="200"/>
      <c r="AG107" s="200"/>
      <c r="AH107" s="200"/>
      <c r="AI107" s="200"/>
      <c r="AJ107" s="201">
        <f t="shared" si="2"/>
        <v>0</v>
      </c>
    </row>
    <row r="108" spans="1:36" ht="30" customHeight="1" x14ac:dyDescent="0.2">
      <c r="A108" s="179">
        <v>84</v>
      </c>
      <c r="B108" s="180" t="s">
        <v>95</v>
      </c>
      <c r="C108" s="202" t="s">
        <v>310</v>
      </c>
      <c r="D108" s="181" t="s">
        <v>58</v>
      </c>
      <c r="E108" s="182" t="s">
        <v>58</v>
      </c>
      <c r="F108" s="157" t="s">
        <v>342</v>
      </c>
      <c r="G108" s="183">
        <v>1</v>
      </c>
      <c r="H108" s="184" t="s">
        <v>119</v>
      </c>
      <c r="I108" s="185" t="s">
        <v>99</v>
      </c>
      <c r="J108" s="185" t="s">
        <v>100</v>
      </c>
      <c r="K108" s="186" t="s">
        <v>58</v>
      </c>
      <c r="L108" s="187" t="s">
        <v>58</v>
      </c>
      <c r="M108" s="188">
        <v>2007</v>
      </c>
      <c r="N108" s="189" t="s">
        <v>58</v>
      </c>
      <c r="O108" s="190" t="s">
        <v>58</v>
      </c>
      <c r="P108" s="157" t="s">
        <v>58</v>
      </c>
      <c r="Q108" s="191">
        <v>2</v>
      </c>
      <c r="R108" s="192">
        <v>2019</v>
      </c>
      <c r="S108" s="193" t="s">
        <v>58</v>
      </c>
      <c r="T108" s="190" t="s">
        <v>101</v>
      </c>
      <c r="U108" s="194" t="s">
        <v>58</v>
      </c>
      <c r="V108" s="195" t="s">
        <v>58</v>
      </c>
      <c r="W108" s="196"/>
      <c r="X108" s="197" t="s">
        <v>103</v>
      </c>
      <c r="Y108" s="198" t="s">
        <v>104</v>
      </c>
      <c r="Z108" s="199" t="s">
        <v>58</v>
      </c>
      <c r="AA108" s="174"/>
      <c r="AB108" s="200"/>
      <c r="AC108" s="205"/>
      <c r="AD108" s="200"/>
      <c r="AE108" s="200"/>
      <c r="AF108" s="200"/>
      <c r="AG108" s="200"/>
      <c r="AH108" s="200"/>
      <c r="AI108" s="200"/>
      <c r="AJ108" s="201">
        <f t="shared" si="2"/>
        <v>0</v>
      </c>
    </row>
    <row r="109" spans="1:36" ht="30" customHeight="1" x14ac:dyDescent="0.2">
      <c r="A109" s="179">
        <v>85</v>
      </c>
      <c r="B109" s="180" t="s">
        <v>95</v>
      </c>
      <c r="C109" s="202" t="s">
        <v>310</v>
      </c>
      <c r="D109" s="181" t="s">
        <v>58</v>
      </c>
      <c r="E109" s="182" t="s">
        <v>58</v>
      </c>
      <c r="F109" s="157" t="s">
        <v>343</v>
      </c>
      <c r="G109" s="183">
        <v>1</v>
      </c>
      <c r="H109" s="184" t="s">
        <v>119</v>
      </c>
      <c r="I109" s="185" t="s">
        <v>99</v>
      </c>
      <c r="J109" s="185" t="s">
        <v>100</v>
      </c>
      <c r="K109" s="186" t="s">
        <v>58</v>
      </c>
      <c r="L109" s="187" t="s">
        <v>58</v>
      </c>
      <c r="M109" s="188">
        <v>2007</v>
      </c>
      <c r="N109" s="189" t="s">
        <v>58</v>
      </c>
      <c r="O109" s="190" t="s">
        <v>58</v>
      </c>
      <c r="P109" s="157" t="s">
        <v>58</v>
      </c>
      <c r="Q109" s="191">
        <v>2</v>
      </c>
      <c r="R109" s="192">
        <v>2019</v>
      </c>
      <c r="S109" s="193" t="s">
        <v>58</v>
      </c>
      <c r="T109" s="190" t="s">
        <v>101</v>
      </c>
      <c r="U109" s="194" t="s">
        <v>58</v>
      </c>
      <c r="V109" s="195" t="s">
        <v>58</v>
      </c>
      <c r="W109" s="196"/>
      <c r="X109" s="197" t="s">
        <v>103</v>
      </c>
      <c r="Y109" s="198" t="s">
        <v>104</v>
      </c>
      <c r="Z109" s="199" t="s">
        <v>58</v>
      </c>
      <c r="AA109" s="174"/>
      <c r="AB109" s="200"/>
      <c r="AC109" s="205"/>
      <c r="AD109" s="200"/>
      <c r="AE109" s="200"/>
      <c r="AF109" s="200"/>
      <c r="AG109" s="200"/>
      <c r="AH109" s="200"/>
      <c r="AI109" s="200"/>
      <c r="AJ109" s="201">
        <f t="shared" si="2"/>
        <v>0</v>
      </c>
    </row>
    <row r="110" spans="1:36" ht="30" customHeight="1" x14ac:dyDescent="0.2">
      <c r="A110" s="179">
        <v>86</v>
      </c>
      <c r="B110" s="180" t="s">
        <v>95</v>
      </c>
      <c r="C110" s="202" t="s">
        <v>310</v>
      </c>
      <c r="D110" s="181" t="s">
        <v>58</v>
      </c>
      <c r="E110" s="182" t="s">
        <v>58</v>
      </c>
      <c r="F110" s="157" t="s">
        <v>344</v>
      </c>
      <c r="G110" s="183">
        <v>3</v>
      </c>
      <c r="H110" s="184" t="s">
        <v>119</v>
      </c>
      <c r="I110" s="185" t="s">
        <v>99</v>
      </c>
      <c r="J110" s="185" t="s">
        <v>100</v>
      </c>
      <c r="K110" s="186" t="s">
        <v>58</v>
      </c>
      <c r="L110" s="187" t="s">
        <v>58</v>
      </c>
      <c r="M110" s="188">
        <v>2007</v>
      </c>
      <c r="N110" s="189" t="s">
        <v>58</v>
      </c>
      <c r="O110" s="190" t="s">
        <v>58</v>
      </c>
      <c r="P110" s="157" t="s">
        <v>58</v>
      </c>
      <c r="Q110" s="191">
        <v>2</v>
      </c>
      <c r="R110" s="192">
        <v>2019</v>
      </c>
      <c r="S110" s="193" t="s">
        <v>58</v>
      </c>
      <c r="T110" s="190" t="s">
        <v>101</v>
      </c>
      <c r="U110" s="194" t="s">
        <v>58</v>
      </c>
      <c r="V110" s="195" t="s">
        <v>58</v>
      </c>
      <c r="W110" s="196"/>
      <c r="X110" s="197" t="s">
        <v>103</v>
      </c>
      <c r="Y110" s="198" t="s">
        <v>104</v>
      </c>
      <c r="Z110" s="199" t="s">
        <v>58</v>
      </c>
      <c r="AA110" s="174"/>
      <c r="AB110" s="200"/>
      <c r="AC110" s="205"/>
      <c r="AD110" s="200"/>
      <c r="AE110" s="200"/>
      <c r="AF110" s="200"/>
      <c r="AG110" s="200"/>
      <c r="AH110" s="200"/>
      <c r="AI110" s="200"/>
      <c r="AJ110" s="201">
        <f t="shared" si="2"/>
        <v>0</v>
      </c>
    </row>
    <row r="111" spans="1:36" ht="30" customHeight="1" x14ac:dyDescent="0.2">
      <c r="A111" s="179">
        <v>87</v>
      </c>
      <c r="B111" s="180" t="s">
        <v>95</v>
      </c>
      <c r="C111" s="202" t="s">
        <v>310</v>
      </c>
      <c r="D111" s="181" t="s">
        <v>58</v>
      </c>
      <c r="E111" s="182" t="s">
        <v>58</v>
      </c>
      <c r="F111" s="157" t="s">
        <v>345</v>
      </c>
      <c r="G111" s="183">
        <v>3</v>
      </c>
      <c r="H111" s="184" t="s">
        <v>119</v>
      </c>
      <c r="I111" s="185" t="s">
        <v>99</v>
      </c>
      <c r="J111" s="185" t="s">
        <v>100</v>
      </c>
      <c r="K111" s="186" t="s">
        <v>58</v>
      </c>
      <c r="L111" s="187" t="s">
        <v>58</v>
      </c>
      <c r="M111" s="188">
        <v>2007</v>
      </c>
      <c r="N111" s="189" t="s">
        <v>58</v>
      </c>
      <c r="O111" s="190" t="s">
        <v>58</v>
      </c>
      <c r="P111" s="157" t="s">
        <v>58</v>
      </c>
      <c r="Q111" s="191">
        <v>2</v>
      </c>
      <c r="R111" s="192">
        <v>2019</v>
      </c>
      <c r="S111" s="193" t="s">
        <v>58</v>
      </c>
      <c r="T111" s="190" t="s">
        <v>101</v>
      </c>
      <c r="U111" s="194" t="s">
        <v>58</v>
      </c>
      <c r="V111" s="195" t="s">
        <v>58</v>
      </c>
      <c r="W111" s="196"/>
      <c r="X111" s="197" t="s">
        <v>103</v>
      </c>
      <c r="Y111" s="198" t="s">
        <v>104</v>
      </c>
      <c r="Z111" s="199" t="s">
        <v>58</v>
      </c>
      <c r="AA111" s="174"/>
      <c r="AB111" s="200"/>
      <c r="AC111" s="205"/>
      <c r="AD111" s="200"/>
      <c r="AE111" s="200"/>
      <c r="AF111" s="200"/>
      <c r="AG111" s="200"/>
      <c r="AH111" s="200"/>
      <c r="AI111" s="200"/>
      <c r="AJ111" s="201">
        <f t="shared" si="2"/>
        <v>0</v>
      </c>
    </row>
    <row r="112" spans="1:36" ht="30" customHeight="1" x14ac:dyDescent="0.2">
      <c r="A112" s="179">
        <v>88</v>
      </c>
      <c r="B112" s="180" t="s">
        <v>95</v>
      </c>
      <c r="C112" s="202" t="s">
        <v>310</v>
      </c>
      <c r="D112" s="181" t="s">
        <v>58</v>
      </c>
      <c r="E112" s="182" t="s">
        <v>58</v>
      </c>
      <c r="F112" s="157" t="s">
        <v>346</v>
      </c>
      <c r="G112" s="183">
        <v>1</v>
      </c>
      <c r="H112" s="184" t="s">
        <v>119</v>
      </c>
      <c r="I112" s="185" t="s">
        <v>99</v>
      </c>
      <c r="J112" s="185" t="s">
        <v>100</v>
      </c>
      <c r="K112" s="186" t="s">
        <v>58</v>
      </c>
      <c r="L112" s="187" t="s">
        <v>58</v>
      </c>
      <c r="M112" s="188">
        <v>2007</v>
      </c>
      <c r="N112" s="189" t="s">
        <v>58</v>
      </c>
      <c r="O112" s="190" t="s">
        <v>58</v>
      </c>
      <c r="P112" s="157" t="s">
        <v>58</v>
      </c>
      <c r="Q112" s="191">
        <v>2</v>
      </c>
      <c r="R112" s="192">
        <v>2019</v>
      </c>
      <c r="S112" s="193" t="s">
        <v>58</v>
      </c>
      <c r="T112" s="190" t="s">
        <v>101</v>
      </c>
      <c r="U112" s="194" t="s">
        <v>58</v>
      </c>
      <c r="V112" s="195" t="s">
        <v>58</v>
      </c>
      <c r="W112" s="196"/>
      <c r="X112" s="197" t="s">
        <v>103</v>
      </c>
      <c r="Y112" s="198" t="s">
        <v>104</v>
      </c>
      <c r="Z112" s="199" t="s">
        <v>58</v>
      </c>
      <c r="AA112" s="174"/>
      <c r="AB112" s="200"/>
      <c r="AC112" s="205"/>
      <c r="AD112" s="200"/>
      <c r="AE112" s="200"/>
      <c r="AF112" s="200"/>
      <c r="AG112" s="200"/>
      <c r="AH112" s="200"/>
      <c r="AI112" s="200"/>
      <c r="AJ112" s="201">
        <f t="shared" si="2"/>
        <v>0</v>
      </c>
    </row>
    <row r="113" spans="1:36" ht="30" customHeight="1" x14ac:dyDescent="0.2">
      <c r="A113" s="179">
        <v>89</v>
      </c>
      <c r="B113" s="180" t="s">
        <v>95</v>
      </c>
      <c r="C113" s="202" t="s">
        <v>310</v>
      </c>
      <c r="D113" s="181" t="s">
        <v>58</v>
      </c>
      <c r="E113" s="182">
        <v>731230</v>
      </c>
      <c r="F113" s="157" t="s">
        <v>347</v>
      </c>
      <c r="G113" s="183">
        <v>1</v>
      </c>
      <c r="H113" s="184" t="s">
        <v>119</v>
      </c>
      <c r="I113" s="185" t="s">
        <v>99</v>
      </c>
      <c r="J113" s="185" t="s">
        <v>100</v>
      </c>
      <c r="K113" s="186" t="s">
        <v>58</v>
      </c>
      <c r="L113" s="187" t="s">
        <v>58</v>
      </c>
      <c r="M113" s="188">
        <v>2007</v>
      </c>
      <c r="N113" s="189" t="s">
        <v>58</v>
      </c>
      <c r="O113" s="190" t="s">
        <v>187</v>
      </c>
      <c r="P113" s="157" t="s">
        <v>58</v>
      </c>
      <c r="Q113" s="191">
        <v>2</v>
      </c>
      <c r="R113" s="192">
        <v>2027</v>
      </c>
      <c r="S113" s="193">
        <v>20</v>
      </c>
      <c r="T113" s="190" t="s">
        <v>101</v>
      </c>
      <c r="U113" s="194">
        <v>2</v>
      </c>
      <c r="V113" s="195">
        <v>695</v>
      </c>
      <c r="W113" s="196" t="s">
        <v>58</v>
      </c>
      <c r="X113" s="197" t="s">
        <v>103</v>
      </c>
      <c r="Y113" s="198" t="s">
        <v>104</v>
      </c>
      <c r="Z113" s="199" t="s">
        <v>58</v>
      </c>
      <c r="AA113" s="174"/>
      <c r="AB113" s="200"/>
      <c r="AC113" s="200"/>
      <c r="AD113" s="200"/>
      <c r="AE113" s="200"/>
      <c r="AF113" s="200"/>
      <c r="AG113" s="200"/>
      <c r="AH113" s="200"/>
      <c r="AI113" s="200"/>
      <c r="AJ113" s="201">
        <f t="shared" si="2"/>
        <v>0</v>
      </c>
    </row>
    <row r="114" spans="1:36" ht="30" customHeight="1" x14ac:dyDescent="0.2">
      <c r="A114" s="179">
        <v>90</v>
      </c>
      <c r="B114" s="180" t="s">
        <v>95</v>
      </c>
      <c r="C114" s="202" t="s">
        <v>310</v>
      </c>
      <c r="D114" s="181" t="s">
        <v>58</v>
      </c>
      <c r="E114" s="182">
        <v>731230</v>
      </c>
      <c r="F114" s="157" t="s">
        <v>347</v>
      </c>
      <c r="G114" s="183">
        <v>1</v>
      </c>
      <c r="H114" s="184" t="s">
        <v>119</v>
      </c>
      <c r="I114" s="185" t="s">
        <v>99</v>
      </c>
      <c r="J114" s="185" t="s">
        <v>100</v>
      </c>
      <c r="K114" s="186" t="s">
        <v>58</v>
      </c>
      <c r="L114" s="187" t="s">
        <v>58</v>
      </c>
      <c r="M114" s="188">
        <v>2007</v>
      </c>
      <c r="N114" s="189" t="s">
        <v>58</v>
      </c>
      <c r="O114" s="190" t="s">
        <v>187</v>
      </c>
      <c r="P114" s="157" t="s">
        <v>58</v>
      </c>
      <c r="Q114" s="191">
        <v>2</v>
      </c>
      <c r="R114" s="192">
        <v>2027</v>
      </c>
      <c r="S114" s="193">
        <v>20</v>
      </c>
      <c r="T114" s="190" t="s">
        <v>101</v>
      </c>
      <c r="U114" s="194">
        <v>2</v>
      </c>
      <c r="V114" s="195">
        <v>696</v>
      </c>
      <c r="W114" s="196" t="s">
        <v>58</v>
      </c>
      <c r="X114" s="197" t="s">
        <v>103</v>
      </c>
      <c r="Y114" s="198" t="s">
        <v>104</v>
      </c>
      <c r="Z114" s="199" t="s">
        <v>58</v>
      </c>
      <c r="AA114" s="174"/>
      <c r="AB114" s="200"/>
      <c r="AC114" s="200"/>
      <c r="AD114" s="200"/>
      <c r="AE114" s="200"/>
      <c r="AF114" s="200"/>
      <c r="AG114" s="200"/>
      <c r="AH114" s="200"/>
      <c r="AI114" s="200"/>
      <c r="AJ114" s="201">
        <f t="shared" si="2"/>
        <v>0</v>
      </c>
    </row>
    <row r="115" spans="1:36" ht="30" customHeight="1" x14ac:dyDescent="0.2">
      <c r="A115" s="179">
        <v>91</v>
      </c>
      <c r="B115" s="180" t="s">
        <v>95</v>
      </c>
      <c r="C115" s="202" t="s">
        <v>348</v>
      </c>
      <c r="D115" s="181" t="s">
        <v>58</v>
      </c>
      <c r="E115" s="182">
        <v>532120</v>
      </c>
      <c r="F115" s="157" t="s">
        <v>349</v>
      </c>
      <c r="G115" s="183">
        <v>1</v>
      </c>
      <c r="H115" s="184" t="s">
        <v>119</v>
      </c>
      <c r="I115" s="185" t="s">
        <v>99</v>
      </c>
      <c r="J115" s="185" t="s">
        <v>100</v>
      </c>
      <c r="K115" s="186" t="s">
        <v>350</v>
      </c>
      <c r="L115" s="187" t="s">
        <v>351</v>
      </c>
      <c r="M115" s="188">
        <v>2007</v>
      </c>
      <c r="N115" s="189" t="s">
        <v>352</v>
      </c>
      <c r="O115" s="190" t="s">
        <v>353</v>
      </c>
      <c r="P115" s="157" t="s">
        <v>58</v>
      </c>
      <c r="Q115" s="191">
        <v>2</v>
      </c>
      <c r="R115" s="192">
        <v>2027</v>
      </c>
      <c r="S115" s="193">
        <v>20</v>
      </c>
      <c r="T115" s="190" t="s">
        <v>101</v>
      </c>
      <c r="U115" s="194">
        <v>3</v>
      </c>
      <c r="V115" s="195">
        <v>711</v>
      </c>
      <c r="W115" s="196" t="s">
        <v>292</v>
      </c>
      <c r="X115" s="197" t="s">
        <v>103</v>
      </c>
      <c r="Y115" s="198" t="s">
        <v>104</v>
      </c>
      <c r="Z115" s="199" t="s">
        <v>58</v>
      </c>
      <c r="AA115" s="174"/>
      <c r="AB115" s="200"/>
      <c r="AC115" s="200"/>
      <c r="AD115" s="200"/>
      <c r="AE115" s="200"/>
      <c r="AF115" s="200"/>
      <c r="AG115" s="200"/>
      <c r="AH115" s="200"/>
      <c r="AI115" s="200"/>
      <c r="AJ115" s="201">
        <f t="shared" si="2"/>
        <v>0</v>
      </c>
    </row>
    <row r="116" spans="1:36" ht="30" customHeight="1" x14ac:dyDescent="0.2">
      <c r="A116" s="179">
        <v>92</v>
      </c>
      <c r="B116" s="180" t="s">
        <v>95</v>
      </c>
      <c r="C116" s="202" t="s">
        <v>348</v>
      </c>
      <c r="D116" s="181" t="s">
        <v>58</v>
      </c>
      <c r="E116" s="182">
        <v>532020</v>
      </c>
      <c r="F116" s="157" t="s">
        <v>354</v>
      </c>
      <c r="G116" s="183">
        <v>1</v>
      </c>
      <c r="H116" s="184" t="s">
        <v>119</v>
      </c>
      <c r="I116" s="185" t="s">
        <v>99</v>
      </c>
      <c r="J116" s="185" t="s">
        <v>100</v>
      </c>
      <c r="K116" s="186" t="s">
        <v>355</v>
      </c>
      <c r="L116" s="187" t="s">
        <v>356</v>
      </c>
      <c r="M116" s="188">
        <v>2006</v>
      </c>
      <c r="N116" s="189" t="s">
        <v>58</v>
      </c>
      <c r="O116" s="190" t="s">
        <v>175</v>
      </c>
      <c r="P116" s="157" t="s">
        <v>58</v>
      </c>
      <c r="Q116" s="191">
        <v>3</v>
      </c>
      <c r="R116" s="192">
        <v>2021</v>
      </c>
      <c r="S116" s="193">
        <v>15</v>
      </c>
      <c r="T116" s="190" t="s">
        <v>101</v>
      </c>
      <c r="U116" s="194">
        <v>3</v>
      </c>
      <c r="V116" s="195">
        <v>717</v>
      </c>
      <c r="W116" s="196" t="s">
        <v>58</v>
      </c>
      <c r="X116" s="197" t="s">
        <v>103</v>
      </c>
      <c r="Y116" s="198" t="s">
        <v>104</v>
      </c>
      <c r="Z116" s="199" t="s">
        <v>58</v>
      </c>
      <c r="AA116" s="174"/>
      <c r="AB116" s="200"/>
      <c r="AC116" s="200"/>
      <c r="AD116" s="200"/>
      <c r="AE116" s="205"/>
      <c r="AF116" s="200"/>
      <c r="AG116" s="200"/>
      <c r="AH116" s="200"/>
      <c r="AI116" s="200"/>
      <c r="AJ116" s="201">
        <f t="shared" si="2"/>
        <v>0</v>
      </c>
    </row>
    <row r="117" spans="1:36" ht="30" customHeight="1" x14ac:dyDescent="0.2">
      <c r="A117" s="179">
        <v>93</v>
      </c>
      <c r="B117" s="180" t="s">
        <v>95</v>
      </c>
      <c r="C117" s="202" t="s">
        <v>357</v>
      </c>
      <c r="D117" s="181" t="s">
        <v>58</v>
      </c>
      <c r="E117" s="182" t="s">
        <v>58</v>
      </c>
      <c r="F117" s="157" t="s">
        <v>358</v>
      </c>
      <c r="G117" s="183">
        <v>1</v>
      </c>
      <c r="H117" s="184" t="s">
        <v>119</v>
      </c>
      <c r="I117" s="185" t="s">
        <v>99</v>
      </c>
      <c r="J117" s="185" t="s">
        <v>100</v>
      </c>
      <c r="K117" s="186" t="s">
        <v>359</v>
      </c>
      <c r="L117" s="187" t="s">
        <v>360</v>
      </c>
      <c r="M117" s="188">
        <v>2007</v>
      </c>
      <c r="N117" s="189">
        <v>2</v>
      </c>
      <c r="O117" s="190" t="s">
        <v>209</v>
      </c>
      <c r="P117" s="157" t="s">
        <v>58</v>
      </c>
      <c r="Q117" s="191">
        <v>2</v>
      </c>
      <c r="R117" s="192">
        <v>2021</v>
      </c>
      <c r="S117" s="193">
        <v>10</v>
      </c>
      <c r="T117" s="190" t="s">
        <v>101</v>
      </c>
      <c r="U117" s="194">
        <v>3</v>
      </c>
      <c r="V117" s="195">
        <v>700</v>
      </c>
      <c r="W117" s="196" t="s">
        <v>58</v>
      </c>
      <c r="X117" s="197" t="s">
        <v>103</v>
      </c>
      <c r="Y117" s="198" t="s">
        <v>104</v>
      </c>
      <c r="Z117" s="199" t="s">
        <v>58</v>
      </c>
      <c r="AA117" s="174"/>
      <c r="AB117" s="200"/>
      <c r="AC117" s="200"/>
      <c r="AD117" s="200"/>
      <c r="AE117" s="205"/>
      <c r="AF117" s="200"/>
      <c r="AG117" s="200"/>
      <c r="AH117" s="200"/>
      <c r="AI117" s="200"/>
      <c r="AJ117" s="201">
        <f t="shared" si="2"/>
        <v>0</v>
      </c>
    </row>
    <row r="118" spans="1:36" ht="30" customHeight="1" x14ac:dyDescent="0.2">
      <c r="A118" s="179">
        <v>94</v>
      </c>
      <c r="B118" s="180" t="s">
        <v>95</v>
      </c>
      <c r="C118" s="202" t="s">
        <v>357</v>
      </c>
      <c r="D118" s="181" t="s">
        <v>58</v>
      </c>
      <c r="E118" s="182">
        <v>535020</v>
      </c>
      <c r="F118" s="157" t="s">
        <v>361</v>
      </c>
      <c r="G118" s="183">
        <v>2</v>
      </c>
      <c r="H118" s="184" t="s">
        <v>119</v>
      </c>
      <c r="I118" s="185" t="s">
        <v>99</v>
      </c>
      <c r="J118" s="185" t="s">
        <v>100</v>
      </c>
      <c r="K118" s="186" t="s">
        <v>359</v>
      </c>
      <c r="L118" s="187" t="s">
        <v>58</v>
      </c>
      <c r="M118" s="188">
        <v>2007</v>
      </c>
      <c r="N118" s="189" t="s">
        <v>58</v>
      </c>
      <c r="O118" s="190" t="s">
        <v>175</v>
      </c>
      <c r="P118" s="157" t="s">
        <v>58</v>
      </c>
      <c r="Q118" s="191">
        <v>3</v>
      </c>
      <c r="R118" s="192">
        <v>2022</v>
      </c>
      <c r="S118" s="193">
        <v>15</v>
      </c>
      <c r="T118" s="190" t="s">
        <v>101</v>
      </c>
      <c r="U118" s="194">
        <v>3</v>
      </c>
      <c r="V118" s="195">
        <v>707</v>
      </c>
      <c r="W118" s="196" t="s">
        <v>292</v>
      </c>
      <c r="X118" s="197" t="s">
        <v>103</v>
      </c>
      <c r="Y118" s="198" t="s">
        <v>104</v>
      </c>
      <c r="Z118" s="199" t="s">
        <v>58</v>
      </c>
      <c r="AA118" s="174"/>
      <c r="AB118" s="200"/>
      <c r="AC118" s="200"/>
      <c r="AD118" s="200"/>
      <c r="AE118" s="200"/>
      <c r="AF118" s="205"/>
      <c r="AG118" s="200"/>
      <c r="AH118" s="200"/>
      <c r="AI118" s="200"/>
      <c r="AJ118" s="201">
        <f t="shared" si="2"/>
        <v>0</v>
      </c>
    </row>
    <row r="119" spans="1:36" ht="30" customHeight="1" x14ac:dyDescent="0.2">
      <c r="A119" s="179">
        <v>95</v>
      </c>
      <c r="B119" s="180" t="s">
        <v>95</v>
      </c>
      <c r="C119" s="202" t="s">
        <v>357</v>
      </c>
      <c r="D119" s="181" t="s">
        <v>58</v>
      </c>
      <c r="E119" s="182">
        <v>535010</v>
      </c>
      <c r="F119" s="157" t="s">
        <v>362</v>
      </c>
      <c r="G119" s="183" t="s">
        <v>138</v>
      </c>
      <c r="H119" s="184" t="s">
        <v>139</v>
      </c>
      <c r="I119" s="185" t="s">
        <v>99</v>
      </c>
      <c r="J119" s="185" t="s">
        <v>100</v>
      </c>
      <c r="K119" s="186" t="s">
        <v>58</v>
      </c>
      <c r="L119" s="187" t="s">
        <v>58</v>
      </c>
      <c r="M119" s="188">
        <v>2007</v>
      </c>
      <c r="N119" s="189" t="s">
        <v>58</v>
      </c>
      <c r="O119" s="190" t="s">
        <v>58</v>
      </c>
      <c r="P119" s="157" t="s">
        <v>58</v>
      </c>
      <c r="Q119" s="191">
        <v>1</v>
      </c>
      <c r="R119" s="192">
        <v>2037</v>
      </c>
      <c r="S119" s="193">
        <v>30</v>
      </c>
      <c r="T119" s="190" t="s">
        <v>101</v>
      </c>
      <c r="U119" s="194">
        <v>2</v>
      </c>
      <c r="V119" s="195">
        <v>707</v>
      </c>
      <c r="W119" s="196" t="s">
        <v>292</v>
      </c>
      <c r="X119" s="197" t="s">
        <v>103</v>
      </c>
      <c r="Y119" s="198" t="s">
        <v>104</v>
      </c>
      <c r="Z119" s="199" t="s">
        <v>58</v>
      </c>
      <c r="AA119" s="174"/>
      <c r="AB119" s="200"/>
      <c r="AC119" s="200"/>
      <c r="AD119" s="200"/>
      <c r="AE119" s="200"/>
      <c r="AF119" s="200"/>
      <c r="AG119" s="200"/>
      <c r="AH119" s="200"/>
      <c r="AI119" s="200"/>
      <c r="AJ119" s="201">
        <f t="shared" si="2"/>
        <v>0</v>
      </c>
    </row>
    <row r="120" spans="1:36" ht="30" customHeight="1" x14ac:dyDescent="0.2">
      <c r="A120" s="179">
        <v>96</v>
      </c>
      <c r="B120" s="180" t="s">
        <v>95</v>
      </c>
      <c r="C120" s="202" t="s">
        <v>357</v>
      </c>
      <c r="D120" s="181" t="s">
        <v>58</v>
      </c>
      <c r="E120" s="182">
        <v>622110</v>
      </c>
      <c r="F120" s="157" t="s">
        <v>163</v>
      </c>
      <c r="G120" s="183">
        <v>1</v>
      </c>
      <c r="H120" s="184" t="s">
        <v>119</v>
      </c>
      <c r="I120" s="185" t="s">
        <v>99</v>
      </c>
      <c r="J120" s="185" t="s">
        <v>100</v>
      </c>
      <c r="K120" s="186" t="s">
        <v>58</v>
      </c>
      <c r="L120" s="187" t="s">
        <v>363</v>
      </c>
      <c r="M120" s="188">
        <v>2007</v>
      </c>
      <c r="N120" s="189" t="s">
        <v>58</v>
      </c>
      <c r="O120" s="190" t="s">
        <v>58</v>
      </c>
      <c r="P120" s="157" t="s">
        <v>58</v>
      </c>
      <c r="Q120" s="191">
        <v>1</v>
      </c>
      <c r="R120" s="192">
        <v>2037</v>
      </c>
      <c r="S120" s="193">
        <v>30</v>
      </c>
      <c r="T120" s="190" t="s">
        <v>101</v>
      </c>
      <c r="U120" s="194">
        <v>2</v>
      </c>
      <c r="V120" s="195">
        <v>703</v>
      </c>
      <c r="W120" s="196" t="s">
        <v>58</v>
      </c>
      <c r="X120" s="197" t="s">
        <v>103</v>
      </c>
      <c r="Y120" s="198" t="s">
        <v>104</v>
      </c>
      <c r="Z120" s="199" t="s">
        <v>58</v>
      </c>
      <c r="AA120" s="174"/>
      <c r="AB120" s="200"/>
      <c r="AC120" s="200"/>
      <c r="AD120" s="200"/>
      <c r="AE120" s="200"/>
      <c r="AF120" s="200"/>
      <c r="AG120" s="200"/>
      <c r="AH120" s="200"/>
      <c r="AI120" s="200"/>
      <c r="AJ120" s="201">
        <f t="shared" si="2"/>
        <v>0</v>
      </c>
    </row>
    <row r="121" spans="1:36" ht="30" customHeight="1" x14ac:dyDescent="0.2">
      <c r="A121" s="179">
        <v>97</v>
      </c>
      <c r="B121" s="180" t="s">
        <v>95</v>
      </c>
      <c r="C121" s="202" t="s">
        <v>357</v>
      </c>
      <c r="D121" s="181" t="s">
        <v>58</v>
      </c>
      <c r="E121" s="182">
        <v>731230</v>
      </c>
      <c r="F121" s="157" t="s">
        <v>347</v>
      </c>
      <c r="G121" s="183">
        <v>1</v>
      </c>
      <c r="H121" s="184" t="s">
        <v>119</v>
      </c>
      <c r="I121" s="185" t="s">
        <v>99</v>
      </c>
      <c r="J121" s="185" t="s">
        <v>100</v>
      </c>
      <c r="K121" s="186" t="s">
        <v>58</v>
      </c>
      <c r="L121" s="187" t="s">
        <v>58</v>
      </c>
      <c r="M121" s="188">
        <v>2007</v>
      </c>
      <c r="N121" s="189" t="s">
        <v>58</v>
      </c>
      <c r="O121" s="190" t="s">
        <v>187</v>
      </c>
      <c r="P121" s="157" t="s">
        <v>58</v>
      </c>
      <c r="Q121" s="191">
        <v>2</v>
      </c>
      <c r="R121" s="192">
        <v>2027</v>
      </c>
      <c r="S121" s="193">
        <v>20</v>
      </c>
      <c r="T121" s="190" t="s">
        <v>101</v>
      </c>
      <c r="U121" s="194">
        <v>3</v>
      </c>
      <c r="V121" s="195">
        <v>706</v>
      </c>
      <c r="W121" s="196" t="s">
        <v>58</v>
      </c>
      <c r="X121" s="197" t="s">
        <v>103</v>
      </c>
      <c r="Y121" s="198" t="s">
        <v>104</v>
      </c>
      <c r="Z121" s="199" t="s">
        <v>58</v>
      </c>
      <c r="AA121" s="174"/>
      <c r="AB121" s="200"/>
      <c r="AC121" s="200"/>
      <c r="AD121" s="200"/>
      <c r="AE121" s="200"/>
      <c r="AF121" s="200"/>
      <c r="AG121" s="200"/>
      <c r="AH121" s="200"/>
      <c r="AI121" s="200"/>
      <c r="AJ121" s="201">
        <f t="shared" si="2"/>
        <v>0</v>
      </c>
    </row>
    <row r="122" spans="1:36" ht="30" customHeight="1" x14ac:dyDescent="0.2">
      <c r="A122" s="179">
        <v>98</v>
      </c>
      <c r="B122" s="180"/>
      <c r="C122" s="181" t="s">
        <v>58</v>
      </c>
      <c r="D122" s="181" t="s">
        <v>58</v>
      </c>
      <c r="E122" s="182" t="s">
        <v>58</v>
      </c>
      <c r="F122" s="157" t="s">
        <v>58</v>
      </c>
      <c r="G122" s="183" t="s">
        <v>58</v>
      </c>
      <c r="H122" s="184" t="s">
        <v>58</v>
      </c>
      <c r="I122" s="185" t="s">
        <v>58</v>
      </c>
      <c r="J122" s="185" t="s">
        <v>58</v>
      </c>
      <c r="K122" s="186" t="s">
        <v>58</v>
      </c>
      <c r="L122" s="187" t="s">
        <v>58</v>
      </c>
      <c r="M122" s="188" t="s">
        <v>58</v>
      </c>
      <c r="N122" s="189" t="s">
        <v>58</v>
      </c>
      <c r="O122" s="190" t="s">
        <v>58</v>
      </c>
      <c r="P122" s="157" t="s">
        <v>58</v>
      </c>
      <c r="Q122" s="191" t="s">
        <v>58</v>
      </c>
      <c r="R122" s="192" t="s">
        <v>58</v>
      </c>
      <c r="S122" s="193" t="s">
        <v>58</v>
      </c>
      <c r="T122" s="190" t="s">
        <v>58</v>
      </c>
      <c r="U122" s="194" t="s">
        <v>58</v>
      </c>
      <c r="V122" s="195" t="s">
        <v>58</v>
      </c>
      <c r="W122" s="196" t="s">
        <v>58</v>
      </c>
      <c r="X122" s="197" t="s">
        <v>58</v>
      </c>
      <c r="Y122" s="198" t="s">
        <v>58</v>
      </c>
      <c r="Z122" s="199" t="s">
        <v>58</v>
      </c>
      <c r="AA122" s="174"/>
      <c r="AB122" s="200"/>
      <c r="AC122" s="200"/>
      <c r="AD122" s="200"/>
      <c r="AE122" s="200"/>
      <c r="AF122" s="200"/>
      <c r="AG122" s="200"/>
      <c r="AH122" s="200"/>
      <c r="AI122" s="200"/>
      <c r="AJ122" s="201">
        <f t="shared" si="2"/>
        <v>0</v>
      </c>
    </row>
    <row r="123" spans="1:36" ht="30" customHeight="1" thickBot="1" x14ac:dyDescent="0.25">
      <c r="A123" s="179">
        <v>99</v>
      </c>
      <c r="B123" s="180"/>
      <c r="C123" s="181" t="s">
        <v>58</v>
      </c>
      <c r="D123" s="181" t="s">
        <v>58</v>
      </c>
      <c r="E123" s="182" t="s">
        <v>58</v>
      </c>
      <c r="F123" s="157" t="s">
        <v>58</v>
      </c>
      <c r="G123" s="183" t="s">
        <v>58</v>
      </c>
      <c r="H123" s="184" t="s">
        <v>58</v>
      </c>
      <c r="I123" s="185" t="s">
        <v>58</v>
      </c>
      <c r="J123" s="185" t="s">
        <v>58</v>
      </c>
      <c r="K123" s="186" t="s">
        <v>58</v>
      </c>
      <c r="L123" s="187" t="s">
        <v>58</v>
      </c>
      <c r="M123" s="188" t="s">
        <v>58</v>
      </c>
      <c r="N123" s="189" t="s">
        <v>58</v>
      </c>
      <c r="O123" s="190" t="s">
        <v>58</v>
      </c>
      <c r="P123" s="157" t="s">
        <v>58</v>
      </c>
      <c r="Q123" s="191" t="s">
        <v>58</v>
      </c>
      <c r="R123" s="192" t="s">
        <v>58</v>
      </c>
      <c r="S123" s="193" t="s">
        <v>58</v>
      </c>
      <c r="T123" s="190" t="s">
        <v>58</v>
      </c>
      <c r="U123" s="194" t="s">
        <v>58</v>
      </c>
      <c r="V123" s="195" t="s">
        <v>58</v>
      </c>
      <c r="W123" s="196" t="s">
        <v>58</v>
      </c>
      <c r="X123" s="197" t="s">
        <v>58</v>
      </c>
      <c r="Y123" s="198" t="s">
        <v>58</v>
      </c>
      <c r="Z123" s="199" t="s">
        <v>58</v>
      </c>
      <c r="AA123" s="174"/>
      <c r="AB123" s="200"/>
      <c r="AC123" s="200"/>
      <c r="AD123" s="200"/>
      <c r="AE123" s="200"/>
      <c r="AF123" s="200"/>
      <c r="AG123" s="200"/>
      <c r="AH123" s="200"/>
      <c r="AI123" s="200"/>
      <c r="AJ123" s="201">
        <f t="shared" si="2"/>
        <v>0</v>
      </c>
    </row>
    <row r="124" spans="1:36" ht="30" customHeight="1" thickBot="1" x14ac:dyDescent="0.25">
      <c r="A124" s="207"/>
      <c r="B124" s="208"/>
      <c r="C124" s="209"/>
      <c r="D124" s="209"/>
      <c r="E124" s="210"/>
      <c r="F124" s="211"/>
      <c r="G124" s="212"/>
      <c r="H124" s="213"/>
      <c r="I124" s="214"/>
      <c r="J124" s="215"/>
      <c r="K124" s="216"/>
      <c r="L124" s="217"/>
      <c r="M124" s="218"/>
      <c r="N124" s="219"/>
      <c r="O124" s="220"/>
      <c r="P124" s="211"/>
      <c r="Q124" s="221"/>
      <c r="R124" s="222"/>
      <c r="S124" s="223"/>
      <c r="T124" s="220"/>
      <c r="U124" s="215"/>
      <c r="V124" s="224"/>
      <c r="W124" s="225"/>
      <c r="X124" s="226"/>
      <c r="Y124" s="226"/>
      <c r="Z124" s="214"/>
      <c r="AA124" s="227"/>
      <c r="AB124" s="228"/>
      <c r="AC124" s="228"/>
      <c r="AD124" s="229"/>
      <c r="AE124" s="230"/>
      <c r="AF124" s="230"/>
      <c r="AG124" s="230"/>
      <c r="AH124" s="230"/>
      <c r="AI124" s="230"/>
      <c r="AJ124" s="231"/>
    </row>
    <row r="125" spans="1:36" x14ac:dyDescent="0.2">
      <c r="A125"/>
      <c r="B125"/>
      <c r="C125"/>
      <c r="D125"/>
      <c r="E125"/>
      <c r="F125"/>
      <c r="G125"/>
      <c r="H125"/>
      <c r="I125"/>
      <c r="J125"/>
      <c r="K125"/>
      <c r="L125"/>
      <c r="M125"/>
      <c r="N125"/>
      <c r="O125"/>
      <c r="P125"/>
      <c r="Q125"/>
      <c r="R125"/>
      <c r="S125"/>
      <c r="T125"/>
      <c r="U125"/>
      <c r="V125"/>
      <c r="W125"/>
      <c r="X125" s="232"/>
      <c r="Y125" s="232"/>
      <c r="Z125" s="232"/>
      <c r="AA125"/>
      <c r="AB125"/>
      <c r="AC125"/>
      <c r="AD125"/>
      <c r="AE125"/>
      <c r="AF125"/>
      <c r="AG125"/>
      <c r="AH125"/>
      <c r="AI125"/>
      <c r="AJ125"/>
    </row>
    <row r="126" spans="1:36" x14ac:dyDescent="0.2">
      <c r="A126"/>
      <c r="B126"/>
      <c r="C126"/>
      <c r="D126"/>
      <c r="E126"/>
      <c r="F126"/>
      <c r="G126"/>
      <c r="H126"/>
      <c r="I126"/>
      <c r="J126"/>
      <c r="K126"/>
      <c r="L126"/>
      <c r="M126"/>
      <c r="N126"/>
      <c r="O126"/>
      <c r="P126"/>
      <c r="Q126"/>
      <c r="R126"/>
      <c r="S126"/>
      <c r="T126"/>
      <c r="U126"/>
      <c r="V126"/>
      <c r="W126"/>
      <c r="X126" s="232"/>
      <c r="Y126" s="232"/>
      <c r="Z126" s="232"/>
      <c r="AA126"/>
      <c r="AB126"/>
      <c r="AC126"/>
      <c r="AD126"/>
      <c r="AE126"/>
      <c r="AF126"/>
      <c r="AG126"/>
      <c r="AH126"/>
      <c r="AI126"/>
      <c r="AJ126"/>
    </row>
    <row r="127" spans="1:36" x14ac:dyDescent="0.2">
      <c r="A127"/>
      <c r="B127"/>
      <c r="C127"/>
      <c r="D127"/>
      <c r="E127"/>
      <c r="F127"/>
      <c r="G127"/>
      <c r="H127"/>
      <c r="I127"/>
      <c r="J127"/>
      <c r="K127"/>
      <c r="L127"/>
      <c r="M127"/>
      <c r="N127"/>
      <c r="O127"/>
      <c r="P127"/>
      <c r="Q127"/>
      <c r="R127"/>
      <c r="S127"/>
      <c r="T127"/>
      <c r="U127"/>
      <c r="V127"/>
      <c r="W127"/>
      <c r="X127" s="232"/>
      <c r="Y127" s="232"/>
      <c r="Z127" s="232"/>
      <c r="AA127"/>
      <c r="AB127"/>
      <c r="AC127"/>
      <c r="AD127"/>
      <c r="AE127"/>
      <c r="AF127"/>
      <c r="AG127"/>
      <c r="AH127"/>
      <c r="AI127"/>
      <c r="AJ127"/>
    </row>
    <row r="128" spans="1:36" x14ac:dyDescent="0.2">
      <c r="A128"/>
      <c r="B128"/>
      <c r="C128"/>
      <c r="D128"/>
      <c r="E128"/>
      <c r="F128"/>
      <c r="G128"/>
      <c r="H128"/>
      <c r="I128"/>
      <c r="J128"/>
      <c r="K128"/>
      <c r="L128"/>
      <c r="M128"/>
      <c r="N128"/>
      <c r="O128"/>
      <c r="P128"/>
      <c r="Q128"/>
      <c r="R128"/>
      <c r="S128"/>
      <c r="T128"/>
      <c r="U128"/>
      <c r="V128"/>
      <c r="W128"/>
      <c r="X128" s="232"/>
      <c r="Y128" s="232"/>
      <c r="Z128" s="232"/>
      <c r="AA128"/>
      <c r="AB128"/>
      <c r="AC128"/>
      <c r="AD128"/>
      <c r="AE128"/>
      <c r="AF128"/>
      <c r="AG128"/>
      <c r="AH128"/>
      <c r="AI128"/>
      <c r="AJ128"/>
    </row>
    <row r="129" spans="1:36" x14ac:dyDescent="0.2">
      <c r="A129"/>
      <c r="B129"/>
      <c r="C129"/>
      <c r="D129"/>
      <c r="E129"/>
      <c r="F129"/>
      <c r="G129"/>
      <c r="H129"/>
      <c r="I129"/>
      <c r="J129"/>
      <c r="K129"/>
      <c r="L129"/>
      <c r="M129"/>
      <c r="N129"/>
      <c r="O129"/>
      <c r="P129"/>
      <c r="Q129"/>
      <c r="R129"/>
      <c r="S129"/>
      <c r="T129"/>
      <c r="U129"/>
      <c r="V129"/>
      <c r="W129"/>
      <c r="X129" s="232"/>
      <c r="Y129" s="232"/>
      <c r="Z129" s="232"/>
      <c r="AA129"/>
      <c r="AB129"/>
      <c r="AC129"/>
      <c r="AD129"/>
      <c r="AE129"/>
      <c r="AF129"/>
      <c r="AG129"/>
      <c r="AH129"/>
      <c r="AI129"/>
      <c r="AJ129"/>
    </row>
    <row r="130" spans="1:36" x14ac:dyDescent="0.2">
      <c r="A130"/>
      <c r="B130"/>
      <c r="C130"/>
      <c r="D130"/>
      <c r="E130"/>
      <c r="F130"/>
      <c r="G130"/>
      <c r="H130"/>
      <c r="I130"/>
      <c r="J130"/>
      <c r="K130"/>
      <c r="L130"/>
      <c r="M130"/>
      <c r="N130"/>
      <c r="O130"/>
      <c r="P130"/>
      <c r="Q130"/>
      <c r="R130"/>
      <c r="S130"/>
      <c r="T130"/>
      <c r="U130"/>
      <c r="V130"/>
      <c r="W130"/>
      <c r="X130" s="232"/>
      <c r="Y130" s="232"/>
      <c r="Z130" s="232"/>
      <c r="AA130"/>
      <c r="AB130"/>
      <c r="AC130"/>
      <c r="AD130"/>
      <c r="AE130"/>
      <c r="AF130"/>
      <c r="AG130"/>
      <c r="AH130"/>
      <c r="AI130"/>
      <c r="AJ130"/>
    </row>
    <row r="131" spans="1:36" x14ac:dyDescent="0.2">
      <c r="A131"/>
      <c r="B131"/>
      <c r="C131"/>
      <c r="D131"/>
      <c r="E131"/>
      <c r="F131"/>
      <c r="G131"/>
      <c r="H131"/>
      <c r="I131"/>
      <c r="J131"/>
      <c r="K131"/>
      <c r="L131"/>
      <c r="M131"/>
      <c r="N131"/>
      <c r="O131"/>
      <c r="P131"/>
      <c r="Q131"/>
      <c r="R131"/>
      <c r="S131"/>
      <c r="T131"/>
      <c r="U131"/>
      <c r="V131"/>
      <c r="W131"/>
      <c r="X131" s="232"/>
      <c r="Y131" s="232"/>
      <c r="Z131" s="232"/>
      <c r="AA131"/>
      <c r="AB131"/>
      <c r="AC131"/>
      <c r="AD131"/>
      <c r="AE131"/>
      <c r="AF131"/>
      <c r="AG131"/>
      <c r="AH131"/>
      <c r="AI131"/>
      <c r="AJ131"/>
    </row>
    <row r="132" spans="1:36" x14ac:dyDescent="0.2">
      <c r="A132"/>
      <c r="B132"/>
      <c r="C132"/>
      <c r="D132"/>
      <c r="E132"/>
      <c r="F132"/>
      <c r="G132"/>
      <c r="H132"/>
      <c r="I132"/>
      <c r="J132"/>
      <c r="K132"/>
      <c r="L132"/>
      <c r="M132"/>
      <c r="N132"/>
      <c r="O132"/>
      <c r="P132"/>
      <c r="Q132"/>
      <c r="R132"/>
      <c r="S132"/>
      <c r="T132"/>
      <c r="U132"/>
      <c r="V132"/>
      <c r="W132"/>
      <c r="X132" s="232"/>
      <c r="Y132" s="232"/>
      <c r="Z132" s="232"/>
      <c r="AA132"/>
      <c r="AB132"/>
      <c r="AC132"/>
      <c r="AD132"/>
      <c r="AE132"/>
      <c r="AF132"/>
      <c r="AG132"/>
      <c r="AH132"/>
      <c r="AI132"/>
      <c r="AJ132"/>
    </row>
    <row r="133" spans="1:36" x14ac:dyDescent="0.2">
      <c r="A133"/>
      <c r="B133"/>
      <c r="C133"/>
      <c r="D133"/>
      <c r="E133"/>
      <c r="F133"/>
      <c r="G133"/>
      <c r="H133"/>
      <c r="I133"/>
      <c r="J133"/>
      <c r="K133"/>
      <c r="L133"/>
      <c r="M133"/>
      <c r="N133"/>
      <c r="O133"/>
      <c r="P133"/>
      <c r="Q133"/>
      <c r="R133"/>
      <c r="S133"/>
      <c r="T133"/>
      <c r="U133"/>
      <c r="V133"/>
      <c r="W133"/>
      <c r="X133" s="232"/>
      <c r="Y133" s="232"/>
      <c r="Z133" s="232"/>
      <c r="AA133"/>
      <c r="AB133"/>
      <c r="AC133"/>
      <c r="AD133"/>
      <c r="AE133"/>
      <c r="AF133"/>
      <c r="AG133"/>
      <c r="AH133"/>
      <c r="AI133"/>
      <c r="AJ133"/>
    </row>
    <row r="134" spans="1:36" x14ac:dyDescent="0.2">
      <c r="A134"/>
      <c r="B134"/>
      <c r="C134"/>
      <c r="D134"/>
      <c r="E134"/>
      <c r="F134"/>
      <c r="G134"/>
      <c r="H134"/>
      <c r="I134"/>
      <c r="J134"/>
      <c r="K134"/>
      <c r="L134"/>
      <c r="M134"/>
      <c r="N134"/>
      <c r="O134"/>
      <c r="P134"/>
      <c r="Q134"/>
      <c r="R134"/>
      <c r="S134"/>
      <c r="T134"/>
      <c r="U134"/>
      <c r="V134"/>
      <c r="W134"/>
      <c r="X134" s="232"/>
      <c r="Y134" s="232"/>
      <c r="Z134" s="232"/>
      <c r="AA134"/>
      <c r="AB134"/>
      <c r="AC134"/>
      <c r="AD134"/>
      <c r="AE134"/>
      <c r="AF134"/>
      <c r="AG134"/>
      <c r="AH134"/>
      <c r="AI134"/>
      <c r="AJ134"/>
    </row>
    <row r="135" spans="1:36" x14ac:dyDescent="0.2">
      <c r="A135"/>
      <c r="B135"/>
      <c r="C135"/>
      <c r="D135"/>
      <c r="E135"/>
      <c r="F135"/>
      <c r="G135"/>
      <c r="H135"/>
      <c r="I135"/>
      <c r="J135"/>
      <c r="K135"/>
      <c r="L135"/>
      <c r="M135"/>
      <c r="N135"/>
      <c r="O135"/>
      <c r="P135"/>
      <c r="Q135"/>
      <c r="R135"/>
      <c r="S135"/>
      <c r="T135"/>
      <c r="U135"/>
      <c r="V135"/>
      <c r="W135"/>
      <c r="X135" s="232"/>
      <c r="Y135" s="232"/>
      <c r="Z135" s="232"/>
      <c r="AA135"/>
      <c r="AB135"/>
      <c r="AC135"/>
      <c r="AD135"/>
      <c r="AE135"/>
      <c r="AF135"/>
      <c r="AG135"/>
      <c r="AH135"/>
      <c r="AI135"/>
      <c r="AJ135"/>
    </row>
    <row r="136" spans="1:36" x14ac:dyDescent="0.2">
      <c r="A136"/>
      <c r="B136"/>
      <c r="C136"/>
      <c r="D136"/>
      <c r="E136"/>
      <c r="F136"/>
      <c r="G136"/>
      <c r="H136"/>
      <c r="I136"/>
      <c r="J136"/>
      <c r="K136"/>
      <c r="L136"/>
      <c r="M136"/>
      <c r="N136"/>
      <c r="O136"/>
      <c r="P136"/>
      <c r="Q136"/>
      <c r="R136"/>
      <c r="S136"/>
      <c r="T136"/>
      <c r="U136"/>
      <c r="V136"/>
      <c r="W136"/>
      <c r="X136" s="232"/>
      <c r="Y136" s="232"/>
      <c r="Z136" s="232"/>
      <c r="AA136"/>
      <c r="AB136"/>
      <c r="AC136"/>
      <c r="AD136"/>
      <c r="AE136"/>
      <c r="AF136"/>
      <c r="AG136"/>
      <c r="AH136"/>
      <c r="AI136"/>
      <c r="AJ136"/>
    </row>
    <row r="137" spans="1:36" x14ac:dyDescent="0.2">
      <c r="A137"/>
      <c r="B137"/>
      <c r="C137"/>
      <c r="D137"/>
      <c r="E137"/>
      <c r="F137"/>
      <c r="G137"/>
      <c r="H137"/>
      <c r="I137"/>
      <c r="J137"/>
      <c r="K137"/>
      <c r="L137"/>
      <c r="M137"/>
      <c r="N137"/>
      <c r="O137"/>
      <c r="P137"/>
      <c r="Q137"/>
      <c r="R137"/>
      <c r="S137"/>
      <c r="T137"/>
      <c r="U137"/>
      <c r="V137"/>
      <c r="W137"/>
      <c r="X137" s="232"/>
      <c r="Y137" s="232"/>
      <c r="Z137" s="232"/>
      <c r="AA137"/>
      <c r="AB137"/>
      <c r="AC137"/>
      <c r="AD137"/>
      <c r="AE137"/>
      <c r="AF137"/>
      <c r="AG137"/>
      <c r="AH137"/>
      <c r="AI137"/>
      <c r="AJ137"/>
    </row>
    <row r="138" spans="1:36" x14ac:dyDescent="0.2">
      <c r="A138"/>
      <c r="B138"/>
      <c r="C138"/>
      <c r="D138"/>
      <c r="E138"/>
      <c r="F138"/>
      <c r="G138"/>
      <c r="H138"/>
      <c r="I138"/>
      <c r="J138"/>
      <c r="K138"/>
      <c r="L138"/>
      <c r="M138"/>
      <c r="N138"/>
      <c r="O138"/>
      <c r="P138"/>
      <c r="Q138"/>
      <c r="R138"/>
      <c r="S138"/>
      <c r="T138"/>
      <c r="U138"/>
      <c r="V138"/>
      <c r="W138"/>
      <c r="X138" s="232"/>
      <c r="Y138" s="232"/>
      <c r="Z138" s="232"/>
      <c r="AA138"/>
      <c r="AB138"/>
      <c r="AC138"/>
      <c r="AD138"/>
      <c r="AE138"/>
      <c r="AF138"/>
      <c r="AG138"/>
      <c r="AH138"/>
      <c r="AI138"/>
      <c r="AJ138"/>
    </row>
    <row r="139" spans="1:36" x14ac:dyDescent="0.2">
      <c r="A139"/>
      <c r="B139"/>
      <c r="C139"/>
      <c r="D139"/>
      <c r="E139"/>
      <c r="F139"/>
      <c r="G139"/>
      <c r="H139"/>
      <c r="I139"/>
      <c r="J139"/>
      <c r="K139"/>
      <c r="L139"/>
      <c r="M139"/>
      <c r="N139"/>
      <c r="O139"/>
      <c r="P139"/>
      <c r="Q139"/>
      <c r="R139"/>
      <c r="S139"/>
      <c r="T139"/>
      <c r="U139"/>
      <c r="V139"/>
      <c r="W139"/>
      <c r="X139" s="232"/>
      <c r="Y139" s="232"/>
      <c r="Z139" s="232"/>
      <c r="AA139"/>
      <c r="AB139"/>
      <c r="AC139"/>
      <c r="AD139"/>
      <c r="AE139"/>
      <c r="AF139"/>
      <c r="AG139"/>
      <c r="AH139"/>
      <c r="AI139"/>
      <c r="AJ139"/>
    </row>
    <row r="140" spans="1:36" x14ac:dyDescent="0.2">
      <c r="A140"/>
      <c r="B140"/>
      <c r="C140"/>
      <c r="D140"/>
      <c r="E140"/>
      <c r="F140"/>
      <c r="G140"/>
      <c r="H140"/>
      <c r="I140"/>
      <c r="J140"/>
      <c r="K140"/>
      <c r="L140"/>
      <c r="M140"/>
      <c r="N140"/>
      <c r="O140"/>
      <c r="P140"/>
      <c r="Q140"/>
      <c r="R140"/>
      <c r="S140"/>
      <c r="T140"/>
      <c r="U140"/>
      <c r="V140"/>
      <c r="W140"/>
      <c r="X140" s="232"/>
      <c r="Y140" s="232"/>
      <c r="Z140" s="232"/>
      <c r="AA140"/>
      <c r="AB140"/>
      <c r="AC140"/>
      <c r="AD140"/>
      <c r="AE140"/>
      <c r="AF140"/>
      <c r="AG140"/>
      <c r="AH140"/>
      <c r="AI140"/>
      <c r="AJ140"/>
    </row>
    <row r="141" spans="1:36" x14ac:dyDescent="0.2">
      <c r="A141"/>
      <c r="B141"/>
      <c r="C141"/>
      <c r="D141"/>
      <c r="E141"/>
      <c r="F141"/>
      <c r="G141"/>
      <c r="H141"/>
      <c r="I141"/>
      <c r="J141"/>
      <c r="K141"/>
      <c r="L141"/>
      <c r="M141"/>
      <c r="N141"/>
      <c r="O141"/>
      <c r="P141"/>
      <c r="Q141"/>
      <c r="R141"/>
      <c r="S141"/>
      <c r="T141"/>
      <c r="U141"/>
      <c r="V141"/>
      <c r="W141"/>
      <c r="X141" s="232"/>
      <c r="Y141" s="232"/>
      <c r="Z141" s="232"/>
      <c r="AA141"/>
      <c r="AB141"/>
      <c r="AC141"/>
      <c r="AD141"/>
      <c r="AE141"/>
      <c r="AF141"/>
      <c r="AG141"/>
      <c r="AH141"/>
      <c r="AI141"/>
      <c r="AJ141"/>
    </row>
    <row r="142" spans="1:36" x14ac:dyDescent="0.2">
      <c r="A142"/>
      <c r="B142"/>
      <c r="C142"/>
      <c r="D142"/>
      <c r="E142"/>
      <c r="F142"/>
      <c r="G142"/>
      <c r="H142"/>
      <c r="I142"/>
      <c r="J142"/>
      <c r="K142"/>
      <c r="L142"/>
      <c r="M142"/>
      <c r="N142"/>
      <c r="O142"/>
      <c r="P142"/>
      <c r="Q142"/>
      <c r="R142"/>
      <c r="S142"/>
      <c r="T142"/>
      <c r="U142"/>
      <c r="V142"/>
      <c r="W142"/>
      <c r="X142" s="232"/>
      <c r="Y142" s="232"/>
      <c r="Z142" s="232"/>
      <c r="AA142"/>
      <c r="AB142"/>
      <c r="AC142"/>
      <c r="AD142"/>
      <c r="AE142"/>
      <c r="AF142"/>
      <c r="AG142"/>
      <c r="AH142"/>
      <c r="AI142"/>
      <c r="AJ142"/>
    </row>
    <row r="143" spans="1:36" x14ac:dyDescent="0.2">
      <c r="A143"/>
      <c r="B143"/>
      <c r="C143"/>
      <c r="D143"/>
      <c r="E143"/>
      <c r="F143"/>
      <c r="G143"/>
      <c r="H143"/>
      <c r="I143"/>
      <c r="J143"/>
      <c r="K143"/>
      <c r="L143"/>
      <c r="M143"/>
      <c r="N143"/>
      <c r="O143"/>
      <c r="P143"/>
      <c r="Q143"/>
      <c r="R143"/>
      <c r="S143"/>
      <c r="T143"/>
      <c r="U143"/>
      <c r="V143"/>
      <c r="W143"/>
      <c r="X143" s="232"/>
      <c r="Y143" s="232"/>
      <c r="Z143" s="232"/>
      <c r="AA143"/>
      <c r="AB143"/>
      <c r="AC143"/>
      <c r="AD143"/>
      <c r="AE143"/>
      <c r="AF143"/>
      <c r="AG143"/>
      <c r="AH143"/>
      <c r="AI143"/>
      <c r="AJ143"/>
    </row>
    <row r="144" spans="1:36" x14ac:dyDescent="0.2">
      <c r="A144"/>
      <c r="B144"/>
      <c r="C144"/>
      <c r="D144"/>
      <c r="E144"/>
      <c r="F144"/>
      <c r="G144"/>
      <c r="H144"/>
      <c r="I144"/>
      <c r="J144"/>
      <c r="K144"/>
      <c r="L144"/>
      <c r="M144"/>
      <c r="N144"/>
      <c r="O144"/>
      <c r="P144"/>
      <c r="Q144"/>
      <c r="R144"/>
      <c r="S144"/>
      <c r="T144"/>
      <c r="U144"/>
      <c r="V144"/>
      <c r="W144"/>
      <c r="X144" s="232"/>
      <c r="Y144" s="232"/>
      <c r="Z144" s="232"/>
      <c r="AA144"/>
      <c r="AB144"/>
      <c r="AC144"/>
      <c r="AD144"/>
      <c r="AE144"/>
      <c r="AF144"/>
      <c r="AG144"/>
      <c r="AH144"/>
      <c r="AI144"/>
      <c r="AJ144"/>
    </row>
    <row r="145" spans="1:36" x14ac:dyDescent="0.2">
      <c r="A145"/>
      <c r="B145"/>
      <c r="C145"/>
      <c r="D145"/>
      <c r="E145"/>
      <c r="F145"/>
      <c r="G145"/>
      <c r="H145"/>
      <c r="I145"/>
      <c r="J145"/>
      <c r="K145"/>
      <c r="L145"/>
      <c r="M145"/>
      <c r="N145"/>
      <c r="O145"/>
      <c r="P145"/>
      <c r="Q145"/>
      <c r="R145"/>
      <c r="S145"/>
      <c r="T145"/>
      <c r="U145"/>
      <c r="V145"/>
      <c r="W145"/>
      <c r="X145" s="232"/>
      <c r="Y145" s="232"/>
      <c r="Z145" s="232"/>
      <c r="AA145"/>
      <c r="AB145"/>
      <c r="AC145"/>
      <c r="AD145"/>
      <c r="AE145"/>
      <c r="AF145"/>
      <c r="AG145"/>
      <c r="AH145"/>
      <c r="AI145"/>
      <c r="AJ145"/>
    </row>
    <row r="146" spans="1:36" x14ac:dyDescent="0.2">
      <c r="A146"/>
      <c r="B146"/>
      <c r="C146"/>
      <c r="D146"/>
      <c r="E146"/>
      <c r="F146"/>
      <c r="G146"/>
      <c r="H146"/>
      <c r="I146"/>
      <c r="J146"/>
      <c r="K146"/>
      <c r="L146"/>
      <c r="M146"/>
      <c r="N146"/>
      <c r="O146"/>
      <c r="P146"/>
      <c r="Q146"/>
      <c r="R146"/>
      <c r="S146"/>
      <c r="T146"/>
      <c r="U146"/>
      <c r="V146"/>
      <c r="W146"/>
      <c r="X146" s="232"/>
      <c r="Y146" s="232"/>
      <c r="Z146" s="232"/>
      <c r="AA146"/>
      <c r="AB146"/>
      <c r="AC146"/>
      <c r="AD146"/>
      <c r="AE146"/>
      <c r="AF146"/>
      <c r="AG146"/>
      <c r="AH146"/>
      <c r="AI146"/>
      <c r="AJ146"/>
    </row>
    <row r="147" spans="1:36" x14ac:dyDescent="0.2">
      <c r="A147"/>
      <c r="B147"/>
      <c r="C147"/>
      <c r="D147"/>
      <c r="E147"/>
      <c r="F147"/>
      <c r="G147"/>
      <c r="H147"/>
      <c r="I147"/>
      <c r="J147"/>
      <c r="K147"/>
      <c r="L147"/>
      <c r="M147"/>
      <c r="N147"/>
      <c r="O147"/>
      <c r="P147"/>
      <c r="Q147"/>
      <c r="R147"/>
      <c r="S147"/>
      <c r="T147"/>
      <c r="U147"/>
      <c r="V147"/>
      <c r="W147"/>
      <c r="X147" s="232"/>
      <c r="Y147" s="232"/>
      <c r="Z147" s="232"/>
      <c r="AA147"/>
      <c r="AB147"/>
      <c r="AC147"/>
      <c r="AD147"/>
      <c r="AE147"/>
      <c r="AF147"/>
      <c r="AG147"/>
      <c r="AH147"/>
      <c r="AI147"/>
      <c r="AJ147"/>
    </row>
    <row r="148" spans="1:36" x14ac:dyDescent="0.2">
      <c r="A148"/>
      <c r="B148"/>
      <c r="C148"/>
      <c r="D148"/>
      <c r="E148"/>
      <c r="F148"/>
      <c r="G148"/>
      <c r="H148"/>
      <c r="I148"/>
      <c r="J148"/>
      <c r="K148"/>
      <c r="L148"/>
      <c r="M148"/>
      <c r="N148"/>
      <c r="O148"/>
      <c r="P148"/>
      <c r="Q148"/>
      <c r="R148"/>
      <c r="S148"/>
      <c r="T148"/>
      <c r="U148"/>
      <c r="V148"/>
      <c r="W148"/>
      <c r="X148" s="232"/>
      <c r="Y148" s="232"/>
      <c r="Z148" s="232"/>
      <c r="AA148"/>
      <c r="AB148"/>
      <c r="AC148"/>
      <c r="AD148"/>
      <c r="AE148"/>
      <c r="AF148"/>
      <c r="AG148"/>
      <c r="AH148"/>
      <c r="AI148"/>
      <c r="AJ148"/>
    </row>
    <row r="149" spans="1:36" x14ac:dyDescent="0.2">
      <c r="A149"/>
      <c r="B149"/>
      <c r="C149"/>
      <c r="D149"/>
      <c r="E149"/>
      <c r="F149"/>
      <c r="G149"/>
      <c r="H149"/>
      <c r="I149"/>
      <c r="J149"/>
      <c r="K149"/>
      <c r="L149"/>
      <c r="M149"/>
      <c r="N149"/>
      <c r="O149"/>
      <c r="P149"/>
      <c r="Q149"/>
      <c r="R149"/>
      <c r="S149"/>
      <c r="T149"/>
      <c r="U149"/>
      <c r="V149"/>
      <c r="W149"/>
      <c r="X149" s="232"/>
      <c r="Y149" s="232"/>
      <c r="Z149" s="232"/>
      <c r="AA149"/>
      <c r="AB149"/>
      <c r="AC149"/>
      <c r="AD149"/>
      <c r="AE149"/>
      <c r="AF149"/>
      <c r="AG149"/>
      <c r="AH149"/>
      <c r="AI149"/>
      <c r="AJ149"/>
    </row>
    <row r="150" spans="1:36" x14ac:dyDescent="0.2">
      <c r="A150"/>
      <c r="B150"/>
      <c r="C150"/>
      <c r="D150"/>
      <c r="E150"/>
      <c r="F150"/>
      <c r="G150"/>
      <c r="H150"/>
      <c r="I150"/>
      <c r="J150"/>
      <c r="K150"/>
      <c r="L150"/>
      <c r="M150"/>
      <c r="N150"/>
      <c r="O150"/>
      <c r="P150"/>
      <c r="Q150"/>
      <c r="R150"/>
      <c r="S150"/>
      <c r="T150"/>
      <c r="U150"/>
      <c r="V150"/>
      <c r="W150"/>
      <c r="X150" s="232"/>
      <c r="Y150" s="232"/>
      <c r="Z150" s="232"/>
      <c r="AA150"/>
      <c r="AB150"/>
      <c r="AC150"/>
      <c r="AD150"/>
      <c r="AE150"/>
      <c r="AF150"/>
      <c r="AG150"/>
      <c r="AH150"/>
      <c r="AI150"/>
      <c r="AJ150"/>
    </row>
    <row r="151" spans="1:36" x14ac:dyDescent="0.2">
      <c r="A151"/>
      <c r="B151"/>
      <c r="C151"/>
      <c r="D151"/>
      <c r="E151"/>
      <c r="F151"/>
      <c r="G151"/>
      <c r="H151"/>
      <c r="I151"/>
      <c r="J151"/>
      <c r="K151"/>
      <c r="L151"/>
      <c r="M151"/>
      <c r="N151"/>
      <c r="O151"/>
      <c r="P151"/>
      <c r="Q151"/>
      <c r="R151"/>
      <c r="S151"/>
      <c r="T151"/>
      <c r="U151"/>
      <c r="V151"/>
      <c r="W151"/>
      <c r="X151" s="232"/>
      <c r="Y151" s="232"/>
      <c r="Z151" s="232"/>
      <c r="AA151"/>
      <c r="AB151"/>
      <c r="AC151"/>
      <c r="AD151"/>
      <c r="AE151"/>
      <c r="AF151"/>
      <c r="AG151"/>
      <c r="AH151"/>
      <c r="AI151"/>
      <c r="AJ151"/>
    </row>
    <row r="152" spans="1:36" x14ac:dyDescent="0.2">
      <c r="A152"/>
      <c r="B152"/>
      <c r="C152"/>
      <c r="D152"/>
      <c r="E152"/>
      <c r="F152"/>
      <c r="G152"/>
      <c r="H152"/>
      <c r="I152"/>
      <c r="J152"/>
      <c r="K152"/>
      <c r="L152"/>
      <c r="M152"/>
      <c r="N152"/>
      <c r="O152"/>
      <c r="P152"/>
      <c r="Q152"/>
      <c r="R152"/>
      <c r="S152"/>
      <c r="T152"/>
      <c r="U152"/>
      <c r="V152"/>
      <c r="W152"/>
      <c r="X152" s="232"/>
      <c r="Y152" s="232"/>
      <c r="Z152" s="232"/>
      <c r="AA152"/>
      <c r="AB152"/>
      <c r="AC152"/>
      <c r="AD152"/>
      <c r="AE152"/>
      <c r="AF152"/>
      <c r="AG152"/>
      <c r="AH152"/>
      <c r="AI152"/>
      <c r="AJ152"/>
    </row>
    <row r="153" spans="1:36" x14ac:dyDescent="0.2">
      <c r="A153"/>
      <c r="B153"/>
      <c r="C153"/>
      <c r="D153"/>
      <c r="E153"/>
      <c r="F153"/>
      <c r="G153"/>
      <c r="H153"/>
      <c r="I153"/>
      <c r="J153"/>
      <c r="K153"/>
      <c r="L153"/>
      <c r="M153"/>
      <c r="N153"/>
      <c r="O153"/>
      <c r="P153"/>
      <c r="Q153"/>
      <c r="R153"/>
      <c r="S153"/>
      <c r="T153"/>
      <c r="U153"/>
      <c r="V153"/>
      <c r="W153"/>
      <c r="X153" s="232"/>
      <c r="Y153" s="232"/>
      <c r="Z153" s="232"/>
      <c r="AA153"/>
      <c r="AB153"/>
      <c r="AC153"/>
      <c r="AD153"/>
      <c r="AE153"/>
      <c r="AF153"/>
      <c r="AG153"/>
      <c r="AH153"/>
      <c r="AI153"/>
      <c r="AJ153"/>
    </row>
    <row r="154" spans="1:36" x14ac:dyDescent="0.2">
      <c r="A154"/>
      <c r="B154"/>
      <c r="C154"/>
      <c r="D154"/>
      <c r="E154"/>
      <c r="F154"/>
      <c r="G154"/>
      <c r="H154"/>
      <c r="I154"/>
      <c r="J154"/>
      <c r="K154"/>
      <c r="L154"/>
      <c r="M154"/>
      <c r="N154"/>
      <c r="O154"/>
      <c r="P154"/>
      <c r="Q154"/>
      <c r="R154"/>
      <c r="S154"/>
      <c r="T154"/>
      <c r="U154"/>
      <c r="V154"/>
      <c r="W154"/>
      <c r="X154" s="232"/>
      <c r="Y154" s="232"/>
      <c r="Z154" s="232"/>
      <c r="AA154"/>
      <c r="AB154"/>
      <c r="AC154"/>
      <c r="AD154"/>
      <c r="AE154"/>
      <c r="AF154"/>
      <c r="AG154"/>
      <c r="AH154"/>
      <c r="AI154"/>
      <c r="AJ154"/>
    </row>
    <row r="155" spans="1:36" x14ac:dyDescent="0.2">
      <c r="A155"/>
      <c r="B155"/>
      <c r="C155"/>
      <c r="D155"/>
      <c r="E155"/>
      <c r="F155"/>
      <c r="G155"/>
      <c r="H155"/>
      <c r="I155"/>
      <c r="J155"/>
      <c r="K155"/>
      <c r="L155"/>
      <c r="M155"/>
      <c r="N155"/>
      <c r="O155"/>
      <c r="P155"/>
      <c r="Q155"/>
      <c r="R155"/>
      <c r="S155"/>
      <c r="T155"/>
      <c r="U155"/>
      <c r="V155"/>
      <c r="W155"/>
      <c r="X155" s="232"/>
      <c r="Y155" s="232"/>
      <c r="Z155" s="232"/>
      <c r="AA155"/>
      <c r="AB155"/>
      <c r="AC155"/>
      <c r="AD155"/>
      <c r="AE155"/>
      <c r="AF155"/>
      <c r="AG155"/>
      <c r="AH155"/>
      <c r="AI155"/>
      <c r="AJ155"/>
    </row>
    <row r="156" spans="1:36" x14ac:dyDescent="0.2">
      <c r="A156"/>
      <c r="B156"/>
      <c r="C156"/>
      <c r="D156"/>
      <c r="E156"/>
      <c r="F156"/>
      <c r="G156"/>
      <c r="H156"/>
      <c r="I156"/>
      <c r="J156"/>
      <c r="K156"/>
      <c r="L156"/>
      <c r="M156"/>
      <c r="N156"/>
      <c r="O156"/>
      <c r="P156"/>
      <c r="Q156"/>
      <c r="R156"/>
      <c r="S156"/>
      <c r="T156"/>
      <c r="U156"/>
      <c r="V156"/>
      <c r="W156"/>
      <c r="X156" s="232"/>
      <c r="Y156" s="232"/>
      <c r="Z156" s="232"/>
      <c r="AA156"/>
      <c r="AB156"/>
      <c r="AC156"/>
      <c r="AD156"/>
      <c r="AE156"/>
      <c r="AF156"/>
      <c r="AG156"/>
      <c r="AH156"/>
      <c r="AI156"/>
      <c r="AJ156"/>
    </row>
    <row r="157" spans="1:36" x14ac:dyDescent="0.2">
      <c r="A157"/>
      <c r="B157"/>
      <c r="C157"/>
      <c r="D157"/>
      <c r="E157"/>
      <c r="F157"/>
      <c r="G157"/>
      <c r="H157"/>
      <c r="I157"/>
      <c r="J157"/>
      <c r="K157"/>
      <c r="L157"/>
      <c r="M157"/>
      <c r="N157"/>
      <c r="O157"/>
      <c r="P157"/>
      <c r="Q157"/>
      <c r="R157"/>
      <c r="S157"/>
      <c r="T157"/>
      <c r="U157"/>
      <c r="V157"/>
      <c r="W157"/>
      <c r="X157" s="232"/>
      <c r="Y157" s="232"/>
      <c r="Z157" s="232"/>
      <c r="AA157"/>
      <c r="AB157"/>
      <c r="AC157"/>
      <c r="AD157"/>
      <c r="AE157"/>
      <c r="AF157"/>
      <c r="AG157"/>
      <c r="AH157"/>
      <c r="AI157"/>
      <c r="AJ157"/>
    </row>
    <row r="158" spans="1:36" x14ac:dyDescent="0.2">
      <c r="A158"/>
      <c r="B158"/>
      <c r="C158"/>
      <c r="D158"/>
      <c r="E158"/>
      <c r="F158"/>
      <c r="G158"/>
      <c r="H158"/>
      <c r="I158"/>
      <c r="J158"/>
      <c r="K158"/>
      <c r="L158"/>
      <c r="M158"/>
      <c r="N158"/>
      <c r="O158"/>
      <c r="P158"/>
      <c r="Q158"/>
      <c r="R158"/>
      <c r="S158"/>
      <c r="T158"/>
      <c r="U158"/>
      <c r="V158"/>
      <c r="W158"/>
      <c r="X158" s="232"/>
      <c r="Y158" s="232"/>
      <c r="Z158" s="232"/>
      <c r="AA158"/>
      <c r="AB158"/>
      <c r="AC158"/>
      <c r="AD158"/>
      <c r="AE158"/>
      <c r="AF158"/>
      <c r="AG158"/>
      <c r="AH158"/>
      <c r="AI158"/>
      <c r="AJ158"/>
    </row>
    <row r="159" spans="1:36" x14ac:dyDescent="0.2">
      <c r="A159"/>
      <c r="B159"/>
      <c r="C159"/>
      <c r="D159"/>
      <c r="E159"/>
      <c r="F159"/>
      <c r="G159"/>
      <c r="H159"/>
      <c r="I159"/>
      <c r="J159"/>
      <c r="K159"/>
      <c r="L159"/>
      <c r="M159"/>
      <c r="N159"/>
      <c r="O159"/>
      <c r="P159"/>
      <c r="Q159"/>
      <c r="R159"/>
      <c r="S159"/>
      <c r="T159"/>
      <c r="U159"/>
      <c r="V159"/>
      <c r="W159"/>
      <c r="X159" s="232"/>
      <c r="Y159" s="232"/>
      <c r="Z159" s="232"/>
      <c r="AA159"/>
      <c r="AB159"/>
      <c r="AC159"/>
      <c r="AD159"/>
      <c r="AE159"/>
      <c r="AF159"/>
      <c r="AG159"/>
      <c r="AH159"/>
      <c r="AI159"/>
      <c r="AJ159"/>
    </row>
    <row r="160" spans="1:36" x14ac:dyDescent="0.2">
      <c r="A160"/>
      <c r="B160"/>
      <c r="C160"/>
      <c r="D160"/>
      <c r="E160"/>
      <c r="F160"/>
      <c r="G160"/>
      <c r="H160"/>
      <c r="I160"/>
      <c r="J160"/>
      <c r="K160"/>
      <c r="L160"/>
      <c r="M160"/>
      <c r="N160"/>
      <c r="O160"/>
      <c r="P160"/>
      <c r="Q160"/>
      <c r="R160"/>
      <c r="S160"/>
      <c r="T160"/>
      <c r="U160"/>
      <c r="V160"/>
      <c r="W160"/>
      <c r="X160" s="232"/>
      <c r="Y160" s="232"/>
      <c r="Z160" s="232"/>
      <c r="AA160"/>
      <c r="AB160"/>
      <c r="AC160"/>
      <c r="AD160"/>
      <c r="AE160"/>
      <c r="AF160"/>
      <c r="AG160"/>
      <c r="AH160"/>
      <c r="AI160"/>
      <c r="AJ160"/>
    </row>
    <row r="161" spans="1:36" x14ac:dyDescent="0.2">
      <c r="A161"/>
      <c r="B161"/>
      <c r="C161"/>
      <c r="D161"/>
      <c r="E161"/>
      <c r="F161"/>
      <c r="G161"/>
      <c r="H161"/>
      <c r="I161"/>
      <c r="J161"/>
      <c r="K161"/>
      <c r="L161"/>
      <c r="M161"/>
      <c r="N161"/>
      <c r="O161"/>
      <c r="P161"/>
      <c r="Q161"/>
      <c r="R161"/>
      <c r="S161"/>
      <c r="T161"/>
      <c r="U161"/>
      <c r="V161"/>
      <c r="W161"/>
      <c r="X161" s="232"/>
      <c r="Y161" s="232"/>
      <c r="Z161" s="232"/>
      <c r="AA161"/>
      <c r="AB161"/>
      <c r="AC161"/>
      <c r="AD161"/>
      <c r="AE161"/>
      <c r="AF161"/>
      <c r="AG161"/>
      <c r="AH161"/>
      <c r="AI161"/>
      <c r="AJ161"/>
    </row>
    <row r="162" spans="1:36" x14ac:dyDescent="0.2">
      <c r="A162"/>
      <c r="B162"/>
      <c r="C162"/>
      <c r="D162"/>
      <c r="E162"/>
      <c r="F162"/>
      <c r="G162"/>
      <c r="H162"/>
      <c r="I162"/>
      <c r="J162"/>
      <c r="K162"/>
      <c r="L162"/>
      <c r="M162"/>
      <c r="N162"/>
      <c r="O162"/>
      <c r="P162"/>
      <c r="Q162"/>
      <c r="R162"/>
      <c r="S162"/>
      <c r="T162"/>
      <c r="U162"/>
      <c r="V162"/>
      <c r="W162"/>
      <c r="X162" s="232"/>
      <c r="Y162" s="232"/>
      <c r="Z162" s="232"/>
      <c r="AA162"/>
      <c r="AB162"/>
      <c r="AC162"/>
      <c r="AD162"/>
      <c r="AE162"/>
      <c r="AF162"/>
      <c r="AG162"/>
      <c r="AH162"/>
      <c r="AI162"/>
      <c r="AJ162"/>
    </row>
    <row r="163" spans="1:36" x14ac:dyDescent="0.2">
      <c r="A163"/>
      <c r="B163"/>
      <c r="C163"/>
      <c r="D163"/>
      <c r="E163"/>
      <c r="F163"/>
      <c r="G163"/>
      <c r="H163"/>
      <c r="I163"/>
      <c r="J163"/>
      <c r="K163"/>
      <c r="L163"/>
      <c r="M163"/>
      <c r="N163"/>
      <c r="O163"/>
      <c r="P163"/>
      <c r="Q163"/>
      <c r="R163"/>
      <c r="S163"/>
      <c r="T163"/>
      <c r="U163"/>
      <c r="V163"/>
      <c r="W163"/>
      <c r="X163" s="232"/>
      <c r="Y163" s="232"/>
      <c r="Z163" s="232"/>
      <c r="AA163"/>
      <c r="AB163"/>
      <c r="AC163"/>
      <c r="AD163"/>
      <c r="AE163"/>
      <c r="AF163"/>
      <c r="AG163"/>
      <c r="AH163"/>
      <c r="AI163"/>
      <c r="AJ163"/>
    </row>
    <row r="164" spans="1:36" x14ac:dyDescent="0.2">
      <c r="A164"/>
      <c r="B164"/>
      <c r="C164"/>
      <c r="D164"/>
      <c r="E164"/>
      <c r="F164"/>
      <c r="G164"/>
      <c r="H164"/>
      <c r="I164"/>
      <c r="J164"/>
      <c r="K164"/>
      <c r="L164"/>
      <c r="M164"/>
      <c r="N164"/>
      <c r="O164"/>
      <c r="P164"/>
      <c r="Q164"/>
      <c r="R164"/>
      <c r="S164"/>
      <c r="T164"/>
      <c r="U164"/>
      <c r="V164"/>
      <c r="W164"/>
      <c r="X164" s="232"/>
      <c r="Y164" s="232"/>
      <c r="Z164" s="232"/>
      <c r="AA164"/>
      <c r="AB164"/>
      <c r="AC164"/>
      <c r="AD164"/>
      <c r="AE164"/>
      <c r="AF164"/>
      <c r="AG164"/>
      <c r="AH164"/>
      <c r="AI164"/>
      <c r="AJ164"/>
    </row>
    <row r="165" spans="1:36" x14ac:dyDescent="0.2">
      <c r="A165"/>
      <c r="B165"/>
      <c r="C165"/>
      <c r="D165"/>
      <c r="E165"/>
      <c r="F165"/>
      <c r="G165"/>
      <c r="H165"/>
      <c r="I165"/>
      <c r="J165"/>
      <c r="K165"/>
      <c r="L165"/>
      <c r="M165"/>
      <c r="N165"/>
      <c r="O165"/>
      <c r="P165"/>
      <c r="Q165"/>
      <c r="R165"/>
      <c r="S165"/>
      <c r="T165"/>
      <c r="U165"/>
      <c r="V165"/>
      <c r="W165"/>
      <c r="X165" s="232"/>
      <c r="Y165" s="232"/>
      <c r="Z165" s="232"/>
      <c r="AA165"/>
      <c r="AB165"/>
      <c r="AC165"/>
      <c r="AD165"/>
      <c r="AE165"/>
      <c r="AF165"/>
      <c r="AG165"/>
      <c r="AH165"/>
      <c r="AI165"/>
      <c r="AJ165"/>
    </row>
    <row r="166" spans="1:36" x14ac:dyDescent="0.2">
      <c r="A166"/>
      <c r="B166"/>
      <c r="C166"/>
      <c r="D166"/>
      <c r="E166"/>
      <c r="F166"/>
      <c r="G166"/>
      <c r="H166"/>
      <c r="I166"/>
      <c r="J166"/>
      <c r="K166"/>
      <c r="L166"/>
      <c r="M166"/>
      <c r="N166"/>
      <c r="O166"/>
      <c r="P166"/>
      <c r="Q166"/>
      <c r="R166"/>
      <c r="S166"/>
      <c r="T166"/>
      <c r="U166"/>
      <c r="V166"/>
      <c r="W166"/>
      <c r="X166" s="232"/>
      <c r="Y166" s="232"/>
      <c r="Z166" s="232"/>
      <c r="AA166"/>
      <c r="AB166"/>
      <c r="AC166"/>
      <c r="AD166"/>
      <c r="AE166"/>
      <c r="AF166"/>
      <c r="AG166"/>
      <c r="AH166"/>
      <c r="AI166"/>
      <c r="AJ166"/>
    </row>
    <row r="167" spans="1:36" x14ac:dyDescent="0.2">
      <c r="A167"/>
      <c r="B167"/>
      <c r="C167"/>
      <c r="D167"/>
      <c r="E167"/>
      <c r="F167"/>
      <c r="G167"/>
      <c r="H167"/>
      <c r="I167"/>
      <c r="J167"/>
      <c r="K167"/>
      <c r="L167"/>
      <c r="M167"/>
      <c r="N167"/>
      <c r="O167"/>
      <c r="P167"/>
      <c r="Q167"/>
      <c r="R167"/>
      <c r="S167"/>
      <c r="T167"/>
      <c r="U167"/>
      <c r="V167"/>
      <c r="W167"/>
      <c r="X167" s="232"/>
      <c r="Y167" s="232"/>
      <c r="Z167" s="232"/>
      <c r="AA167"/>
      <c r="AB167"/>
      <c r="AC167"/>
      <c r="AD167"/>
      <c r="AE167"/>
      <c r="AF167"/>
      <c r="AG167"/>
      <c r="AH167"/>
      <c r="AI167"/>
      <c r="AJ167"/>
    </row>
    <row r="168" spans="1:36" x14ac:dyDescent="0.2">
      <c r="A168"/>
      <c r="B168"/>
      <c r="C168"/>
      <c r="D168"/>
      <c r="E168"/>
      <c r="F168"/>
      <c r="G168"/>
      <c r="H168"/>
      <c r="I168"/>
      <c r="J168"/>
      <c r="K168"/>
      <c r="L168"/>
      <c r="M168"/>
      <c r="N168"/>
      <c r="O168"/>
      <c r="P168"/>
      <c r="Q168"/>
      <c r="R168"/>
      <c r="S168"/>
      <c r="T168"/>
      <c r="U168"/>
      <c r="V168"/>
      <c r="W168"/>
      <c r="X168" s="232"/>
      <c r="Y168" s="232"/>
      <c r="Z168" s="232"/>
      <c r="AA168"/>
      <c r="AB168"/>
      <c r="AC168"/>
      <c r="AD168"/>
      <c r="AE168"/>
      <c r="AF168"/>
      <c r="AG168"/>
      <c r="AH168"/>
      <c r="AI168"/>
      <c r="AJ168"/>
    </row>
    <row r="169" spans="1:36" x14ac:dyDescent="0.2">
      <c r="A169"/>
      <c r="B169"/>
      <c r="C169"/>
      <c r="D169"/>
      <c r="E169"/>
      <c r="F169"/>
      <c r="G169"/>
      <c r="H169"/>
      <c r="I169"/>
      <c r="J169"/>
      <c r="K169"/>
      <c r="L169"/>
      <c r="M169"/>
      <c r="N169"/>
      <c r="O169"/>
      <c r="P169"/>
      <c r="Q169"/>
      <c r="R169"/>
      <c r="S169"/>
      <c r="T169"/>
      <c r="U169"/>
      <c r="V169"/>
      <c r="W169"/>
      <c r="X169" s="232"/>
      <c r="Y169" s="232"/>
      <c r="Z169" s="232"/>
      <c r="AA169"/>
      <c r="AB169"/>
      <c r="AC169"/>
      <c r="AD169"/>
      <c r="AE169"/>
      <c r="AF169"/>
      <c r="AG169"/>
      <c r="AH169"/>
      <c r="AI169"/>
      <c r="AJ169"/>
    </row>
    <row r="170" spans="1:36" x14ac:dyDescent="0.2">
      <c r="A170"/>
      <c r="B170"/>
      <c r="C170"/>
      <c r="D170"/>
      <c r="E170"/>
      <c r="F170"/>
      <c r="G170"/>
      <c r="H170"/>
      <c r="I170"/>
      <c r="J170"/>
      <c r="K170"/>
      <c r="L170"/>
      <c r="M170"/>
      <c r="N170"/>
      <c r="O170"/>
      <c r="P170"/>
      <c r="Q170"/>
      <c r="R170"/>
      <c r="S170"/>
      <c r="T170"/>
      <c r="U170"/>
      <c r="V170"/>
      <c r="W170"/>
      <c r="X170" s="232"/>
      <c r="Y170" s="232"/>
      <c r="Z170" s="232"/>
      <c r="AA170"/>
      <c r="AB170"/>
      <c r="AC170"/>
      <c r="AD170"/>
      <c r="AE170"/>
      <c r="AF170"/>
      <c r="AG170"/>
      <c r="AH170"/>
      <c r="AI170"/>
      <c r="AJ170"/>
    </row>
    <row r="171" spans="1:36" x14ac:dyDescent="0.2">
      <c r="A171"/>
      <c r="B171"/>
      <c r="C171"/>
      <c r="D171"/>
      <c r="E171"/>
      <c r="F171"/>
      <c r="G171"/>
      <c r="H171"/>
      <c r="I171"/>
      <c r="J171"/>
      <c r="K171"/>
      <c r="L171"/>
      <c r="M171"/>
      <c r="N171"/>
      <c r="O171"/>
      <c r="P171"/>
      <c r="Q171"/>
      <c r="R171"/>
      <c r="S171"/>
      <c r="T171"/>
      <c r="U171"/>
      <c r="V171"/>
      <c r="W171"/>
      <c r="X171" s="232"/>
      <c r="Y171" s="232"/>
      <c r="Z171" s="232"/>
      <c r="AA171"/>
      <c r="AB171"/>
      <c r="AC171"/>
      <c r="AD171"/>
      <c r="AE171"/>
      <c r="AF171"/>
      <c r="AG171"/>
      <c r="AH171"/>
      <c r="AI171"/>
      <c r="AJ171"/>
    </row>
    <row r="172" spans="1:36" x14ac:dyDescent="0.2">
      <c r="A172"/>
      <c r="B172"/>
      <c r="C172"/>
      <c r="D172"/>
      <c r="E172"/>
      <c r="F172"/>
      <c r="G172"/>
      <c r="H172"/>
      <c r="I172"/>
      <c r="J172"/>
      <c r="K172"/>
      <c r="L172"/>
      <c r="M172"/>
      <c r="N172"/>
      <c r="O172"/>
      <c r="P172"/>
      <c r="Q172"/>
      <c r="R172"/>
      <c r="S172"/>
      <c r="T172"/>
      <c r="U172"/>
      <c r="V172"/>
      <c r="W172"/>
      <c r="X172" s="232"/>
      <c r="Y172" s="232"/>
      <c r="Z172" s="232"/>
      <c r="AA172"/>
      <c r="AB172"/>
      <c r="AC172"/>
      <c r="AD172"/>
      <c r="AE172"/>
      <c r="AF172"/>
      <c r="AG172"/>
      <c r="AH172"/>
      <c r="AI172"/>
      <c r="AJ172"/>
    </row>
    <row r="173" spans="1:36" x14ac:dyDescent="0.2">
      <c r="A173"/>
      <c r="B173"/>
      <c r="C173"/>
      <c r="D173"/>
      <c r="E173"/>
      <c r="F173"/>
      <c r="G173"/>
      <c r="H173"/>
      <c r="I173"/>
      <c r="J173"/>
      <c r="K173"/>
      <c r="L173"/>
      <c r="M173"/>
      <c r="N173"/>
      <c r="O173"/>
      <c r="P173"/>
      <c r="Q173"/>
      <c r="R173"/>
      <c r="S173"/>
      <c r="T173"/>
      <c r="U173"/>
      <c r="V173"/>
      <c r="W173"/>
      <c r="X173" s="232"/>
      <c r="Y173" s="232"/>
      <c r="Z173" s="232"/>
      <c r="AA173"/>
      <c r="AB173"/>
      <c r="AC173"/>
      <c r="AD173"/>
      <c r="AE173"/>
      <c r="AF173"/>
      <c r="AG173"/>
      <c r="AH173"/>
      <c r="AI173"/>
      <c r="AJ173"/>
    </row>
    <row r="174" spans="1:36" x14ac:dyDescent="0.2">
      <c r="A174"/>
      <c r="B174"/>
      <c r="C174"/>
      <c r="D174"/>
      <c r="E174"/>
      <c r="F174"/>
      <c r="G174"/>
      <c r="H174"/>
      <c r="I174"/>
      <c r="J174"/>
      <c r="K174"/>
      <c r="L174"/>
      <c r="M174"/>
      <c r="N174"/>
      <c r="O174"/>
      <c r="P174"/>
      <c r="Q174"/>
      <c r="R174"/>
      <c r="S174"/>
      <c r="T174"/>
      <c r="U174"/>
      <c r="V174"/>
      <c r="W174"/>
      <c r="X174" s="232"/>
      <c r="Y174" s="232"/>
      <c r="Z174" s="232"/>
      <c r="AA174"/>
      <c r="AB174"/>
      <c r="AC174"/>
      <c r="AD174"/>
      <c r="AE174"/>
      <c r="AF174"/>
      <c r="AG174"/>
      <c r="AH174"/>
      <c r="AI174"/>
      <c r="AJ174"/>
    </row>
    <row r="175" spans="1:36" x14ac:dyDescent="0.2">
      <c r="A175"/>
      <c r="B175"/>
      <c r="C175"/>
      <c r="D175"/>
      <c r="E175"/>
      <c r="F175"/>
      <c r="G175"/>
      <c r="H175"/>
      <c r="I175"/>
      <c r="J175"/>
      <c r="K175"/>
      <c r="L175"/>
      <c r="M175"/>
      <c r="N175"/>
      <c r="O175"/>
      <c r="P175"/>
      <c r="Q175"/>
      <c r="R175"/>
      <c r="S175"/>
      <c r="T175"/>
      <c r="U175"/>
      <c r="V175"/>
      <c r="W175"/>
      <c r="X175" s="232"/>
      <c r="Y175" s="232"/>
      <c r="Z175" s="232"/>
      <c r="AA175"/>
      <c r="AB175"/>
      <c r="AC175"/>
      <c r="AD175"/>
      <c r="AE175"/>
      <c r="AF175"/>
      <c r="AG175"/>
      <c r="AH175"/>
      <c r="AI175"/>
      <c r="AJ175"/>
    </row>
    <row r="176" spans="1:36" x14ac:dyDescent="0.2">
      <c r="A176"/>
      <c r="B176"/>
      <c r="C176"/>
      <c r="D176"/>
      <c r="E176"/>
      <c r="F176"/>
      <c r="G176"/>
      <c r="H176"/>
      <c r="I176"/>
      <c r="J176"/>
      <c r="K176"/>
      <c r="L176"/>
      <c r="M176"/>
      <c r="N176"/>
      <c r="O176"/>
      <c r="P176"/>
      <c r="Q176"/>
      <c r="R176"/>
      <c r="S176"/>
      <c r="T176"/>
      <c r="U176"/>
      <c r="V176"/>
      <c r="W176"/>
      <c r="X176" s="232"/>
      <c r="Y176" s="232"/>
      <c r="Z176" s="232"/>
      <c r="AA176"/>
      <c r="AB176"/>
      <c r="AC176"/>
      <c r="AD176"/>
      <c r="AE176"/>
      <c r="AF176"/>
      <c r="AG176"/>
      <c r="AH176"/>
      <c r="AI176"/>
      <c r="AJ176"/>
    </row>
    <row r="177" spans="1:36" x14ac:dyDescent="0.2">
      <c r="A177"/>
      <c r="B177"/>
      <c r="C177"/>
      <c r="D177"/>
      <c r="E177"/>
      <c r="F177"/>
      <c r="G177"/>
      <c r="H177"/>
      <c r="I177"/>
      <c r="J177"/>
      <c r="K177"/>
      <c r="L177"/>
      <c r="M177"/>
      <c r="N177"/>
      <c r="O177"/>
      <c r="P177"/>
      <c r="Q177"/>
      <c r="R177"/>
      <c r="S177"/>
      <c r="T177"/>
      <c r="U177"/>
      <c r="V177"/>
      <c r="W177"/>
      <c r="X177" s="232"/>
      <c r="Y177" s="232"/>
      <c r="Z177" s="232"/>
      <c r="AA177"/>
      <c r="AB177"/>
      <c r="AC177"/>
      <c r="AD177"/>
      <c r="AE177"/>
      <c r="AF177"/>
      <c r="AG177"/>
      <c r="AH177"/>
      <c r="AI177"/>
      <c r="AJ177"/>
    </row>
    <row r="178" spans="1:36" x14ac:dyDescent="0.2">
      <c r="A178"/>
      <c r="B178"/>
      <c r="C178"/>
      <c r="D178"/>
      <c r="E178"/>
      <c r="F178"/>
      <c r="G178"/>
      <c r="H178"/>
      <c r="I178"/>
      <c r="J178"/>
      <c r="K178"/>
      <c r="L178"/>
      <c r="M178"/>
      <c r="N178"/>
      <c r="O178"/>
      <c r="P178"/>
      <c r="Q178"/>
      <c r="R178"/>
      <c r="S178"/>
      <c r="T178"/>
      <c r="U178"/>
      <c r="V178"/>
      <c r="W178"/>
      <c r="X178" s="232"/>
      <c r="Y178" s="232"/>
      <c r="Z178" s="232"/>
      <c r="AA178"/>
      <c r="AB178"/>
      <c r="AC178"/>
      <c r="AD178"/>
      <c r="AE178"/>
      <c r="AF178"/>
      <c r="AG178"/>
      <c r="AH178"/>
      <c r="AI178"/>
      <c r="AJ178"/>
    </row>
    <row r="179" spans="1:36" x14ac:dyDescent="0.2">
      <c r="A179"/>
      <c r="B179"/>
      <c r="C179"/>
      <c r="D179"/>
      <c r="E179"/>
      <c r="F179"/>
      <c r="G179"/>
      <c r="H179"/>
      <c r="I179"/>
      <c r="J179"/>
      <c r="K179"/>
      <c r="L179"/>
      <c r="M179"/>
      <c r="N179"/>
      <c r="O179"/>
      <c r="P179"/>
      <c r="Q179"/>
      <c r="R179"/>
      <c r="S179"/>
      <c r="T179"/>
      <c r="U179"/>
      <c r="V179"/>
      <c r="W179"/>
      <c r="X179" s="232"/>
      <c r="Y179" s="232"/>
      <c r="Z179" s="232"/>
      <c r="AA179"/>
      <c r="AB179"/>
      <c r="AC179"/>
      <c r="AD179"/>
      <c r="AE179"/>
      <c r="AF179"/>
      <c r="AG179"/>
      <c r="AH179"/>
      <c r="AI179"/>
      <c r="AJ179"/>
    </row>
    <row r="180" spans="1:36" x14ac:dyDescent="0.2">
      <c r="A180"/>
      <c r="B180"/>
      <c r="C180"/>
      <c r="D180"/>
      <c r="E180"/>
      <c r="F180"/>
      <c r="G180"/>
      <c r="H180"/>
      <c r="I180"/>
      <c r="J180"/>
      <c r="K180"/>
      <c r="L180"/>
      <c r="M180"/>
      <c r="N180"/>
      <c r="O180"/>
      <c r="P180"/>
      <c r="Q180"/>
      <c r="R180"/>
      <c r="S180"/>
      <c r="T180"/>
      <c r="U180"/>
      <c r="V180"/>
      <c r="W180"/>
      <c r="X180" s="232"/>
      <c r="Y180" s="232"/>
      <c r="Z180" s="232"/>
      <c r="AA180"/>
      <c r="AB180"/>
      <c r="AC180"/>
      <c r="AD180"/>
      <c r="AE180"/>
      <c r="AF180"/>
      <c r="AG180"/>
      <c r="AH180"/>
      <c r="AI180"/>
      <c r="AJ180"/>
    </row>
    <row r="181" spans="1:36" x14ac:dyDescent="0.2">
      <c r="A181"/>
      <c r="B181"/>
      <c r="C181"/>
      <c r="D181"/>
      <c r="E181"/>
      <c r="F181"/>
      <c r="G181"/>
      <c r="H181"/>
      <c r="I181"/>
      <c r="J181"/>
      <c r="K181"/>
      <c r="L181"/>
      <c r="M181"/>
      <c r="N181"/>
      <c r="O181"/>
      <c r="P181"/>
      <c r="Q181"/>
      <c r="R181"/>
      <c r="S181"/>
      <c r="T181"/>
      <c r="U181"/>
      <c r="V181"/>
      <c r="W181"/>
      <c r="X181" s="232"/>
      <c r="Y181" s="232"/>
      <c r="Z181" s="232"/>
      <c r="AA181"/>
      <c r="AB181"/>
      <c r="AC181"/>
      <c r="AD181"/>
      <c r="AE181"/>
      <c r="AF181"/>
      <c r="AG181"/>
      <c r="AH181"/>
      <c r="AI181"/>
      <c r="AJ181"/>
    </row>
    <row r="182" spans="1:36" x14ac:dyDescent="0.2">
      <c r="A182"/>
      <c r="B182"/>
      <c r="C182"/>
      <c r="D182"/>
      <c r="E182"/>
      <c r="F182"/>
      <c r="G182"/>
      <c r="H182"/>
      <c r="I182"/>
      <c r="J182"/>
      <c r="K182"/>
      <c r="L182"/>
      <c r="M182"/>
      <c r="N182"/>
      <c r="O182"/>
      <c r="P182"/>
      <c r="Q182"/>
      <c r="R182"/>
      <c r="S182"/>
      <c r="T182"/>
      <c r="U182"/>
      <c r="V182"/>
      <c r="W182"/>
      <c r="X182" s="232"/>
      <c r="Y182" s="232"/>
      <c r="Z182" s="232"/>
      <c r="AA182"/>
      <c r="AB182"/>
      <c r="AC182"/>
      <c r="AD182"/>
      <c r="AE182"/>
      <c r="AF182"/>
      <c r="AG182"/>
      <c r="AH182"/>
      <c r="AI182"/>
      <c r="AJ182"/>
    </row>
    <row r="183" spans="1:36" x14ac:dyDescent="0.2">
      <c r="A183"/>
      <c r="B183"/>
      <c r="C183"/>
      <c r="D183"/>
      <c r="E183"/>
      <c r="F183"/>
      <c r="G183"/>
      <c r="H183"/>
      <c r="I183"/>
      <c r="J183"/>
      <c r="K183"/>
      <c r="L183"/>
      <c r="M183"/>
      <c r="N183"/>
      <c r="O183"/>
      <c r="P183"/>
      <c r="Q183"/>
      <c r="R183"/>
      <c r="S183"/>
      <c r="T183"/>
      <c r="U183"/>
      <c r="V183"/>
      <c r="W183"/>
      <c r="X183" s="232"/>
      <c r="Y183" s="232"/>
      <c r="Z183" s="232"/>
      <c r="AA183"/>
      <c r="AB183"/>
      <c r="AC183"/>
      <c r="AD183"/>
      <c r="AE183"/>
      <c r="AF183"/>
      <c r="AG183"/>
      <c r="AH183"/>
      <c r="AI183"/>
      <c r="AJ183"/>
    </row>
    <row r="184" spans="1:36" x14ac:dyDescent="0.2">
      <c r="A184"/>
      <c r="B184"/>
      <c r="C184"/>
      <c r="D184"/>
      <c r="E184"/>
      <c r="F184"/>
      <c r="G184"/>
      <c r="H184"/>
      <c r="I184"/>
      <c r="J184"/>
      <c r="K184"/>
      <c r="L184"/>
      <c r="M184"/>
      <c r="N184"/>
      <c r="O184"/>
      <c r="P184"/>
      <c r="Q184"/>
      <c r="R184"/>
      <c r="S184"/>
      <c r="T184"/>
      <c r="U184"/>
      <c r="V184"/>
      <c r="W184"/>
      <c r="X184" s="232"/>
      <c r="Y184" s="232"/>
      <c r="Z184" s="232"/>
      <c r="AA184"/>
      <c r="AB184"/>
      <c r="AC184"/>
      <c r="AD184"/>
      <c r="AE184"/>
      <c r="AF184"/>
      <c r="AG184"/>
      <c r="AH184"/>
      <c r="AI184"/>
      <c r="AJ184"/>
    </row>
    <row r="185" spans="1:36" x14ac:dyDescent="0.2">
      <c r="A185"/>
      <c r="B185"/>
      <c r="C185"/>
      <c r="D185"/>
      <c r="E185"/>
      <c r="F185"/>
      <c r="G185"/>
      <c r="H185"/>
      <c r="I185"/>
      <c r="J185"/>
      <c r="K185"/>
      <c r="L185"/>
      <c r="M185"/>
      <c r="N185"/>
      <c r="O185"/>
      <c r="P185"/>
      <c r="Q185"/>
      <c r="R185"/>
      <c r="S185"/>
      <c r="T185"/>
      <c r="U185"/>
      <c r="V185"/>
      <c r="W185"/>
      <c r="X185" s="232"/>
      <c r="Y185" s="232"/>
      <c r="Z185" s="232"/>
      <c r="AA185"/>
      <c r="AB185"/>
      <c r="AC185"/>
      <c r="AD185"/>
      <c r="AE185"/>
      <c r="AF185"/>
      <c r="AG185"/>
      <c r="AH185"/>
      <c r="AI185"/>
      <c r="AJ185"/>
    </row>
    <row r="186" spans="1:36" x14ac:dyDescent="0.2">
      <c r="A186"/>
      <c r="B186"/>
      <c r="C186"/>
      <c r="D186"/>
      <c r="E186"/>
      <c r="F186"/>
      <c r="G186"/>
      <c r="H186"/>
      <c r="I186"/>
      <c r="J186"/>
      <c r="K186"/>
      <c r="L186"/>
      <c r="M186"/>
      <c r="N186"/>
      <c r="O186"/>
      <c r="P186"/>
      <c r="Q186"/>
      <c r="R186"/>
      <c r="S186"/>
      <c r="T186"/>
      <c r="U186"/>
      <c r="V186"/>
      <c r="W186"/>
      <c r="X186" s="232"/>
      <c r="Y186" s="232"/>
      <c r="Z186" s="232"/>
      <c r="AA186"/>
      <c r="AB186"/>
      <c r="AC186"/>
      <c r="AD186"/>
      <c r="AE186"/>
      <c r="AF186"/>
      <c r="AG186"/>
      <c r="AH186"/>
      <c r="AI186"/>
      <c r="AJ186"/>
    </row>
    <row r="187" spans="1:36" x14ac:dyDescent="0.2">
      <c r="A187"/>
      <c r="B187"/>
      <c r="C187"/>
      <c r="D187"/>
      <c r="E187"/>
      <c r="F187"/>
      <c r="G187"/>
      <c r="H187"/>
      <c r="I187"/>
      <c r="J187"/>
      <c r="K187"/>
      <c r="L187"/>
      <c r="M187"/>
      <c r="N187"/>
      <c r="O187"/>
      <c r="P187"/>
      <c r="Q187"/>
      <c r="R187"/>
      <c r="S187"/>
      <c r="T187"/>
      <c r="U187"/>
      <c r="V187"/>
      <c r="W187"/>
      <c r="X187" s="232"/>
      <c r="Y187" s="232"/>
      <c r="Z187" s="232"/>
      <c r="AA187"/>
      <c r="AB187"/>
      <c r="AC187"/>
      <c r="AD187"/>
      <c r="AE187"/>
      <c r="AF187"/>
      <c r="AG187"/>
      <c r="AH187"/>
      <c r="AI187"/>
      <c r="AJ187"/>
    </row>
    <row r="188" spans="1:36" x14ac:dyDescent="0.2">
      <c r="A188"/>
      <c r="B188"/>
      <c r="C188"/>
      <c r="D188"/>
      <c r="E188"/>
      <c r="F188"/>
      <c r="G188"/>
      <c r="H188"/>
      <c r="I188"/>
      <c r="J188"/>
      <c r="K188"/>
      <c r="L188"/>
      <c r="M188"/>
      <c r="N188"/>
      <c r="O188"/>
      <c r="P188"/>
      <c r="Q188"/>
      <c r="R188"/>
      <c r="S188"/>
      <c r="T188"/>
      <c r="U188"/>
      <c r="V188"/>
      <c r="W188"/>
      <c r="X188" s="232"/>
      <c r="Y188" s="232"/>
      <c r="Z188" s="232"/>
      <c r="AA188"/>
      <c r="AB188"/>
      <c r="AC188"/>
      <c r="AD188"/>
      <c r="AE188"/>
      <c r="AF188"/>
      <c r="AG188"/>
      <c r="AH188"/>
      <c r="AI188"/>
      <c r="AJ188"/>
    </row>
    <row r="189" spans="1:36" x14ac:dyDescent="0.2">
      <c r="A189"/>
      <c r="B189"/>
      <c r="C189"/>
      <c r="D189"/>
      <c r="E189"/>
      <c r="F189"/>
      <c r="G189"/>
      <c r="H189"/>
      <c r="I189"/>
      <c r="J189"/>
      <c r="K189"/>
      <c r="L189"/>
      <c r="M189"/>
      <c r="N189"/>
      <c r="O189"/>
      <c r="P189"/>
      <c r="Q189"/>
      <c r="R189"/>
      <c r="S189"/>
      <c r="T189"/>
      <c r="U189"/>
      <c r="V189"/>
      <c r="W189"/>
      <c r="X189" s="232"/>
      <c r="Y189" s="232"/>
      <c r="Z189" s="232"/>
      <c r="AA189"/>
      <c r="AB189"/>
      <c r="AC189"/>
      <c r="AD189"/>
      <c r="AE189"/>
      <c r="AF189"/>
      <c r="AG189"/>
      <c r="AH189"/>
      <c r="AI189"/>
      <c r="AJ189"/>
    </row>
    <row r="190" spans="1:36" x14ac:dyDescent="0.2">
      <c r="A190"/>
      <c r="B190"/>
      <c r="C190"/>
      <c r="D190"/>
      <c r="E190"/>
      <c r="F190"/>
      <c r="G190"/>
      <c r="H190"/>
      <c r="I190"/>
      <c r="J190"/>
      <c r="K190"/>
      <c r="L190"/>
      <c r="M190"/>
      <c r="N190"/>
      <c r="O190"/>
      <c r="P190"/>
      <c r="Q190"/>
      <c r="R190"/>
      <c r="S190"/>
      <c r="T190"/>
      <c r="U190"/>
      <c r="V190"/>
      <c r="W190"/>
      <c r="X190" s="232"/>
      <c r="Y190" s="232"/>
      <c r="Z190" s="232"/>
      <c r="AA190"/>
      <c r="AB190"/>
      <c r="AC190"/>
      <c r="AD190"/>
      <c r="AE190"/>
      <c r="AF190"/>
      <c r="AG190"/>
      <c r="AH190"/>
      <c r="AI190"/>
      <c r="AJ190"/>
    </row>
    <row r="191" spans="1:36" x14ac:dyDescent="0.2">
      <c r="A191"/>
      <c r="B191"/>
      <c r="C191"/>
      <c r="D191"/>
      <c r="E191"/>
      <c r="F191"/>
      <c r="G191"/>
      <c r="H191"/>
      <c r="I191"/>
      <c r="J191"/>
      <c r="K191"/>
      <c r="L191"/>
      <c r="M191"/>
      <c r="N191"/>
      <c r="O191"/>
      <c r="P191"/>
      <c r="Q191"/>
      <c r="R191"/>
      <c r="S191"/>
      <c r="T191"/>
      <c r="U191"/>
      <c r="V191"/>
      <c r="W191"/>
      <c r="X191" s="232"/>
      <c r="Y191" s="232"/>
      <c r="Z191" s="232"/>
      <c r="AA191"/>
      <c r="AB191"/>
      <c r="AC191"/>
      <c r="AD191"/>
      <c r="AE191"/>
      <c r="AF191"/>
      <c r="AG191"/>
      <c r="AH191"/>
      <c r="AI191"/>
      <c r="AJ191"/>
    </row>
    <row r="192" spans="1:36" x14ac:dyDescent="0.2">
      <c r="A192"/>
      <c r="B192"/>
      <c r="C192"/>
      <c r="D192"/>
      <c r="E192"/>
      <c r="F192"/>
      <c r="G192"/>
      <c r="H192"/>
      <c r="I192"/>
      <c r="J192"/>
      <c r="K192"/>
      <c r="L192"/>
      <c r="M192"/>
      <c r="N192"/>
      <c r="O192"/>
      <c r="P192"/>
      <c r="Q192"/>
      <c r="R192"/>
      <c r="S192"/>
      <c r="T192"/>
      <c r="U192"/>
      <c r="V192"/>
      <c r="W192"/>
      <c r="X192" s="232"/>
      <c r="Y192" s="232"/>
      <c r="Z192" s="232"/>
      <c r="AA192"/>
      <c r="AB192"/>
      <c r="AC192"/>
      <c r="AD192"/>
      <c r="AE192"/>
      <c r="AF192"/>
      <c r="AG192"/>
      <c r="AH192"/>
      <c r="AI192"/>
      <c r="AJ192"/>
    </row>
    <row r="193" spans="1:36" x14ac:dyDescent="0.2">
      <c r="A193"/>
      <c r="B193"/>
      <c r="C193"/>
      <c r="D193"/>
      <c r="E193"/>
      <c r="F193"/>
      <c r="G193"/>
      <c r="H193"/>
      <c r="I193"/>
      <c r="J193"/>
      <c r="K193"/>
      <c r="L193"/>
      <c r="M193"/>
      <c r="N193"/>
      <c r="O193"/>
      <c r="P193"/>
      <c r="Q193"/>
      <c r="R193"/>
      <c r="S193"/>
      <c r="T193"/>
      <c r="U193"/>
      <c r="V193"/>
      <c r="W193"/>
      <c r="X193" s="232"/>
      <c r="Y193" s="232"/>
      <c r="Z193" s="232"/>
      <c r="AA193"/>
      <c r="AB193"/>
      <c r="AC193"/>
      <c r="AD193"/>
      <c r="AE193"/>
      <c r="AF193"/>
      <c r="AG193"/>
      <c r="AH193"/>
      <c r="AI193"/>
      <c r="AJ193"/>
    </row>
    <row r="194" spans="1:36" x14ac:dyDescent="0.2">
      <c r="A194"/>
      <c r="B194"/>
      <c r="C194"/>
      <c r="D194"/>
      <c r="E194"/>
      <c r="F194"/>
      <c r="G194"/>
      <c r="H194"/>
      <c r="I194"/>
      <c r="J194"/>
      <c r="K194"/>
      <c r="L194"/>
      <c r="M194"/>
      <c r="N194"/>
      <c r="O194"/>
      <c r="P194"/>
      <c r="Q194"/>
      <c r="R194"/>
      <c r="S194"/>
      <c r="T194"/>
      <c r="U194"/>
      <c r="V194"/>
      <c r="W194"/>
      <c r="X194" s="232"/>
      <c r="Y194" s="232"/>
      <c r="Z194" s="232"/>
      <c r="AA194"/>
      <c r="AB194"/>
      <c r="AC194"/>
      <c r="AD194"/>
      <c r="AE194"/>
      <c r="AF194"/>
      <c r="AG194"/>
      <c r="AH194"/>
      <c r="AI194"/>
      <c r="AJ194"/>
    </row>
    <row r="195" spans="1:36" x14ac:dyDescent="0.2">
      <c r="A195"/>
      <c r="B195"/>
      <c r="C195"/>
      <c r="D195"/>
      <c r="E195"/>
      <c r="F195"/>
      <c r="G195"/>
      <c r="H195"/>
      <c r="I195"/>
      <c r="J195"/>
      <c r="K195"/>
      <c r="L195"/>
      <c r="M195"/>
      <c r="N195"/>
      <c r="O195"/>
      <c r="P195"/>
      <c r="Q195"/>
      <c r="R195"/>
      <c r="S195"/>
      <c r="T195"/>
      <c r="U195"/>
      <c r="V195"/>
      <c r="W195"/>
      <c r="X195" s="232"/>
      <c r="Y195" s="232"/>
      <c r="Z195" s="232"/>
      <c r="AA195"/>
      <c r="AB195"/>
      <c r="AC195"/>
      <c r="AD195"/>
      <c r="AE195"/>
      <c r="AF195"/>
      <c r="AG195"/>
      <c r="AH195"/>
      <c r="AI195"/>
      <c r="AJ195"/>
    </row>
    <row r="196" spans="1:36" x14ac:dyDescent="0.2">
      <c r="A196"/>
      <c r="B196"/>
      <c r="C196"/>
      <c r="D196"/>
      <c r="E196"/>
      <c r="F196"/>
      <c r="G196"/>
      <c r="H196"/>
      <c r="I196"/>
      <c r="J196"/>
      <c r="K196"/>
      <c r="L196"/>
      <c r="M196"/>
      <c r="N196"/>
      <c r="O196"/>
      <c r="P196"/>
      <c r="Q196"/>
      <c r="R196"/>
      <c r="S196"/>
      <c r="T196"/>
      <c r="U196"/>
      <c r="V196"/>
      <c r="W196"/>
      <c r="X196" s="232"/>
      <c r="Y196" s="232"/>
      <c r="Z196" s="232"/>
      <c r="AA196"/>
      <c r="AB196"/>
      <c r="AC196"/>
      <c r="AD196"/>
      <c r="AE196"/>
      <c r="AF196"/>
      <c r="AG196"/>
      <c r="AH196"/>
      <c r="AI196"/>
      <c r="AJ196"/>
    </row>
    <row r="197" spans="1:36" x14ac:dyDescent="0.2">
      <c r="A197"/>
      <c r="B197"/>
      <c r="C197"/>
      <c r="D197"/>
      <c r="E197"/>
      <c r="F197"/>
      <c r="G197"/>
      <c r="H197"/>
      <c r="I197"/>
      <c r="J197"/>
      <c r="K197"/>
      <c r="L197"/>
      <c r="M197"/>
      <c r="N197"/>
      <c r="O197"/>
      <c r="P197"/>
      <c r="Q197"/>
      <c r="R197"/>
      <c r="S197"/>
      <c r="T197"/>
      <c r="U197"/>
      <c r="V197"/>
      <c r="W197"/>
      <c r="X197" s="232"/>
      <c r="Y197" s="232"/>
      <c r="Z197" s="232"/>
      <c r="AA197"/>
      <c r="AB197"/>
      <c r="AC197"/>
      <c r="AD197"/>
      <c r="AE197"/>
      <c r="AF197"/>
      <c r="AG197"/>
      <c r="AH197"/>
      <c r="AI197"/>
      <c r="AJ197"/>
    </row>
    <row r="198" spans="1:36" x14ac:dyDescent="0.2">
      <c r="A198"/>
      <c r="B198"/>
      <c r="C198"/>
      <c r="D198"/>
      <c r="E198"/>
      <c r="F198"/>
      <c r="G198"/>
      <c r="H198"/>
      <c r="I198"/>
      <c r="J198"/>
      <c r="K198"/>
      <c r="L198"/>
      <c r="M198"/>
      <c r="N198"/>
      <c r="O198"/>
      <c r="P198"/>
      <c r="Q198"/>
      <c r="R198"/>
      <c r="S198"/>
      <c r="T198"/>
      <c r="U198"/>
      <c r="V198"/>
      <c r="W198"/>
      <c r="X198" s="232"/>
      <c r="Y198" s="232"/>
      <c r="Z198" s="232"/>
      <c r="AA198"/>
      <c r="AB198"/>
      <c r="AC198"/>
      <c r="AD198"/>
      <c r="AE198"/>
      <c r="AF198"/>
      <c r="AG198"/>
      <c r="AH198"/>
      <c r="AI198"/>
      <c r="AJ198"/>
    </row>
    <row r="199" spans="1:36" x14ac:dyDescent="0.2">
      <c r="A199"/>
      <c r="B199"/>
      <c r="C199"/>
      <c r="D199"/>
      <c r="E199"/>
      <c r="F199"/>
      <c r="G199"/>
      <c r="H199"/>
      <c r="I199"/>
      <c r="J199"/>
      <c r="K199"/>
      <c r="L199"/>
      <c r="M199"/>
      <c r="N199"/>
      <c r="O199"/>
      <c r="P199"/>
      <c r="Q199"/>
      <c r="R199"/>
      <c r="S199"/>
      <c r="T199"/>
      <c r="U199"/>
      <c r="V199"/>
      <c r="W199"/>
      <c r="X199" s="232"/>
      <c r="Y199" s="232"/>
      <c r="Z199" s="232"/>
      <c r="AA199"/>
      <c r="AB199"/>
      <c r="AC199"/>
      <c r="AD199"/>
      <c r="AE199"/>
      <c r="AF199"/>
      <c r="AG199"/>
      <c r="AH199"/>
      <c r="AI199"/>
      <c r="AJ199"/>
    </row>
    <row r="200" spans="1:36" x14ac:dyDescent="0.2">
      <c r="A200"/>
      <c r="B200"/>
      <c r="C200"/>
      <c r="D200"/>
      <c r="E200"/>
      <c r="F200"/>
      <c r="G200"/>
      <c r="H200"/>
      <c r="I200"/>
      <c r="J200"/>
      <c r="K200"/>
      <c r="L200"/>
      <c r="M200"/>
      <c r="N200"/>
      <c r="O200"/>
      <c r="P200"/>
      <c r="Q200"/>
      <c r="R200"/>
      <c r="S200"/>
      <c r="T200"/>
      <c r="U200"/>
      <c r="V200"/>
      <c r="W200"/>
      <c r="X200" s="232"/>
      <c r="Y200" s="232"/>
      <c r="Z200" s="232"/>
      <c r="AA200"/>
      <c r="AB200"/>
      <c r="AC200"/>
      <c r="AD200"/>
      <c r="AE200"/>
      <c r="AF200"/>
      <c r="AG200"/>
      <c r="AH200"/>
      <c r="AI200"/>
      <c r="AJ200"/>
    </row>
    <row r="201" spans="1:36" x14ac:dyDescent="0.2">
      <c r="A201"/>
      <c r="B201"/>
      <c r="C201"/>
      <c r="D201"/>
      <c r="E201"/>
      <c r="F201"/>
      <c r="G201"/>
      <c r="H201"/>
      <c r="I201"/>
      <c r="J201"/>
      <c r="K201"/>
      <c r="L201"/>
      <c r="M201"/>
      <c r="N201"/>
      <c r="O201"/>
      <c r="P201"/>
      <c r="Q201"/>
      <c r="R201"/>
      <c r="S201"/>
      <c r="T201"/>
      <c r="U201"/>
      <c r="V201"/>
      <c r="W201"/>
      <c r="X201" s="232"/>
      <c r="Y201" s="232"/>
      <c r="Z201" s="232"/>
      <c r="AA201"/>
      <c r="AB201"/>
      <c r="AC201"/>
      <c r="AD201"/>
      <c r="AE201"/>
      <c r="AF201"/>
      <c r="AG201"/>
      <c r="AH201"/>
      <c r="AI201"/>
      <c r="AJ201"/>
    </row>
    <row r="202" spans="1:36" x14ac:dyDescent="0.2">
      <c r="A202"/>
      <c r="B202"/>
      <c r="C202"/>
      <c r="D202"/>
      <c r="E202"/>
      <c r="F202"/>
      <c r="G202"/>
      <c r="H202"/>
      <c r="I202"/>
      <c r="J202"/>
      <c r="K202"/>
      <c r="L202"/>
      <c r="M202"/>
      <c r="N202"/>
      <c r="O202"/>
      <c r="P202"/>
      <c r="Q202"/>
      <c r="R202"/>
      <c r="S202"/>
      <c r="T202"/>
      <c r="U202"/>
      <c r="V202"/>
      <c r="W202"/>
      <c r="X202" s="232"/>
      <c r="Y202" s="232"/>
      <c r="Z202" s="232"/>
      <c r="AA202"/>
      <c r="AB202"/>
      <c r="AC202"/>
      <c r="AD202"/>
      <c r="AE202"/>
      <c r="AF202"/>
      <c r="AG202"/>
      <c r="AH202"/>
      <c r="AI202"/>
      <c r="AJ202"/>
    </row>
    <row r="203" spans="1:36" x14ac:dyDescent="0.2">
      <c r="A203"/>
      <c r="B203"/>
      <c r="C203"/>
      <c r="D203"/>
      <c r="E203"/>
      <c r="F203"/>
      <c r="G203"/>
      <c r="H203"/>
      <c r="I203"/>
      <c r="J203"/>
      <c r="K203"/>
      <c r="L203"/>
      <c r="M203"/>
      <c r="N203"/>
      <c r="O203"/>
      <c r="P203"/>
      <c r="Q203"/>
      <c r="R203"/>
      <c r="S203"/>
      <c r="T203"/>
      <c r="U203"/>
      <c r="V203"/>
      <c r="W203"/>
      <c r="X203" s="232"/>
      <c r="Y203" s="232"/>
      <c r="Z203" s="232"/>
      <c r="AA203"/>
      <c r="AB203"/>
      <c r="AC203"/>
      <c r="AD203"/>
      <c r="AE203"/>
      <c r="AF203"/>
      <c r="AG203"/>
      <c r="AH203"/>
      <c r="AI203"/>
      <c r="AJ203"/>
    </row>
    <row r="204" spans="1:36" x14ac:dyDescent="0.2">
      <c r="A204"/>
      <c r="B204"/>
      <c r="C204"/>
      <c r="D204"/>
      <c r="E204"/>
      <c r="F204"/>
      <c r="G204"/>
      <c r="H204"/>
      <c r="I204"/>
      <c r="J204"/>
      <c r="K204"/>
      <c r="L204"/>
      <c r="M204"/>
      <c r="N204"/>
      <c r="O204"/>
      <c r="P204"/>
      <c r="Q204"/>
      <c r="R204"/>
      <c r="S204"/>
      <c r="T204"/>
      <c r="U204"/>
      <c r="V204"/>
      <c r="W204"/>
      <c r="X204" s="232"/>
      <c r="Y204" s="232"/>
      <c r="Z204" s="232"/>
      <c r="AA204"/>
      <c r="AB204"/>
      <c r="AC204"/>
      <c r="AD204"/>
      <c r="AE204"/>
      <c r="AF204"/>
      <c r="AG204"/>
      <c r="AH204"/>
      <c r="AI204"/>
      <c r="AJ204"/>
    </row>
    <row r="205" spans="1:36" x14ac:dyDescent="0.2">
      <c r="A205"/>
      <c r="B205"/>
      <c r="C205"/>
      <c r="D205"/>
      <c r="E205"/>
      <c r="F205"/>
      <c r="G205"/>
      <c r="H205"/>
      <c r="I205"/>
      <c r="J205"/>
      <c r="K205"/>
      <c r="L205"/>
      <c r="M205"/>
      <c r="N205"/>
      <c r="O205"/>
      <c r="P205"/>
      <c r="Q205"/>
      <c r="R205"/>
      <c r="S205"/>
      <c r="T205"/>
      <c r="U205"/>
      <c r="V205"/>
      <c r="W205"/>
      <c r="X205" s="232"/>
      <c r="Y205" s="232"/>
      <c r="Z205" s="232"/>
      <c r="AA205"/>
      <c r="AB205"/>
      <c r="AC205"/>
      <c r="AD205"/>
      <c r="AE205"/>
      <c r="AF205"/>
      <c r="AG205"/>
      <c r="AH205"/>
      <c r="AI205"/>
      <c r="AJ205"/>
    </row>
    <row r="206" spans="1:36" x14ac:dyDescent="0.2">
      <c r="A206"/>
      <c r="B206"/>
      <c r="C206"/>
      <c r="D206"/>
      <c r="E206"/>
      <c r="F206"/>
      <c r="G206"/>
      <c r="H206"/>
      <c r="I206"/>
      <c r="J206"/>
      <c r="K206"/>
      <c r="L206"/>
      <c r="M206"/>
      <c r="N206"/>
      <c r="O206"/>
      <c r="P206"/>
      <c r="Q206"/>
      <c r="R206"/>
      <c r="S206"/>
      <c r="T206"/>
      <c r="U206"/>
      <c r="V206"/>
      <c r="W206"/>
      <c r="X206" s="232"/>
      <c r="Y206" s="232"/>
      <c r="Z206" s="232"/>
      <c r="AA206"/>
      <c r="AB206"/>
      <c r="AC206"/>
      <c r="AD206"/>
      <c r="AE206"/>
      <c r="AF206"/>
      <c r="AG206"/>
      <c r="AH206"/>
      <c r="AI206"/>
      <c r="AJ206"/>
    </row>
    <row r="207" spans="1:36" x14ac:dyDescent="0.2">
      <c r="A207"/>
      <c r="B207"/>
      <c r="C207"/>
      <c r="D207"/>
      <c r="E207"/>
      <c r="F207"/>
      <c r="G207"/>
      <c r="H207"/>
      <c r="I207"/>
      <c r="J207"/>
      <c r="K207"/>
      <c r="L207"/>
      <c r="M207"/>
      <c r="N207"/>
      <c r="O207"/>
      <c r="P207"/>
      <c r="Q207"/>
      <c r="R207"/>
      <c r="S207"/>
      <c r="T207"/>
      <c r="U207"/>
      <c r="V207"/>
      <c r="W207"/>
      <c r="X207" s="232"/>
      <c r="Y207" s="232"/>
      <c r="Z207" s="232"/>
      <c r="AA207"/>
      <c r="AB207"/>
      <c r="AC207"/>
      <c r="AD207"/>
      <c r="AE207"/>
      <c r="AF207"/>
      <c r="AG207"/>
      <c r="AH207"/>
      <c r="AI207"/>
      <c r="AJ207"/>
    </row>
    <row r="208" spans="1:36" x14ac:dyDescent="0.2">
      <c r="A208"/>
      <c r="B208"/>
      <c r="C208"/>
      <c r="D208"/>
      <c r="E208"/>
      <c r="F208"/>
      <c r="G208"/>
      <c r="H208"/>
      <c r="I208"/>
      <c r="J208"/>
      <c r="K208"/>
      <c r="L208"/>
      <c r="M208"/>
      <c r="N208"/>
      <c r="O208"/>
      <c r="P208"/>
      <c r="Q208"/>
      <c r="R208"/>
      <c r="S208"/>
      <c r="T208"/>
      <c r="U208"/>
      <c r="V208"/>
      <c r="W208"/>
      <c r="X208" s="232"/>
      <c r="Y208" s="232"/>
      <c r="Z208" s="232"/>
      <c r="AA208"/>
      <c r="AB208"/>
      <c r="AC208"/>
      <c r="AD208"/>
      <c r="AE208"/>
      <c r="AF208"/>
      <c r="AG208"/>
      <c r="AH208"/>
      <c r="AI208"/>
      <c r="AJ208"/>
    </row>
    <row r="209" spans="1:36" x14ac:dyDescent="0.2">
      <c r="A209"/>
      <c r="B209"/>
      <c r="C209"/>
      <c r="D209"/>
      <c r="E209"/>
      <c r="F209"/>
      <c r="G209"/>
      <c r="H209"/>
      <c r="I209"/>
      <c r="J209"/>
      <c r="K209"/>
      <c r="L209"/>
      <c r="M209"/>
      <c r="N209"/>
      <c r="O209"/>
      <c r="P209"/>
      <c r="Q209"/>
      <c r="R209"/>
      <c r="S209"/>
      <c r="T209"/>
      <c r="U209"/>
      <c r="V209"/>
      <c r="W209"/>
      <c r="X209" s="232"/>
      <c r="Y209" s="232"/>
      <c r="Z209" s="232"/>
      <c r="AA209"/>
      <c r="AB209"/>
      <c r="AC209"/>
      <c r="AD209"/>
      <c r="AE209"/>
      <c r="AF209"/>
      <c r="AG209"/>
      <c r="AH209"/>
      <c r="AI209"/>
      <c r="AJ209"/>
    </row>
    <row r="210" spans="1:36" x14ac:dyDescent="0.2">
      <c r="A210"/>
      <c r="B210"/>
      <c r="C210"/>
      <c r="D210"/>
      <c r="E210"/>
      <c r="F210"/>
      <c r="G210"/>
      <c r="H210"/>
      <c r="I210"/>
      <c r="J210"/>
      <c r="K210"/>
      <c r="L210"/>
      <c r="M210"/>
      <c r="N210"/>
      <c r="O210"/>
      <c r="P210"/>
      <c r="Q210"/>
      <c r="R210"/>
      <c r="S210"/>
      <c r="T210"/>
      <c r="U210"/>
      <c r="V210"/>
      <c r="W210"/>
      <c r="X210" s="232"/>
      <c r="Y210" s="232"/>
      <c r="Z210" s="232"/>
      <c r="AA210"/>
      <c r="AB210"/>
      <c r="AC210"/>
      <c r="AD210"/>
      <c r="AE210"/>
      <c r="AF210"/>
      <c r="AG210"/>
      <c r="AH210"/>
      <c r="AI210"/>
      <c r="AJ210"/>
    </row>
    <row r="211" spans="1:36" x14ac:dyDescent="0.2">
      <c r="A211"/>
      <c r="B211"/>
      <c r="C211"/>
      <c r="D211"/>
      <c r="E211"/>
      <c r="F211"/>
      <c r="G211"/>
      <c r="H211"/>
      <c r="I211"/>
      <c r="J211"/>
      <c r="K211"/>
      <c r="L211"/>
      <c r="M211"/>
      <c r="N211"/>
      <c r="O211"/>
      <c r="P211"/>
      <c r="Q211"/>
      <c r="R211"/>
      <c r="S211"/>
      <c r="T211"/>
      <c r="U211"/>
      <c r="V211"/>
      <c r="W211"/>
      <c r="X211" s="232"/>
      <c r="Y211" s="232"/>
      <c r="Z211" s="232"/>
      <c r="AA211"/>
      <c r="AB211"/>
      <c r="AC211"/>
      <c r="AD211"/>
      <c r="AE211"/>
      <c r="AF211"/>
      <c r="AG211"/>
      <c r="AH211"/>
      <c r="AI211"/>
      <c r="AJ211"/>
    </row>
    <row r="212" spans="1:36" x14ac:dyDescent="0.2">
      <c r="A212"/>
      <c r="B212"/>
      <c r="C212"/>
      <c r="D212"/>
      <c r="E212"/>
      <c r="F212"/>
      <c r="G212"/>
      <c r="H212"/>
      <c r="I212"/>
      <c r="J212"/>
      <c r="K212"/>
      <c r="L212"/>
      <c r="M212"/>
      <c r="N212"/>
      <c r="O212"/>
      <c r="P212"/>
      <c r="Q212"/>
      <c r="R212"/>
      <c r="S212"/>
      <c r="T212"/>
      <c r="U212"/>
      <c r="V212"/>
      <c r="W212"/>
      <c r="X212" s="232"/>
      <c r="Y212" s="232"/>
      <c r="Z212" s="232"/>
      <c r="AA212"/>
      <c r="AB212"/>
      <c r="AC212"/>
      <c r="AD212"/>
      <c r="AE212"/>
      <c r="AF212"/>
      <c r="AG212"/>
      <c r="AH212"/>
      <c r="AI212"/>
      <c r="AJ212"/>
    </row>
    <row r="213" spans="1:36" x14ac:dyDescent="0.2">
      <c r="A213"/>
      <c r="B213"/>
      <c r="C213"/>
      <c r="D213"/>
      <c r="E213"/>
      <c r="F213"/>
      <c r="G213"/>
      <c r="H213"/>
      <c r="I213"/>
      <c r="J213"/>
      <c r="K213"/>
      <c r="L213"/>
      <c r="M213"/>
      <c r="N213"/>
      <c r="O213"/>
      <c r="P213"/>
      <c r="Q213"/>
      <c r="R213"/>
      <c r="S213"/>
      <c r="T213"/>
      <c r="U213"/>
      <c r="V213"/>
      <c r="W213"/>
      <c r="X213" s="232"/>
      <c r="Y213" s="232"/>
      <c r="Z213" s="232"/>
      <c r="AA213"/>
      <c r="AB213"/>
      <c r="AC213"/>
      <c r="AD213"/>
      <c r="AE213"/>
      <c r="AF213"/>
      <c r="AG213"/>
      <c r="AH213"/>
      <c r="AI213"/>
      <c r="AJ213"/>
    </row>
    <row r="214" spans="1:36" x14ac:dyDescent="0.2">
      <c r="A214"/>
      <c r="B214"/>
      <c r="C214"/>
      <c r="D214"/>
      <c r="E214"/>
      <c r="F214"/>
      <c r="G214"/>
      <c r="H214"/>
      <c r="I214"/>
      <c r="J214"/>
      <c r="K214"/>
      <c r="L214"/>
      <c r="M214"/>
      <c r="N214"/>
      <c r="O214"/>
      <c r="P214"/>
      <c r="Q214"/>
      <c r="R214"/>
      <c r="S214"/>
      <c r="T214"/>
      <c r="U214"/>
      <c r="V214"/>
      <c r="W214"/>
      <c r="X214" s="232"/>
      <c r="Y214" s="232"/>
      <c r="Z214" s="232"/>
      <c r="AA214"/>
      <c r="AB214"/>
      <c r="AC214"/>
      <c r="AD214"/>
      <c r="AE214"/>
      <c r="AF214"/>
      <c r="AG214"/>
      <c r="AH214"/>
      <c r="AI214"/>
      <c r="AJ214"/>
    </row>
    <row r="215" spans="1:36" x14ac:dyDescent="0.2">
      <c r="A215"/>
      <c r="B215"/>
      <c r="C215"/>
      <c r="D215"/>
      <c r="E215"/>
      <c r="F215"/>
      <c r="G215"/>
      <c r="H215"/>
      <c r="I215"/>
      <c r="J215"/>
      <c r="K215"/>
      <c r="L215"/>
      <c r="M215"/>
      <c r="N215"/>
      <c r="O215"/>
      <c r="P215"/>
      <c r="Q215"/>
      <c r="R215"/>
      <c r="S215"/>
      <c r="T215"/>
      <c r="U215"/>
      <c r="V215"/>
      <c r="W215"/>
      <c r="X215" s="232"/>
      <c r="Y215" s="232"/>
      <c r="Z215" s="232"/>
      <c r="AA215"/>
      <c r="AB215"/>
      <c r="AC215"/>
      <c r="AD215"/>
      <c r="AE215"/>
      <c r="AF215"/>
      <c r="AG215"/>
      <c r="AH215"/>
      <c r="AI215"/>
      <c r="AJ215"/>
    </row>
    <row r="216" spans="1:36" x14ac:dyDescent="0.2">
      <c r="A216"/>
      <c r="B216"/>
      <c r="C216"/>
      <c r="D216"/>
      <c r="E216"/>
      <c r="F216"/>
      <c r="G216"/>
      <c r="H216"/>
      <c r="I216"/>
      <c r="J216"/>
      <c r="K216"/>
      <c r="L216"/>
      <c r="M216"/>
      <c r="N216"/>
      <c r="O216"/>
      <c r="P216"/>
      <c r="Q216"/>
      <c r="R216"/>
      <c r="S216"/>
      <c r="T216"/>
      <c r="U216"/>
      <c r="V216"/>
      <c r="W216"/>
      <c r="X216" s="232"/>
      <c r="Y216" s="232"/>
      <c r="Z216" s="232"/>
      <c r="AA216"/>
      <c r="AB216"/>
      <c r="AC216"/>
      <c r="AD216"/>
      <c r="AE216"/>
      <c r="AF216"/>
      <c r="AG216"/>
      <c r="AH216"/>
      <c r="AI216"/>
      <c r="AJ216"/>
    </row>
    <row r="217" spans="1:36" x14ac:dyDescent="0.2">
      <c r="A217"/>
      <c r="B217"/>
      <c r="C217"/>
      <c r="D217"/>
      <c r="E217"/>
      <c r="F217"/>
      <c r="G217"/>
      <c r="H217"/>
      <c r="I217"/>
      <c r="J217"/>
      <c r="K217"/>
      <c r="L217"/>
      <c r="M217"/>
      <c r="N217"/>
      <c r="O217"/>
      <c r="P217"/>
      <c r="Q217"/>
      <c r="R217"/>
      <c r="S217"/>
      <c r="T217"/>
      <c r="U217"/>
      <c r="V217"/>
      <c r="W217"/>
      <c r="X217" s="232"/>
      <c r="Y217" s="232"/>
      <c r="Z217" s="232"/>
      <c r="AA217"/>
      <c r="AB217"/>
      <c r="AC217"/>
      <c r="AD217"/>
      <c r="AE217"/>
      <c r="AF217"/>
      <c r="AG217"/>
      <c r="AH217"/>
      <c r="AI217"/>
      <c r="AJ217"/>
    </row>
    <row r="218" spans="1:36" x14ac:dyDescent="0.2">
      <c r="A218"/>
      <c r="B218"/>
      <c r="C218"/>
      <c r="D218"/>
      <c r="E218"/>
      <c r="F218"/>
      <c r="G218"/>
      <c r="H218"/>
      <c r="I218"/>
      <c r="J218"/>
      <c r="K218"/>
      <c r="L218"/>
      <c r="M218"/>
      <c r="N218"/>
      <c r="O218"/>
      <c r="P218"/>
      <c r="Q218"/>
      <c r="R218"/>
      <c r="S218"/>
      <c r="T218"/>
      <c r="U218"/>
      <c r="V218"/>
      <c r="W218"/>
      <c r="X218" s="232"/>
      <c r="Y218" s="232"/>
      <c r="Z218" s="232"/>
      <c r="AA218"/>
      <c r="AB218"/>
      <c r="AC218"/>
      <c r="AD218"/>
      <c r="AE218"/>
      <c r="AF218"/>
      <c r="AG218"/>
      <c r="AH218"/>
      <c r="AI218"/>
      <c r="AJ218"/>
    </row>
    <row r="219" spans="1:36" x14ac:dyDescent="0.2">
      <c r="A219"/>
      <c r="B219"/>
      <c r="C219"/>
      <c r="D219"/>
      <c r="E219"/>
      <c r="F219"/>
      <c r="G219"/>
      <c r="H219"/>
      <c r="I219"/>
      <c r="J219"/>
      <c r="K219"/>
      <c r="L219"/>
      <c r="M219"/>
      <c r="N219"/>
      <c r="O219"/>
      <c r="P219"/>
      <c r="Q219"/>
      <c r="R219"/>
      <c r="S219"/>
      <c r="T219"/>
      <c r="U219"/>
      <c r="V219"/>
      <c r="W219"/>
      <c r="X219" s="232"/>
      <c r="Y219" s="232"/>
      <c r="Z219" s="232"/>
      <c r="AA219"/>
      <c r="AB219"/>
      <c r="AC219"/>
      <c r="AD219"/>
      <c r="AE219"/>
      <c r="AF219"/>
      <c r="AG219"/>
      <c r="AH219"/>
      <c r="AI219"/>
      <c r="AJ219"/>
    </row>
    <row r="220" spans="1:36" x14ac:dyDescent="0.2">
      <c r="A220"/>
      <c r="B220"/>
      <c r="C220"/>
      <c r="D220"/>
      <c r="E220"/>
      <c r="F220"/>
      <c r="G220"/>
      <c r="H220"/>
      <c r="I220"/>
      <c r="J220"/>
      <c r="K220"/>
      <c r="L220"/>
      <c r="M220"/>
      <c r="N220"/>
      <c r="O220"/>
      <c r="P220"/>
      <c r="Q220"/>
      <c r="R220"/>
      <c r="S220"/>
      <c r="T220"/>
      <c r="U220"/>
      <c r="V220"/>
      <c r="W220"/>
      <c r="X220" s="232"/>
      <c r="Y220" s="232"/>
      <c r="Z220" s="232"/>
      <c r="AA220"/>
      <c r="AB220"/>
      <c r="AC220"/>
      <c r="AD220"/>
      <c r="AE220"/>
      <c r="AF220"/>
      <c r="AG220"/>
      <c r="AH220"/>
      <c r="AI220"/>
      <c r="AJ220"/>
    </row>
    <row r="221" spans="1:36" x14ac:dyDescent="0.2">
      <c r="A221"/>
      <c r="B221"/>
      <c r="C221"/>
      <c r="D221"/>
      <c r="E221"/>
      <c r="F221"/>
      <c r="G221"/>
      <c r="H221"/>
      <c r="I221"/>
      <c r="J221"/>
      <c r="K221"/>
      <c r="L221"/>
      <c r="M221"/>
      <c r="N221"/>
      <c r="O221"/>
      <c r="P221"/>
      <c r="Q221"/>
      <c r="R221"/>
      <c r="S221"/>
      <c r="T221"/>
      <c r="U221"/>
      <c r="V221"/>
      <c r="W221"/>
      <c r="X221" s="232"/>
      <c r="Y221" s="232"/>
      <c r="Z221" s="232"/>
      <c r="AA221"/>
      <c r="AB221"/>
      <c r="AC221"/>
      <c r="AD221"/>
      <c r="AE221"/>
      <c r="AF221"/>
      <c r="AG221"/>
      <c r="AH221"/>
      <c r="AI221"/>
      <c r="AJ221"/>
    </row>
    <row r="222" spans="1:36" x14ac:dyDescent="0.2">
      <c r="A222"/>
      <c r="B222"/>
      <c r="C222"/>
      <c r="D222"/>
      <c r="E222"/>
      <c r="F222"/>
      <c r="G222"/>
      <c r="H222"/>
      <c r="I222"/>
      <c r="J222"/>
      <c r="K222"/>
      <c r="L222"/>
      <c r="M222"/>
      <c r="N222"/>
      <c r="O222"/>
      <c r="P222"/>
      <c r="Q222"/>
      <c r="R222"/>
      <c r="S222"/>
      <c r="T222"/>
      <c r="U222"/>
      <c r="V222"/>
      <c r="W222"/>
      <c r="X222" s="232"/>
      <c r="Y222" s="232"/>
      <c r="Z222" s="232"/>
      <c r="AA222"/>
      <c r="AB222"/>
      <c r="AC222"/>
      <c r="AD222"/>
      <c r="AE222"/>
      <c r="AF222"/>
      <c r="AG222"/>
      <c r="AH222"/>
      <c r="AI222"/>
      <c r="AJ222"/>
    </row>
    <row r="223" spans="1:36" x14ac:dyDescent="0.2">
      <c r="A223"/>
      <c r="B223"/>
      <c r="C223"/>
      <c r="D223"/>
      <c r="E223"/>
      <c r="F223"/>
      <c r="G223"/>
      <c r="H223"/>
      <c r="I223"/>
      <c r="J223"/>
      <c r="K223"/>
      <c r="L223"/>
      <c r="M223"/>
      <c r="N223"/>
      <c r="O223"/>
      <c r="P223"/>
      <c r="Q223"/>
      <c r="R223"/>
      <c r="S223"/>
      <c r="T223"/>
      <c r="U223"/>
      <c r="V223"/>
      <c r="W223"/>
      <c r="X223" s="232"/>
      <c r="Y223" s="232"/>
      <c r="Z223" s="232"/>
      <c r="AA223"/>
      <c r="AB223"/>
      <c r="AC223"/>
      <c r="AD223"/>
      <c r="AE223"/>
      <c r="AF223"/>
      <c r="AG223"/>
      <c r="AH223"/>
      <c r="AI223"/>
      <c r="AJ223"/>
    </row>
    <row r="224" spans="1:36" x14ac:dyDescent="0.2">
      <c r="A224"/>
      <c r="B224"/>
      <c r="C224"/>
      <c r="D224"/>
      <c r="E224"/>
      <c r="F224"/>
      <c r="G224"/>
      <c r="H224"/>
      <c r="I224"/>
      <c r="J224"/>
      <c r="K224"/>
      <c r="L224"/>
      <c r="M224"/>
      <c r="N224"/>
      <c r="O224"/>
      <c r="P224"/>
      <c r="Q224"/>
      <c r="R224"/>
      <c r="S224"/>
      <c r="T224"/>
      <c r="U224"/>
      <c r="V224"/>
      <c r="W224"/>
      <c r="X224" s="232"/>
      <c r="Y224" s="232"/>
      <c r="Z224" s="232"/>
      <c r="AA224"/>
      <c r="AB224"/>
      <c r="AC224"/>
      <c r="AD224"/>
      <c r="AE224"/>
      <c r="AF224"/>
      <c r="AG224"/>
      <c r="AH224"/>
      <c r="AI224"/>
      <c r="AJ224"/>
    </row>
    <row r="225" spans="1:36" x14ac:dyDescent="0.2">
      <c r="A225"/>
      <c r="B225"/>
      <c r="C225"/>
      <c r="D225"/>
      <c r="E225"/>
      <c r="F225"/>
      <c r="G225"/>
      <c r="H225"/>
      <c r="I225"/>
      <c r="J225"/>
      <c r="K225"/>
      <c r="L225"/>
      <c r="M225"/>
      <c r="N225"/>
      <c r="O225"/>
      <c r="P225"/>
      <c r="Q225"/>
      <c r="R225"/>
      <c r="S225"/>
      <c r="T225"/>
      <c r="U225"/>
      <c r="V225"/>
      <c r="W225"/>
      <c r="X225" s="232"/>
      <c r="Y225" s="232"/>
      <c r="Z225" s="232"/>
      <c r="AA225"/>
      <c r="AB225"/>
      <c r="AC225"/>
      <c r="AD225"/>
      <c r="AE225"/>
      <c r="AF225"/>
      <c r="AG225"/>
      <c r="AH225"/>
      <c r="AI225"/>
      <c r="AJ225"/>
    </row>
    <row r="226" spans="1:36" x14ac:dyDescent="0.2">
      <c r="A226"/>
      <c r="B226"/>
      <c r="C226"/>
      <c r="D226"/>
      <c r="E226"/>
      <c r="F226"/>
      <c r="G226"/>
      <c r="H226"/>
      <c r="I226"/>
      <c r="J226"/>
      <c r="K226"/>
      <c r="L226"/>
      <c r="M226"/>
      <c r="N226"/>
      <c r="O226"/>
      <c r="P226"/>
      <c r="Q226"/>
      <c r="R226"/>
      <c r="S226"/>
      <c r="T226"/>
      <c r="U226"/>
      <c r="V226"/>
      <c r="W226"/>
      <c r="X226" s="232"/>
      <c r="Y226" s="232"/>
      <c r="Z226" s="232"/>
      <c r="AA226"/>
      <c r="AB226"/>
      <c r="AC226"/>
      <c r="AD226"/>
      <c r="AE226"/>
      <c r="AF226"/>
      <c r="AG226"/>
      <c r="AH226"/>
      <c r="AI226"/>
      <c r="AJ226"/>
    </row>
    <row r="227" spans="1:36" x14ac:dyDescent="0.2">
      <c r="A227"/>
      <c r="B227"/>
      <c r="C227"/>
      <c r="D227"/>
      <c r="E227"/>
      <c r="F227"/>
      <c r="G227"/>
      <c r="H227"/>
      <c r="I227"/>
      <c r="J227"/>
      <c r="K227"/>
      <c r="L227"/>
      <c r="M227"/>
      <c r="N227"/>
      <c r="O227"/>
      <c r="P227"/>
      <c r="Q227"/>
      <c r="R227"/>
      <c r="S227"/>
      <c r="T227"/>
      <c r="U227"/>
      <c r="V227"/>
      <c r="W227"/>
      <c r="X227" s="232"/>
      <c r="Y227" s="232"/>
      <c r="Z227" s="232"/>
      <c r="AA227"/>
      <c r="AB227"/>
      <c r="AC227"/>
      <c r="AD227"/>
      <c r="AE227"/>
      <c r="AF227"/>
      <c r="AG227"/>
      <c r="AH227"/>
      <c r="AI227"/>
      <c r="AJ227"/>
    </row>
    <row r="228" spans="1:36" x14ac:dyDescent="0.2">
      <c r="A228"/>
      <c r="B228"/>
      <c r="C228"/>
      <c r="D228"/>
      <c r="E228"/>
      <c r="F228"/>
      <c r="G228"/>
      <c r="H228"/>
      <c r="I228"/>
      <c r="J228"/>
      <c r="K228"/>
      <c r="L228"/>
      <c r="M228"/>
      <c r="N228"/>
      <c r="O228"/>
      <c r="P228"/>
      <c r="Q228"/>
      <c r="R228"/>
      <c r="S228"/>
      <c r="T228"/>
      <c r="U228"/>
      <c r="V228"/>
      <c r="W228"/>
      <c r="X228" s="232"/>
      <c r="Y228" s="232"/>
      <c r="Z228" s="232"/>
      <c r="AA228"/>
      <c r="AB228"/>
      <c r="AC228"/>
      <c r="AD228"/>
      <c r="AE228"/>
      <c r="AF228"/>
      <c r="AG228"/>
      <c r="AH228"/>
      <c r="AI228"/>
      <c r="AJ228"/>
    </row>
    <row r="229" spans="1:36" x14ac:dyDescent="0.2">
      <c r="A229"/>
      <c r="B229"/>
      <c r="C229"/>
      <c r="D229"/>
      <c r="E229"/>
      <c r="F229"/>
      <c r="G229"/>
      <c r="H229"/>
      <c r="I229"/>
      <c r="J229"/>
      <c r="K229"/>
      <c r="L229"/>
      <c r="M229"/>
      <c r="N229"/>
      <c r="O229"/>
      <c r="P229"/>
      <c r="Q229"/>
      <c r="R229"/>
      <c r="S229"/>
      <c r="T229"/>
      <c r="U229"/>
      <c r="V229"/>
      <c r="W229"/>
      <c r="X229" s="232"/>
      <c r="Y229" s="232"/>
      <c r="Z229" s="232"/>
      <c r="AA229"/>
      <c r="AB229"/>
      <c r="AC229"/>
      <c r="AD229"/>
      <c r="AE229"/>
      <c r="AF229"/>
      <c r="AG229"/>
      <c r="AH229"/>
      <c r="AI229"/>
      <c r="AJ229"/>
    </row>
    <row r="230" spans="1:36" x14ac:dyDescent="0.2">
      <c r="A230"/>
      <c r="B230"/>
      <c r="C230"/>
      <c r="D230"/>
      <c r="E230"/>
      <c r="F230"/>
      <c r="G230"/>
      <c r="H230"/>
      <c r="I230"/>
      <c r="J230"/>
      <c r="K230"/>
      <c r="L230"/>
      <c r="M230"/>
      <c r="N230"/>
      <c r="O230"/>
      <c r="P230"/>
      <c r="Q230"/>
      <c r="R230"/>
      <c r="S230"/>
      <c r="T230"/>
      <c r="U230"/>
      <c r="V230"/>
      <c r="W230"/>
      <c r="X230" s="232"/>
      <c r="Y230" s="232"/>
      <c r="Z230" s="232"/>
      <c r="AA230"/>
      <c r="AB230"/>
      <c r="AC230"/>
      <c r="AD230"/>
      <c r="AE230"/>
      <c r="AF230"/>
      <c r="AG230"/>
      <c r="AH230"/>
      <c r="AI230"/>
      <c r="AJ230"/>
    </row>
    <row r="231" spans="1:36" x14ac:dyDescent="0.2">
      <c r="A231"/>
      <c r="B231"/>
      <c r="C231"/>
      <c r="D231"/>
      <c r="E231"/>
      <c r="F231"/>
      <c r="G231"/>
      <c r="H231"/>
      <c r="I231"/>
      <c r="J231"/>
      <c r="K231"/>
      <c r="L231"/>
      <c r="M231"/>
      <c r="N231"/>
      <c r="O231"/>
      <c r="P231"/>
      <c r="Q231"/>
      <c r="R231"/>
      <c r="S231"/>
      <c r="T231"/>
      <c r="U231"/>
      <c r="V231"/>
      <c r="W231"/>
      <c r="X231" s="232"/>
      <c r="Y231" s="232"/>
      <c r="Z231" s="232"/>
      <c r="AA231"/>
      <c r="AB231"/>
      <c r="AC231"/>
      <c r="AD231"/>
      <c r="AE231"/>
      <c r="AF231"/>
      <c r="AG231"/>
      <c r="AH231"/>
      <c r="AI231"/>
      <c r="AJ231"/>
    </row>
    <row r="232" spans="1:36" x14ac:dyDescent="0.2">
      <c r="A232"/>
      <c r="B232"/>
      <c r="C232"/>
      <c r="D232"/>
      <c r="E232"/>
      <c r="F232"/>
      <c r="G232"/>
      <c r="H232"/>
      <c r="I232"/>
      <c r="J232"/>
      <c r="K232"/>
      <c r="L232"/>
      <c r="M232"/>
      <c r="N232"/>
      <c r="O232"/>
      <c r="P232"/>
      <c r="Q232"/>
      <c r="R232"/>
      <c r="S232"/>
      <c r="T232"/>
      <c r="U232"/>
      <c r="V232"/>
      <c r="W232"/>
      <c r="X232" s="232"/>
      <c r="Y232" s="232"/>
      <c r="Z232" s="232"/>
      <c r="AA232"/>
      <c r="AB232"/>
      <c r="AC232"/>
      <c r="AD232"/>
      <c r="AE232"/>
      <c r="AF232"/>
      <c r="AG232"/>
      <c r="AH232"/>
      <c r="AI232"/>
      <c r="AJ232"/>
    </row>
    <row r="233" spans="1:36" x14ac:dyDescent="0.2">
      <c r="A233"/>
      <c r="B233"/>
      <c r="C233"/>
      <c r="D233"/>
      <c r="E233"/>
      <c r="F233"/>
      <c r="G233"/>
      <c r="H233"/>
      <c r="I233"/>
      <c r="J233"/>
      <c r="K233"/>
      <c r="L233"/>
      <c r="M233"/>
      <c r="N233"/>
      <c r="O233"/>
      <c r="P233"/>
      <c r="Q233"/>
      <c r="R233"/>
      <c r="S233"/>
      <c r="T233"/>
      <c r="U233"/>
      <c r="V233"/>
      <c r="W233"/>
      <c r="X233" s="232"/>
      <c r="Y233" s="232"/>
      <c r="Z233" s="232"/>
      <c r="AA233"/>
      <c r="AB233"/>
      <c r="AC233"/>
      <c r="AD233"/>
      <c r="AE233"/>
      <c r="AF233"/>
      <c r="AG233"/>
      <c r="AH233"/>
      <c r="AI233"/>
      <c r="AJ233"/>
    </row>
    <row r="234" spans="1:36" x14ac:dyDescent="0.2">
      <c r="A234"/>
      <c r="B234"/>
      <c r="C234"/>
      <c r="D234"/>
      <c r="E234"/>
      <c r="F234"/>
      <c r="G234"/>
      <c r="H234"/>
      <c r="I234"/>
      <c r="J234"/>
      <c r="K234"/>
      <c r="L234"/>
      <c r="M234"/>
      <c r="N234"/>
      <c r="O234"/>
      <c r="P234"/>
      <c r="Q234"/>
      <c r="R234"/>
      <c r="S234"/>
      <c r="T234"/>
      <c r="U234"/>
      <c r="V234"/>
      <c r="W234"/>
      <c r="X234" s="232"/>
      <c r="Y234" s="232"/>
      <c r="Z234" s="232"/>
      <c r="AA234"/>
      <c r="AB234"/>
      <c r="AC234"/>
      <c r="AD234"/>
      <c r="AE234"/>
      <c r="AF234"/>
      <c r="AG234"/>
      <c r="AH234"/>
      <c r="AI234"/>
      <c r="AJ234"/>
    </row>
    <row r="235" spans="1:36" x14ac:dyDescent="0.2">
      <c r="A235"/>
      <c r="B235"/>
      <c r="C235"/>
      <c r="D235"/>
      <c r="E235"/>
      <c r="F235"/>
      <c r="G235"/>
      <c r="H235"/>
      <c r="I235"/>
      <c r="J235"/>
      <c r="K235"/>
      <c r="L235"/>
      <c r="M235"/>
      <c r="N235"/>
      <c r="O235"/>
      <c r="P235"/>
      <c r="Q235"/>
      <c r="R235"/>
      <c r="S235"/>
      <c r="T235"/>
      <c r="U235"/>
      <c r="V235"/>
      <c r="W235"/>
      <c r="X235" s="232"/>
      <c r="Y235" s="232"/>
      <c r="Z235" s="232"/>
      <c r="AA235"/>
      <c r="AB235"/>
      <c r="AC235"/>
      <c r="AD235"/>
      <c r="AE235"/>
      <c r="AF235"/>
      <c r="AG235"/>
      <c r="AH235"/>
      <c r="AI235"/>
      <c r="AJ235"/>
    </row>
    <row r="236" spans="1:36" x14ac:dyDescent="0.2">
      <c r="A236"/>
      <c r="B236"/>
      <c r="C236"/>
      <c r="D236"/>
      <c r="E236"/>
      <c r="F236"/>
      <c r="G236"/>
      <c r="H236"/>
      <c r="I236"/>
      <c r="J236"/>
      <c r="K236"/>
      <c r="L236"/>
      <c r="M236"/>
      <c r="N236"/>
      <c r="O236"/>
      <c r="P236"/>
      <c r="Q236"/>
      <c r="R236"/>
      <c r="S236"/>
      <c r="T236"/>
      <c r="U236"/>
      <c r="V236"/>
      <c r="W236"/>
      <c r="X236" s="232"/>
      <c r="Y236" s="232"/>
      <c r="Z236" s="232"/>
      <c r="AA236"/>
      <c r="AB236"/>
      <c r="AC236"/>
      <c r="AD236"/>
      <c r="AE236"/>
      <c r="AF236"/>
      <c r="AG236"/>
      <c r="AH236"/>
      <c r="AI236"/>
      <c r="AJ236"/>
    </row>
    <row r="237" spans="1:36" x14ac:dyDescent="0.2">
      <c r="A237"/>
      <c r="B237"/>
      <c r="C237"/>
      <c r="D237"/>
      <c r="E237"/>
      <c r="F237"/>
      <c r="G237"/>
      <c r="H237"/>
      <c r="I237"/>
      <c r="J237"/>
      <c r="K237"/>
      <c r="L237"/>
      <c r="M237"/>
      <c r="N237"/>
      <c r="O237"/>
      <c r="P237"/>
      <c r="Q237"/>
      <c r="R237"/>
      <c r="S237"/>
      <c r="T237"/>
      <c r="U237"/>
      <c r="V237"/>
      <c r="W237"/>
      <c r="X237" s="232"/>
      <c r="Y237" s="232"/>
      <c r="Z237" s="232"/>
      <c r="AA237"/>
      <c r="AB237"/>
      <c r="AC237"/>
      <c r="AD237"/>
      <c r="AE237"/>
      <c r="AF237"/>
      <c r="AG237"/>
      <c r="AH237"/>
      <c r="AI237"/>
      <c r="AJ237"/>
    </row>
    <row r="238" spans="1:36" x14ac:dyDescent="0.2">
      <c r="A238"/>
      <c r="B238"/>
      <c r="C238"/>
      <c r="D238"/>
      <c r="E238"/>
      <c r="F238"/>
      <c r="G238"/>
      <c r="H238"/>
      <c r="I238"/>
      <c r="J238"/>
      <c r="K238"/>
      <c r="L238"/>
      <c r="M238"/>
      <c r="N238"/>
      <c r="O238"/>
      <c r="P238"/>
      <c r="Q238"/>
      <c r="R238"/>
      <c r="S238"/>
      <c r="T238"/>
      <c r="U238"/>
      <c r="V238"/>
      <c r="W238"/>
      <c r="X238" s="232"/>
      <c r="Y238" s="232"/>
      <c r="Z238" s="232"/>
      <c r="AA238"/>
      <c r="AB238"/>
      <c r="AC238"/>
      <c r="AD238"/>
      <c r="AE238"/>
      <c r="AF238"/>
      <c r="AG238"/>
      <c r="AH238"/>
      <c r="AI238"/>
      <c r="AJ238"/>
    </row>
    <row r="239" spans="1:36" x14ac:dyDescent="0.2">
      <c r="A239"/>
      <c r="B239"/>
      <c r="C239"/>
      <c r="D239"/>
      <c r="E239"/>
      <c r="F239"/>
      <c r="G239"/>
      <c r="H239"/>
      <c r="I239"/>
      <c r="J239"/>
      <c r="K239"/>
      <c r="L239"/>
      <c r="M239"/>
      <c r="N239"/>
      <c r="O239"/>
      <c r="P239"/>
      <c r="Q239"/>
      <c r="R239"/>
      <c r="S239"/>
      <c r="T239"/>
      <c r="U239"/>
      <c r="V239"/>
      <c r="W239"/>
      <c r="X239" s="232"/>
      <c r="Y239" s="232"/>
      <c r="Z239" s="232"/>
      <c r="AA239"/>
      <c r="AB239"/>
      <c r="AC239"/>
      <c r="AD239"/>
      <c r="AE239"/>
      <c r="AF239"/>
      <c r="AG239"/>
      <c r="AH239"/>
      <c r="AI239"/>
      <c r="AJ239"/>
    </row>
    <row r="240" spans="1:36" x14ac:dyDescent="0.2">
      <c r="A240"/>
      <c r="B240"/>
      <c r="C240"/>
      <c r="D240"/>
      <c r="E240"/>
      <c r="F240"/>
      <c r="G240"/>
      <c r="H240"/>
      <c r="I240"/>
      <c r="J240"/>
      <c r="K240"/>
      <c r="L240"/>
      <c r="M240"/>
      <c r="N240"/>
      <c r="O240"/>
      <c r="P240"/>
      <c r="Q240"/>
      <c r="R240"/>
      <c r="S240"/>
      <c r="T240"/>
      <c r="U240"/>
      <c r="V240"/>
      <c r="W240"/>
      <c r="X240" s="232"/>
      <c r="Y240" s="232"/>
      <c r="Z240" s="232"/>
      <c r="AA240"/>
      <c r="AB240"/>
      <c r="AC240"/>
      <c r="AD240"/>
      <c r="AE240"/>
      <c r="AF240"/>
      <c r="AG240"/>
      <c r="AH240"/>
      <c r="AI240"/>
      <c r="AJ240"/>
    </row>
    <row r="241" spans="1:36" x14ac:dyDescent="0.2">
      <c r="A241"/>
      <c r="B241"/>
      <c r="C241"/>
      <c r="D241"/>
      <c r="E241"/>
      <c r="F241"/>
      <c r="G241"/>
      <c r="H241"/>
      <c r="I241"/>
      <c r="J241"/>
      <c r="K241"/>
      <c r="L241"/>
      <c r="M241"/>
      <c r="N241"/>
      <c r="O241"/>
      <c r="P241"/>
      <c r="Q241"/>
      <c r="R241"/>
      <c r="S241"/>
      <c r="T241"/>
      <c r="U241"/>
      <c r="V241"/>
      <c r="W241"/>
      <c r="X241" s="232"/>
      <c r="Y241" s="232"/>
      <c r="Z241" s="232"/>
      <c r="AA241"/>
      <c r="AB241"/>
      <c r="AC241"/>
      <c r="AD241"/>
      <c r="AE241"/>
      <c r="AF241"/>
      <c r="AG241"/>
      <c r="AH241"/>
      <c r="AI241"/>
      <c r="AJ241"/>
    </row>
    <row r="242" spans="1:36" x14ac:dyDescent="0.2">
      <c r="A242"/>
      <c r="B242"/>
      <c r="C242"/>
      <c r="D242"/>
      <c r="E242"/>
      <c r="F242"/>
      <c r="G242"/>
      <c r="H242"/>
      <c r="I242"/>
      <c r="J242"/>
      <c r="K242"/>
      <c r="L242"/>
      <c r="M242"/>
      <c r="N242"/>
      <c r="O242"/>
      <c r="P242"/>
      <c r="Q242"/>
      <c r="R242"/>
      <c r="S242"/>
      <c r="T242"/>
      <c r="U242"/>
      <c r="V242"/>
      <c r="W242"/>
      <c r="X242" s="232"/>
      <c r="Y242" s="232"/>
      <c r="Z242" s="232"/>
      <c r="AA242"/>
      <c r="AB242"/>
      <c r="AC242"/>
      <c r="AD242"/>
      <c r="AE242"/>
      <c r="AF242"/>
      <c r="AG242"/>
      <c r="AH242"/>
      <c r="AI242"/>
      <c r="AJ242"/>
    </row>
    <row r="243" spans="1:36" x14ac:dyDescent="0.2">
      <c r="A243"/>
      <c r="B243"/>
      <c r="C243"/>
      <c r="D243"/>
      <c r="E243"/>
      <c r="F243"/>
      <c r="G243"/>
      <c r="H243"/>
      <c r="I243"/>
      <c r="J243"/>
      <c r="K243"/>
      <c r="L243"/>
      <c r="M243"/>
      <c r="N243"/>
      <c r="O243"/>
      <c r="P243"/>
      <c r="Q243"/>
      <c r="R243"/>
      <c r="S243"/>
      <c r="T243"/>
      <c r="U243"/>
      <c r="V243"/>
      <c r="W243"/>
      <c r="X243" s="232"/>
      <c r="Y243" s="232"/>
      <c r="Z243" s="232"/>
      <c r="AA243"/>
      <c r="AB243"/>
      <c r="AC243"/>
      <c r="AD243"/>
      <c r="AE243"/>
      <c r="AF243"/>
      <c r="AG243"/>
      <c r="AH243"/>
      <c r="AI243"/>
      <c r="AJ243"/>
    </row>
    <row r="244" spans="1:36" x14ac:dyDescent="0.2">
      <c r="A244"/>
      <c r="B244"/>
      <c r="C244"/>
      <c r="D244"/>
      <c r="E244"/>
      <c r="F244"/>
      <c r="G244"/>
      <c r="H244"/>
      <c r="I244"/>
      <c r="J244"/>
      <c r="K244"/>
      <c r="L244"/>
      <c r="M244"/>
      <c r="N244"/>
      <c r="O244"/>
      <c r="P244"/>
      <c r="Q244"/>
      <c r="R244"/>
      <c r="S244"/>
      <c r="T244"/>
      <c r="U244"/>
      <c r="V244"/>
      <c r="W244"/>
      <c r="X244" s="232"/>
      <c r="Y244" s="232"/>
      <c r="Z244" s="232"/>
      <c r="AA244"/>
      <c r="AB244"/>
      <c r="AC244"/>
      <c r="AD244"/>
      <c r="AE244"/>
      <c r="AF244"/>
      <c r="AG244"/>
      <c r="AH244"/>
      <c r="AI244"/>
      <c r="AJ244"/>
    </row>
    <row r="245" spans="1:36" x14ac:dyDescent="0.2">
      <c r="A245"/>
      <c r="B245"/>
      <c r="C245"/>
      <c r="D245"/>
      <c r="E245"/>
      <c r="F245"/>
      <c r="G245"/>
      <c r="H245"/>
      <c r="I245"/>
      <c r="J245"/>
      <c r="K245"/>
      <c r="L245"/>
      <c r="M245"/>
      <c r="N245"/>
      <c r="O245"/>
      <c r="P245"/>
      <c r="Q245"/>
      <c r="R245"/>
      <c r="S245"/>
      <c r="T245"/>
      <c r="U245"/>
      <c r="V245"/>
      <c r="W245"/>
      <c r="X245" s="232"/>
      <c r="Y245" s="232"/>
      <c r="Z245" s="232"/>
      <c r="AA245"/>
      <c r="AB245"/>
      <c r="AC245"/>
      <c r="AD245"/>
      <c r="AE245"/>
      <c r="AF245"/>
      <c r="AG245"/>
      <c r="AH245"/>
      <c r="AI245"/>
      <c r="AJ245"/>
    </row>
    <row r="246" spans="1:36" x14ac:dyDescent="0.2">
      <c r="A246"/>
      <c r="B246"/>
      <c r="C246"/>
      <c r="D246"/>
      <c r="E246"/>
      <c r="F246"/>
      <c r="G246"/>
      <c r="H246"/>
      <c r="I246"/>
      <c r="J246"/>
      <c r="K246"/>
      <c r="L246"/>
      <c r="M246"/>
      <c r="N246"/>
      <c r="O246"/>
      <c r="P246"/>
      <c r="Q246"/>
      <c r="R246"/>
      <c r="S246"/>
      <c r="T246"/>
      <c r="U246"/>
      <c r="V246"/>
      <c r="W246"/>
      <c r="X246" s="232"/>
      <c r="Y246" s="232"/>
      <c r="Z246" s="232"/>
      <c r="AA246"/>
      <c r="AB246"/>
      <c r="AC246"/>
      <c r="AD246"/>
      <c r="AE246"/>
      <c r="AF246"/>
      <c r="AG246"/>
      <c r="AH246"/>
      <c r="AI246"/>
      <c r="AJ246"/>
    </row>
    <row r="247" spans="1:36" x14ac:dyDescent="0.2">
      <c r="A247"/>
      <c r="B247"/>
      <c r="C247"/>
      <c r="D247"/>
      <c r="E247"/>
      <c r="F247"/>
      <c r="G247"/>
      <c r="H247"/>
      <c r="I247"/>
      <c r="J247"/>
      <c r="K247"/>
      <c r="L247"/>
      <c r="M247"/>
      <c r="N247"/>
      <c r="O247"/>
      <c r="P247"/>
      <c r="Q247"/>
      <c r="R247"/>
      <c r="S247"/>
      <c r="T247"/>
      <c r="U247"/>
      <c r="V247"/>
      <c r="W247"/>
      <c r="X247" s="232"/>
      <c r="Y247" s="232"/>
      <c r="Z247" s="232"/>
      <c r="AA247"/>
      <c r="AB247"/>
      <c r="AC247"/>
      <c r="AD247"/>
      <c r="AE247"/>
      <c r="AF247"/>
      <c r="AG247"/>
      <c r="AH247"/>
      <c r="AI247"/>
      <c r="AJ247"/>
    </row>
    <row r="248" spans="1:36" x14ac:dyDescent="0.2">
      <c r="A248"/>
      <c r="B248"/>
      <c r="C248"/>
      <c r="D248"/>
      <c r="E248"/>
      <c r="F248"/>
      <c r="G248"/>
      <c r="H248"/>
      <c r="I248"/>
      <c r="J248"/>
      <c r="K248"/>
      <c r="L248"/>
      <c r="M248"/>
      <c r="N248"/>
      <c r="O248"/>
      <c r="P248"/>
      <c r="Q248"/>
      <c r="R248"/>
      <c r="S248"/>
      <c r="T248"/>
      <c r="U248"/>
      <c r="V248"/>
      <c r="W248"/>
      <c r="X248" s="232"/>
      <c r="Y248" s="232"/>
      <c r="Z248" s="232"/>
      <c r="AA248"/>
      <c r="AB248"/>
      <c r="AC248"/>
      <c r="AD248"/>
      <c r="AE248"/>
      <c r="AF248"/>
      <c r="AG248"/>
      <c r="AH248"/>
      <c r="AI248"/>
      <c r="AJ248"/>
    </row>
    <row r="249" spans="1:36" x14ac:dyDescent="0.2">
      <c r="A249"/>
      <c r="B249"/>
      <c r="C249"/>
      <c r="D249"/>
      <c r="E249"/>
      <c r="F249"/>
      <c r="G249"/>
      <c r="H249"/>
      <c r="I249"/>
      <c r="J249"/>
      <c r="K249"/>
      <c r="L249"/>
      <c r="M249"/>
      <c r="N249"/>
      <c r="O249"/>
      <c r="P249"/>
      <c r="Q249"/>
      <c r="R249"/>
      <c r="S249"/>
      <c r="T249"/>
      <c r="U249"/>
      <c r="V249"/>
      <c r="W249"/>
      <c r="X249" s="232"/>
      <c r="Y249" s="232"/>
      <c r="Z249" s="232"/>
      <c r="AA249"/>
      <c r="AB249"/>
      <c r="AC249"/>
      <c r="AD249"/>
      <c r="AE249"/>
      <c r="AF249"/>
      <c r="AG249"/>
      <c r="AH249"/>
      <c r="AI249"/>
      <c r="AJ249"/>
    </row>
    <row r="250" spans="1:36" x14ac:dyDescent="0.2">
      <c r="A250"/>
      <c r="B250"/>
      <c r="C250"/>
      <c r="D250"/>
      <c r="E250"/>
      <c r="F250"/>
      <c r="G250"/>
      <c r="H250"/>
      <c r="I250"/>
      <c r="J250"/>
      <c r="K250"/>
      <c r="L250"/>
      <c r="M250"/>
      <c r="N250"/>
      <c r="O250"/>
      <c r="P250"/>
      <c r="Q250"/>
      <c r="R250"/>
      <c r="S250"/>
      <c r="T250"/>
      <c r="U250"/>
      <c r="V250"/>
      <c r="W250"/>
      <c r="X250" s="232"/>
      <c r="Y250" s="232"/>
      <c r="Z250" s="232"/>
      <c r="AA250"/>
      <c r="AB250"/>
      <c r="AC250"/>
      <c r="AD250"/>
      <c r="AE250"/>
      <c r="AF250"/>
      <c r="AG250"/>
      <c r="AH250"/>
      <c r="AI250"/>
      <c r="AJ250"/>
    </row>
    <row r="251" spans="1:36" x14ac:dyDescent="0.2">
      <c r="A251"/>
      <c r="B251"/>
      <c r="C251"/>
      <c r="D251"/>
      <c r="E251"/>
      <c r="F251"/>
      <c r="G251"/>
      <c r="H251"/>
      <c r="I251"/>
      <c r="J251"/>
      <c r="K251"/>
      <c r="L251"/>
      <c r="M251"/>
      <c r="N251"/>
      <c r="O251"/>
      <c r="P251"/>
      <c r="Q251"/>
      <c r="R251"/>
      <c r="S251"/>
      <c r="T251"/>
      <c r="U251"/>
      <c r="V251"/>
      <c r="W251"/>
      <c r="X251" s="232"/>
      <c r="Y251" s="232"/>
      <c r="Z251" s="232"/>
      <c r="AA251"/>
      <c r="AB251"/>
      <c r="AC251"/>
      <c r="AD251"/>
      <c r="AE251"/>
      <c r="AF251"/>
      <c r="AG251"/>
      <c r="AH251"/>
      <c r="AI251"/>
      <c r="AJ251"/>
    </row>
    <row r="252" spans="1:36" x14ac:dyDescent="0.2">
      <c r="A252"/>
      <c r="B252"/>
      <c r="C252"/>
      <c r="D252"/>
      <c r="E252"/>
      <c r="F252"/>
      <c r="G252"/>
      <c r="H252"/>
      <c r="I252"/>
      <c r="J252"/>
      <c r="K252"/>
      <c r="L252"/>
      <c r="M252"/>
      <c r="N252"/>
      <c r="O252"/>
      <c r="P252"/>
      <c r="Q252"/>
      <c r="R252"/>
      <c r="S252"/>
      <c r="T252"/>
      <c r="U252"/>
      <c r="V252"/>
      <c r="W252"/>
      <c r="X252" s="232"/>
      <c r="Y252" s="232"/>
      <c r="Z252" s="232"/>
      <c r="AA252"/>
      <c r="AB252"/>
      <c r="AC252"/>
      <c r="AD252"/>
      <c r="AE252"/>
      <c r="AF252"/>
      <c r="AG252"/>
      <c r="AH252"/>
      <c r="AI252"/>
      <c r="AJ252"/>
    </row>
    <row r="253" spans="1:36" x14ac:dyDescent="0.2">
      <c r="A253"/>
      <c r="B253"/>
      <c r="C253"/>
      <c r="D253"/>
      <c r="E253"/>
      <c r="F253"/>
      <c r="G253"/>
      <c r="H253"/>
      <c r="I253"/>
      <c r="J253"/>
      <c r="K253"/>
      <c r="L253"/>
      <c r="M253"/>
      <c r="N253"/>
      <c r="O253"/>
      <c r="P253"/>
      <c r="Q253"/>
      <c r="R253"/>
      <c r="S253"/>
      <c r="T253"/>
      <c r="U253"/>
      <c r="V253"/>
      <c r="W253"/>
      <c r="X253" s="232"/>
      <c r="Y253" s="232"/>
      <c r="Z253" s="232"/>
      <c r="AA253"/>
      <c r="AB253"/>
      <c r="AC253"/>
      <c r="AD253"/>
      <c r="AE253"/>
      <c r="AF253"/>
      <c r="AG253"/>
      <c r="AH253"/>
      <c r="AI253"/>
      <c r="AJ253"/>
    </row>
    <row r="254" spans="1:36" x14ac:dyDescent="0.2">
      <c r="A254"/>
      <c r="B254"/>
      <c r="C254"/>
      <c r="D254"/>
      <c r="E254"/>
      <c r="F254"/>
      <c r="G254"/>
      <c r="H254"/>
      <c r="I254"/>
      <c r="J254"/>
      <c r="K254"/>
      <c r="L254"/>
      <c r="M254"/>
      <c r="N254"/>
      <c r="O254"/>
      <c r="P254"/>
      <c r="Q254"/>
      <c r="R254"/>
      <c r="S254"/>
      <c r="T254"/>
      <c r="U254"/>
      <c r="V254"/>
      <c r="W254"/>
      <c r="X254" s="232"/>
      <c r="Y254" s="232"/>
      <c r="Z254" s="232"/>
      <c r="AA254"/>
      <c r="AB254"/>
      <c r="AC254"/>
      <c r="AD254"/>
      <c r="AE254"/>
      <c r="AF254"/>
      <c r="AG254"/>
      <c r="AH254"/>
      <c r="AI254"/>
      <c r="AJ254"/>
    </row>
    <row r="255" spans="1:36" x14ac:dyDescent="0.2">
      <c r="A255"/>
      <c r="B255"/>
      <c r="C255"/>
      <c r="D255"/>
      <c r="E255"/>
      <c r="F255"/>
      <c r="G255"/>
      <c r="H255"/>
      <c r="I255"/>
      <c r="J255"/>
      <c r="K255"/>
      <c r="L255"/>
      <c r="M255"/>
      <c r="N255"/>
      <c r="O255"/>
      <c r="P255"/>
      <c r="Q255"/>
      <c r="R255"/>
      <c r="S255"/>
      <c r="T255"/>
      <c r="U255"/>
      <c r="V255"/>
      <c r="W255"/>
      <c r="X255" s="232"/>
      <c r="Y255" s="232"/>
      <c r="Z255" s="232"/>
      <c r="AA255"/>
      <c r="AB255"/>
      <c r="AC255"/>
      <c r="AD255"/>
      <c r="AE255"/>
      <c r="AF255"/>
      <c r="AG255"/>
      <c r="AH255"/>
      <c r="AI255"/>
      <c r="AJ255"/>
    </row>
    <row r="256" spans="1:36" x14ac:dyDescent="0.2">
      <c r="A256"/>
      <c r="B256"/>
      <c r="C256"/>
      <c r="D256"/>
      <c r="E256"/>
      <c r="F256"/>
      <c r="G256"/>
      <c r="H256"/>
      <c r="I256"/>
      <c r="J256"/>
      <c r="K256"/>
      <c r="L256"/>
      <c r="M256"/>
      <c r="N256"/>
      <c r="O256"/>
      <c r="P256"/>
      <c r="Q256"/>
      <c r="R256"/>
      <c r="S256"/>
      <c r="T256"/>
      <c r="U256"/>
      <c r="V256"/>
      <c r="W256"/>
      <c r="X256" s="232"/>
      <c r="Y256" s="232"/>
      <c r="Z256" s="232"/>
      <c r="AA256"/>
      <c r="AB256"/>
      <c r="AC256"/>
      <c r="AD256"/>
      <c r="AE256"/>
      <c r="AF256"/>
      <c r="AG256"/>
      <c r="AH256"/>
      <c r="AI256"/>
      <c r="AJ256"/>
    </row>
    <row r="257" spans="1:36" x14ac:dyDescent="0.2">
      <c r="A257"/>
      <c r="B257"/>
      <c r="C257"/>
      <c r="D257"/>
      <c r="E257"/>
      <c r="F257"/>
      <c r="G257"/>
      <c r="H257"/>
      <c r="I257"/>
      <c r="J257"/>
      <c r="K257"/>
      <c r="L257"/>
      <c r="M257"/>
      <c r="N257"/>
      <c r="O257"/>
      <c r="P257"/>
      <c r="Q257"/>
      <c r="R257"/>
      <c r="S257"/>
      <c r="T257"/>
      <c r="U257"/>
      <c r="V257"/>
      <c r="W257"/>
      <c r="X257" s="232"/>
      <c r="Y257" s="232"/>
      <c r="Z257" s="232"/>
      <c r="AA257"/>
      <c r="AB257"/>
      <c r="AC257"/>
      <c r="AD257"/>
      <c r="AE257"/>
      <c r="AF257"/>
      <c r="AG257"/>
      <c r="AH257"/>
      <c r="AI257"/>
      <c r="AJ257"/>
    </row>
    <row r="258" spans="1:36" x14ac:dyDescent="0.2">
      <c r="A258"/>
      <c r="B258"/>
      <c r="C258"/>
      <c r="D258"/>
      <c r="E258"/>
      <c r="F258"/>
      <c r="G258"/>
      <c r="H258"/>
      <c r="I258"/>
      <c r="J258"/>
      <c r="K258"/>
      <c r="L258"/>
      <c r="M258"/>
      <c r="N258"/>
      <c r="O258"/>
      <c r="P258"/>
      <c r="Q258"/>
      <c r="R258"/>
      <c r="S258"/>
      <c r="T258"/>
      <c r="U258"/>
      <c r="V258"/>
      <c r="W258"/>
      <c r="X258" s="232"/>
      <c r="Y258" s="232"/>
      <c r="Z258" s="232"/>
      <c r="AA258"/>
      <c r="AB258"/>
      <c r="AC258"/>
      <c r="AD258"/>
      <c r="AE258"/>
      <c r="AF258"/>
      <c r="AG258"/>
      <c r="AH258"/>
      <c r="AI258"/>
      <c r="AJ258"/>
    </row>
    <row r="259" spans="1:36" x14ac:dyDescent="0.2">
      <c r="A259"/>
      <c r="B259"/>
      <c r="C259"/>
      <c r="D259"/>
      <c r="E259"/>
      <c r="F259"/>
      <c r="G259"/>
      <c r="H259"/>
      <c r="I259"/>
      <c r="J259"/>
      <c r="K259"/>
      <c r="L259"/>
      <c r="M259"/>
      <c r="N259"/>
      <c r="O259"/>
      <c r="P259"/>
      <c r="Q259"/>
      <c r="R259"/>
      <c r="S259"/>
      <c r="T259"/>
      <c r="U259"/>
      <c r="V259"/>
      <c r="W259"/>
      <c r="X259" s="232"/>
      <c r="Y259" s="232"/>
      <c r="Z259" s="232"/>
      <c r="AA259"/>
      <c r="AB259"/>
      <c r="AC259"/>
      <c r="AD259"/>
      <c r="AE259"/>
      <c r="AF259"/>
      <c r="AG259"/>
      <c r="AH259"/>
      <c r="AI259"/>
      <c r="AJ259"/>
    </row>
    <row r="260" spans="1:36" x14ac:dyDescent="0.2">
      <c r="A260"/>
      <c r="B260"/>
      <c r="C260"/>
      <c r="D260"/>
      <c r="E260"/>
      <c r="F260"/>
      <c r="G260"/>
      <c r="H260"/>
      <c r="I260"/>
      <c r="J260"/>
      <c r="K260"/>
      <c r="L260"/>
      <c r="M260"/>
      <c r="N260"/>
      <c r="O260"/>
      <c r="P260"/>
      <c r="Q260"/>
      <c r="R260"/>
      <c r="S260"/>
      <c r="T260"/>
      <c r="U260"/>
      <c r="V260"/>
      <c r="W260"/>
      <c r="X260" s="232"/>
      <c r="Y260" s="232"/>
      <c r="Z260" s="232"/>
      <c r="AA260"/>
      <c r="AB260"/>
      <c r="AC260"/>
      <c r="AD260"/>
      <c r="AE260"/>
      <c r="AF260"/>
      <c r="AG260"/>
      <c r="AH260"/>
      <c r="AI260"/>
      <c r="AJ260"/>
    </row>
    <row r="261" spans="1:36" x14ac:dyDescent="0.2">
      <c r="A261"/>
      <c r="B261"/>
      <c r="C261"/>
      <c r="D261"/>
      <c r="E261"/>
      <c r="F261"/>
      <c r="G261"/>
      <c r="H261"/>
      <c r="I261"/>
      <c r="J261"/>
      <c r="K261"/>
      <c r="L261"/>
      <c r="M261"/>
      <c r="N261"/>
      <c r="O261"/>
      <c r="P261"/>
      <c r="Q261"/>
      <c r="R261"/>
      <c r="S261"/>
      <c r="T261"/>
      <c r="U261"/>
      <c r="V261"/>
      <c r="W261"/>
      <c r="X261" s="232"/>
      <c r="Y261" s="232"/>
      <c r="Z261" s="232"/>
      <c r="AA261"/>
      <c r="AB261"/>
      <c r="AC261"/>
      <c r="AD261"/>
      <c r="AE261"/>
      <c r="AF261"/>
      <c r="AG261"/>
      <c r="AH261"/>
      <c r="AI261"/>
      <c r="AJ261"/>
    </row>
    <row r="262" spans="1:36" x14ac:dyDescent="0.2">
      <c r="A262"/>
      <c r="B262"/>
      <c r="C262"/>
      <c r="D262"/>
      <c r="E262"/>
      <c r="F262"/>
      <c r="G262"/>
      <c r="H262"/>
      <c r="I262"/>
      <c r="J262"/>
      <c r="K262"/>
      <c r="L262"/>
      <c r="M262"/>
      <c r="N262"/>
      <c r="O262"/>
      <c r="P262"/>
      <c r="Q262"/>
      <c r="R262"/>
      <c r="S262"/>
      <c r="T262"/>
      <c r="U262"/>
      <c r="V262"/>
      <c r="W262"/>
      <c r="X262" s="232"/>
      <c r="Y262" s="232"/>
      <c r="Z262" s="232"/>
      <c r="AA262"/>
      <c r="AB262"/>
      <c r="AC262"/>
      <c r="AD262"/>
      <c r="AE262"/>
      <c r="AF262"/>
      <c r="AG262"/>
      <c r="AH262"/>
      <c r="AI262"/>
      <c r="AJ262"/>
    </row>
    <row r="263" spans="1:36" x14ac:dyDescent="0.2">
      <c r="A263"/>
      <c r="B263"/>
      <c r="C263"/>
      <c r="D263"/>
      <c r="E263"/>
      <c r="F263"/>
      <c r="G263"/>
      <c r="H263"/>
      <c r="I263"/>
      <c r="J263"/>
      <c r="K263"/>
      <c r="L263"/>
      <c r="M263"/>
      <c r="N263"/>
      <c r="O263"/>
      <c r="P263"/>
      <c r="Q263"/>
      <c r="R263"/>
      <c r="S263"/>
      <c r="T263"/>
      <c r="U263"/>
      <c r="V263"/>
      <c r="W263"/>
      <c r="X263" s="232"/>
      <c r="Y263" s="232"/>
      <c r="Z263" s="232"/>
      <c r="AA263"/>
      <c r="AB263"/>
      <c r="AC263"/>
      <c r="AD263"/>
      <c r="AE263"/>
      <c r="AF263"/>
      <c r="AG263"/>
      <c r="AH263"/>
      <c r="AI263"/>
      <c r="AJ263"/>
    </row>
    <row r="264" spans="1:36" x14ac:dyDescent="0.2">
      <c r="A264"/>
      <c r="B264"/>
      <c r="C264"/>
      <c r="D264"/>
      <c r="E264"/>
      <c r="F264"/>
      <c r="G264"/>
      <c r="H264"/>
      <c r="I264"/>
      <c r="J264"/>
      <c r="K264"/>
      <c r="L264"/>
      <c r="M264"/>
      <c r="N264"/>
      <c r="O264"/>
      <c r="P264"/>
      <c r="Q264"/>
      <c r="R264"/>
      <c r="S264"/>
      <c r="T264"/>
      <c r="U264"/>
      <c r="V264"/>
      <c r="W264"/>
      <c r="X264" s="232"/>
      <c r="Y264" s="232"/>
      <c r="Z264" s="232"/>
      <c r="AA264"/>
      <c r="AB264"/>
      <c r="AC264"/>
      <c r="AD264"/>
      <c r="AE264"/>
      <c r="AF264"/>
      <c r="AG264"/>
      <c r="AH264"/>
      <c r="AI264"/>
      <c r="AJ264"/>
    </row>
    <row r="265" spans="1:36" x14ac:dyDescent="0.2">
      <c r="A265"/>
      <c r="B265"/>
      <c r="C265"/>
      <c r="D265"/>
      <c r="E265"/>
      <c r="F265"/>
      <c r="G265"/>
      <c r="H265"/>
      <c r="I265"/>
      <c r="J265"/>
      <c r="K265"/>
      <c r="L265"/>
      <c r="M265"/>
      <c r="N265"/>
      <c r="O265"/>
      <c r="P265"/>
      <c r="Q265"/>
      <c r="R265"/>
      <c r="S265"/>
      <c r="T265"/>
      <c r="U265"/>
      <c r="V265"/>
      <c r="W265"/>
      <c r="X265" s="232"/>
      <c r="Y265" s="232"/>
      <c r="Z265" s="232"/>
      <c r="AA265"/>
      <c r="AB265"/>
      <c r="AC265"/>
      <c r="AD265"/>
      <c r="AE265"/>
      <c r="AF265"/>
      <c r="AG265"/>
      <c r="AH265"/>
      <c r="AI265"/>
      <c r="AJ265"/>
    </row>
    <row r="266" spans="1:36" x14ac:dyDescent="0.2">
      <c r="A266"/>
      <c r="B266"/>
      <c r="C266"/>
      <c r="D266"/>
      <c r="E266"/>
      <c r="F266"/>
      <c r="G266"/>
      <c r="H266"/>
      <c r="I266"/>
      <c r="J266"/>
      <c r="K266"/>
      <c r="L266"/>
      <c r="M266"/>
      <c r="N266"/>
      <c r="O266"/>
      <c r="P266"/>
      <c r="Q266"/>
      <c r="R266"/>
      <c r="S266"/>
      <c r="T266"/>
      <c r="U266"/>
      <c r="V266"/>
      <c r="W266"/>
      <c r="X266" s="232"/>
      <c r="Y266" s="232"/>
      <c r="Z266" s="232"/>
      <c r="AA266"/>
      <c r="AB266"/>
      <c r="AC266"/>
      <c r="AD266"/>
      <c r="AE266"/>
      <c r="AF266"/>
      <c r="AG266"/>
      <c r="AH266"/>
      <c r="AI266"/>
      <c r="AJ266"/>
    </row>
    <row r="267" spans="1:36" x14ac:dyDescent="0.2">
      <c r="A267"/>
      <c r="B267"/>
      <c r="C267"/>
      <c r="D267"/>
      <c r="E267"/>
      <c r="F267"/>
      <c r="G267"/>
      <c r="H267"/>
      <c r="I267"/>
      <c r="J267"/>
      <c r="K267"/>
      <c r="L267"/>
      <c r="M267"/>
      <c r="N267"/>
      <c r="O267"/>
      <c r="P267"/>
      <c r="Q267"/>
      <c r="R267"/>
      <c r="S267"/>
      <c r="T267"/>
      <c r="U267"/>
      <c r="V267"/>
      <c r="W267"/>
      <c r="X267" s="232"/>
      <c r="Y267" s="232"/>
      <c r="Z267" s="232"/>
      <c r="AA267"/>
      <c r="AB267"/>
      <c r="AC267"/>
      <c r="AD267"/>
      <c r="AE267"/>
      <c r="AF267"/>
      <c r="AG267"/>
      <c r="AH267"/>
      <c r="AI267"/>
      <c r="AJ267"/>
    </row>
    <row r="268" spans="1:36" x14ac:dyDescent="0.2">
      <c r="A268"/>
      <c r="B268"/>
      <c r="C268"/>
      <c r="D268"/>
      <c r="E268"/>
      <c r="F268"/>
      <c r="G268"/>
      <c r="H268"/>
      <c r="I268"/>
      <c r="J268"/>
      <c r="K268"/>
      <c r="L268"/>
      <c r="M268"/>
      <c r="N268"/>
      <c r="O268"/>
      <c r="P268"/>
      <c r="Q268"/>
      <c r="R268"/>
      <c r="S268"/>
      <c r="T268"/>
      <c r="U268"/>
      <c r="V268"/>
      <c r="W268"/>
      <c r="X268" s="232"/>
      <c r="Y268" s="232"/>
      <c r="Z268" s="232"/>
      <c r="AA268"/>
      <c r="AB268"/>
      <c r="AC268"/>
      <c r="AD268"/>
      <c r="AE268"/>
      <c r="AF268"/>
      <c r="AG268"/>
      <c r="AH268"/>
      <c r="AI268"/>
      <c r="AJ268"/>
    </row>
    <row r="269" spans="1:36" x14ac:dyDescent="0.2">
      <c r="A269"/>
      <c r="B269"/>
      <c r="C269"/>
      <c r="D269"/>
      <c r="E269"/>
      <c r="F269"/>
      <c r="G269"/>
      <c r="H269"/>
      <c r="I269"/>
      <c r="J269"/>
      <c r="K269"/>
      <c r="L269"/>
      <c r="M269"/>
      <c r="N269"/>
      <c r="O269"/>
      <c r="P269"/>
      <c r="Q269"/>
      <c r="R269"/>
      <c r="S269"/>
      <c r="T269"/>
      <c r="U269"/>
      <c r="V269"/>
      <c r="W269"/>
      <c r="X269" s="232"/>
      <c r="Y269" s="232"/>
      <c r="Z269" s="232"/>
      <c r="AA269"/>
      <c r="AB269"/>
      <c r="AC269"/>
      <c r="AD269"/>
      <c r="AE269"/>
      <c r="AF269"/>
      <c r="AG269"/>
      <c r="AH269"/>
      <c r="AI269"/>
      <c r="AJ269"/>
    </row>
    <row r="270" spans="1:36" x14ac:dyDescent="0.2">
      <c r="A270"/>
      <c r="B270"/>
      <c r="C270"/>
      <c r="D270"/>
      <c r="E270"/>
      <c r="F270"/>
      <c r="G270"/>
      <c r="H270"/>
      <c r="I270"/>
      <c r="J270"/>
      <c r="K270"/>
      <c r="L270"/>
      <c r="M270"/>
      <c r="N270"/>
      <c r="O270"/>
      <c r="P270"/>
      <c r="Q270"/>
      <c r="R270"/>
      <c r="S270"/>
      <c r="T270"/>
      <c r="U270"/>
      <c r="V270"/>
      <c r="W270"/>
      <c r="X270" s="232"/>
      <c r="Y270" s="232"/>
      <c r="Z270" s="232"/>
      <c r="AA270"/>
      <c r="AB270"/>
      <c r="AC270"/>
      <c r="AD270"/>
      <c r="AE270"/>
      <c r="AF270"/>
      <c r="AG270"/>
      <c r="AH270"/>
      <c r="AI270"/>
      <c r="AJ270"/>
    </row>
    <row r="271" spans="1:36" x14ac:dyDescent="0.2">
      <c r="A271"/>
      <c r="B271"/>
      <c r="C271"/>
      <c r="D271"/>
      <c r="E271"/>
      <c r="F271"/>
      <c r="G271"/>
      <c r="H271"/>
      <c r="I271"/>
      <c r="J271"/>
      <c r="K271"/>
      <c r="L271"/>
      <c r="M271"/>
      <c r="N271"/>
      <c r="O271"/>
      <c r="P271"/>
      <c r="Q271"/>
      <c r="R271"/>
      <c r="S271"/>
      <c r="T271"/>
      <c r="U271"/>
      <c r="V271"/>
      <c r="W271"/>
      <c r="X271" s="232"/>
      <c r="Y271" s="232"/>
      <c r="Z271" s="232"/>
      <c r="AA271"/>
      <c r="AB271"/>
      <c r="AC271"/>
      <c r="AD271"/>
      <c r="AE271"/>
      <c r="AF271"/>
      <c r="AG271"/>
      <c r="AH271"/>
      <c r="AI271"/>
      <c r="AJ271"/>
    </row>
    <row r="272" spans="1:36" x14ac:dyDescent="0.2">
      <c r="A272"/>
      <c r="B272"/>
      <c r="C272"/>
      <c r="D272"/>
      <c r="E272"/>
      <c r="F272"/>
      <c r="G272"/>
      <c r="H272"/>
      <c r="I272"/>
      <c r="J272"/>
      <c r="K272"/>
      <c r="L272"/>
      <c r="M272"/>
      <c r="N272"/>
      <c r="O272"/>
      <c r="P272"/>
      <c r="Q272"/>
      <c r="R272"/>
      <c r="S272"/>
      <c r="T272"/>
      <c r="U272"/>
      <c r="V272"/>
      <c r="W272"/>
      <c r="X272" s="232"/>
      <c r="Y272" s="232"/>
      <c r="Z272" s="232"/>
      <c r="AA272"/>
      <c r="AB272"/>
      <c r="AC272"/>
      <c r="AD272"/>
      <c r="AE272"/>
      <c r="AF272"/>
      <c r="AG272"/>
      <c r="AH272"/>
      <c r="AI272"/>
      <c r="AJ272"/>
    </row>
    <row r="273" spans="1:36" x14ac:dyDescent="0.2">
      <c r="A273"/>
      <c r="B273"/>
      <c r="C273"/>
      <c r="D273"/>
      <c r="E273"/>
      <c r="F273"/>
      <c r="G273"/>
      <c r="H273"/>
      <c r="I273"/>
      <c r="J273"/>
      <c r="K273"/>
      <c r="L273"/>
      <c r="M273"/>
      <c r="N273"/>
      <c r="O273"/>
      <c r="P273"/>
      <c r="Q273"/>
      <c r="R273"/>
      <c r="S273"/>
      <c r="T273"/>
      <c r="U273"/>
      <c r="V273"/>
      <c r="W273"/>
      <c r="X273" s="232"/>
      <c r="Y273" s="232"/>
      <c r="Z273" s="232"/>
      <c r="AA273"/>
      <c r="AB273"/>
      <c r="AC273"/>
      <c r="AD273"/>
      <c r="AE273"/>
      <c r="AF273"/>
      <c r="AG273"/>
      <c r="AH273"/>
      <c r="AI273"/>
      <c r="AJ273"/>
    </row>
    <row r="274" spans="1:36" x14ac:dyDescent="0.2">
      <c r="A274"/>
      <c r="B274"/>
      <c r="C274"/>
      <c r="D274"/>
      <c r="E274"/>
      <c r="F274"/>
      <c r="G274"/>
      <c r="H274"/>
      <c r="I274"/>
      <c r="J274"/>
      <c r="K274"/>
      <c r="L274"/>
      <c r="M274"/>
      <c r="N274"/>
      <c r="O274"/>
      <c r="P274"/>
      <c r="Q274"/>
      <c r="R274"/>
      <c r="S274"/>
      <c r="T274"/>
      <c r="U274"/>
      <c r="V274"/>
      <c r="W274"/>
      <c r="X274" s="232"/>
      <c r="Y274" s="232"/>
      <c r="Z274" s="232"/>
      <c r="AA274"/>
      <c r="AB274"/>
      <c r="AC274"/>
      <c r="AD274"/>
      <c r="AE274"/>
      <c r="AF274"/>
      <c r="AG274"/>
      <c r="AH274"/>
      <c r="AI274"/>
      <c r="AJ274"/>
    </row>
    <row r="275" spans="1:36" x14ac:dyDescent="0.2">
      <c r="A275"/>
      <c r="B275"/>
      <c r="C275"/>
      <c r="D275"/>
      <c r="E275"/>
      <c r="F275"/>
      <c r="G275"/>
      <c r="H275"/>
      <c r="I275"/>
      <c r="J275"/>
      <c r="K275"/>
      <c r="L275"/>
      <c r="M275"/>
      <c r="N275"/>
      <c r="O275"/>
      <c r="P275"/>
      <c r="Q275"/>
      <c r="R275"/>
      <c r="S275"/>
      <c r="T275"/>
      <c r="U275"/>
      <c r="V275"/>
      <c r="W275"/>
      <c r="X275" s="232"/>
      <c r="Y275" s="232"/>
      <c r="Z275" s="232"/>
      <c r="AA275"/>
      <c r="AB275"/>
      <c r="AC275"/>
      <c r="AD275"/>
      <c r="AE275"/>
      <c r="AF275"/>
      <c r="AG275"/>
      <c r="AH275"/>
      <c r="AI275"/>
      <c r="AJ275"/>
    </row>
    <row r="276" spans="1:36" x14ac:dyDescent="0.2">
      <c r="A276"/>
      <c r="B276"/>
      <c r="C276"/>
      <c r="D276"/>
      <c r="E276"/>
      <c r="F276"/>
      <c r="G276"/>
      <c r="H276"/>
      <c r="I276"/>
      <c r="J276"/>
      <c r="K276"/>
      <c r="L276"/>
      <c r="M276"/>
      <c r="N276"/>
      <c r="O276"/>
      <c r="P276"/>
      <c r="Q276"/>
      <c r="R276"/>
      <c r="S276"/>
      <c r="T276"/>
      <c r="U276"/>
      <c r="V276"/>
      <c r="W276"/>
      <c r="X276" s="232"/>
      <c r="Y276" s="232"/>
      <c r="Z276" s="232"/>
      <c r="AA276"/>
      <c r="AB276"/>
      <c r="AC276"/>
      <c r="AD276"/>
      <c r="AE276"/>
      <c r="AF276"/>
      <c r="AG276"/>
      <c r="AH276"/>
      <c r="AI276"/>
      <c r="AJ276"/>
    </row>
    <row r="277" spans="1:36" x14ac:dyDescent="0.2">
      <c r="A277"/>
      <c r="B277"/>
      <c r="C277"/>
      <c r="D277"/>
      <c r="E277"/>
      <c r="F277"/>
      <c r="G277"/>
      <c r="H277"/>
      <c r="I277"/>
      <c r="J277"/>
      <c r="K277"/>
      <c r="L277"/>
      <c r="M277"/>
      <c r="N277"/>
      <c r="O277"/>
      <c r="P277"/>
      <c r="Q277"/>
      <c r="R277"/>
      <c r="S277"/>
      <c r="T277"/>
      <c r="U277"/>
      <c r="V277"/>
      <c r="W277"/>
      <c r="X277" s="232"/>
      <c r="Y277" s="232"/>
      <c r="Z277" s="232"/>
      <c r="AA277"/>
      <c r="AB277"/>
      <c r="AC277"/>
      <c r="AD277"/>
      <c r="AE277"/>
      <c r="AF277"/>
      <c r="AG277"/>
      <c r="AH277"/>
      <c r="AI277"/>
      <c r="AJ277"/>
    </row>
    <row r="278" spans="1:36" x14ac:dyDescent="0.2">
      <c r="A278"/>
      <c r="B278"/>
      <c r="C278"/>
      <c r="D278"/>
      <c r="E278"/>
      <c r="F278"/>
      <c r="G278"/>
      <c r="H278"/>
      <c r="I278"/>
      <c r="J278"/>
      <c r="K278"/>
      <c r="L278"/>
      <c r="M278"/>
      <c r="N278"/>
      <c r="O278"/>
      <c r="P278"/>
      <c r="Q278"/>
      <c r="R278"/>
      <c r="S278"/>
      <c r="T278"/>
      <c r="U278"/>
      <c r="V278"/>
      <c r="W278"/>
      <c r="X278" s="232"/>
      <c r="Y278" s="232"/>
      <c r="Z278" s="232"/>
      <c r="AA278"/>
      <c r="AB278"/>
      <c r="AC278"/>
      <c r="AD278"/>
      <c r="AE278"/>
      <c r="AF278"/>
      <c r="AG278"/>
      <c r="AH278"/>
      <c r="AI278"/>
      <c r="AJ278"/>
    </row>
    <row r="279" spans="1:36" x14ac:dyDescent="0.2">
      <c r="A279"/>
      <c r="B279"/>
      <c r="C279"/>
      <c r="D279"/>
      <c r="E279"/>
      <c r="F279"/>
      <c r="G279"/>
      <c r="H279"/>
      <c r="I279"/>
      <c r="J279"/>
      <c r="K279"/>
      <c r="L279"/>
      <c r="M279"/>
      <c r="N279"/>
      <c r="O279"/>
      <c r="P279"/>
      <c r="Q279"/>
      <c r="R279"/>
      <c r="S279"/>
      <c r="T279"/>
      <c r="U279"/>
      <c r="V279"/>
      <c r="W279"/>
      <c r="X279" s="232"/>
      <c r="Y279" s="232"/>
      <c r="Z279" s="232"/>
      <c r="AA279"/>
      <c r="AB279"/>
      <c r="AC279"/>
      <c r="AD279"/>
      <c r="AE279"/>
      <c r="AF279"/>
      <c r="AG279"/>
      <c r="AH279"/>
      <c r="AI279"/>
      <c r="AJ279"/>
    </row>
    <row r="280" spans="1:36" x14ac:dyDescent="0.2">
      <c r="A280"/>
      <c r="B280"/>
      <c r="C280"/>
      <c r="D280"/>
      <c r="E280"/>
      <c r="F280"/>
      <c r="G280"/>
      <c r="H280"/>
      <c r="I280"/>
      <c r="J280"/>
      <c r="K280"/>
      <c r="L280"/>
      <c r="M280"/>
      <c r="N280"/>
      <c r="O280"/>
      <c r="P280"/>
      <c r="Q280"/>
      <c r="R280"/>
      <c r="S280"/>
      <c r="T280"/>
      <c r="U280"/>
      <c r="V280"/>
      <c r="W280"/>
      <c r="X280" s="232"/>
      <c r="Y280" s="232"/>
      <c r="Z280" s="232"/>
      <c r="AA280"/>
      <c r="AB280"/>
      <c r="AC280"/>
      <c r="AD280"/>
      <c r="AE280"/>
      <c r="AF280"/>
      <c r="AG280"/>
      <c r="AH280"/>
      <c r="AI280"/>
      <c r="AJ280"/>
    </row>
    <row r="281" spans="1:36" x14ac:dyDescent="0.2">
      <c r="A281"/>
      <c r="B281"/>
      <c r="C281"/>
      <c r="D281"/>
      <c r="E281"/>
      <c r="F281"/>
      <c r="G281"/>
      <c r="H281"/>
      <c r="I281"/>
      <c r="J281"/>
      <c r="K281"/>
      <c r="L281"/>
      <c r="M281"/>
      <c r="N281"/>
      <c r="O281"/>
      <c r="P281"/>
      <c r="Q281"/>
      <c r="R281"/>
      <c r="S281"/>
      <c r="T281"/>
      <c r="U281"/>
      <c r="V281"/>
      <c r="W281"/>
      <c r="X281" s="232"/>
      <c r="Y281" s="232"/>
      <c r="Z281" s="232"/>
      <c r="AA281"/>
      <c r="AB281"/>
      <c r="AC281"/>
      <c r="AD281"/>
      <c r="AE281"/>
      <c r="AF281"/>
      <c r="AG281"/>
      <c r="AH281"/>
      <c r="AI281"/>
      <c r="AJ281"/>
    </row>
    <row r="282" spans="1:36" x14ac:dyDescent="0.2">
      <c r="A282"/>
      <c r="B282"/>
      <c r="C282"/>
      <c r="D282"/>
      <c r="E282"/>
      <c r="F282"/>
      <c r="G282"/>
      <c r="H282"/>
      <c r="I282"/>
      <c r="J282"/>
      <c r="K282"/>
      <c r="L282"/>
      <c r="M282"/>
      <c r="N282"/>
      <c r="O282"/>
      <c r="P282"/>
      <c r="Q282"/>
      <c r="R282"/>
      <c r="S282"/>
      <c r="T282"/>
      <c r="U282"/>
      <c r="V282"/>
      <c r="W282"/>
      <c r="X282" s="232"/>
      <c r="Y282" s="232"/>
      <c r="Z282" s="232"/>
      <c r="AA282"/>
      <c r="AB282"/>
      <c r="AC282"/>
      <c r="AD282"/>
      <c r="AE282"/>
      <c r="AF282"/>
      <c r="AG282"/>
      <c r="AH282"/>
      <c r="AI282"/>
      <c r="AJ282"/>
    </row>
    <row r="283" spans="1:36" x14ac:dyDescent="0.2">
      <c r="A283"/>
      <c r="B283"/>
      <c r="C283"/>
      <c r="D283"/>
      <c r="E283"/>
      <c r="F283"/>
      <c r="G283"/>
      <c r="H283"/>
      <c r="I283"/>
      <c r="J283"/>
      <c r="K283"/>
      <c r="L283"/>
      <c r="M283"/>
      <c r="N283"/>
      <c r="O283"/>
      <c r="P283"/>
      <c r="Q283"/>
      <c r="R283"/>
      <c r="S283"/>
      <c r="T283"/>
      <c r="U283"/>
      <c r="V283"/>
      <c r="W283"/>
      <c r="X283" s="232"/>
      <c r="Y283" s="232"/>
      <c r="Z283" s="232"/>
      <c r="AA283"/>
      <c r="AB283"/>
      <c r="AC283"/>
      <c r="AD283"/>
      <c r="AE283"/>
      <c r="AF283"/>
      <c r="AG283"/>
      <c r="AH283"/>
      <c r="AI283"/>
      <c r="AJ283"/>
    </row>
    <row r="284" spans="1:36" x14ac:dyDescent="0.2">
      <c r="A284"/>
      <c r="B284"/>
      <c r="C284"/>
      <c r="D284"/>
      <c r="E284"/>
      <c r="F284"/>
      <c r="G284"/>
      <c r="H284"/>
      <c r="I284"/>
      <c r="J284"/>
      <c r="K284"/>
      <c r="L284"/>
      <c r="M284"/>
      <c r="N284"/>
      <c r="O284"/>
      <c r="P284"/>
      <c r="Q284"/>
      <c r="R284"/>
      <c r="S284"/>
      <c r="T284"/>
      <c r="U284"/>
      <c r="V284"/>
      <c r="W284"/>
      <c r="X284" s="232"/>
      <c r="Y284" s="232"/>
      <c r="Z284" s="232"/>
      <c r="AA284"/>
      <c r="AB284"/>
      <c r="AC284"/>
      <c r="AD284"/>
      <c r="AE284"/>
      <c r="AF284"/>
      <c r="AG284"/>
      <c r="AH284"/>
      <c r="AI284"/>
      <c r="AJ284"/>
    </row>
    <row r="285" spans="1:36" x14ac:dyDescent="0.2">
      <c r="A285"/>
      <c r="B285"/>
      <c r="C285"/>
      <c r="D285"/>
      <c r="E285"/>
      <c r="F285"/>
      <c r="G285"/>
      <c r="H285"/>
      <c r="I285"/>
      <c r="J285"/>
      <c r="K285"/>
      <c r="L285"/>
      <c r="M285"/>
      <c r="N285"/>
      <c r="O285"/>
      <c r="P285"/>
      <c r="Q285"/>
      <c r="R285"/>
      <c r="S285"/>
      <c r="T285"/>
      <c r="U285"/>
      <c r="V285"/>
      <c r="W285"/>
      <c r="X285" s="232"/>
      <c r="Y285" s="232"/>
      <c r="Z285" s="232"/>
      <c r="AA285"/>
      <c r="AB285"/>
      <c r="AC285"/>
      <c r="AD285"/>
      <c r="AE285"/>
      <c r="AF285"/>
      <c r="AG285"/>
      <c r="AH285"/>
      <c r="AI285"/>
      <c r="AJ285"/>
    </row>
    <row r="286" spans="1:36" x14ac:dyDescent="0.2">
      <c r="A286"/>
      <c r="B286"/>
      <c r="C286"/>
      <c r="D286"/>
      <c r="E286"/>
      <c r="F286"/>
      <c r="G286"/>
      <c r="H286"/>
      <c r="I286"/>
      <c r="J286"/>
      <c r="K286"/>
      <c r="L286"/>
      <c r="M286"/>
      <c r="N286"/>
      <c r="O286"/>
      <c r="P286"/>
      <c r="Q286"/>
      <c r="R286"/>
      <c r="S286"/>
      <c r="T286"/>
      <c r="U286"/>
      <c r="V286"/>
      <c r="W286"/>
      <c r="X286" s="232"/>
      <c r="Y286" s="232"/>
      <c r="Z286" s="232"/>
      <c r="AA286"/>
      <c r="AB286"/>
      <c r="AC286"/>
      <c r="AD286"/>
      <c r="AE286"/>
      <c r="AF286"/>
      <c r="AG286"/>
      <c r="AH286"/>
      <c r="AI286"/>
      <c r="AJ286"/>
    </row>
    <row r="287" spans="1:36" x14ac:dyDescent="0.2">
      <c r="A287"/>
      <c r="B287"/>
      <c r="C287"/>
      <c r="D287"/>
      <c r="E287"/>
      <c r="F287"/>
      <c r="G287"/>
      <c r="H287"/>
      <c r="I287"/>
      <c r="J287"/>
      <c r="K287"/>
      <c r="L287"/>
      <c r="M287"/>
      <c r="N287"/>
      <c r="O287"/>
      <c r="P287"/>
      <c r="Q287"/>
      <c r="R287"/>
      <c r="S287"/>
      <c r="T287"/>
      <c r="U287"/>
      <c r="V287"/>
      <c r="W287"/>
      <c r="X287" s="232"/>
      <c r="Y287" s="232"/>
      <c r="Z287" s="232"/>
      <c r="AA287"/>
      <c r="AB287"/>
      <c r="AC287"/>
      <c r="AD287"/>
      <c r="AE287"/>
      <c r="AF287"/>
      <c r="AG287"/>
      <c r="AH287"/>
      <c r="AI287"/>
      <c r="AJ287"/>
    </row>
    <row r="288" spans="1:36" x14ac:dyDescent="0.2">
      <c r="A288"/>
      <c r="B288"/>
      <c r="C288"/>
      <c r="D288"/>
      <c r="E288"/>
      <c r="F288"/>
      <c r="G288"/>
      <c r="H288"/>
      <c r="I288"/>
      <c r="J288"/>
      <c r="K288"/>
      <c r="L288"/>
      <c r="M288"/>
      <c r="N288"/>
      <c r="O288"/>
      <c r="P288"/>
      <c r="Q288"/>
      <c r="R288"/>
      <c r="S288"/>
      <c r="T288"/>
      <c r="U288"/>
      <c r="V288"/>
      <c r="W288"/>
      <c r="X288" s="232"/>
      <c r="Y288" s="232"/>
      <c r="Z288" s="232"/>
      <c r="AA288"/>
      <c r="AB288"/>
      <c r="AC288"/>
      <c r="AD288"/>
      <c r="AE288"/>
      <c r="AF288"/>
      <c r="AG288"/>
      <c r="AH288"/>
      <c r="AI288"/>
      <c r="AJ288"/>
    </row>
    <row r="289" spans="1:36" x14ac:dyDescent="0.2">
      <c r="A289"/>
      <c r="B289"/>
      <c r="C289"/>
      <c r="D289"/>
      <c r="E289"/>
      <c r="F289"/>
      <c r="G289"/>
      <c r="H289"/>
      <c r="I289"/>
      <c r="J289"/>
      <c r="K289"/>
      <c r="L289"/>
      <c r="M289"/>
      <c r="N289"/>
      <c r="O289"/>
      <c r="P289"/>
      <c r="Q289"/>
      <c r="R289"/>
      <c r="S289"/>
      <c r="T289"/>
      <c r="U289"/>
      <c r="V289"/>
      <c r="W289"/>
      <c r="X289" s="232"/>
      <c r="Y289" s="232"/>
      <c r="Z289" s="232"/>
      <c r="AA289"/>
      <c r="AB289"/>
      <c r="AC289"/>
      <c r="AD289"/>
      <c r="AE289"/>
      <c r="AF289"/>
      <c r="AG289"/>
      <c r="AH289"/>
      <c r="AI289"/>
      <c r="AJ289"/>
    </row>
    <row r="290" spans="1:36" x14ac:dyDescent="0.2">
      <c r="A290"/>
      <c r="B290"/>
      <c r="C290"/>
      <c r="D290"/>
      <c r="E290"/>
      <c r="F290"/>
      <c r="G290"/>
      <c r="H290"/>
      <c r="I290"/>
      <c r="J290"/>
      <c r="K290"/>
      <c r="L290"/>
      <c r="M290"/>
      <c r="N290"/>
      <c r="O290"/>
      <c r="P290"/>
      <c r="Q290"/>
      <c r="R290"/>
      <c r="S290"/>
      <c r="T290"/>
      <c r="U290"/>
      <c r="V290"/>
      <c r="W290"/>
      <c r="X290" s="232"/>
      <c r="Y290" s="232"/>
      <c r="Z290" s="232"/>
      <c r="AA290"/>
      <c r="AB290"/>
      <c r="AC290"/>
      <c r="AD290"/>
      <c r="AE290"/>
      <c r="AF290"/>
      <c r="AG290"/>
      <c r="AH290"/>
      <c r="AI290"/>
      <c r="AJ290"/>
    </row>
    <row r="291" spans="1:36" x14ac:dyDescent="0.2">
      <c r="A291"/>
      <c r="B291"/>
      <c r="C291"/>
      <c r="D291"/>
      <c r="E291"/>
      <c r="F291"/>
      <c r="G291"/>
      <c r="H291"/>
      <c r="I291"/>
      <c r="J291"/>
      <c r="K291"/>
      <c r="L291"/>
      <c r="M291"/>
      <c r="N291"/>
      <c r="O291"/>
      <c r="P291"/>
      <c r="Q291"/>
      <c r="R291"/>
      <c r="S291"/>
      <c r="T291"/>
      <c r="U291"/>
      <c r="V291"/>
      <c r="W291"/>
      <c r="X291" s="232"/>
      <c r="Y291" s="232"/>
      <c r="Z291" s="232"/>
      <c r="AA291"/>
      <c r="AB291"/>
      <c r="AC291"/>
      <c r="AD291"/>
      <c r="AE291"/>
      <c r="AF291"/>
      <c r="AG291"/>
      <c r="AH291"/>
      <c r="AI291"/>
      <c r="AJ291"/>
    </row>
    <row r="292" spans="1:36" x14ac:dyDescent="0.2">
      <c r="A292"/>
      <c r="B292"/>
      <c r="C292"/>
      <c r="D292"/>
      <c r="E292"/>
      <c r="F292"/>
      <c r="G292"/>
      <c r="H292"/>
      <c r="I292"/>
      <c r="J292"/>
      <c r="K292"/>
      <c r="L292"/>
      <c r="M292"/>
      <c r="N292"/>
      <c r="O292"/>
      <c r="P292"/>
      <c r="Q292"/>
      <c r="R292"/>
      <c r="S292"/>
      <c r="T292"/>
      <c r="U292"/>
      <c r="V292"/>
      <c r="W292"/>
      <c r="X292" s="232"/>
      <c r="Y292" s="232"/>
      <c r="Z292" s="232"/>
      <c r="AA292"/>
      <c r="AB292"/>
      <c r="AC292"/>
      <c r="AD292"/>
      <c r="AE292"/>
      <c r="AF292"/>
      <c r="AG292"/>
      <c r="AH292"/>
      <c r="AI292"/>
      <c r="AJ292"/>
    </row>
    <row r="293" spans="1:36" x14ac:dyDescent="0.2">
      <c r="A293"/>
      <c r="B293"/>
      <c r="C293"/>
      <c r="D293"/>
      <c r="E293"/>
      <c r="F293"/>
      <c r="G293"/>
      <c r="H293"/>
      <c r="I293"/>
      <c r="J293"/>
      <c r="K293"/>
      <c r="L293"/>
      <c r="M293"/>
      <c r="N293"/>
      <c r="O293"/>
      <c r="P293"/>
      <c r="Q293"/>
      <c r="R293"/>
      <c r="S293"/>
      <c r="T293"/>
      <c r="U293"/>
      <c r="V293"/>
      <c r="W293"/>
      <c r="X293" s="232"/>
      <c r="Y293" s="232"/>
      <c r="Z293" s="232"/>
      <c r="AA293"/>
      <c r="AB293"/>
      <c r="AC293"/>
      <c r="AD293"/>
      <c r="AE293"/>
      <c r="AF293"/>
      <c r="AG293"/>
      <c r="AH293"/>
      <c r="AI293"/>
      <c r="AJ293"/>
    </row>
    <row r="294" spans="1:36" x14ac:dyDescent="0.2">
      <c r="A294"/>
      <c r="B294"/>
      <c r="C294"/>
      <c r="D294"/>
      <c r="E294"/>
      <c r="F294"/>
      <c r="G294"/>
      <c r="H294"/>
      <c r="I294"/>
      <c r="J294"/>
      <c r="K294"/>
      <c r="L294"/>
      <c r="M294"/>
      <c r="N294"/>
      <c r="O294"/>
      <c r="P294"/>
      <c r="Q294"/>
      <c r="R294"/>
      <c r="S294"/>
      <c r="T294"/>
      <c r="U294"/>
      <c r="V294"/>
      <c r="W294"/>
      <c r="X294" s="232"/>
      <c r="Y294" s="232"/>
      <c r="Z294" s="232"/>
      <c r="AA294"/>
      <c r="AB294"/>
      <c r="AC294"/>
      <c r="AD294"/>
      <c r="AE294"/>
      <c r="AF294"/>
      <c r="AG294"/>
      <c r="AH294"/>
      <c r="AI294"/>
      <c r="AJ294"/>
    </row>
    <row r="295" spans="1:36" x14ac:dyDescent="0.2">
      <c r="A295"/>
      <c r="B295"/>
      <c r="C295"/>
      <c r="D295"/>
      <c r="E295"/>
      <c r="F295"/>
      <c r="G295"/>
      <c r="H295"/>
      <c r="I295"/>
      <c r="J295"/>
      <c r="K295"/>
      <c r="L295"/>
      <c r="M295"/>
      <c r="N295"/>
      <c r="O295"/>
      <c r="P295"/>
      <c r="Q295"/>
      <c r="R295"/>
      <c r="S295"/>
      <c r="T295"/>
      <c r="U295"/>
      <c r="V295"/>
      <c r="W295"/>
      <c r="X295" s="232"/>
      <c r="Y295" s="232"/>
      <c r="Z295" s="232"/>
      <c r="AA295"/>
      <c r="AB295"/>
      <c r="AC295"/>
      <c r="AD295"/>
      <c r="AE295"/>
      <c r="AF295"/>
      <c r="AG295"/>
      <c r="AH295"/>
      <c r="AI295"/>
      <c r="AJ295"/>
    </row>
    <row r="296" spans="1:36" x14ac:dyDescent="0.2">
      <c r="A296"/>
      <c r="B296"/>
      <c r="C296"/>
      <c r="D296"/>
      <c r="E296"/>
      <c r="F296"/>
      <c r="G296"/>
      <c r="H296"/>
      <c r="I296"/>
      <c r="J296"/>
      <c r="K296"/>
      <c r="L296"/>
      <c r="M296"/>
      <c r="N296"/>
      <c r="O296"/>
      <c r="P296"/>
      <c r="Q296"/>
      <c r="R296"/>
      <c r="S296"/>
      <c r="T296"/>
      <c r="U296"/>
      <c r="V296"/>
      <c r="W296"/>
      <c r="X296" s="232"/>
      <c r="Y296" s="232"/>
      <c r="Z296" s="232"/>
      <c r="AA296"/>
      <c r="AB296"/>
      <c r="AC296"/>
      <c r="AD296"/>
      <c r="AE296"/>
      <c r="AF296"/>
      <c r="AG296"/>
      <c r="AH296"/>
      <c r="AI296"/>
      <c r="AJ296"/>
    </row>
    <row r="297" spans="1:36" x14ac:dyDescent="0.2">
      <c r="A297"/>
      <c r="B297"/>
      <c r="C297"/>
      <c r="D297"/>
      <c r="E297"/>
      <c r="F297"/>
      <c r="G297"/>
      <c r="H297"/>
      <c r="I297"/>
      <c r="J297"/>
      <c r="K297"/>
      <c r="L297"/>
      <c r="M297"/>
      <c r="N297"/>
      <c r="O297"/>
      <c r="P297"/>
      <c r="Q297"/>
      <c r="R297"/>
      <c r="S297"/>
      <c r="T297"/>
      <c r="U297"/>
      <c r="V297"/>
      <c r="W297"/>
      <c r="X297" s="232"/>
      <c r="Y297" s="232"/>
      <c r="Z297" s="232"/>
      <c r="AA297"/>
      <c r="AB297"/>
      <c r="AC297"/>
      <c r="AD297"/>
      <c r="AE297"/>
      <c r="AF297"/>
      <c r="AG297"/>
      <c r="AH297"/>
      <c r="AI297"/>
      <c r="AJ297"/>
    </row>
    <row r="298" spans="1:36" x14ac:dyDescent="0.2">
      <c r="A298"/>
      <c r="B298"/>
      <c r="C298"/>
      <c r="D298"/>
      <c r="E298"/>
      <c r="F298"/>
      <c r="G298"/>
      <c r="H298"/>
      <c r="I298"/>
      <c r="J298"/>
      <c r="K298"/>
      <c r="L298"/>
      <c r="M298"/>
      <c r="N298"/>
      <c r="O298"/>
      <c r="P298"/>
      <c r="Q298"/>
      <c r="R298"/>
      <c r="S298"/>
      <c r="T298"/>
      <c r="U298"/>
      <c r="V298"/>
      <c r="W298"/>
      <c r="X298" s="232"/>
      <c r="Y298" s="232"/>
      <c r="Z298" s="232"/>
      <c r="AA298"/>
      <c r="AB298"/>
      <c r="AC298"/>
      <c r="AD298"/>
      <c r="AE298"/>
      <c r="AF298"/>
      <c r="AG298"/>
      <c r="AH298"/>
      <c r="AI298"/>
      <c r="AJ298"/>
    </row>
    <row r="299" spans="1:36" x14ac:dyDescent="0.2">
      <c r="A299"/>
      <c r="B299"/>
      <c r="C299"/>
      <c r="D299"/>
      <c r="E299"/>
      <c r="F299"/>
      <c r="G299"/>
      <c r="H299"/>
      <c r="I299"/>
      <c r="J299"/>
      <c r="K299"/>
      <c r="L299"/>
      <c r="M299"/>
      <c r="N299"/>
      <c r="O299"/>
      <c r="P299"/>
      <c r="Q299"/>
      <c r="R299"/>
      <c r="S299"/>
      <c r="T299"/>
      <c r="U299"/>
      <c r="V299"/>
      <c r="W299"/>
      <c r="X299" s="232"/>
      <c r="Y299" s="232"/>
      <c r="Z299" s="232"/>
      <c r="AA299"/>
      <c r="AB299"/>
      <c r="AC299"/>
      <c r="AD299"/>
      <c r="AE299"/>
      <c r="AF299"/>
      <c r="AG299"/>
      <c r="AH299"/>
      <c r="AI299"/>
      <c r="AJ299"/>
    </row>
    <row r="300" spans="1:36" x14ac:dyDescent="0.2">
      <c r="A300"/>
      <c r="B300"/>
      <c r="C300"/>
      <c r="D300"/>
      <c r="E300"/>
      <c r="F300"/>
      <c r="G300"/>
      <c r="H300"/>
      <c r="I300"/>
      <c r="J300"/>
      <c r="K300"/>
      <c r="L300"/>
      <c r="M300"/>
      <c r="N300"/>
      <c r="O300"/>
      <c r="P300"/>
      <c r="Q300"/>
      <c r="R300"/>
      <c r="S300"/>
      <c r="T300"/>
      <c r="U300"/>
      <c r="V300"/>
      <c r="W300"/>
      <c r="X300" s="232"/>
      <c r="Y300" s="232"/>
      <c r="Z300" s="232"/>
      <c r="AA300"/>
      <c r="AB300"/>
      <c r="AC300"/>
      <c r="AD300"/>
      <c r="AE300"/>
      <c r="AF300"/>
      <c r="AG300"/>
      <c r="AH300"/>
      <c r="AI300"/>
      <c r="AJ300"/>
    </row>
    <row r="301" spans="1:36" x14ac:dyDescent="0.2">
      <c r="A301"/>
      <c r="B301"/>
      <c r="C301"/>
      <c r="D301"/>
      <c r="E301"/>
      <c r="F301"/>
      <c r="G301"/>
      <c r="H301"/>
      <c r="I301"/>
      <c r="J301"/>
      <c r="K301"/>
      <c r="L301"/>
      <c r="M301"/>
      <c r="N301"/>
      <c r="O301"/>
      <c r="P301"/>
      <c r="Q301"/>
      <c r="R301"/>
      <c r="S301"/>
      <c r="T301"/>
      <c r="U301"/>
      <c r="V301"/>
      <c r="W301"/>
      <c r="X301" s="232"/>
      <c r="Y301" s="232"/>
      <c r="Z301" s="232"/>
      <c r="AA301"/>
      <c r="AB301"/>
      <c r="AC301"/>
      <c r="AD301"/>
      <c r="AE301"/>
      <c r="AF301"/>
      <c r="AG301"/>
      <c r="AH301"/>
      <c r="AI301"/>
      <c r="AJ301"/>
    </row>
    <row r="302" spans="1:36" x14ac:dyDescent="0.2">
      <c r="A302"/>
      <c r="B302"/>
      <c r="C302"/>
      <c r="D302"/>
      <c r="E302"/>
      <c r="F302"/>
      <c r="G302"/>
      <c r="H302"/>
      <c r="I302"/>
      <c r="J302"/>
      <c r="K302"/>
      <c r="L302"/>
      <c r="M302"/>
      <c r="N302"/>
      <c r="O302"/>
      <c r="P302"/>
      <c r="Q302"/>
      <c r="R302"/>
      <c r="S302"/>
      <c r="T302"/>
      <c r="U302"/>
      <c r="V302"/>
      <c r="W302"/>
      <c r="X302" s="232"/>
      <c r="Y302" s="232"/>
      <c r="Z302" s="232"/>
      <c r="AA302"/>
      <c r="AB302"/>
      <c r="AC302"/>
      <c r="AD302"/>
      <c r="AE302"/>
      <c r="AF302"/>
      <c r="AG302"/>
      <c r="AH302"/>
      <c r="AI302"/>
      <c r="AJ302"/>
    </row>
    <row r="303" spans="1:36" x14ac:dyDescent="0.2">
      <c r="A303"/>
      <c r="B303"/>
      <c r="C303"/>
      <c r="D303"/>
      <c r="E303"/>
      <c r="F303"/>
      <c r="G303"/>
      <c r="H303"/>
      <c r="I303"/>
      <c r="J303"/>
      <c r="K303"/>
      <c r="L303"/>
      <c r="M303"/>
      <c r="N303"/>
      <c r="O303"/>
      <c r="P303"/>
      <c r="Q303"/>
      <c r="R303"/>
      <c r="S303"/>
      <c r="T303"/>
      <c r="U303"/>
      <c r="V303"/>
      <c r="W303"/>
      <c r="X303" s="232"/>
      <c r="Y303" s="232"/>
      <c r="Z303" s="232"/>
      <c r="AA303"/>
      <c r="AB303"/>
      <c r="AC303"/>
      <c r="AD303"/>
      <c r="AE303"/>
      <c r="AF303"/>
      <c r="AG303"/>
      <c r="AH303"/>
      <c r="AI303"/>
      <c r="AJ303"/>
    </row>
    <row r="304" spans="1:36" x14ac:dyDescent="0.2">
      <c r="A304"/>
      <c r="B304"/>
      <c r="C304"/>
      <c r="D304"/>
      <c r="E304"/>
      <c r="F304"/>
      <c r="G304"/>
      <c r="H304"/>
      <c r="I304"/>
      <c r="J304"/>
      <c r="K304"/>
      <c r="L304"/>
      <c r="M304"/>
      <c r="N304"/>
      <c r="O304"/>
      <c r="P304"/>
      <c r="Q304"/>
      <c r="R304"/>
      <c r="S304"/>
      <c r="T304"/>
      <c r="U304"/>
      <c r="V304"/>
      <c r="W304"/>
      <c r="X304" s="232"/>
      <c r="Y304" s="232"/>
      <c r="Z304" s="232"/>
      <c r="AA304"/>
      <c r="AB304"/>
      <c r="AC304"/>
      <c r="AD304"/>
      <c r="AE304"/>
      <c r="AF304"/>
      <c r="AG304"/>
      <c r="AH304"/>
      <c r="AI304"/>
      <c r="AJ304"/>
    </row>
    <row r="305" spans="1:36" x14ac:dyDescent="0.2">
      <c r="A305"/>
      <c r="B305"/>
      <c r="C305"/>
      <c r="D305"/>
      <c r="E305"/>
      <c r="F305"/>
      <c r="G305"/>
      <c r="H305"/>
      <c r="I305"/>
      <c r="J305"/>
      <c r="K305"/>
      <c r="L305"/>
      <c r="M305"/>
      <c r="N305"/>
      <c r="O305"/>
      <c r="P305"/>
      <c r="Q305"/>
      <c r="R305"/>
      <c r="S305"/>
      <c r="T305"/>
      <c r="U305"/>
      <c r="V305"/>
      <c r="W305"/>
      <c r="X305" s="232"/>
      <c r="Y305" s="232"/>
      <c r="Z305" s="232"/>
      <c r="AA305"/>
      <c r="AB305"/>
      <c r="AC305"/>
      <c r="AD305"/>
      <c r="AE305"/>
      <c r="AF305"/>
      <c r="AG305"/>
      <c r="AH305"/>
      <c r="AI305"/>
      <c r="AJ305"/>
    </row>
    <row r="306" spans="1:36" x14ac:dyDescent="0.2">
      <c r="A306"/>
      <c r="B306"/>
      <c r="C306"/>
      <c r="D306"/>
      <c r="E306"/>
      <c r="F306"/>
      <c r="G306"/>
      <c r="H306"/>
      <c r="I306"/>
      <c r="J306"/>
      <c r="K306"/>
      <c r="L306"/>
      <c r="M306"/>
      <c r="N306"/>
      <c r="O306"/>
      <c r="P306"/>
      <c r="Q306"/>
      <c r="R306"/>
      <c r="S306"/>
      <c r="T306"/>
      <c r="U306"/>
      <c r="V306"/>
      <c r="W306"/>
      <c r="X306" s="232"/>
      <c r="Y306" s="232"/>
      <c r="Z306" s="232"/>
      <c r="AA306"/>
      <c r="AB306"/>
      <c r="AC306"/>
      <c r="AD306"/>
      <c r="AE306"/>
      <c r="AF306"/>
      <c r="AG306"/>
      <c r="AH306"/>
      <c r="AI306"/>
      <c r="AJ306"/>
    </row>
    <row r="307" spans="1:36" x14ac:dyDescent="0.2">
      <c r="A307"/>
      <c r="B307"/>
      <c r="C307"/>
      <c r="D307"/>
      <c r="E307"/>
      <c r="F307"/>
      <c r="G307"/>
      <c r="H307"/>
      <c r="I307"/>
      <c r="J307"/>
      <c r="K307"/>
      <c r="L307"/>
      <c r="M307"/>
      <c r="N307"/>
      <c r="O307"/>
      <c r="P307"/>
      <c r="Q307"/>
      <c r="R307"/>
      <c r="S307"/>
      <c r="T307"/>
      <c r="U307"/>
      <c r="V307"/>
      <c r="W307"/>
      <c r="X307" s="232"/>
      <c r="Y307" s="232"/>
      <c r="Z307" s="232"/>
      <c r="AA307"/>
      <c r="AB307"/>
      <c r="AC307"/>
      <c r="AD307"/>
      <c r="AE307"/>
      <c r="AF307"/>
      <c r="AG307"/>
      <c r="AH307"/>
      <c r="AI307"/>
      <c r="AJ307"/>
    </row>
    <row r="308" spans="1:36" x14ac:dyDescent="0.2">
      <c r="A308"/>
      <c r="B308"/>
      <c r="C308"/>
      <c r="D308"/>
      <c r="E308"/>
      <c r="F308"/>
      <c r="G308"/>
      <c r="H308"/>
      <c r="I308"/>
      <c r="J308"/>
      <c r="K308"/>
      <c r="L308"/>
      <c r="M308"/>
      <c r="N308"/>
      <c r="O308"/>
      <c r="P308"/>
      <c r="Q308"/>
      <c r="R308"/>
      <c r="S308"/>
      <c r="T308"/>
      <c r="U308"/>
      <c r="V308"/>
      <c r="W308"/>
      <c r="X308" s="232"/>
      <c r="Y308" s="232"/>
      <c r="Z308" s="232"/>
      <c r="AA308"/>
      <c r="AB308"/>
      <c r="AC308"/>
      <c r="AD308"/>
      <c r="AE308"/>
      <c r="AF308"/>
      <c r="AG308"/>
      <c r="AH308"/>
      <c r="AI308"/>
      <c r="AJ308"/>
    </row>
    <row r="309" spans="1:36" x14ac:dyDescent="0.2">
      <c r="A309"/>
      <c r="B309"/>
      <c r="C309"/>
      <c r="D309"/>
      <c r="E309"/>
      <c r="F309"/>
      <c r="G309"/>
      <c r="H309"/>
      <c r="I309"/>
      <c r="J309"/>
      <c r="K309"/>
      <c r="L309"/>
      <c r="M309"/>
      <c r="N309"/>
      <c r="O309"/>
      <c r="P309"/>
      <c r="Q309"/>
      <c r="R309"/>
      <c r="S309"/>
      <c r="T309"/>
      <c r="U309"/>
      <c r="V309"/>
      <c r="W309"/>
      <c r="X309" s="232"/>
      <c r="Y309" s="232"/>
      <c r="Z309" s="232"/>
      <c r="AA309"/>
      <c r="AB309"/>
      <c r="AC309"/>
      <c r="AD309"/>
      <c r="AE309"/>
      <c r="AF309"/>
      <c r="AG309"/>
      <c r="AH309"/>
      <c r="AI309"/>
      <c r="AJ309"/>
    </row>
    <row r="310" spans="1:36" x14ac:dyDescent="0.2">
      <c r="A310"/>
      <c r="B310"/>
      <c r="C310"/>
      <c r="D310"/>
      <c r="E310"/>
      <c r="F310"/>
      <c r="G310"/>
      <c r="H310"/>
      <c r="I310"/>
      <c r="J310"/>
      <c r="K310"/>
      <c r="L310"/>
      <c r="M310"/>
      <c r="N310"/>
      <c r="O310"/>
      <c r="P310"/>
      <c r="Q310"/>
      <c r="R310"/>
      <c r="S310"/>
      <c r="T310"/>
      <c r="U310"/>
      <c r="V310"/>
      <c r="W310"/>
      <c r="X310" s="232"/>
      <c r="Y310" s="232"/>
      <c r="Z310" s="232"/>
      <c r="AA310"/>
      <c r="AB310"/>
      <c r="AC310"/>
      <c r="AD310"/>
      <c r="AE310"/>
      <c r="AF310"/>
      <c r="AG310"/>
      <c r="AH310"/>
      <c r="AI310"/>
      <c r="AJ310"/>
    </row>
    <row r="311" spans="1:36" x14ac:dyDescent="0.2">
      <c r="A311"/>
      <c r="B311"/>
      <c r="C311"/>
      <c r="D311"/>
      <c r="E311"/>
      <c r="F311"/>
      <c r="G311"/>
      <c r="H311"/>
      <c r="I311"/>
      <c r="J311"/>
      <c r="K311"/>
      <c r="L311"/>
      <c r="M311"/>
      <c r="N311"/>
      <c r="O311"/>
      <c r="P311"/>
      <c r="Q311"/>
      <c r="R311"/>
      <c r="S311"/>
      <c r="T311"/>
      <c r="U311"/>
      <c r="V311"/>
      <c r="W311"/>
      <c r="X311" s="232"/>
      <c r="Y311" s="232"/>
      <c r="Z311" s="232"/>
      <c r="AA311"/>
      <c r="AB311"/>
      <c r="AC311"/>
      <c r="AD311"/>
      <c r="AE311"/>
      <c r="AF311"/>
      <c r="AG311"/>
      <c r="AH311"/>
      <c r="AI311"/>
      <c r="AJ311"/>
    </row>
    <row r="312" spans="1:36" x14ac:dyDescent="0.2">
      <c r="A312"/>
      <c r="B312"/>
      <c r="C312"/>
      <c r="D312"/>
      <c r="E312"/>
      <c r="F312"/>
      <c r="G312"/>
      <c r="H312"/>
      <c r="I312"/>
      <c r="J312"/>
      <c r="K312"/>
      <c r="L312"/>
      <c r="M312"/>
      <c r="N312"/>
      <c r="O312"/>
      <c r="P312"/>
      <c r="Q312"/>
      <c r="R312"/>
      <c r="S312"/>
      <c r="T312"/>
      <c r="U312"/>
      <c r="V312"/>
      <c r="W312"/>
      <c r="X312" s="232"/>
      <c r="Y312" s="232"/>
      <c r="Z312" s="232"/>
      <c r="AA312"/>
      <c r="AB312"/>
      <c r="AC312"/>
      <c r="AD312"/>
      <c r="AE312"/>
      <c r="AF312"/>
      <c r="AG312"/>
      <c r="AH312"/>
      <c r="AI312"/>
      <c r="AJ312"/>
    </row>
    <row r="313" spans="1:36" x14ac:dyDescent="0.2">
      <c r="A313"/>
      <c r="B313"/>
      <c r="C313"/>
      <c r="D313"/>
      <c r="E313"/>
      <c r="F313"/>
      <c r="G313"/>
      <c r="H313"/>
      <c r="I313"/>
      <c r="J313"/>
      <c r="K313"/>
      <c r="L313"/>
      <c r="M313"/>
      <c r="N313"/>
      <c r="O313"/>
      <c r="P313"/>
      <c r="Q313"/>
      <c r="R313"/>
      <c r="S313"/>
      <c r="T313"/>
      <c r="U313"/>
      <c r="V313"/>
      <c r="W313"/>
      <c r="X313" s="232"/>
      <c r="Y313" s="232"/>
      <c r="Z313" s="232"/>
      <c r="AA313"/>
      <c r="AB313"/>
      <c r="AC313"/>
      <c r="AD313"/>
      <c r="AE313"/>
      <c r="AF313"/>
      <c r="AG313"/>
      <c r="AH313"/>
      <c r="AI313"/>
      <c r="AJ313"/>
    </row>
    <row r="314" spans="1:36" x14ac:dyDescent="0.2">
      <c r="A314"/>
      <c r="B314"/>
      <c r="C314"/>
      <c r="D314"/>
      <c r="E314"/>
      <c r="F314"/>
      <c r="G314"/>
      <c r="H314"/>
      <c r="I314"/>
      <c r="J314"/>
      <c r="K314"/>
      <c r="L314"/>
      <c r="M314"/>
      <c r="N314"/>
      <c r="O314"/>
      <c r="P314"/>
      <c r="Q314"/>
      <c r="R314"/>
      <c r="S314"/>
      <c r="T314"/>
      <c r="U314"/>
      <c r="V314"/>
      <c r="W314"/>
      <c r="X314" s="232"/>
      <c r="Y314" s="232"/>
      <c r="Z314" s="232"/>
      <c r="AA314"/>
      <c r="AB314"/>
      <c r="AC314"/>
      <c r="AD314"/>
      <c r="AE314"/>
      <c r="AF314"/>
      <c r="AG314"/>
      <c r="AH314"/>
      <c r="AI314"/>
      <c r="AJ314"/>
    </row>
    <row r="315" spans="1:36" x14ac:dyDescent="0.2">
      <c r="A315"/>
      <c r="B315"/>
      <c r="C315"/>
      <c r="D315"/>
      <c r="E315"/>
      <c r="F315"/>
      <c r="G315"/>
      <c r="H315"/>
      <c r="I315"/>
      <c r="J315"/>
      <c r="K315"/>
      <c r="L315"/>
      <c r="M315"/>
      <c r="N315"/>
      <c r="O315"/>
      <c r="P315"/>
      <c r="Q315"/>
      <c r="R315"/>
      <c r="S315"/>
      <c r="T315"/>
      <c r="U315"/>
      <c r="V315"/>
      <c r="W315"/>
      <c r="X315" s="232"/>
      <c r="Y315" s="232"/>
      <c r="Z315" s="232"/>
      <c r="AA315"/>
      <c r="AB315"/>
      <c r="AC315"/>
      <c r="AD315"/>
      <c r="AE315"/>
      <c r="AF315"/>
      <c r="AG315"/>
      <c r="AH315"/>
      <c r="AI315"/>
      <c r="AJ315"/>
    </row>
    <row r="316" spans="1:36" x14ac:dyDescent="0.2">
      <c r="A316"/>
      <c r="B316"/>
      <c r="C316"/>
      <c r="D316"/>
      <c r="E316"/>
      <c r="F316"/>
      <c r="G316"/>
      <c r="H316"/>
      <c r="I316"/>
      <c r="J316"/>
      <c r="K316"/>
      <c r="L316"/>
      <c r="M316"/>
      <c r="N316"/>
      <c r="O316"/>
      <c r="P316"/>
      <c r="Q316"/>
      <c r="R316"/>
      <c r="S316"/>
      <c r="T316"/>
      <c r="U316"/>
      <c r="V316"/>
      <c r="W316"/>
      <c r="X316" s="232"/>
      <c r="Y316" s="232"/>
      <c r="Z316" s="232"/>
      <c r="AA316"/>
      <c r="AB316"/>
      <c r="AC316"/>
      <c r="AD316"/>
      <c r="AE316"/>
      <c r="AF316"/>
      <c r="AG316"/>
      <c r="AH316"/>
      <c r="AI316"/>
      <c r="AJ316"/>
    </row>
    <row r="317" spans="1:36" x14ac:dyDescent="0.2">
      <c r="A317"/>
      <c r="B317"/>
      <c r="C317"/>
      <c r="D317"/>
      <c r="E317"/>
      <c r="F317"/>
      <c r="G317"/>
      <c r="H317"/>
      <c r="I317"/>
      <c r="J317"/>
      <c r="K317"/>
      <c r="L317"/>
      <c r="M317"/>
      <c r="N317"/>
      <c r="O317"/>
      <c r="P317"/>
      <c r="Q317"/>
      <c r="R317"/>
      <c r="S317"/>
      <c r="T317"/>
      <c r="U317"/>
      <c r="V317"/>
      <c r="W317"/>
      <c r="X317" s="232"/>
      <c r="Y317" s="232"/>
      <c r="Z317" s="232"/>
      <c r="AA317"/>
      <c r="AB317"/>
      <c r="AC317"/>
      <c r="AD317"/>
      <c r="AE317"/>
      <c r="AF317"/>
      <c r="AG317"/>
      <c r="AH317"/>
      <c r="AI317"/>
      <c r="AJ317"/>
    </row>
    <row r="318" spans="1:36" x14ac:dyDescent="0.2">
      <c r="A318"/>
      <c r="B318"/>
      <c r="C318"/>
      <c r="D318"/>
      <c r="E318"/>
      <c r="F318"/>
      <c r="G318"/>
      <c r="H318"/>
      <c r="I318"/>
      <c r="J318"/>
      <c r="K318"/>
      <c r="L318"/>
      <c r="M318"/>
      <c r="N318"/>
      <c r="O318"/>
      <c r="P318"/>
      <c r="Q318"/>
      <c r="R318"/>
      <c r="S318"/>
      <c r="T318"/>
      <c r="U318"/>
      <c r="V318"/>
      <c r="W318"/>
      <c r="X318" s="232"/>
      <c r="Y318" s="232"/>
      <c r="Z318" s="232"/>
      <c r="AA318"/>
      <c r="AB318"/>
      <c r="AC318"/>
      <c r="AD318"/>
      <c r="AE318"/>
      <c r="AF318"/>
      <c r="AG318"/>
      <c r="AH318"/>
      <c r="AI318"/>
      <c r="AJ318"/>
    </row>
    <row r="319" spans="1:36" x14ac:dyDescent="0.2">
      <c r="A319"/>
      <c r="B319"/>
      <c r="C319"/>
      <c r="D319"/>
      <c r="E319"/>
      <c r="F319"/>
      <c r="G319"/>
      <c r="H319"/>
      <c r="I319"/>
      <c r="J319"/>
      <c r="K319"/>
      <c r="L319"/>
      <c r="M319"/>
      <c r="N319"/>
      <c r="O319"/>
      <c r="P319"/>
      <c r="Q319"/>
      <c r="R319"/>
      <c r="S319"/>
      <c r="T319"/>
      <c r="U319"/>
      <c r="V319"/>
      <c r="W319"/>
      <c r="X319" s="232"/>
      <c r="Y319" s="232"/>
      <c r="Z319" s="232"/>
      <c r="AA319"/>
      <c r="AB319"/>
      <c r="AC319"/>
      <c r="AD319"/>
      <c r="AE319"/>
      <c r="AF319"/>
      <c r="AG319"/>
      <c r="AH319"/>
      <c r="AI319"/>
      <c r="AJ319"/>
    </row>
    <row r="320" spans="1:36" x14ac:dyDescent="0.2">
      <c r="A320"/>
      <c r="B320"/>
      <c r="C320"/>
      <c r="D320"/>
      <c r="E320"/>
      <c r="F320"/>
      <c r="G320"/>
      <c r="H320"/>
      <c r="I320"/>
      <c r="J320"/>
      <c r="K320"/>
      <c r="L320"/>
      <c r="M320"/>
      <c r="N320"/>
      <c r="O320"/>
      <c r="P320"/>
      <c r="Q320"/>
      <c r="R320"/>
      <c r="S320"/>
      <c r="T320"/>
      <c r="U320"/>
      <c r="V320"/>
      <c r="W320"/>
      <c r="X320" s="232"/>
      <c r="Y320" s="232"/>
      <c r="Z320" s="232"/>
      <c r="AA320"/>
      <c r="AB320"/>
      <c r="AC320"/>
      <c r="AD320"/>
      <c r="AE320"/>
      <c r="AF320"/>
      <c r="AG320"/>
      <c r="AH320"/>
      <c r="AI320"/>
      <c r="AJ320"/>
    </row>
    <row r="321" spans="1:36" x14ac:dyDescent="0.2">
      <c r="A321"/>
      <c r="B321"/>
      <c r="C321"/>
      <c r="D321"/>
      <c r="E321"/>
      <c r="F321"/>
      <c r="G321"/>
      <c r="H321"/>
      <c r="I321"/>
      <c r="J321"/>
      <c r="K321"/>
      <c r="L321"/>
      <c r="M321"/>
      <c r="N321"/>
      <c r="O321"/>
      <c r="P321"/>
      <c r="Q321"/>
      <c r="R321"/>
      <c r="S321"/>
      <c r="T321"/>
      <c r="U321"/>
      <c r="V321"/>
      <c r="W321"/>
      <c r="X321" s="232"/>
      <c r="Y321" s="232"/>
      <c r="Z321" s="232"/>
      <c r="AA321"/>
      <c r="AB321"/>
      <c r="AC321"/>
      <c r="AD321"/>
      <c r="AE321"/>
      <c r="AF321"/>
      <c r="AG321"/>
      <c r="AH321"/>
      <c r="AI321"/>
      <c r="AJ321"/>
    </row>
    <row r="322" spans="1:36" x14ac:dyDescent="0.2">
      <c r="A322"/>
      <c r="B322"/>
      <c r="C322"/>
      <c r="D322"/>
      <c r="E322"/>
      <c r="F322"/>
      <c r="G322"/>
      <c r="H322"/>
      <c r="I322"/>
      <c r="J322"/>
      <c r="K322"/>
      <c r="L322"/>
      <c r="M322"/>
      <c r="N322"/>
      <c r="O322"/>
      <c r="P322"/>
      <c r="Q322"/>
      <c r="R322"/>
      <c r="S322"/>
      <c r="T322"/>
      <c r="U322"/>
      <c r="V322"/>
      <c r="W322"/>
      <c r="X322" s="232"/>
      <c r="Y322" s="232"/>
      <c r="Z322" s="232"/>
      <c r="AA322"/>
      <c r="AB322"/>
      <c r="AC322"/>
      <c r="AD322"/>
      <c r="AE322"/>
      <c r="AF322"/>
      <c r="AG322"/>
      <c r="AH322"/>
      <c r="AI322"/>
      <c r="AJ322"/>
    </row>
    <row r="323" spans="1:36" x14ac:dyDescent="0.2">
      <c r="A323"/>
      <c r="B323"/>
      <c r="C323"/>
      <c r="D323"/>
      <c r="E323"/>
      <c r="F323"/>
      <c r="G323"/>
      <c r="H323"/>
      <c r="I323"/>
      <c r="J323"/>
      <c r="K323"/>
      <c r="L323"/>
      <c r="M323"/>
      <c r="N323"/>
      <c r="O323"/>
      <c r="P323"/>
      <c r="Q323"/>
      <c r="R323"/>
      <c r="S323"/>
      <c r="T323"/>
      <c r="U323"/>
      <c r="V323"/>
      <c r="W323"/>
      <c r="X323" s="232"/>
      <c r="Y323" s="232"/>
      <c r="Z323" s="232"/>
      <c r="AA323"/>
      <c r="AB323"/>
      <c r="AC323"/>
      <c r="AD323"/>
      <c r="AE323"/>
      <c r="AF323"/>
      <c r="AG323"/>
      <c r="AH323"/>
      <c r="AI323"/>
      <c r="AJ323"/>
    </row>
    <row r="324" spans="1:36" x14ac:dyDescent="0.2">
      <c r="A324"/>
      <c r="B324"/>
      <c r="C324"/>
      <c r="D324"/>
      <c r="E324"/>
      <c r="F324"/>
      <c r="G324"/>
      <c r="H324"/>
      <c r="I324"/>
      <c r="J324"/>
      <c r="K324"/>
      <c r="L324"/>
      <c r="M324"/>
      <c r="N324"/>
      <c r="O324"/>
      <c r="P324"/>
      <c r="Q324"/>
      <c r="R324"/>
      <c r="S324"/>
      <c r="T324"/>
      <c r="U324"/>
      <c r="V324"/>
      <c r="W324"/>
      <c r="X324" s="232"/>
      <c r="Y324" s="232"/>
      <c r="Z324" s="232"/>
      <c r="AA324"/>
      <c r="AB324"/>
      <c r="AC324"/>
      <c r="AD324"/>
      <c r="AE324"/>
      <c r="AF324"/>
      <c r="AG324"/>
      <c r="AH324"/>
      <c r="AI324"/>
      <c r="AJ324"/>
    </row>
    <row r="325" spans="1:36" x14ac:dyDescent="0.2">
      <c r="A325"/>
      <c r="B325"/>
      <c r="C325"/>
      <c r="D325"/>
      <c r="E325"/>
      <c r="F325"/>
      <c r="G325"/>
      <c r="H325"/>
      <c r="I325"/>
      <c r="J325"/>
      <c r="K325"/>
      <c r="L325"/>
      <c r="M325"/>
      <c r="N325"/>
      <c r="O325"/>
      <c r="P325"/>
      <c r="Q325"/>
      <c r="R325"/>
      <c r="S325"/>
      <c r="T325"/>
      <c r="U325"/>
      <c r="V325"/>
      <c r="W325"/>
      <c r="X325" s="232"/>
      <c r="Y325" s="232"/>
      <c r="Z325" s="232"/>
      <c r="AA325"/>
      <c r="AB325"/>
      <c r="AC325"/>
      <c r="AD325"/>
      <c r="AE325"/>
      <c r="AF325"/>
      <c r="AG325"/>
      <c r="AH325"/>
      <c r="AI325"/>
      <c r="AJ325"/>
    </row>
    <row r="326" spans="1:36" x14ac:dyDescent="0.2">
      <c r="A326"/>
      <c r="B326"/>
      <c r="C326"/>
      <c r="D326"/>
      <c r="E326"/>
      <c r="F326"/>
      <c r="G326"/>
      <c r="H326"/>
      <c r="I326"/>
      <c r="J326"/>
      <c r="K326"/>
      <c r="L326"/>
      <c r="M326"/>
      <c r="N326"/>
      <c r="O326"/>
      <c r="P326"/>
      <c r="Q326"/>
      <c r="R326"/>
      <c r="S326"/>
      <c r="T326"/>
      <c r="U326"/>
      <c r="V326"/>
      <c r="W326"/>
      <c r="X326" s="232"/>
      <c r="Y326" s="232"/>
      <c r="Z326" s="232"/>
      <c r="AA326"/>
      <c r="AB326"/>
      <c r="AC326"/>
      <c r="AD326"/>
      <c r="AE326"/>
      <c r="AF326"/>
      <c r="AG326"/>
      <c r="AH326"/>
      <c r="AI326"/>
      <c r="AJ326"/>
    </row>
    <row r="327" spans="1:36" x14ac:dyDescent="0.2">
      <c r="A327"/>
      <c r="B327"/>
      <c r="C327"/>
      <c r="D327"/>
      <c r="E327"/>
      <c r="F327"/>
      <c r="G327"/>
      <c r="H327"/>
      <c r="I327"/>
      <c r="J327"/>
      <c r="K327"/>
      <c r="L327"/>
      <c r="M327"/>
      <c r="N327"/>
      <c r="O327"/>
      <c r="P327"/>
      <c r="Q327"/>
      <c r="R327"/>
      <c r="S327"/>
      <c r="T327"/>
      <c r="U327"/>
      <c r="V327"/>
      <c r="W327"/>
      <c r="X327" s="232"/>
      <c r="Y327" s="232"/>
      <c r="Z327" s="232"/>
      <c r="AA327"/>
      <c r="AB327"/>
      <c r="AC327"/>
      <c r="AD327"/>
      <c r="AE327"/>
      <c r="AF327"/>
      <c r="AG327"/>
      <c r="AH327"/>
      <c r="AI327"/>
      <c r="AJ327"/>
    </row>
    <row r="328" spans="1:36" x14ac:dyDescent="0.2">
      <c r="A328"/>
      <c r="B328"/>
      <c r="C328"/>
      <c r="D328"/>
      <c r="E328"/>
      <c r="F328"/>
      <c r="G328"/>
      <c r="H328"/>
      <c r="I328"/>
      <c r="J328"/>
      <c r="K328"/>
      <c r="L328"/>
      <c r="M328"/>
      <c r="N328"/>
      <c r="O328"/>
      <c r="P328"/>
      <c r="Q328"/>
      <c r="R328"/>
      <c r="S328"/>
      <c r="T328"/>
      <c r="U328"/>
      <c r="V328"/>
      <c r="W328"/>
      <c r="X328" s="232"/>
      <c r="Y328" s="232"/>
      <c r="Z328" s="232"/>
      <c r="AA328"/>
      <c r="AB328"/>
      <c r="AC328"/>
      <c r="AD328"/>
      <c r="AE328"/>
      <c r="AF328"/>
      <c r="AG328"/>
      <c r="AH328"/>
      <c r="AI328"/>
      <c r="AJ328"/>
    </row>
    <row r="329" spans="1:36" x14ac:dyDescent="0.2">
      <c r="A329"/>
      <c r="B329"/>
      <c r="C329"/>
      <c r="D329"/>
      <c r="E329"/>
      <c r="F329"/>
      <c r="G329"/>
      <c r="H329"/>
      <c r="I329"/>
      <c r="J329"/>
      <c r="K329"/>
      <c r="L329"/>
      <c r="M329"/>
      <c r="N329"/>
      <c r="O329"/>
      <c r="P329"/>
      <c r="Q329"/>
      <c r="R329"/>
      <c r="S329"/>
      <c r="T329"/>
      <c r="U329"/>
      <c r="V329"/>
      <c r="W329"/>
      <c r="X329" s="232"/>
      <c r="Y329" s="232"/>
      <c r="Z329" s="232"/>
      <c r="AA329"/>
      <c r="AB329"/>
      <c r="AC329"/>
      <c r="AD329"/>
      <c r="AE329"/>
      <c r="AF329"/>
      <c r="AG329"/>
      <c r="AH329"/>
      <c r="AI329"/>
      <c r="AJ329"/>
    </row>
    <row r="330" spans="1:36" x14ac:dyDescent="0.2">
      <c r="A330"/>
      <c r="B330"/>
      <c r="C330"/>
      <c r="D330"/>
      <c r="E330"/>
      <c r="F330"/>
      <c r="G330"/>
      <c r="H330"/>
      <c r="I330"/>
      <c r="J330"/>
      <c r="K330"/>
      <c r="L330"/>
      <c r="M330"/>
      <c r="N330"/>
      <c r="O330"/>
      <c r="P330"/>
      <c r="Q330"/>
      <c r="R330"/>
      <c r="S330"/>
      <c r="T330"/>
      <c r="U330"/>
      <c r="V330"/>
      <c r="W330"/>
      <c r="X330" s="232"/>
      <c r="Y330" s="232"/>
      <c r="Z330" s="232"/>
      <c r="AA330"/>
      <c r="AB330"/>
      <c r="AC330"/>
      <c r="AD330"/>
      <c r="AE330"/>
      <c r="AF330"/>
      <c r="AG330"/>
      <c r="AH330"/>
      <c r="AI330"/>
      <c r="AJ330"/>
    </row>
    <row r="331" spans="1:36" x14ac:dyDescent="0.2">
      <c r="A331"/>
      <c r="B331"/>
      <c r="C331"/>
      <c r="D331"/>
      <c r="E331"/>
      <c r="F331"/>
      <c r="G331"/>
      <c r="H331"/>
      <c r="I331"/>
      <c r="J331"/>
      <c r="K331"/>
      <c r="L331"/>
      <c r="M331"/>
      <c r="N331"/>
      <c r="O331"/>
      <c r="P331"/>
      <c r="Q331"/>
      <c r="R331"/>
      <c r="S331"/>
      <c r="T331"/>
      <c r="U331"/>
      <c r="V331"/>
      <c r="W331"/>
      <c r="X331" s="232"/>
      <c r="Y331" s="232"/>
      <c r="Z331" s="232"/>
      <c r="AA331"/>
      <c r="AB331"/>
      <c r="AC331"/>
      <c r="AD331"/>
      <c r="AE331"/>
      <c r="AF331"/>
      <c r="AG331"/>
      <c r="AH331"/>
      <c r="AI331"/>
      <c r="AJ331"/>
    </row>
    <row r="332" spans="1:36" x14ac:dyDescent="0.2">
      <c r="A332"/>
      <c r="B332"/>
      <c r="C332"/>
      <c r="D332"/>
      <c r="E332"/>
      <c r="F332"/>
      <c r="G332"/>
      <c r="H332"/>
      <c r="I332"/>
      <c r="J332"/>
      <c r="K332"/>
      <c r="L332"/>
      <c r="M332"/>
      <c r="N332"/>
      <c r="O332"/>
      <c r="P332"/>
      <c r="Q332"/>
      <c r="R332"/>
      <c r="S332"/>
      <c r="T332"/>
      <c r="U332"/>
      <c r="V332"/>
      <c r="W332"/>
      <c r="X332" s="232"/>
      <c r="Y332" s="232"/>
      <c r="Z332" s="232"/>
      <c r="AA332"/>
      <c r="AB332"/>
      <c r="AC332"/>
      <c r="AD332"/>
      <c r="AE332"/>
      <c r="AF332"/>
      <c r="AG332"/>
      <c r="AH332"/>
      <c r="AI332"/>
      <c r="AJ332"/>
    </row>
    <row r="333" spans="1:36" x14ac:dyDescent="0.2">
      <c r="A333"/>
      <c r="B333"/>
      <c r="C333"/>
      <c r="D333"/>
      <c r="E333"/>
      <c r="F333"/>
      <c r="G333"/>
      <c r="H333"/>
      <c r="I333"/>
      <c r="J333"/>
      <c r="K333"/>
      <c r="L333"/>
      <c r="M333"/>
      <c r="N333"/>
      <c r="O333"/>
      <c r="P333"/>
      <c r="Q333"/>
      <c r="R333"/>
      <c r="S333"/>
      <c r="T333"/>
      <c r="U333"/>
      <c r="V333"/>
      <c r="W333"/>
      <c r="X333" s="232"/>
      <c r="Y333" s="232"/>
      <c r="Z333" s="232"/>
      <c r="AA333"/>
      <c r="AB333"/>
      <c r="AC333"/>
      <c r="AD333"/>
      <c r="AE333"/>
      <c r="AF333"/>
      <c r="AG333"/>
      <c r="AH333"/>
      <c r="AI333"/>
      <c r="AJ333"/>
    </row>
    <row r="334" spans="1:36" x14ac:dyDescent="0.2">
      <c r="A334"/>
      <c r="B334"/>
      <c r="C334"/>
      <c r="D334"/>
      <c r="E334"/>
      <c r="F334"/>
      <c r="G334"/>
      <c r="H334"/>
      <c r="I334"/>
      <c r="J334"/>
      <c r="K334"/>
      <c r="L334"/>
      <c r="M334"/>
      <c r="N334"/>
      <c r="O334"/>
      <c r="P334"/>
      <c r="Q334"/>
      <c r="R334"/>
      <c r="S334"/>
      <c r="T334"/>
      <c r="U334"/>
      <c r="V334"/>
      <c r="W334"/>
      <c r="X334" s="232"/>
      <c r="Y334" s="232"/>
      <c r="Z334" s="232"/>
      <c r="AA334"/>
      <c r="AB334"/>
      <c r="AC334"/>
      <c r="AD334"/>
      <c r="AE334"/>
      <c r="AF334"/>
      <c r="AG334"/>
      <c r="AH334"/>
      <c r="AI334"/>
      <c r="AJ334"/>
    </row>
    <row r="335" spans="1:36" x14ac:dyDescent="0.2">
      <c r="A335"/>
      <c r="B335"/>
      <c r="C335"/>
      <c r="D335"/>
      <c r="E335"/>
      <c r="F335"/>
      <c r="G335"/>
      <c r="H335"/>
      <c r="I335"/>
      <c r="J335"/>
      <c r="K335"/>
      <c r="L335"/>
      <c r="M335"/>
      <c r="N335"/>
      <c r="O335"/>
      <c r="P335"/>
      <c r="Q335"/>
      <c r="R335"/>
      <c r="S335"/>
      <c r="T335"/>
      <c r="U335"/>
      <c r="V335"/>
      <c r="W335"/>
      <c r="X335" s="232"/>
      <c r="Y335" s="232"/>
      <c r="Z335" s="232"/>
      <c r="AA335"/>
      <c r="AB335"/>
      <c r="AC335"/>
      <c r="AD335"/>
      <c r="AE335"/>
      <c r="AF335"/>
      <c r="AG335"/>
      <c r="AH335"/>
      <c r="AI335"/>
      <c r="AJ335"/>
    </row>
    <row r="336" spans="1:36" x14ac:dyDescent="0.2">
      <c r="A336"/>
      <c r="B336"/>
      <c r="C336"/>
      <c r="D336"/>
      <c r="E336"/>
      <c r="F336"/>
      <c r="G336"/>
      <c r="H336"/>
      <c r="I336"/>
      <c r="J336"/>
      <c r="K336"/>
      <c r="L336"/>
      <c r="M336"/>
      <c r="N336"/>
      <c r="O336"/>
      <c r="P336"/>
      <c r="Q336"/>
      <c r="R336"/>
      <c r="S336"/>
      <c r="T336"/>
      <c r="U336"/>
      <c r="V336"/>
      <c r="W336"/>
      <c r="X336" s="232"/>
      <c r="Y336" s="232"/>
      <c r="Z336" s="232"/>
      <c r="AA336"/>
      <c r="AB336"/>
      <c r="AC336"/>
      <c r="AD336"/>
      <c r="AE336"/>
      <c r="AF336"/>
      <c r="AG336"/>
      <c r="AH336"/>
      <c r="AI336"/>
      <c r="AJ336"/>
    </row>
    <row r="337" spans="1:36" x14ac:dyDescent="0.2">
      <c r="A337"/>
      <c r="B337"/>
      <c r="C337"/>
      <c r="D337"/>
      <c r="E337"/>
      <c r="F337"/>
      <c r="G337"/>
      <c r="H337"/>
      <c r="I337"/>
      <c r="J337"/>
      <c r="K337"/>
      <c r="L337"/>
      <c r="M337"/>
      <c r="N337"/>
      <c r="O337"/>
      <c r="P337"/>
      <c r="Q337"/>
      <c r="R337"/>
      <c r="S337"/>
      <c r="T337"/>
      <c r="U337"/>
      <c r="V337"/>
      <c r="W337"/>
      <c r="X337" s="232"/>
      <c r="Y337" s="232"/>
      <c r="Z337" s="232"/>
      <c r="AA337"/>
      <c r="AB337"/>
      <c r="AC337"/>
      <c r="AD337"/>
      <c r="AE337"/>
      <c r="AF337"/>
      <c r="AG337"/>
      <c r="AH337"/>
      <c r="AI337"/>
      <c r="AJ337"/>
    </row>
    <row r="338" spans="1:36" x14ac:dyDescent="0.2">
      <c r="A338"/>
      <c r="B338"/>
      <c r="C338"/>
      <c r="D338"/>
      <c r="E338"/>
      <c r="F338"/>
      <c r="G338"/>
      <c r="H338"/>
      <c r="I338"/>
      <c r="J338"/>
      <c r="K338"/>
      <c r="L338"/>
      <c r="M338"/>
      <c r="N338"/>
      <c r="O338"/>
      <c r="P338"/>
      <c r="Q338"/>
      <c r="R338"/>
      <c r="S338"/>
      <c r="T338"/>
      <c r="U338"/>
      <c r="V338"/>
      <c r="W338"/>
      <c r="X338" s="232"/>
      <c r="Y338" s="232"/>
      <c r="Z338" s="232"/>
      <c r="AA338"/>
      <c r="AB338"/>
      <c r="AC338"/>
      <c r="AD338"/>
      <c r="AE338"/>
      <c r="AF338"/>
      <c r="AG338"/>
      <c r="AH338"/>
      <c r="AI338"/>
      <c r="AJ338"/>
    </row>
    <row r="339" spans="1:36" x14ac:dyDescent="0.2">
      <c r="A339"/>
      <c r="B339"/>
      <c r="C339"/>
      <c r="D339"/>
      <c r="E339"/>
      <c r="F339"/>
      <c r="G339"/>
      <c r="H339"/>
      <c r="I339"/>
      <c r="J339"/>
      <c r="K339"/>
      <c r="L339"/>
      <c r="M339"/>
      <c r="N339"/>
      <c r="O339"/>
      <c r="P339"/>
      <c r="Q339"/>
      <c r="R339"/>
      <c r="S339"/>
      <c r="T339"/>
      <c r="U339"/>
      <c r="V339"/>
      <c r="W339"/>
      <c r="X339" s="232"/>
      <c r="Y339" s="232"/>
      <c r="Z339" s="232"/>
      <c r="AA339"/>
      <c r="AB339"/>
      <c r="AC339"/>
      <c r="AD339"/>
      <c r="AE339"/>
      <c r="AF339"/>
      <c r="AG339"/>
      <c r="AH339"/>
      <c r="AI339"/>
      <c r="AJ339"/>
    </row>
    <row r="340" spans="1:36" x14ac:dyDescent="0.2">
      <c r="A340"/>
      <c r="B340"/>
      <c r="C340"/>
      <c r="D340"/>
      <c r="E340"/>
      <c r="F340"/>
      <c r="G340"/>
      <c r="H340"/>
      <c r="I340"/>
      <c r="J340"/>
      <c r="K340"/>
      <c r="L340"/>
      <c r="M340"/>
      <c r="N340"/>
      <c r="O340"/>
      <c r="P340"/>
      <c r="Q340"/>
      <c r="R340"/>
      <c r="S340"/>
      <c r="T340"/>
      <c r="U340"/>
      <c r="V340"/>
      <c r="W340"/>
      <c r="X340" s="232"/>
      <c r="Y340" s="232"/>
      <c r="Z340" s="232"/>
      <c r="AA340"/>
      <c r="AB340"/>
      <c r="AC340"/>
      <c r="AD340"/>
      <c r="AE340"/>
      <c r="AF340"/>
      <c r="AG340"/>
      <c r="AH340"/>
      <c r="AI340"/>
      <c r="AJ340"/>
    </row>
    <row r="341" spans="1:36" x14ac:dyDescent="0.2">
      <c r="A341"/>
      <c r="B341"/>
      <c r="C341"/>
      <c r="D341"/>
      <c r="E341"/>
      <c r="F341"/>
      <c r="G341"/>
      <c r="H341"/>
      <c r="I341"/>
      <c r="J341"/>
      <c r="K341"/>
      <c r="L341"/>
      <c r="M341"/>
      <c r="N341"/>
      <c r="O341"/>
      <c r="P341"/>
      <c r="Q341"/>
      <c r="R341"/>
      <c r="S341"/>
      <c r="T341"/>
      <c r="U341"/>
      <c r="V341"/>
      <c r="W341"/>
      <c r="X341" s="232"/>
      <c r="Y341" s="232"/>
      <c r="Z341" s="232"/>
      <c r="AA341"/>
      <c r="AB341"/>
      <c r="AC341"/>
      <c r="AD341"/>
      <c r="AE341"/>
      <c r="AF341"/>
      <c r="AG341"/>
      <c r="AH341"/>
      <c r="AI341"/>
      <c r="AJ341"/>
    </row>
    <row r="342" spans="1:36" x14ac:dyDescent="0.2">
      <c r="A342"/>
      <c r="B342"/>
      <c r="C342"/>
      <c r="D342"/>
      <c r="E342"/>
      <c r="F342"/>
      <c r="G342"/>
      <c r="H342"/>
      <c r="I342"/>
      <c r="J342"/>
      <c r="K342"/>
      <c r="L342"/>
      <c r="M342"/>
      <c r="N342"/>
      <c r="O342"/>
      <c r="P342"/>
      <c r="Q342"/>
      <c r="R342"/>
      <c r="S342"/>
      <c r="T342"/>
      <c r="U342"/>
      <c r="V342"/>
      <c r="W342"/>
      <c r="X342" s="232"/>
      <c r="Y342" s="232"/>
      <c r="Z342" s="232"/>
      <c r="AA342"/>
      <c r="AB342"/>
      <c r="AC342"/>
      <c r="AD342"/>
      <c r="AE342"/>
      <c r="AF342"/>
      <c r="AG342"/>
      <c r="AH342"/>
      <c r="AI342"/>
      <c r="AJ342"/>
    </row>
    <row r="343" spans="1:36" x14ac:dyDescent="0.2">
      <c r="A343"/>
      <c r="B343"/>
      <c r="C343"/>
      <c r="D343"/>
      <c r="E343"/>
      <c r="F343"/>
      <c r="G343"/>
      <c r="H343"/>
      <c r="I343"/>
      <c r="J343"/>
      <c r="K343"/>
      <c r="L343"/>
      <c r="M343"/>
      <c r="N343"/>
      <c r="O343"/>
      <c r="P343"/>
      <c r="Q343"/>
      <c r="R343"/>
      <c r="S343"/>
      <c r="T343"/>
      <c r="U343"/>
      <c r="V343"/>
      <c r="W343"/>
      <c r="X343" s="232"/>
      <c r="Y343" s="232"/>
      <c r="Z343" s="232"/>
      <c r="AA343"/>
      <c r="AB343"/>
      <c r="AC343"/>
      <c r="AD343"/>
      <c r="AE343"/>
      <c r="AF343"/>
      <c r="AG343"/>
      <c r="AH343"/>
      <c r="AI343"/>
      <c r="AJ343"/>
    </row>
    <row r="344" spans="1:36" x14ac:dyDescent="0.2">
      <c r="A344"/>
      <c r="B344"/>
      <c r="C344"/>
      <c r="D344"/>
      <c r="E344"/>
      <c r="F344"/>
      <c r="G344"/>
      <c r="H344"/>
      <c r="I344"/>
      <c r="J344"/>
      <c r="K344"/>
      <c r="L344"/>
      <c r="M344"/>
      <c r="N344"/>
      <c r="O344"/>
      <c r="P344"/>
      <c r="Q344"/>
      <c r="R344"/>
      <c r="S344"/>
      <c r="T344"/>
      <c r="U344"/>
      <c r="V344"/>
      <c r="W344"/>
      <c r="X344" s="232"/>
      <c r="Y344" s="232"/>
      <c r="Z344" s="232"/>
      <c r="AA344"/>
      <c r="AB344"/>
      <c r="AC344"/>
      <c r="AD344"/>
      <c r="AE344"/>
      <c r="AF344"/>
      <c r="AG344"/>
      <c r="AH344"/>
      <c r="AI344"/>
      <c r="AJ344"/>
    </row>
    <row r="345" spans="1:36" x14ac:dyDescent="0.2">
      <c r="A345"/>
      <c r="B345"/>
      <c r="C345"/>
      <c r="D345"/>
      <c r="E345"/>
      <c r="F345"/>
      <c r="G345"/>
      <c r="H345"/>
      <c r="I345"/>
      <c r="J345"/>
      <c r="K345"/>
      <c r="L345"/>
      <c r="M345"/>
      <c r="N345"/>
      <c r="O345"/>
      <c r="P345"/>
      <c r="Q345"/>
      <c r="R345"/>
      <c r="S345"/>
      <c r="T345"/>
      <c r="U345"/>
      <c r="V345"/>
      <c r="W345"/>
      <c r="X345" s="232"/>
      <c r="Y345" s="232"/>
      <c r="Z345" s="232"/>
      <c r="AA345"/>
      <c r="AB345"/>
      <c r="AC345"/>
      <c r="AD345"/>
      <c r="AE345"/>
      <c r="AF345"/>
      <c r="AG345"/>
      <c r="AH345"/>
      <c r="AI345"/>
      <c r="AJ345"/>
    </row>
    <row r="346" spans="1:36" x14ac:dyDescent="0.2">
      <c r="A346"/>
      <c r="B346"/>
      <c r="C346"/>
      <c r="D346"/>
      <c r="E346"/>
      <c r="F346"/>
      <c r="G346"/>
      <c r="H346"/>
      <c r="I346"/>
      <c r="J346"/>
      <c r="K346"/>
      <c r="L346"/>
      <c r="M346"/>
      <c r="N346"/>
      <c r="O346"/>
      <c r="P346"/>
      <c r="Q346"/>
      <c r="R346"/>
      <c r="S346"/>
      <c r="T346"/>
      <c r="U346"/>
      <c r="V346"/>
      <c r="W346"/>
      <c r="X346" s="232"/>
      <c r="Y346" s="232"/>
      <c r="Z346" s="232"/>
      <c r="AA346"/>
      <c r="AB346"/>
      <c r="AC346"/>
      <c r="AD346"/>
      <c r="AE346"/>
      <c r="AF346"/>
      <c r="AG346"/>
      <c r="AH346"/>
      <c r="AI346"/>
      <c r="AJ346"/>
    </row>
    <row r="347" spans="1:36" x14ac:dyDescent="0.2">
      <c r="A347"/>
      <c r="B347"/>
      <c r="C347"/>
      <c r="D347"/>
      <c r="E347"/>
      <c r="F347"/>
      <c r="G347"/>
      <c r="H347"/>
      <c r="I347"/>
      <c r="J347"/>
      <c r="K347"/>
      <c r="L347"/>
      <c r="M347"/>
      <c r="N347"/>
      <c r="O347"/>
      <c r="P347"/>
      <c r="Q347"/>
      <c r="R347"/>
      <c r="S347"/>
      <c r="T347"/>
      <c r="U347"/>
      <c r="V347"/>
      <c r="W347"/>
      <c r="X347" s="232"/>
      <c r="Y347" s="232"/>
      <c r="Z347" s="232"/>
      <c r="AA347"/>
      <c r="AB347"/>
      <c r="AC347"/>
      <c r="AD347"/>
      <c r="AE347"/>
      <c r="AF347"/>
      <c r="AG347"/>
      <c r="AH347"/>
      <c r="AI347"/>
      <c r="AJ347"/>
    </row>
    <row r="348" spans="1:36" x14ac:dyDescent="0.2">
      <c r="A348"/>
      <c r="B348"/>
      <c r="C348"/>
      <c r="D348"/>
      <c r="E348"/>
      <c r="F348"/>
      <c r="G348"/>
      <c r="H348"/>
      <c r="I348"/>
      <c r="J348"/>
      <c r="K348"/>
      <c r="L348"/>
      <c r="M348"/>
      <c r="N348"/>
      <c r="O348"/>
      <c r="P348"/>
      <c r="Q348"/>
      <c r="R348"/>
      <c r="S348"/>
      <c r="T348"/>
      <c r="U348"/>
      <c r="V348"/>
      <c r="W348"/>
      <c r="X348" s="232"/>
      <c r="Y348" s="232"/>
      <c r="Z348" s="232"/>
      <c r="AA348"/>
      <c r="AB348"/>
      <c r="AC348"/>
      <c r="AD348"/>
      <c r="AE348"/>
      <c r="AF348"/>
      <c r="AG348"/>
      <c r="AH348"/>
      <c r="AI348"/>
      <c r="AJ348"/>
    </row>
    <row r="349" spans="1:36" x14ac:dyDescent="0.2">
      <c r="A349"/>
      <c r="B349"/>
      <c r="C349"/>
      <c r="D349"/>
      <c r="E349"/>
      <c r="F349"/>
      <c r="G349"/>
      <c r="H349"/>
      <c r="I349"/>
      <c r="J349"/>
      <c r="K349"/>
      <c r="L349"/>
      <c r="M349"/>
      <c r="N349"/>
      <c r="O349"/>
      <c r="P349"/>
      <c r="Q349"/>
      <c r="R349"/>
      <c r="S349"/>
      <c r="T349"/>
      <c r="U349"/>
      <c r="V349"/>
      <c r="W349"/>
      <c r="X349" s="232"/>
      <c r="Y349" s="232"/>
      <c r="Z349" s="232"/>
      <c r="AA349"/>
      <c r="AB349"/>
      <c r="AC349"/>
      <c r="AD349"/>
      <c r="AE349"/>
      <c r="AF349"/>
      <c r="AG349"/>
      <c r="AH349"/>
      <c r="AI349"/>
      <c r="AJ349"/>
    </row>
    <row r="350" spans="1:36" x14ac:dyDescent="0.2">
      <c r="A350"/>
      <c r="B350"/>
      <c r="C350"/>
      <c r="D350"/>
      <c r="E350"/>
      <c r="F350"/>
      <c r="G350"/>
      <c r="H350"/>
      <c r="I350"/>
      <c r="J350"/>
      <c r="K350"/>
      <c r="L350"/>
      <c r="M350"/>
      <c r="N350"/>
      <c r="O350"/>
      <c r="P350"/>
      <c r="Q350"/>
      <c r="R350"/>
      <c r="S350"/>
      <c r="T350"/>
      <c r="U350"/>
      <c r="V350"/>
      <c r="W350"/>
      <c r="X350" s="232"/>
      <c r="Y350" s="232"/>
      <c r="Z350" s="232"/>
      <c r="AA350"/>
      <c r="AB350"/>
      <c r="AC350"/>
      <c r="AD350"/>
      <c r="AE350"/>
      <c r="AF350"/>
      <c r="AG350"/>
      <c r="AH350"/>
      <c r="AI350"/>
      <c r="AJ350"/>
    </row>
    <row r="351" spans="1:36" x14ac:dyDescent="0.2">
      <c r="A351"/>
      <c r="B351"/>
      <c r="C351"/>
      <c r="D351"/>
      <c r="E351"/>
      <c r="F351"/>
      <c r="G351"/>
      <c r="H351"/>
      <c r="I351"/>
      <c r="J351"/>
      <c r="K351"/>
      <c r="L351"/>
      <c r="M351"/>
      <c r="N351"/>
      <c r="O351"/>
      <c r="P351"/>
      <c r="Q351"/>
      <c r="R351"/>
      <c r="S351"/>
      <c r="T351"/>
      <c r="U351"/>
      <c r="V351"/>
      <c r="W351"/>
      <c r="X351" s="232"/>
      <c r="Y351" s="232"/>
      <c r="Z351" s="232"/>
      <c r="AA351"/>
      <c r="AB351"/>
      <c r="AC351"/>
      <c r="AD351"/>
      <c r="AE351"/>
      <c r="AF351"/>
      <c r="AG351"/>
      <c r="AH351"/>
      <c r="AI351"/>
      <c r="AJ351"/>
    </row>
    <row r="352" spans="1:36" x14ac:dyDescent="0.2">
      <c r="A352"/>
      <c r="B352"/>
      <c r="C352"/>
      <c r="D352"/>
      <c r="E352"/>
      <c r="F352"/>
      <c r="G352"/>
      <c r="H352"/>
      <c r="I352"/>
      <c r="J352"/>
      <c r="K352"/>
      <c r="L352"/>
      <c r="M352"/>
      <c r="N352"/>
      <c r="O352"/>
      <c r="P352"/>
      <c r="Q352"/>
      <c r="R352"/>
      <c r="S352"/>
      <c r="T352"/>
      <c r="U352"/>
      <c r="V352"/>
      <c r="W352"/>
      <c r="X352" s="232"/>
      <c r="Y352" s="232"/>
      <c r="Z352" s="232"/>
      <c r="AA352"/>
      <c r="AB352"/>
      <c r="AC352"/>
      <c r="AD352"/>
      <c r="AE352"/>
      <c r="AF352"/>
      <c r="AG352"/>
      <c r="AH352"/>
      <c r="AI352"/>
      <c r="AJ352"/>
    </row>
    <row r="353" spans="1:36" x14ac:dyDescent="0.2">
      <c r="A353"/>
      <c r="B353"/>
      <c r="C353"/>
      <c r="D353"/>
      <c r="E353"/>
      <c r="F353"/>
      <c r="G353"/>
      <c r="H353"/>
      <c r="I353"/>
      <c r="J353"/>
      <c r="K353"/>
      <c r="L353"/>
      <c r="M353"/>
      <c r="N353"/>
      <c r="O353"/>
      <c r="P353"/>
      <c r="Q353"/>
      <c r="R353"/>
      <c r="S353"/>
      <c r="T353"/>
      <c r="U353"/>
      <c r="V353"/>
      <c r="W353"/>
      <c r="X353" s="232"/>
      <c r="Y353" s="232"/>
      <c r="Z353" s="232"/>
      <c r="AA353"/>
      <c r="AB353"/>
      <c r="AC353"/>
      <c r="AD353"/>
      <c r="AE353"/>
      <c r="AF353"/>
      <c r="AG353"/>
      <c r="AH353"/>
      <c r="AI353"/>
      <c r="AJ353"/>
    </row>
    <row r="354" spans="1:36" x14ac:dyDescent="0.2">
      <c r="A354"/>
      <c r="B354"/>
      <c r="C354"/>
      <c r="D354"/>
      <c r="E354"/>
      <c r="F354"/>
      <c r="G354"/>
      <c r="H354"/>
      <c r="I354"/>
      <c r="J354"/>
      <c r="K354"/>
      <c r="L354"/>
      <c r="M354"/>
      <c r="N354"/>
      <c r="O354"/>
      <c r="P354"/>
      <c r="Q354"/>
      <c r="R354"/>
      <c r="S354"/>
      <c r="T354"/>
      <c r="U354"/>
      <c r="V354"/>
      <c r="W354"/>
      <c r="X354" s="232"/>
      <c r="Y354" s="232"/>
      <c r="Z354" s="232"/>
      <c r="AA354"/>
      <c r="AB354"/>
      <c r="AC354"/>
      <c r="AD354"/>
      <c r="AE354"/>
      <c r="AF354"/>
      <c r="AG354"/>
      <c r="AH354"/>
      <c r="AI354"/>
      <c r="AJ354"/>
    </row>
    <row r="355" spans="1:36" x14ac:dyDescent="0.2">
      <c r="A355"/>
      <c r="B355"/>
      <c r="C355"/>
      <c r="D355"/>
      <c r="E355"/>
      <c r="F355"/>
      <c r="G355"/>
      <c r="H355"/>
      <c r="I355"/>
      <c r="J355"/>
      <c r="K355"/>
      <c r="L355"/>
      <c r="M355"/>
      <c r="N355"/>
      <c r="O355"/>
      <c r="P355"/>
      <c r="Q355"/>
      <c r="R355"/>
      <c r="S355"/>
      <c r="T355"/>
      <c r="U355"/>
      <c r="V355"/>
      <c r="W355"/>
      <c r="X355" s="232"/>
      <c r="Y355" s="232"/>
      <c r="Z355" s="232"/>
      <c r="AA355"/>
      <c r="AB355"/>
      <c r="AC355"/>
      <c r="AD355"/>
      <c r="AE355"/>
      <c r="AF355"/>
      <c r="AG355"/>
      <c r="AH355"/>
      <c r="AI355"/>
      <c r="AJ355"/>
    </row>
    <row r="356" spans="1:36" x14ac:dyDescent="0.2">
      <c r="A356"/>
      <c r="B356"/>
      <c r="C356"/>
      <c r="D356"/>
      <c r="E356"/>
      <c r="F356"/>
      <c r="G356"/>
      <c r="H356"/>
      <c r="I356"/>
      <c r="J356"/>
      <c r="K356"/>
      <c r="L356"/>
      <c r="M356"/>
      <c r="N356"/>
      <c r="O356"/>
      <c r="P356"/>
      <c r="Q356"/>
      <c r="R356"/>
      <c r="S356"/>
      <c r="T356"/>
      <c r="U356"/>
      <c r="V356"/>
      <c r="W356"/>
      <c r="X356" s="232"/>
      <c r="Y356" s="232"/>
      <c r="Z356" s="232"/>
      <c r="AA356"/>
      <c r="AB356"/>
      <c r="AC356"/>
      <c r="AD356"/>
      <c r="AE356"/>
      <c r="AF356"/>
      <c r="AG356"/>
      <c r="AH356"/>
      <c r="AI356"/>
      <c r="AJ356"/>
    </row>
    <row r="357" spans="1:36" x14ac:dyDescent="0.2">
      <c r="A357"/>
      <c r="B357"/>
      <c r="C357"/>
      <c r="D357"/>
      <c r="E357"/>
      <c r="F357"/>
      <c r="G357"/>
      <c r="H357"/>
      <c r="I357"/>
      <c r="J357"/>
      <c r="K357"/>
      <c r="L357"/>
      <c r="M357"/>
      <c r="N357"/>
      <c r="O357"/>
      <c r="P357"/>
      <c r="Q357"/>
      <c r="R357"/>
      <c r="S357"/>
      <c r="T357"/>
      <c r="U357"/>
      <c r="V357"/>
      <c r="W357"/>
      <c r="X357" s="232"/>
      <c r="Y357" s="232"/>
      <c r="Z357" s="232"/>
      <c r="AA357"/>
      <c r="AB357"/>
      <c r="AC357"/>
      <c r="AD357"/>
      <c r="AE357"/>
      <c r="AF357"/>
      <c r="AG357"/>
      <c r="AH357"/>
      <c r="AI357"/>
      <c r="AJ357"/>
    </row>
    <row r="358" spans="1:36" x14ac:dyDescent="0.2">
      <c r="A358"/>
      <c r="B358"/>
      <c r="C358"/>
      <c r="D358"/>
      <c r="E358"/>
      <c r="F358"/>
      <c r="G358"/>
      <c r="H358"/>
      <c r="I358"/>
      <c r="J358"/>
      <c r="K358"/>
      <c r="L358"/>
      <c r="M358"/>
      <c r="N358"/>
      <c r="O358"/>
      <c r="P358"/>
      <c r="Q358"/>
      <c r="R358"/>
      <c r="S358"/>
      <c r="T358"/>
      <c r="U358"/>
      <c r="V358"/>
      <c r="W358"/>
      <c r="X358" s="232"/>
      <c r="Y358" s="232"/>
      <c r="Z358" s="232"/>
      <c r="AA358"/>
      <c r="AB358"/>
      <c r="AC358"/>
      <c r="AD358"/>
      <c r="AE358"/>
      <c r="AF358"/>
      <c r="AG358"/>
      <c r="AH358"/>
      <c r="AI358"/>
      <c r="AJ358"/>
    </row>
    <row r="359" spans="1:36" x14ac:dyDescent="0.2">
      <c r="A359"/>
      <c r="B359"/>
      <c r="C359"/>
      <c r="D359"/>
      <c r="E359"/>
      <c r="F359"/>
      <c r="G359"/>
      <c r="H359"/>
      <c r="I359"/>
      <c r="J359"/>
      <c r="K359"/>
      <c r="L359"/>
      <c r="M359"/>
      <c r="N359"/>
      <c r="O359"/>
      <c r="P359"/>
      <c r="Q359"/>
      <c r="R359"/>
      <c r="S359"/>
      <c r="T359"/>
      <c r="U359"/>
      <c r="V359"/>
      <c r="W359"/>
      <c r="X359" s="232"/>
      <c r="Y359" s="232"/>
      <c r="Z359" s="232"/>
      <c r="AA359"/>
      <c r="AB359"/>
      <c r="AC359"/>
      <c r="AD359"/>
      <c r="AE359"/>
      <c r="AF359"/>
      <c r="AG359"/>
      <c r="AH359"/>
      <c r="AI359"/>
      <c r="AJ359"/>
    </row>
    <row r="360" spans="1:36" x14ac:dyDescent="0.2">
      <c r="A360"/>
      <c r="B360"/>
      <c r="C360"/>
      <c r="D360"/>
      <c r="E360"/>
      <c r="F360"/>
      <c r="G360"/>
      <c r="H360"/>
      <c r="I360"/>
      <c r="J360"/>
      <c r="K360"/>
      <c r="L360"/>
      <c r="M360"/>
      <c r="N360"/>
      <c r="O360"/>
      <c r="P360"/>
      <c r="Q360"/>
      <c r="R360"/>
      <c r="S360"/>
      <c r="T360"/>
      <c r="U360"/>
      <c r="V360"/>
      <c r="W360"/>
      <c r="X360" s="232"/>
      <c r="Y360" s="232"/>
      <c r="Z360" s="232"/>
      <c r="AA360"/>
      <c r="AB360"/>
      <c r="AC360"/>
      <c r="AD360"/>
      <c r="AE360"/>
      <c r="AF360"/>
      <c r="AG360"/>
      <c r="AH360"/>
      <c r="AI360"/>
      <c r="AJ360"/>
    </row>
    <row r="361" spans="1:36" x14ac:dyDescent="0.2">
      <c r="A361"/>
      <c r="B361"/>
      <c r="C361"/>
      <c r="D361"/>
      <c r="E361"/>
      <c r="F361"/>
      <c r="G361"/>
      <c r="H361"/>
      <c r="I361"/>
      <c r="J361"/>
      <c r="K361"/>
      <c r="L361"/>
      <c r="M361"/>
      <c r="N361"/>
      <c r="O361"/>
      <c r="P361"/>
      <c r="Q361"/>
      <c r="R361"/>
      <c r="S361"/>
      <c r="T361"/>
      <c r="U361"/>
      <c r="V361"/>
      <c r="W361"/>
      <c r="X361" s="232"/>
      <c r="Y361" s="232"/>
      <c r="Z361" s="232"/>
      <c r="AA361"/>
      <c r="AB361"/>
      <c r="AC361"/>
      <c r="AD361"/>
      <c r="AE361"/>
      <c r="AF361"/>
      <c r="AG361"/>
      <c r="AH361"/>
      <c r="AI361"/>
      <c r="AJ361"/>
    </row>
    <row r="362" spans="1:36" x14ac:dyDescent="0.2">
      <c r="A362"/>
      <c r="B362"/>
      <c r="C362"/>
      <c r="D362"/>
      <c r="E362"/>
      <c r="F362"/>
      <c r="G362"/>
      <c r="H362"/>
      <c r="I362"/>
      <c r="J362"/>
      <c r="K362"/>
      <c r="L362"/>
      <c r="M362"/>
      <c r="N362"/>
      <c r="O362"/>
      <c r="P362"/>
      <c r="Q362"/>
      <c r="R362"/>
      <c r="S362"/>
      <c r="T362"/>
      <c r="U362"/>
      <c r="V362"/>
      <c r="W362"/>
      <c r="X362" s="232"/>
      <c r="Y362" s="232"/>
      <c r="Z362" s="232"/>
      <c r="AA362"/>
      <c r="AB362"/>
      <c r="AC362"/>
      <c r="AD362"/>
      <c r="AE362"/>
      <c r="AF362"/>
      <c r="AG362"/>
      <c r="AH362"/>
      <c r="AI362"/>
      <c r="AJ362"/>
    </row>
    <row r="363" spans="1:36" x14ac:dyDescent="0.2">
      <c r="A363"/>
      <c r="B363"/>
      <c r="C363"/>
      <c r="D363"/>
      <c r="E363"/>
      <c r="F363"/>
      <c r="G363"/>
      <c r="H363"/>
      <c r="I363"/>
      <c r="J363"/>
      <c r="K363"/>
      <c r="L363"/>
      <c r="M363"/>
      <c r="N363"/>
      <c r="O363"/>
      <c r="P363"/>
      <c r="Q363"/>
      <c r="R363"/>
      <c r="S363"/>
      <c r="T363"/>
      <c r="U363"/>
      <c r="V363"/>
      <c r="W363"/>
      <c r="X363" s="232"/>
      <c r="Y363" s="232"/>
      <c r="Z363" s="232"/>
      <c r="AA363"/>
      <c r="AB363"/>
      <c r="AC363"/>
      <c r="AD363"/>
      <c r="AE363"/>
      <c r="AF363"/>
      <c r="AG363"/>
      <c r="AH363"/>
      <c r="AI363"/>
      <c r="AJ363"/>
    </row>
    <row r="364" spans="1:36" x14ac:dyDescent="0.2">
      <c r="A364"/>
      <c r="B364"/>
      <c r="C364"/>
      <c r="D364"/>
      <c r="E364"/>
      <c r="F364"/>
      <c r="G364"/>
      <c r="H364"/>
      <c r="I364"/>
      <c r="J364"/>
      <c r="K364"/>
      <c r="L364"/>
      <c r="M364"/>
      <c r="N364"/>
      <c r="O364"/>
      <c r="P364"/>
      <c r="Q364"/>
      <c r="R364"/>
      <c r="S364"/>
      <c r="T364"/>
      <c r="U364"/>
      <c r="V364"/>
      <c r="W364"/>
      <c r="X364" s="232"/>
      <c r="Y364" s="232"/>
      <c r="Z364" s="232"/>
      <c r="AA364"/>
      <c r="AB364"/>
      <c r="AC364"/>
      <c r="AD364"/>
      <c r="AE364"/>
      <c r="AF364"/>
      <c r="AG364"/>
      <c r="AH364"/>
      <c r="AI364"/>
      <c r="AJ364"/>
    </row>
    <row r="365" spans="1:36" x14ac:dyDescent="0.2">
      <c r="A365"/>
      <c r="B365"/>
      <c r="C365"/>
      <c r="D365"/>
      <c r="E365"/>
      <c r="F365"/>
      <c r="G365"/>
      <c r="H365"/>
      <c r="I365"/>
      <c r="J365"/>
      <c r="K365"/>
      <c r="L365"/>
      <c r="M365"/>
      <c r="N365"/>
      <c r="O365"/>
      <c r="P365"/>
      <c r="Q365"/>
      <c r="R365"/>
      <c r="S365"/>
      <c r="T365"/>
      <c r="U365"/>
      <c r="V365"/>
      <c r="W365"/>
      <c r="X365" s="232"/>
      <c r="Y365" s="232"/>
      <c r="Z365" s="232"/>
      <c r="AA365"/>
      <c r="AB365"/>
      <c r="AC365"/>
      <c r="AD365"/>
      <c r="AE365"/>
      <c r="AF365"/>
      <c r="AG365"/>
      <c r="AH365"/>
      <c r="AI365"/>
      <c r="AJ365"/>
    </row>
    <row r="366" spans="1:36" x14ac:dyDescent="0.2">
      <c r="A366"/>
      <c r="B366"/>
      <c r="C366"/>
      <c r="D366"/>
      <c r="E366"/>
      <c r="F366"/>
      <c r="G366"/>
      <c r="H366"/>
      <c r="I366"/>
      <c r="J366"/>
      <c r="K366"/>
      <c r="L366"/>
      <c r="M366"/>
      <c r="N366"/>
      <c r="O366"/>
      <c r="P366"/>
      <c r="Q366"/>
      <c r="R366"/>
      <c r="S366"/>
      <c r="T366"/>
      <c r="U366"/>
      <c r="V366"/>
      <c r="W366"/>
      <c r="X366" s="232"/>
      <c r="Y366" s="232"/>
      <c r="Z366" s="232"/>
      <c r="AA366"/>
      <c r="AB366"/>
      <c r="AC366"/>
      <c r="AD366"/>
      <c r="AE366"/>
      <c r="AF366"/>
      <c r="AG366"/>
      <c r="AH366"/>
      <c r="AI366"/>
      <c r="AJ366"/>
    </row>
    <row r="367" spans="1:36" x14ac:dyDescent="0.2">
      <c r="A367"/>
      <c r="B367"/>
      <c r="C367"/>
      <c r="D367"/>
      <c r="E367"/>
      <c r="F367"/>
      <c r="G367"/>
      <c r="H367"/>
      <c r="I367"/>
      <c r="J367"/>
      <c r="K367"/>
      <c r="L367"/>
      <c r="M367"/>
      <c r="N367"/>
      <c r="O367"/>
      <c r="P367"/>
      <c r="Q367"/>
      <c r="R367"/>
      <c r="S367"/>
      <c r="T367"/>
      <c r="U367"/>
      <c r="V367"/>
      <c r="W367"/>
      <c r="X367" s="232"/>
      <c r="Y367" s="232"/>
      <c r="Z367" s="232"/>
      <c r="AA367"/>
      <c r="AB367"/>
      <c r="AC367"/>
      <c r="AD367"/>
      <c r="AE367"/>
      <c r="AF367"/>
      <c r="AG367"/>
      <c r="AH367"/>
      <c r="AI367"/>
      <c r="AJ367"/>
    </row>
    <row r="368" spans="1:36" x14ac:dyDescent="0.2">
      <c r="A368"/>
      <c r="B368"/>
      <c r="C368"/>
      <c r="D368"/>
      <c r="E368"/>
      <c r="F368"/>
      <c r="G368"/>
      <c r="H368"/>
      <c r="I368"/>
      <c r="J368"/>
      <c r="K368"/>
      <c r="L368"/>
      <c r="M368"/>
      <c r="N368"/>
      <c r="O368"/>
      <c r="P368"/>
      <c r="Q368"/>
      <c r="R368"/>
      <c r="S368"/>
      <c r="T368"/>
      <c r="U368"/>
      <c r="V368"/>
      <c r="W368"/>
      <c r="X368" s="232"/>
      <c r="Y368" s="232"/>
      <c r="Z368" s="232"/>
      <c r="AA368"/>
      <c r="AB368"/>
      <c r="AC368"/>
      <c r="AD368"/>
      <c r="AE368"/>
      <c r="AF368"/>
      <c r="AG368"/>
      <c r="AH368"/>
      <c r="AI368"/>
      <c r="AJ368"/>
    </row>
    <row r="369" spans="1:36" x14ac:dyDescent="0.2">
      <c r="A369"/>
      <c r="B369"/>
      <c r="C369"/>
      <c r="D369"/>
      <c r="E369"/>
      <c r="F369"/>
      <c r="G369"/>
      <c r="H369"/>
      <c r="I369"/>
      <c r="J369"/>
      <c r="K369"/>
      <c r="L369"/>
      <c r="M369"/>
      <c r="N369"/>
      <c r="O369"/>
      <c r="P369"/>
      <c r="Q369"/>
      <c r="R369"/>
      <c r="S369"/>
      <c r="T369"/>
      <c r="U369"/>
      <c r="V369"/>
      <c r="W369"/>
      <c r="X369" s="232"/>
      <c r="Y369" s="232"/>
      <c r="Z369" s="232"/>
      <c r="AA369"/>
      <c r="AB369"/>
      <c r="AC369"/>
      <c r="AD369"/>
      <c r="AE369"/>
      <c r="AF369"/>
      <c r="AG369"/>
      <c r="AH369"/>
      <c r="AI369"/>
      <c r="AJ369"/>
    </row>
    <row r="370" spans="1:36" x14ac:dyDescent="0.2">
      <c r="A370"/>
      <c r="B370"/>
      <c r="C370"/>
      <c r="D370"/>
      <c r="E370"/>
      <c r="F370"/>
      <c r="G370"/>
      <c r="H370"/>
      <c r="I370"/>
      <c r="J370"/>
      <c r="K370"/>
      <c r="L370"/>
      <c r="M370"/>
      <c r="N370"/>
      <c r="O370"/>
      <c r="P370"/>
      <c r="Q370"/>
      <c r="R370"/>
      <c r="S370"/>
      <c r="T370"/>
      <c r="U370"/>
      <c r="V370"/>
      <c r="W370"/>
      <c r="X370" s="232"/>
      <c r="Y370" s="232"/>
      <c r="Z370" s="232"/>
      <c r="AA370"/>
      <c r="AB370"/>
      <c r="AC370"/>
      <c r="AD370"/>
      <c r="AE370"/>
      <c r="AF370"/>
      <c r="AG370"/>
      <c r="AH370"/>
      <c r="AI370"/>
      <c r="AJ370"/>
    </row>
    <row r="371" spans="1:36" x14ac:dyDescent="0.2">
      <c r="A371"/>
      <c r="B371"/>
      <c r="C371"/>
      <c r="D371"/>
      <c r="E371"/>
      <c r="F371"/>
      <c r="G371"/>
      <c r="H371"/>
      <c r="I371"/>
      <c r="J371"/>
      <c r="K371"/>
      <c r="L371"/>
      <c r="M371"/>
      <c r="N371"/>
      <c r="O371"/>
      <c r="P371"/>
      <c r="Q371"/>
      <c r="R371"/>
      <c r="S371"/>
      <c r="T371"/>
      <c r="U371"/>
      <c r="V371"/>
      <c r="W371"/>
      <c r="X371" s="232"/>
      <c r="Y371" s="232"/>
      <c r="Z371" s="232"/>
      <c r="AA371"/>
      <c r="AB371"/>
      <c r="AC371"/>
      <c r="AD371"/>
      <c r="AE371"/>
      <c r="AF371"/>
      <c r="AG371"/>
      <c r="AH371"/>
      <c r="AI371"/>
      <c r="AJ371"/>
    </row>
    <row r="372" spans="1:36" x14ac:dyDescent="0.2">
      <c r="A372"/>
      <c r="B372"/>
      <c r="C372"/>
      <c r="D372"/>
      <c r="E372"/>
      <c r="F372"/>
      <c r="G372"/>
      <c r="H372"/>
      <c r="I372"/>
      <c r="J372"/>
      <c r="K372"/>
      <c r="L372"/>
      <c r="M372"/>
      <c r="N372"/>
      <c r="O372"/>
      <c r="P372"/>
      <c r="Q372"/>
      <c r="R372"/>
      <c r="S372"/>
      <c r="T372"/>
      <c r="U372"/>
      <c r="V372"/>
      <c r="W372"/>
      <c r="X372" s="232"/>
      <c r="Y372" s="232"/>
      <c r="Z372" s="232"/>
      <c r="AA372"/>
      <c r="AB372"/>
      <c r="AC372"/>
      <c r="AD372"/>
      <c r="AE372"/>
      <c r="AF372"/>
      <c r="AG372"/>
      <c r="AH372"/>
      <c r="AI372"/>
      <c r="AJ372"/>
    </row>
    <row r="373" spans="1:36" x14ac:dyDescent="0.2">
      <c r="A373"/>
      <c r="B373"/>
      <c r="C373"/>
      <c r="D373"/>
      <c r="E373"/>
      <c r="F373"/>
      <c r="G373"/>
      <c r="H373"/>
      <c r="I373"/>
      <c r="J373"/>
      <c r="K373"/>
      <c r="L373"/>
      <c r="M373"/>
      <c r="N373"/>
      <c r="O373"/>
      <c r="P373"/>
      <c r="Q373"/>
      <c r="R373"/>
      <c r="S373"/>
      <c r="T373"/>
      <c r="U373"/>
      <c r="V373"/>
      <c r="W373"/>
      <c r="X373" s="232"/>
      <c r="Y373" s="232"/>
      <c r="Z373" s="232"/>
      <c r="AA373"/>
      <c r="AB373"/>
      <c r="AC373"/>
      <c r="AD373"/>
      <c r="AE373"/>
      <c r="AF373"/>
      <c r="AG373"/>
      <c r="AH373"/>
      <c r="AI373"/>
      <c r="AJ373"/>
    </row>
    <row r="374" spans="1:36" x14ac:dyDescent="0.2">
      <c r="A374"/>
      <c r="B374"/>
      <c r="C374"/>
      <c r="D374"/>
      <c r="E374"/>
      <c r="F374"/>
      <c r="G374"/>
      <c r="H374"/>
      <c r="I374"/>
      <c r="J374"/>
      <c r="K374"/>
      <c r="L374"/>
      <c r="M374"/>
      <c r="N374"/>
      <c r="O374"/>
      <c r="P374"/>
      <c r="Q374"/>
      <c r="R374"/>
      <c r="S374"/>
      <c r="T374"/>
      <c r="U374"/>
      <c r="V374"/>
      <c r="W374"/>
      <c r="X374" s="232"/>
      <c r="Y374" s="232"/>
      <c r="Z374" s="232"/>
      <c r="AA374"/>
      <c r="AB374"/>
      <c r="AC374"/>
      <c r="AD374"/>
      <c r="AE374"/>
      <c r="AF374"/>
      <c r="AG374"/>
      <c r="AH374"/>
      <c r="AI374"/>
      <c r="AJ374"/>
    </row>
    <row r="375" spans="1:36" x14ac:dyDescent="0.2">
      <c r="A375"/>
      <c r="B375"/>
      <c r="C375"/>
      <c r="D375"/>
      <c r="E375"/>
      <c r="F375"/>
      <c r="G375"/>
      <c r="H375"/>
      <c r="I375"/>
      <c r="J375"/>
      <c r="K375"/>
      <c r="L375"/>
      <c r="M375"/>
      <c r="N375"/>
      <c r="O375"/>
      <c r="P375"/>
      <c r="Q375"/>
      <c r="R375"/>
      <c r="S375"/>
      <c r="T375"/>
      <c r="U375"/>
      <c r="V375"/>
      <c r="W375"/>
      <c r="X375" s="232"/>
      <c r="Y375" s="232"/>
      <c r="Z375" s="232"/>
      <c r="AA375"/>
      <c r="AB375"/>
      <c r="AC375"/>
      <c r="AD375"/>
      <c r="AE375"/>
      <c r="AF375"/>
      <c r="AG375"/>
      <c r="AH375"/>
      <c r="AI375"/>
      <c r="AJ375"/>
    </row>
    <row r="376" spans="1:36" x14ac:dyDescent="0.2">
      <c r="A376"/>
      <c r="B376"/>
      <c r="C376"/>
      <c r="D376"/>
      <c r="E376"/>
      <c r="F376"/>
      <c r="G376"/>
      <c r="H376"/>
      <c r="I376"/>
      <c r="J376"/>
      <c r="K376"/>
      <c r="L376"/>
      <c r="M376"/>
      <c r="N376"/>
      <c r="O376"/>
      <c r="P376"/>
      <c r="Q376"/>
      <c r="R376"/>
      <c r="S376"/>
      <c r="T376"/>
      <c r="U376"/>
      <c r="V376"/>
      <c r="W376"/>
      <c r="X376" s="232"/>
      <c r="Y376" s="232"/>
      <c r="Z376" s="232"/>
      <c r="AA376"/>
      <c r="AB376"/>
      <c r="AC376"/>
      <c r="AD376"/>
      <c r="AE376"/>
      <c r="AF376"/>
      <c r="AG376"/>
      <c r="AH376"/>
      <c r="AI376"/>
      <c r="AJ376"/>
    </row>
    <row r="377" spans="1:36" x14ac:dyDescent="0.2">
      <c r="A377"/>
      <c r="B377"/>
      <c r="C377"/>
      <c r="D377"/>
      <c r="E377"/>
      <c r="F377"/>
      <c r="G377"/>
      <c r="H377"/>
      <c r="I377"/>
      <c r="J377"/>
      <c r="K377"/>
      <c r="L377"/>
      <c r="M377"/>
      <c r="N377"/>
      <c r="O377"/>
      <c r="P377"/>
      <c r="Q377"/>
      <c r="R377"/>
      <c r="S377"/>
      <c r="T377"/>
      <c r="U377"/>
      <c r="V377"/>
      <c r="W377"/>
      <c r="X377" s="232"/>
      <c r="Y377" s="232"/>
      <c r="Z377" s="232"/>
      <c r="AA377"/>
      <c r="AB377"/>
      <c r="AC377"/>
      <c r="AD377"/>
      <c r="AE377"/>
      <c r="AF377"/>
      <c r="AG377"/>
      <c r="AH377"/>
      <c r="AI377"/>
      <c r="AJ377"/>
    </row>
    <row r="378" spans="1:36" x14ac:dyDescent="0.2">
      <c r="A378"/>
      <c r="B378"/>
      <c r="C378"/>
      <c r="D378"/>
      <c r="E378"/>
      <c r="F378"/>
      <c r="G378"/>
      <c r="H378"/>
      <c r="I378"/>
      <c r="J378"/>
      <c r="K378"/>
      <c r="L378"/>
      <c r="M378"/>
      <c r="N378"/>
      <c r="O378"/>
      <c r="P378"/>
      <c r="Q378"/>
      <c r="R378"/>
      <c r="S378"/>
      <c r="T378"/>
      <c r="U378"/>
      <c r="V378"/>
      <c r="W378"/>
      <c r="X378" s="232"/>
      <c r="Y378" s="232"/>
      <c r="Z378" s="232"/>
      <c r="AA378"/>
      <c r="AB378"/>
      <c r="AC378"/>
      <c r="AD378"/>
      <c r="AE378"/>
      <c r="AF378"/>
      <c r="AG378"/>
      <c r="AH378"/>
      <c r="AI378"/>
      <c r="AJ378"/>
    </row>
    <row r="379" spans="1:36" x14ac:dyDescent="0.2">
      <c r="A379"/>
      <c r="B379"/>
      <c r="C379"/>
      <c r="D379"/>
      <c r="E379"/>
      <c r="F379"/>
      <c r="G379"/>
      <c r="H379"/>
      <c r="I379"/>
      <c r="J379"/>
      <c r="K379"/>
      <c r="L379"/>
      <c r="M379"/>
      <c r="N379"/>
      <c r="O379"/>
      <c r="P379"/>
      <c r="Q379"/>
      <c r="R379"/>
      <c r="S379"/>
      <c r="T379"/>
      <c r="U379"/>
      <c r="V379"/>
      <c r="W379"/>
      <c r="X379" s="232"/>
      <c r="Y379" s="232"/>
      <c r="Z379" s="232"/>
      <c r="AA379"/>
      <c r="AB379"/>
      <c r="AC379"/>
      <c r="AD379"/>
      <c r="AE379"/>
      <c r="AF379"/>
      <c r="AG379"/>
      <c r="AH379"/>
      <c r="AI379"/>
      <c r="AJ379"/>
    </row>
    <row r="380" spans="1:36" x14ac:dyDescent="0.2">
      <c r="A380"/>
      <c r="B380"/>
      <c r="C380"/>
      <c r="D380"/>
      <c r="E380"/>
      <c r="F380"/>
      <c r="G380"/>
      <c r="H380"/>
      <c r="I380"/>
      <c r="J380"/>
      <c r="K380"/>
      <c r="L380"/>
      <c r="M380"/>
      <c r="N380"/>
      <c r="O380"/>
      <c r="P380"/>
      <c r="Q380"/>
      <c r="R380"/>
      <c r="S380"/>
      <c r="T380"/>
      <c r="U380"/>
      <c r="V380"/>
      <c r="W380"/>
      <c r="X380" s="232"/>
      <c r="Y380" s="232"/>
      <c r="Z380" s="232"/>
      <c r="AA380"/>
      <c r="AB380"/>
      <c r="AC380"/>
      <c r="AD380"/>
      <c r="AE380"/>
      <c r="AF380"/>
      <c r="AG380"/>
      <c r="AH380"/>
      <c r="AI380"/>
      <c r="AJ380"/>
    </row>
    <row r="381" spans="1:36" x14ac:dyDescent="0.2">
      <c r="A381"/>
      <c r="B381"/>
      <c r="C381"/>
      <c r="D381"/>
      <c r="E381"/>
      <c r="F381"/>
      <c r="G381"/>
      <c r="H381"/>
      <c r="I381"/>
      <c r="J381"/>
      <c r="K381"/>
      <c r="L381"/>
      <c r="M381"/>
      <c r="N381"/>
      <c r="O381"/>
      <c r="P381"/>
      <c r="Q381"/>
      <c r="R381"/>
      <c r="S381"/>
      <c r="T381"/>
      <c r="U381"/>
      <c r="V381"/>
      <c r="W381"/>
      <c r="X381" s="232"/>
      <c r="Y381" s="232"/>
      <c r="Z381" s="232"/>
      <c r="AA381"/>
      <c r="AB381"/>
      <c r="AC381"/>
      <c r="AD381"/>
      <c r="AE381"/>
      <c r="AF381"/>
      <c r="AG381"/>
      <c r="AH381"/>
      <c r="AI381"/>
      <c r="AJ381"/>
    </row>
    <row r="382" spans="1:36" x14ac:dyDescent="0.2">
      <c r="A382"/>
      <c r="B382"/>
      <c r="C382"/>
      <c r="D382"/>
      <c r="E382"/>
      <c r="F382"/>
      <c r="G382"/>
      <c r="H382"/>
      <c r="I382"/>
      <c r="J382"/>
      <c r="K382"/>
      <c r="L382"/>
      <c r="M382"/>
      <c r="N382"/>
      <c r="O382"/>
      <c r="P382"/>
      <c r="Q382"/>
      <c r="R382"/>
      <c r="S382"/>
      <c r="T382"/>
      <c r="U382"/>
      <c r="V382"/>
      <c r="W382"/>
      <c r="X382" s="232"/>
      <c r="Y382" s="232"/>
      <c r="Z382" s="232"/>
      <c r="AA382"/>
      <c r="AB382"/>
      <c r="AC382"/>
      <c r="AD382"/>
      <c r="AE382"/>
      <c r="AF382"/>
      <c r="AG382"/>
      <c r="AH382"/>
      <c r="AI382"/>
      <c r="AJ382"/>
    </row>
    <row r="383" spans="1:36" x14ac:dyDescent="0.2">
      <c r="A383"/>
      <c r="B383"/>
      <c r="C383"/>
      <c r="D383"/>
      <c r="E383"/>
      <c r="F383"/>
      <c r="G383"/>
      <c r="H383"/>
      <c r="I383"/>
      <c r="J383"/>
      <c r="K383"/>
      <c r="L383"/>
      <c r="M383"/>
      <c r="N383"/>
      <c r="O383"/>
      <c r="P383"/>
      <c r="Q383"/>
      <c r="R383"/>
      <c r="S383"/>
      <c r="T383"/>
      <c r="U383"/>
      <c r="V383"/>
      <c r="W383"/>
      <c r="X383" s="232"/>
      <c r="Y383" s="232"/>
      <c r="Z383" s="232"/>
      <c r="AA383"/>
      <c r="AB383"/>
      <c r="AC383"/>
      <c r="AD383"/>
      <c r="AE383"/>
      <c r="AF383"/>
      <c r="AG383"/>
      <c r="AH383"/>
      <c r="AI383"/>
      <c r="AJ383"/>
    </row>
    <row r="384" spans="1:36" x14ac:dyDescent="0.2">
      <c r="A384"/>
      <c r="B384"/>
      <c r="C384"/>
      <c r="D384"/>
      <c r="E384"/>
      <c r="F384"/>
      <c r="G384"/>
      <c r="H384"/>
      <c r="I384"/>
      <c r="J384"/>
      <c r="K384"/>
      <c r="L384"/>
      <c r="M384"/>
      <c r="N384"/>
      <c r="O384"/>
      <c r="P384"/>
      <c r="Q384"/>
      <c r="R384"/>
      <c r="S384"/>
      <c r="T384"/>
      <c r="U384"/>
      <c r="V384"/>
      <c r="W384"/>
      <c r="X384" s="232"/>
      <c r="Y384" s="232"/>
      <c r="Z384" s="232"/>
      <c r="AA384"/>
      <c r="AB384"/>
      <c r="AC384"/>
      <c r="AD384"/>
      <c r="AE384"/>
      <c r="AF384"/>
      <c r="AG384"/>
      <c r="AH384"/>
      <c r="AI384"/>
      <c r="AJ384"/>
    </row>
    <row r="385" spans="1:36" x14ac:dyDescent="0.2">
      <c r="A385"/>
      <c r="B385"/>
      <c r="C385"/>
      <c r="D385"/>
      <c r="E385"/>
      <c r="F385"/>
      <c r="G385"/>
      <c r="H385"/>
      <c r="I385"/>
      <c r="J385"/>
      <c r="K385"/>
      <c r="L385"/>
      <c r="M385"/>
      <c r="N385"/>
      <c r="O385"/>
      <c r="P385"/>
      <c r="Q385"/>
      <c r="R385"/>
      <c r="S385"/>
      <c r="T385"/>
      <c r="U385"/>
      <c r="V385"/>
      <c r="W385"/>
      <c r="X385" s="232"/>
      <c r="Y385" s="232"/>
      <c r="Z385" s="232"/>
      <c r="AA385"/>
      <c r="AB385"/>
      <c r="AC385"/>
      <c r="AD385"/>
      <c r="AE385"/>
      <c r="AF385"/>
      <c r="AG385"/>
      <c r="AH385"/>
      <c r="AI385"/>
      <c r="AJ385"/>
    </row>
    <row r="386" spans="1:36" x14ac:dyDescent="0.2">
      <c r="A386"/>
      <c r="B386"/>
      <c r="C386"/>
      <c r="D386"/>
      <c r="E386"/>
      <c r="F386"/>
      <c r="G386"/>
      <c r="H386"/>
      <c r="I386"/>
      <c r="J386"/>
      <c r="K386"/>
      <c r="L386"/>
      <c r="M386"/>
      <c r="N386"/>
      <c r="O386"/>
      <c r="P386"/>
      <c r="Q386"/>
      <c r="R386"/>
      <c r="S386"/>
      <c r="T386"/>
      <c r="U386"/>
      <c r="V386"/>
      <c r="W386"/>
      <c r="X386" s="232"/>
      <c r="Y386" s="232"/>
      <c r="Z386" s="232"/>
      <c r="AA386"/>
      <c r="AB386"/>
      <c r="AC386"/>
      <c r="AD386"/>
      <c r="AE386"/>
      <c r="AF386"/>
      <c r="AG386"/>
      <c r="AH386"/>
      <c r="AI386"/>
      <c r="AJ386"/>
    </row>
    <row r="387" spans="1:36" x14ac:dyDescent="0.2">
      <c r="A387"/>
      <c r="B387"/>
      <c r="C387"/>
      <c r="D387"/>
      <c r="E387"/>
      <c r="F387"/>
      <c r="G387"/>
      <c r="H387"/>
      <c r="I387"/>
      <c r="J387"/>
      <c r="K387"/>
      <c r="L387"/>
      <c r="M387"/>
      <c r="N387"/>
      <c r="O387"/>
      <c r="P387"/>
      <c r="Q387"/>
      <c r="R387"/>
      <c r="S387"/>
      <c r="T387"/>
      <c r="U387"/>
      <c r="V387"/>
      <c r="W387"/>
      <c r="X387" s="232"/>
      <c r="Y387" s="232"/>
      <c r="Z387" s="232"/>
      <c r="AA387"/>
      <c r="AB387"/>
      <c r="AC387"/>
      <c r="AD387"/>
      <c r="AE387"/>
      <c r="AF387"/>
      <c r="AG387"/>
      <c r="AH387"/>
      <c r="AI387"/>
      <c r="AJ387"/>
    </row>
    <row r="388" spans="1:36" x14ac:dyDescent="0.2">
      <c r="A388"/>
      <c r="B388"/>
      <c r="C388"/>
      <c r="D388"/>
      <c r="E388"/>
      <c r="F388"/>
      <c r="G388"/>
      <c r="H388"/>
      <c r="I388"/>
      <c r="J388"/>
      <c r="K388"/>
      <c r="L388"/>
      <c r="M388"/>
      <c r="N388"/>
      <c r="O388"/>
      <c r="P388"/>
      <c r="Q388"/>
      <c r="R388"/>
      <c r="S388"/>
      <c r="T388"/>
      <c r="U388"/>
      <c r="V388"/>
      <c r="W388"/>
      <c r="X388" s="232"/>
      <c r="Y388" s="232"/>
      <c r="Z388" s="232"/>
      <c r="AA388"/>
      <c r="AB388"/>
      <c r="AC388"/>
      <c r="AD388"/>
      <c r="AE388"/>
      <c r="AF388"/>
      <c r="AG388"/>
      <c r="AH388"/>
      <c r="AI388"/>
      <c r="AJ388"/>
    </row>
    <row r="389" spans="1:36" x14ac:dyDescent="0.2">
      <c r="A389"/>
      <c r="B389"/>
      <c r="C389"/>
      <c r="D389"/>
      <c r="E389"/>
      <c r="F389"/>
      <c r="G389"/>
      <c r="H389"/>
      <c r="I389"/>
      <c r="J389"/>
      <c r="K389"/>
      <c r="L389"/>
      <c r="M389"/>
      <c r="N389"/>
      <c r="O389"/>
      <c r="P389"/>
      <c r="Q389"/>
      <c r="R389"/>
      <c r="S389"/>
      <c r="T389"/>
      <c r="U389"/>
      <c r="V389"/>
      <c r="W389"/>
      <c r="X389" s="232"/>
      <c r="Y389" s="232"/>
      <c r="Z389" s="232"/>
      <c r="AA389"/>
      <c r="AB389"/>
      <c r="AC389"/>
      <c r="AD389"/>
      <c r="AE389"/>
      <c r="AF389"/>
      <c r="AG389"/>
      <c r="AH389"/>
      <c r="AI389"/>
      <c r="AJ389"/>
    </row>
    <row r="390" spans="1:36" x14ac:dyDescent="0.2">
      <c r="A390"/>
      <c r="B390"/>
      <c r="C390"/>
      <c r="D390"/>
      <c r="E390"/>
      <c r="F390"/>
      <c r="G390"/>
      <c r="H390"/>
      <c r="I390"/>
      <c r="J390"/>
      <c r="K390"/>
      <c r="L390"/>
      <c r="M390"/>
      <c r="N390"/>
      <c r="O390"/>
      <c r="P390"/>
      <c r="Q390"/>
      <c r="R390"/>
      <c r="S390"/>
      <c r="T390"/>
      <c r="U390"/>
      <c r="V390"/>
      <c r="W390"/>
      <c r="X390" s="232"/>
      <c r="Y390" s="232"/>
      <c r="Z390" s="232"/>
      <c r="AA390"/>
      <c r="AB390"/>
      <c r="AC390"/>
      <c r="AD390"/>
      <c r="AE390"/>
      <c r="AF390"/>
      <c r="AG390"/>
      <c r="AH390"/>
      <c r="AI390"/>
      <c r="AJ390"/>
    </row>
    <row r="391" spans="1:36" x14ac:dyDescent="0.2">
      <c r="A391"/>
      <c r="B391"/>
      <c r="C391"/>
      <c r="D391"/>
      <c r="E391"/>
      <c r="F391"/>
      <c r="G391"/>
      <c r="H391"/>
      <c r="I391"/>
      <c r="J391"/>
      <c r="K391"/>
      <c r="L391"/>
      <c r="M391"/>
      <c r="N391"/>
      <c r="O391"/>
      <c r="P391"/>
      <c r="Q391"/>
      <c r="R391"/>
      <c r="S391"/>
      <c r="T391"/>
      <c r="U391"/>
      <c r="V391"/>
      <c r="W391"/>
      <c r="X391" s="232"/>
      <c r="Y391" s="232"/>
      <c r="Z391" s="232"/>
      <c r="AA391"/>
      <c r="AB391"/>
      <c r="AC391"/>
      <c r="AD391"/>
      <c r="AE391"/>
      <c r="AF391"/>
      <c r="AG391"/>
      <c r="AH391"/>
      <c r="AI391"/>
      <c r="AJ391"/>
    </row>
    <row r="392" spans="1:36" x14ac:dyDescent="0.2">
      <c r="A392"/>
      <c r="B392"/>
      <c r="C392"/>
      <c r="D392"/>
      <c r="E392"/>
      <c r="F392"/>
      <c r="G392"/>
      <c r="H392"/>
      <c r="I392"/>
      <c r="J392"/>
      <c r="K392"/>
      <c r="L392"/>
      <c r="M392"/>
      <c r="N392"/>
      <c r="O392"/>
      <c r="P392"/>
      <c r="Q392"/>
      <c r="R392"/>
      <c r="S392"/>
      <c r="T392"/>
      <c r="U392"/>
      <c r="V392"/>
      <c r="W392"/>
      <c r="X392" s="232"/>
      <c r="Y392" s="232"/>
      <c r="Z392" s="232"/>
      <c r="AA392"/>
      <c r="AB392"/>
      <c r="AC392"/>
      <c r="AD392"/>
      <c r="AE392"/>
      <c r="AF392"/>
      <c r="AG392"/>
      <c r="AH392"/>
      <c r="AI392"/>
      <c r="AJ392"/>
    </row>
    <row r="393" spans="1:36" x14ac:dyDescent="0.2">
      <c r="A393"/>
      <c r="B393"/>
      <c r="C393"/>
      <c r="D393"/>
      <c r="E393"/>
      <c r="F393"/>
      <c r="G393"/>
      <c r="H393"/>
      <c r="I393"/>
      <c r="J393"/>
      <c r="K393"/>
      <c r="L393"/>
      <c r="M393"/>
      <c r="N393"/>
      <c r="O393"/>
      <c r="P393"/>
      <c r="Q393"/>
      <c r="R393"/>
      <c r="S393"/>
      <c r="T393"/>
      <c r="U393"/>
      <c r="V393"/>
      <c r="W393"/>
      <c r="X393" s="232"/>
      <c r="Y393" s="232"/>
      <c r="Z393" s="232"/>
      <c r="AA393"/>
      <c r="AB393"/>
      <c r="AC393"/>
      <c r="AD393"/>
      <c r="AE393"/>
      <c r="AF393"/>
      <c r="AG393"/>
      <c r="AH393"/>
      <c r="AI393"/>
      <c r="AJ393"/>
    </row>
    <row r="394" spans="1:36" x14ac:dyDescent="0.2">
      <c r="A394"/>
      <c r="B394"/>
      <c r="C394"/>
      <c r="D394"/>
      <c r="E394"/>
      <c r="F394"/>
      <c r="G394"/>
      <c r="H394"/>
      <c r="I394"/>
      <c r="J394"/>
      <c r="K394"/>
      <c r="L394"/>
      <c r="M394"/>
      <c r="N394"/>
      <c r="O394"/>
      <c r="P394"/>
      <c r="Q394"/>
      <c r="R394"/>
      <c r="S394"/>
      <c r="T394"/>
      <c r="U394"/>
      <c r="V394"/>
      <c r="W394"/>
      <c r="X394" s="232"/>
      <c r="Y394" s="232"/>
      <c r="Z394" s="232"/>
      <c r="AA394"/>
      <c r="AB394"/>
      <c r="AC394"/>
      <c r="AD394"/>
      <c r="AE394"/>
      <c r="AF394"/>
      <c r="AG394"/>
      <c r="AH394"/>
      <c r="AI394"/>
      <c r="AJ394"/>
    </row>
    <row r="395" spans="1:36" x14ac:dyDescent="0.2">
      <c r="A395"/>
      <c r="B395"/>
      <c r="C395"/>
      <c r="D395"/>
      <c r="E395"/>
      <c r="F395"/>
      <c r="G395"/>
      <c r="H395"/>
      <c r="I395"/>
      <c r="J395"/>
      <c r="K395"/>
      <c r="L395"/>
      <c r="M395"/>
      <c r="N395"/>
      <c r="O395"/>
      <c r="P395"/>
      <c r="Q395"/>
      <c r="R395"/>
      <c r="S395"/>
      <c r="T395"/>
      <c r="U395"/>
      <c r="V395"/>
      <c r="W395"/>
      <c r="X395" s="232"/>
      <c r="Y395" s="232"/>
      <c r="Z395" s="232"/>
      <c r="AA395"/>
      <c r="AB395"/>
      <c r="AC395"/>
      <c r="AD395"/>
      <c r="AE395"/>
      <c r="AF395"/>
      <c r="AG395"/>
      <c r="AH395"/>
      <c r="AI395"/>
      <c r="AJ395"/>
    </row>
    <row r="396" spans="1:36" x14ac:dyDescent="0.2">
      <c r="A396"/>
      <c r="B396"/>
      <c r="C396"/>
      <c r="D396"/>
      <c r="E396"/>
      <c r="F396"/>
      <c r="G396"/>
      <c r="H396"/>
      <c r="I396"/>
      <c r="J396"/>
      <c r="K396"/>
      <c r="L396"/>
      <c r="M396"/>
      <c r="N396"/>
      <c r="O396"/>
      <c r="P396"/>
      <c r="Q396"/>
      <c r="R396"/>
      <c r="S396"/>
      <c r="T396"/>
      <c r="U396"/>
      <c r="V396"/>
      <c r="W396"/>
      <c r="X396" s="232"/>
      <c r="Y396" s="232"/>
      <c r="Z396" s="232"/>
      <c r="AA396"/>
      <c r="AB396"/>
      <c r="AC396"/>
      <c r="AD396"/>
      <c r="AE396"/>
      <c r="AF396"/>
      <c r="AG396"/>
      <c r="AH396"/>
      <c r="AI396"/>
      <c r="AJ396"/>
    </row>
    <row r="397" spans="1:36" x14ac:dyDescent="0.2">
      <c r="A397"/>
      <c r="B397"/>
      <c r="C397"/>
      <c r="D397"/>
      <c r="E397"/>
      <c r="F397"/>
      <c r="G397"/>
      <c r="H397"/>
      <c r="I397"/>
      <c r="J397"/>
      <c r="K397"/>
      <c r="L397"/>
      <c r="M397"/>
      <c r="N397"/>
      <c r="O397"/>
      <c r="P397"/>
      <c r="Q397"/>
      <c r="R397"/>
      <c r="S397"/>
      <c r="T397"/>
      <c r="U397"/>
      <c r="V397"/>
      <c r="W397"/>
      <c r="X397" s="232"/>
      <c r="Y397" s="232"/>
      <c r="Z397" s="232"/>
      <c r="AA397"/>
      <c r="AB397"/>
      <c r="AC397"/>
      <c r="AD397"/>
      <c r="AE397"/>
      <c r="AF397"/>
      <c r="AG397"/>
      <c r="AH397"/>
      <c r="AI397"/>
      <c r="AJ397"/>
    </row>
    <row r="398" spans="1:36" x14ac:dyDescent="0.2">
      <c r="A398"/>
      <c r="B398"/>
      <c r="C398"/>
      <c r="D398"/>
      <c r="E398"/>
      <c r="F398"/>
      <c r="G398"/>
      <c r="H398"/>
      <c r="I398"/>
      <c r="J398"/>
      <c r="K398"/>
      <c r="L398"/>
      <c r="M398"/>
      <c r="N398"/>
      <c r="O398"/>
      <c r="P398"/>
      <c r="Q398"/>
      <c r="R398"/>
      <c r="S398"/>
      <c r="T398"/>
      <c r="U398"/>
      <c r="V398"/>
      <c r="W398"/>
      <c r="X398" s="232"/>
      <c r="Y398" s="232"/>
      <c r="Z398" s="232"/>
      <c r="AA398"/>
      <c r="AB398"/>
      <c r="AC398"/>
      <c r="AD398"/>
      <c r="AE398"/>
      <c r="AF398"/>
      <c r="AG398"/>
      <c r="AH398"/>
      <c r="AI398"/>
      <c r="AJ398"/>
    </row>
    <row r="399" spans="1:36" x14ac:dyDescent="0.2">
      <c r="A399"/>
      <c r="B399"/>
      <c r="C399"/>
      <c r="D399"/>
      <c r="E399"/>
      <c r="F399"/>
      <c r="G399"/>
      <c r="H399"/>
      <c r="I399"/>
      <c r="J399"/>
      <c r="K399"/>
      <c r="L399"/>
      <c r="M399"/>
      <c r="N399"/>
      <c r="O399"/>
      <c r="P399"/>
      <c r="Q399"/>
      <c r="R399"/>
      <c r="S399"/>
      <c r="T399"/>
      <c r="U399"/>
      <c r="V399"/>
      <c r="W399"/>
      <c r="X399" s="232"/>
      <c r="Y399" s="232"/>
      <c r="Z399" s="232"/>
      <c r="AA399"/>
      <c r="AB399"/>
      <c r="AC399"/>
      <c r="AD399"/>
      <c r="AE399"/>
      <c r="AF399"/>
      <c r="AG399"/>
      <c r="AH399"/>
      <c r="AI399"/>
      <c r="AJ399"/>
    </row>
    <row r="400" spans="1:36" x14ac:dyDescent="0.2">
      <c r="A400"/>
      <c r="B400"/>
      <c r="C400"/>
      <c r="D400"/>
      <c r="E400"/>
      <c r="F400"/>
      <c r="G400"/>
      <c r="H400"/>
      <c r="I400"/>
      <c r="J400"/>
      <c r="K400"/>
      <c r="L400"/>
      <c r="M400"/>
      <c r="N400"/>
      <c r="O400"/>
      <c r="P400"/>
      <c r="Q400"/>
      <c r="R400"/>
      <c r="S400"/>
      <c r="T400"/>
      <c r="U400"/>
      <c r="V400"/>
      <c r="W400"/>
      <c r="X400" s="232"/>
      <c r="Y400" s="232"/>
      <c r="Z400" s="232"/>
      <c r="AA400"/>
      <c r="AB400"/>
      <c r="AC400"/>
      <c r="AD400"/>
      <c r="AE400"/>
      <c r="AF400"/>
      <c r="AG400"/>
      <c r="AH400"/>
      <c r="AI400"/>
      <c r="AJ400"/>
    </row>
    <row r="401" spans="1:36" x14ac:dyDescent="0.2">
      <c r="A401"/>
      <c r="B401"/>
      <c r="C401"/>
      <c r="D401"/>
      <c r="E401"/>
      <c r="F401"/>
      <c r="G401"/>
      <c r="H401"/>
      <c r="I401"/>
      <c r="J401"/>
      <c r="K401"/>
      <c r="L401"/>
      <c r="M401"/>
      <c r="N401"/>
      <c r="O401"/>
      <c r="P401"/>
      <c r="Q401"/>
      <c r="R401"/>
      <c r="S401"/>
      <c r="T401"/>
      <c r="U401"/>
      <c r="V401"/>
      <c r="W401"/>
      <c r="X401" s="232"/>
      <c r="Y401" s="232"/>
      <c r="Z401" s="232"/>
      <c r="AA401"/>
      <c r="AB401"/>
      <c r="AC401"/>
      <c r="AD401"/>
      <c r="AE401"/>
      <c r="AF401"/>
      <c r="AG401"/>
      <c r="AH401"/>
      <c r="AI401"/>
      <c r="AJ401"/>
    </row>
    <row r="402" spans="1:36" x14ac:dyDescent="0.2">
      <c r="A402"/>
      <c r="B402"/>
      <c r="C402"/>
      <c r="D402"/>
      <c r="E402"/>
      <c r="F402"/>
      <c r="G402"/>
      <c r="H402"/>
      <c r="I402"/>
      <c r="J402"/>
      <c r="K402"/>
      <c r="L402"/>
      <c r="M402"/>
      <c r="N402"/>
      <c r="O402"/>
      <c r="P402"/>
      <c r="Q402"/>
      <c r="R402"/>
      <c r="S402"/>
      <c r="T402"/>
      <c r="U402"/>
      <c r="V402"/>
      <c r="W402"/>
      <c r="X402" s="232"/>
      <c r="Y402" s="232"/>
      <c r="Z402" s="232"/>
      <c r="AA402"/>
      <c r="AB402"/>
      <c r="AC402"/>
      <c r="AD402"/>
      <c r="AE402"/>
      <c r="AF402"/>
      <c r="AG402"/>
      <c r="AH402"/>
      <c r="AI402"/>
      <c r="AJ402"/>
    </row>
    <row r="403" spans="1:36" x14ac:dyDescent="0.2">
      <c r="A403"/>
      <c r="B403"/>
      <c r="C403"/>
      <c r="D403"/>
      <c r="E403"/>
      <c r="F403"/>
      <c r="G403"/>
      <c r="H403"/>
      <c r="I403"/>
      <c r="J403"/>
      <c r="K403"/>
      <c r="L403"/>
      <c r="M403"/>
      <c r="N403"/>
      <c r="O403"/>
      <c r="P403"/>
      <c r="Q403"/>
      <c r="R403"/>
      <c r="S403"/>
      <c r="T403"/>
      <c r="U403"/>
      <c r="V403"/>
      <c r="W403"/>
      <c r="X403" s="232"/>
      <c r="Y403" s="232"/>
      <c r="Z403" s="232"/>
      <c r="AA403"/>
      <c r="AB403"/>
      <c r="AC403"/>
      <c r="AD403"/>
      <c r="AE403"/>
      <c r="AF403"/>
      <c r="AG403"/>
      <c r="AH403"/>
      <c r="AI403"/>
      <c r="AJ403"/>
    </row>
    <row r="404" spans="1:36" x14ac:dyDescent="0.2">
      <c r="A404"/>
      <c r="B404"/>
      <c r="C404"/>
      <c r="D404"/>
      <c r="E404"/>
      <c r="F404"/>
      <c r="G404"/>
      <c r="H404"/>
      <c r="I404"/>
      <c r="J404"/>
      <c r="K404"/>
      <c r="L404"/>
      <c r="M404"/>
      <c r="N404"/>
      <c r="O404"/>
      <c r="P404"/>
      <c r="Q404"/>
      <c r="R404"/>
      <c r="S404"/>
      <c r="T404"/>
      <c r="U404"/>
      <c r="V404"/>
      <c r="W404"/>
      <c r="X404" s="232"/>
      <c r="Y404" s="232"/>
      <c r="Z404" s="232"/>
      <c r="AA404"/>
      <c r="AB404"/>
      <c r="AC404"/>
      <c r="AD404"/>
      <c r="AE404"/>
      <c r="AF404"/>
      <c r="AG404"/>
      <c r="AH404"/>
      <c r="AI404"/>
      <c r="AJ404"/>
    </row>
    <row r="405" spans="1:36" x14ac:dyDescent="0.2">
      <c r="A405"/>
      <c r="B405"/>
      <c r="C405"/>
      <c r="D405"/>
      <c r="E405"/>
      <c r="F405"/>
      <c r="G405"/>
      <c r="H405"/>
      <c r="I405"/>
      <c r="J405"/>
      <c r="K405"/>
      <c r="L405"/>
      <c r="M405"/>
      <c r="N405"/>
      <c r="O405"/>
      <c r="P405"/>
      <c r="Q405"/>
      <c r="R405"/>
      <c r="S405"/>
      <c r="T405"/>
      <c r="U405"/>
      <c r="V405"/>
      <c r="W405"/>
      <c r="X405" s="232"/>
      <c r="Y405" s="232"/>
      <c r="Z405" s="232"/>
      <c r="AA405"/>
      <c r="AB405"/>
      <c r="AC405"/>
      <c r="AD405"/>
      <c r="AE405"/>
      <c r="AF405"/>
      <c r="AG405"/>
      <c r="AH405"/>
      <c r="AI405"/>
      <c r="AJ405"/>
    </row>
    <row r="406" spans="1:36" x14ac:dyDescent="0.2">
      <c r="A406"/>
      <c r="B406"/>
      <c r="C406"/>
      <c r="D406"/>
      <c r="E406"/>
      <c r="F406"/>
      <c r="G406"/>
      <c r="H406"/>
      <c r="I406"/>
      <c r="J406"/>
      <c r="K406"/>
      <c r="L406"/>
      <c r="M406"/>
      <c r="N406"/>
      <c r="O406"/>
      <c r="P406"/>
      <c r="Q406"/>
      <c r="R406"/>
      <c r="S406"/>
      <c r="T406"/>
      <c r="U406"/>
      <c r="V406"/>
      <c r="W406"/>
      <c r="X406" s="232"/>
      <c r="Y406" s="232"/>
      <c r="Z406" s="232"/>
      <c r="AA406"/>
      <c r="AB406"/>
      <c r="AC406"/>
      <c r="AD406"/>
      <c r="AE406"/>
      <c r="AF406"/>
      <c r="AG406"/>
      <c r="AH406"/>
      <c r="AI406"/>
      <c r="AJ406"/>
    </row>
    <row r="407" spans="1:36" x14ac:dyDescent="0.2">
      <c r="A407"/>
      <c r="B407"/>
      <c r="C407"/>
      <c r="D407"/>
      <c r="E407"/>
      <c r="F407"/>
      <c r="G407"/>
      <c r="H407"/>
      <c r="I407"/>
      <c r="J407"/>
      <c r="K407"/>
      <c r="L407"/>
      <c r="M407"/>
      <c r="N407"/>
      <c r="O407"/>
      <c r="P407"/>
      <c r="Q407"/>
      <c r="R407"/>
      <c r="S407"/>
      <c r="T407"/>
      <c r="U407"/>
      <c r="V407"/>
      <c r="W407"/>
      <c r="X407" s="232"/>
      <c r="Y407" s="232"/>
      <c r="Z407" s="232"/>
      <c r="AA407"/>
      <c r="AB407"/>
      <c r="AC407"/>
      <c r="AD407"/>
      <c r="AE407"/>
      <c r="AF407"/>
      <c r="AG407"/>
      <c r="AH407"/>
      <c r="AI407"/>
      <c r="AJ407"/>
    </row>
    <row r="408" spans="1:36" x14ac:dyDescent="0.2">
      <c r="A408"/>
      <c r="B408"/>
      <c r="C408"/>
      <c r="D408"/>
      <c r="E408"/>
      <c r="F408"/>
      <c r="G408"/>
      <c r="H408"/>
      <c r="I408"/>
      <c r="J408"/>
      <c r="K408"/>
      <c r="L408"/>
      <c r="M408"/>
      <c r="N408"/>
      <c r="O408"/>
      <c r="P408"/>
      <c r="Q408"/>
      <c r="R408"/>
      <c r="S408"/>
      <c r="T408"/>
      <c r="U408"/>
      <c r="V408"/>
      <c r="W408"/>
      <c r="X408" s="232"/>
      <c r="Y408" s="232"/>
      <c r="Z408" s="232"/>
      <c r="AA408"/>
      <c r="AB408"/>
      <c r="AC408"/>
      <c r="AD408"/>
      <c r="AE408"/>
      <c r="AF408"/>
      <c r="AG408"/>
      <c r="AH408"/>
      <c r="AI408"/>
      <c r="AJ408"/>
    </row>
    <row r="409" spans="1:36" x14ac:dyDescent="0.2">
      <c r="A409"/>
      <c r="B409"/>
      <c r="C409"/>
      <c r="D409"/>
      <c r="E409"/>
      <c r="F409"/>
      <c r="G409"/>
      <c r="H409"/>
      <c r="I409"/>
      <c r="J409"/>
      <c r="K409"/>
      <c r="L409"/>
      <c r="M409"/>
      <c r="N409"/>
      <c r="O409"/>
      <c r="P409"/>
      <c r="Q409"/>
      <c r="R409"/>
      <c r="S409"/>
      <c r="T409"/>
      <c r="U409"/>
      <c r="V409"/>
      <c r="W409"/>
      <c r="X409" s="232"/>
      <c r="Y409" s="232"/>
      <c r="Z409" s="232"/>
      <c r="AA409"/>
      <c r="AB409"/>
      <c r="AC409"/>
      <c r="AD409"/>
      <c r="AE409"/>
      <c r="AF409"/>
      <c r="AG409"/>
      <c r="AH409"/>
      <c r="AI409"/>
      <c r="AJ409"/>
    </row>
    <row r="410" spans="1:36" x14ac:dyDescent="0.2">
      <c r="A410"/>
      <c r="B410"/>
      <c r="C410"/>
      <c r="D410"/>
      <c r="E410"/>
      <c r="F410"/>
      <c r="G410"/>
      <c r="H410"/>
      <c r="I410"/>
      <c r="J410"/>
      <c r="K410"/>
      <c r="L410"/>
      <c r="M410"/>
      <c r="N410"/>
      <c r="O410"/>
      <c r="P410"/>
      <c r="Q410"/>
      <c r="R410"/>
      <c r="S410"/>
      <c r="T410"/>
      <c r="U410"/>
      <c r="V410"/>
      <c r="W410"/>
      <c r="X410" s="232"/>
      <c r="Y410" s="232"/>
      <c r="Z410" s="232"/>
      <c r="AA410"/>
      <c r="AB410"/>
      <c r="AC410"/>
      <c r="AD410"/>
      <c r="AE410"/>
      <c r="AF410"/>
      <c r="AG410"/>
      <c r="AH410"/>
      <c r="AI410"/>
      <c r="AJ410"/>
    </row>
    <row r="411" spans="1:36" x14ac:dyDescent="0.2">
      <c r="A411"/>
      <c r="B411"/>
      <c r="C411"/>
      <c r="D411"/>
      <c r="E411"/>
      <c r="F411"/>
      <c r="G411"/>
      <c r="H411"/>
      <c r="I411"/>
      <c r="J411"/>
      <c r="K411"/>
      <c r="L411"/>
      <c r="M411"/>
      <c r="N411"/>
      <c r="O411"/>
      <c r="P411"/>
      <c r="Q411"/>
      <c r="R411"/>
      <c r="S411"/>
      <c r="T411"/>
      <c r="U411"/>
      <c r="V411"/>
      <c r="W411"/>
      <c r="X411" s="232"/>
      <c r="Y411" s="232"/>
      <c r="Z411" s="232"/>
      <c r="AA411"/>
      <c r="AB411"/>
      <c r="AC411"/>
      <c r="AD411"/>
      <c r="AE411"/>
      <c r="AF411"/>
      <c r="AG411"/>
      <c r="AH411"/>
      <c r="AI411"/>
      <c r="AJ411"/>
    </row>
    <row r="412" spans="1:36" x14ac:dyDescent="0.2">
      <c r="A412"/>
      <c r="B412"/>
      <c r="C412"/>
      <c r="D412"/>
      <c r="E412"/>
      <c r="F412"/>
      <c r="G412"/>
      <c r="H412"/>
      <c r="I412"/>
      <c r="J412"/>
      <c r="K412"/>
      <c r="L412"/>
      <c r="M412"/>
      <c r="N412"/>
      <c r="O412"/>
      <c r="P412"/>
      <c r="Q412"/>
      <c r="R412"/>
      <c r="S412"/>
      <c r="T412"/>
      <c r="U412"/>
      <c r="V412"/>
      <c r="W412"/>
      <c r="X412" s="232"/>
      <c r="Y412" s="232"/>
      <c r="Z412" s="232"/>
      <c r="AA412"/>
      <c r="AB412"/>
      <c r="AC412"/>
      <c r="AD412"/>
      <c r="AE412"/>
      <c r="AF412"/>
      <c r="AG412"/>
      <c r="AH412"/>
      <c r="AI412"/>
      <c r="AJ412"/>
    </row>
    <row r="413" spans="1:36" x14ac:dyDescent="0.2">
      <c r="A413"/>
      <c r="B413"/>
      <c r="C413"/>
      <c r="D413"/>
      <c r="E413"/>
      <c r="F413"/>
      <c r="G413"/>
      <c r="H413"/>
      <c r="I413"/>
      <c r="J413"/>
      <c r="K413"/>
      <c r="L413"/>
      <c r="M413"/>
      <c r="N413"/>
      <c r="O413"/>
      <c r="P413"/>
      <c r="Q413"/>
      <c r="R413"/>
      <c r="S413"/>
      <c r="T413"/>
      <c r="U413"/>
      <c r="V413"/>
      <c r="W413"/>
      <c r="X413" s="232"/>
      <c r="Y413" s="232"/>
      <c r="Z413" s="232"/>
      <c r="AA413"/>
      <c r="AB413"/>
      <c r="AC413"/>
      <c r="AD413"/>
      <c r="AE413"/>
      <c r="AF413"/>
      <c r="AG413"/>
      <c r="AH413"/>
      <c r="AI413"/>
      <c r="AJ413"/>
    </row>
    <row r="414" spans="1:36" x14ac:dyDescent="0.2">
      <c r="A414"/>
      <c r="B414"/>
      <c r="C414"/>
      <c r="D414"/>
      <c r="E414"/>
      <c r="F414"/>
      <c r="G414"/>
      <c r="H414"/>
      <c r="I414"/>
      <c r="J414"/>
      <c r="K414"/>
      <c r="L414"/>
      <c r="M414"/>
      <c r="N414"/>
      <c r="O414"/>
      <c r="P414"/>
      <c r="Q414"/>
      <c r="R414"/>
      <c r="S414"/>
      <c r="T414"/>
      <c r="U414"/>
      <c r="V414"/>
      <c r="W414"/>
      <c r="X414" s="232"/>
      <c r="Y414" s="232"/>
      <c r="Z414" s="232"/>
      <c r="AA414"/>
      <c r="AB414"/>
      <c r="AC414"/>
      <c r="AD414"/>
      <c r="AE414"/>
      <c r="AF414"/>
      <c r="AG414"/>
      <c r="AH414"/>
      <c r="AI414"/>
      <c r="AJ414"/>
    </row>
    <row r="415" spans="1:36" x14ac:dyDescent="0.2">
      <c r="A415"/>
      <c r="B415"/>
      <c r="C415"/>
      <c r="D415"/>
      <c r="E415"/>
      <c r="F415"/>
      <c r="G415"/>
      <c r="H415"/>
      <c r="I415"/>
      <c r="J415"/>
      <c r="K415"/>
      <c r="L415"/>
      <c r="M415"/>
      <c r="N415"/>
      <c r="O415"/>
      <c r="P415"/>
      <c r="Q415"/>
      <c r="R415"/>
      <c r="S415"/>
      <c r="T415"/>
      <c r="U415"/>
      <c r="V415"/>
      <c r="W415"/>
      <c r="X415" s="232"/>
      <c r="Y415" s="232"/>
      <c r="Z415" s="232"/>
      <c r="AA415"/>
      <c r="AB415"/>
      <c r="AC415"/>
      <c r="AD415"/>
      <c r="AE415"/>
      <c r="AF415"/>
      <c r="AG415"/>
      <c r="AH415"/>
      <c r="AI415"/>
      <c r="AJ415"/>
    </row>
    <row r="416" spans="1:36" x14ac:dyDescent="0.2">
      <c r="A416"/>
      <c r="B416"/>
      <c r="C416"/>
      <c r="D416"/>
      <c r="E416"/>
      <c r="F416"/>
      <c r="G416"/>
      <c r="H416"/>
      <c r="I416"/>
      <c r="J416"/>
      <c r="K416"/>
      <c r="L416"/>
      <c r="M416"/>
      <c r="N416"/>
      <c r="O416"/>
      <c r="P416"/>
      <c r="Q416"/>
      <c r="R416"/>
      <c r="S416"/>
      <c r="T416"/>
      <c r="U416"/>
      <c r="V416"/>
      <c r="W416"/>
      <c r="X416" s="232"/>
      <c r="Y416" s="232"/>
      <c r="Z416" s="232"/>
      <c r="AA416"/>
      <c r="AB416"/>
      <c r="AC416"/>
      <c r="AD416"/>
      <c r="AE416"/>
      <c r="AF416"/>
      <c r="AG416"/>
      <c r="AH416"/>
      <c r="AI416"/>
      <c r="AJ416"/>
    </row>
    <row r="417" spans="1:36" x14ac:dyDescent="0.2">
      <c r="A417"/>
      <c r="B417"/>
      <c r="C417"/>
      <c r="D417"/>
      <c r="E417"/>
      <c r="F417"/>
      <c r="G417"/>
      <c r="H417"/>
      <c r="I417"/>
      <c r="J417"/>
      <c r="K417"/>
      <c r="L417"/>
      <c r="M417"/>
      <c r="N417"/>
      <c r="O417"/>
      <c r="P417"/>
      <c r="Q417"/>
      <c r="R417"/>
      <c r="S417"/>
      <c r="T417"/>
      <c r="U417"/>
      <c r="V417"/>
      <c r="W417"/>
      <c r="X417" s="232"/>
      <c r="Y417" s="232"/>
      <c r="Z417" s="232"/>
      <c r="AA417"/>
      <c r="AB417"/>
      <c r="AC417"/>
      <c r="AD417"/>
      <c r="AE417"/>
      <c r="AF417"/>
      <c r="AG417"/>
      <c r="AH417"/>
      <c r="AI417"/>
      <c r="AJ417"/>
    </row>
    <row r="418" spans="1:36" x14ac:dyDescent="0.2">
      <c r="A418"/>
      <c r="B418"/>
      <c r="C418"/>
      <c r="D418"/>
      <c r="E418"/>
      <c r="F418"/>
      <c r="G418"/>
      <c r="H418"/>
      <c r="I418"/>
      <c r="J418"/>
      <c r="K418"/>
      <c r="L418"/>
      <c r="M418"/>
      <c r="N418"/>
      <c r="O418"/>
      <c r="P418"/>
      <c r="Q418"/>
      <c r="R418"/>
      <c r="S418"/>
      <c r="T418"/>
      <c r="U418"/>
      <c r="V418"/>
      <c r="W418"/>
      <c r="X418" s="232"/>
      <c r="Y418" s="232"/>
      <c r="Z418" s="232"/>
      <c r="AA418"/>
      <c r="AB418"/>
      <c r="AC418"/>
      <c r="AD418"/>
      <c r="AE418"/>
      <c r="AF418"/>
      <c r="AG418"/>
      <c r="AH418"/>
      <c r="AI418"/>
      <c r="AJ418"/>
    </row>
    <row r="419" spans="1:36" x14ac:dyDescent="0.2">
      <c r="A419"/>
      <c r="B419"/>
      <c r="C419"/>
      <c r="D419"/>
      <c r="E419"/>
      <c r="F419"/>
      <c r="G419"/>
      <c r="H419"/>
      <c r="I419"/>
      <c r="J419"/>
      <c r="K419"/>
      <c r="L419"/>
      <c r="M419"/>
      <c r="N419"/>
      <c r="O419"/>
      <c r="P419"/>
      <c r="Q419"/>
      <c r="R419"/>
      <c r="S419"/>
      <c r="T419"/>
      <c r="U419"/>
      <c r="V419"/>
      <c r="W419"/>
      <c r="X419" s="232"/>
      <c r="Y419" s="232"/>
      <c r="Z419" s="232"/>
      <c r="AA419"/>
      <c r="AB419"/>
      <c r="AC419"/>
      <c r="AD419"/>
      <c r="AE419"/>
      <c r="AF419"/>
      <c r="AG419"/>
      <c r="AH419"/>
      <c r="AI419"/>
      <c r="AJ419"/>
    </row>
    <row r="420" spans="1:36" x14ac:dyDescent="0.2">
      <c r="A420"/>
      <c r="B420"/>
      <c r="C420"/>
      <c r="D420"/>
      <c r="E420"/>
      <c r="F420"/>
      <c r="G420"/>
      <c r="H420"/>
      <c r="I420"/>
      <c r="J420"/>
      <c r="K420"/>
      <c r="L420"/>
      <c r="M420"/>
      <c r="N420"/>
      <c r="O420"/>
      <c r="P420"/>
      <c r="Q420"/>
      <c r="R420"/>
      <c r="S420"/>
      <c r="T420"/>
      <c r="U420"/>
      <c r="V420"/>
      <c r="W420"/>
      <c r="X420" s="232"/>
      <c r="Y420" s="232"/>
      <c r="Z420" s="232"/>
      <c r="AA420"/>
      <c r="AB420"/>
      <c r="AC420"/>
      <c r="AD420"/>
      <c r="AE420"/>
      <c r="AF420"/>
      <c r="AG420"/>
      <c r="AH420"/>
      <c r="AI420"/>
      <c r="AJ420"/>
    </row>
    <row r="421" spans="1:36" x14ac:dyDescent="0.2">
      <c r="A421"/>
      <c r="B421"/>
      <c r="C421"/>
      <c r="D421"/>
      <c r="E421"/>
      <c r="F421"/>
      <c r="G421"/>
      <c r="H421"/>
      <c r="I421"/>
      <c r="J421"/>
      <c r="K421"/>
      <c r="L421"/>
      <c r="M421"/>
      <c r="N421"/>
      <c r="O421"/>
      <c r="P421"/>
      <c r="Q421"/>
      <c r="R421"/>
      <c r="S421"/>
      <c r="T421"/>
      <c r="U421"/>
      <c r="V421"/>
      <c r="W421"/>
      <c r="X421" s="232"/>
      <c r="Y421" s="232"/>
      <c r="Z421" s="232"/>
      <c r="AA421"/>
      <c r="AB421"/>
      <c r="AC421"/>
      <c r="AD421"/>
      <c r="AE421"/>
      <c r="AF421"/>
      <c r="AG421"/>
      <c r="AH421"/>
      <c r="AI421"/>
      <c r="AJ421"/>
    </row>
    <row r="422" spans="1:36" x14ac:dyDescent="0.2">
      <c r="A422"/>
      <c r="B422"/>
      <c r="C422"/>
      <c r="D422"/>
      <c r="E422"/>
      <c r="F422"/>
      <c r="G422"/>
      <c r="H422"/>
      <c r="I422"/>
      <c r="J422"/>
      <c r="K422"/>
      <c r="L422"/>
      <c r="M422"/>
      <c r="N422"/>
      <c r="O422"/>
      <c r="P422"/>
      <c r="Q422"/>
      <c r="R422"/>
      <c r="S422"/>
      <c r="T422"/>
      <c r="U422"/>
      <c r="V422"/>
      <c r="W422"/>
      <c r="X422" s="232"/>
      <c r="Y422" s="232"/>
      <c r="Z422" s="232"/>
      <c r="AA422"/>
      <c r="AB422"/>
      <c r="AC422"/>
      <c r="AD422"/>
      <c r="AE422"/>
      <c r="AF422"/>
      <c r="AG422"/>
      <c r="AH422"/>
      <c r="AI422"/>
      <c r="AJ422"/>
    </row>
    <row r="423" spans="1:36" x14ac:dyDescent="0.2">
      <c r="A423"/>
      <c r="B423"/>
      <c r="C423"/>
      <c r="D423"/>
      <c r="E423"/>
      <c r="F423"/>
      <c r="G423"/>
      <c r="H423"/>
      <c r="I423"/>
      <c r="J423"/>
      <c r="K423"/>
      <c r="L423"/>
      <c r="M423"/>
      <c r="N423"/>
      <c r="O423"/>
      <c r="P423"/>
      <c r="Q423"/>
      <c r="R423"/>
      <c r="S423"/>
      <c r="T423"/>
      <c r="U423"/>
      <c r="V423"/>
      <c r="W423"/>
      <c r="X423" s="232"/>
      <c r="Y423" s="232"/>
      <c r="Z423" s="232"/>
      <c r="AA423"/>
      <c r="AB423"/>
      <c r="AC423"/>
      <c r="AD423"/>
      <c r="AE423"/>
      <c r="AF423"/>
      <c r="AG423"/>
      <c r="AH423"/>
      <c r="AI423"/>
      <c r="AJ423"/>
    </row>
    <row r="424" spans="1:36" x14ac:dyDescent="0.2">
      <c r="A424"/>
      <c r="B424"/>
      <c r="C424"/>
      <c r="D424"/>
      <c r="E424"/>
      <c r="F424"/>
      <c r="G424"/>
      <c r="H424"/>
      <c r="I424"/>
      <c r="J424"/>
      <c r="K424"/>
      <c r="L424"/>
      <c r="M424"/>
      <c r="N424"/>
      <c r="O424"/>
      <c r="P424"/>
      <c r="Q424"/>
      <c r="R424"/>
      <c r="S424"/>
      <c r="T424"/>
      <c r="U424"/>
      <c r="V424"/>
      <c r="W424"/>
      <c r="X424" s="232"/>
      <c r="Y424" s="232"/>
      <c r="Z424" s="232"/>
      <c r="AA424"/>
      <c r="AB424"/>
      <c r="AC424"/>
      <c r="AD424"/>
      <c r="AE424"/>
      <c r="AF424"/>
      <c r="AG424"/>
      <c r="AH424"/>
      <c r="AI424"/>
      <c r="AJ424"/>
    </row>
    <row r="425" spans="1:36" x14ac:dyDescent="0.2">
      <c r="A425"/>
      <c r="B425"/>
      <c r="C425"/>
      <c r="D425"/>
      <c r="E425"/>
      <c r="F425"/>
      <c r="G425"/>
      <c r="H425"/>
      <c r="I425"/>
      <c r="J425"/>
      <c r="K425"/>
      <c r="L425"/>
      <c r="M425"/>
      <c r="N425"/>
      <c r="O425"/>
      <c r="P425"/>
      <c r="Q425"/>
      <c r="R425"/>
      <c r="S425"/>
      <c r="T425"/>
      <c r="U425"/>
      <c r="V425"/>
      <c r="W425"/>
      <c r="X425" s="232"/>
      <c r="Y425" s="232"/>
      <c r="Z425" s="232"/>
      <c r="AA425"/>
      <c r="AB425"/>
      <c r="AC425"/>
      <c r="AD425"/>
      <c r="AE425"/>
      <c r="AF425"/>
      <c r="AG425"/>
      <c r="AH425"/>
      <c r="AI425"/>
      <c r="AJ425"/>
    </row>
    <row r="426" spans="1:36" x14ac:dyDescent="0.2">
      <c r="A426"/>
      <c r="B426"/>
      <c r="C426"/>
      <c r="D426"/>
      <c r="E426"/>
      <c r="F426"/>
      <c r="G426"/>
      <c r="H426"/>
      <c r="I426"/>
      <c r="J426"/>
      <c r="K426"/>
      <c r="L426"/>
      <c r="M426"/>
      <c r="N426"/>
      <c r="O426"/>
      <c r="P426"/>
      <c r="Q426"/>
      <c r="R426"/>
      <c r="S426"/>
      <c r="T426"/>
      <c r="U426"/>
      <c r="V426"/>
      <c r="W426"/>
      <c r="X426" s="232"/>
      <c r="Y426" s="232"/>
      <c r="Z426" s="232"/>
      <c r="AA426"/>
      <c r="AB426"/>
      <c r="AC426"/>
      <c r="AD426"/>
      <c r="AE426"/>
      <c r="AF426"/>
      <c r="AG426"/>
      <c r="AH426"/>
      <c r="AI426"/>
      <c r="AJ426"/>
    </row>
    <row r="427" spans="1:36" x14ac:dyDescent="0.2">
      <c r="A427"/>
      <c r="B427"/>
      <c r="C427"/>
      <c r="D427"/>
      <c r="E427"/>
      <c r="F427"/>
      <c r="G427"/>
      <c r="H427"/>
      <c r="I427"/>
      <c r="J427"/>
      <c r="K427"/>
      <c r="L427"/>
      <c r="M427"/>
      <c r="N427"/>
      <c r="O427"/>
      <c r="P427"/>
      <c r="Q427"/>
      <c r="R427"/>
      <c r="S427"/>
      <c r="T427"/>
      <c r="U427"/>
      <c r="V427"/>
      <c r="W427"/>
      <c r="X427" s="232"/>
      <c r="Y427" s="232"/>
      <c r="Z427" s="232"/>
      <c r="AA427"/>
      <c r="AB427"/>
      <c r="AC427"/>
      <c r="AD427"/>
      <c r="AE427"/>
      <c r="AF427"/>
      <c r="AG427"/>
      <c r="AH427"/>
      <c r="AI427"/>
      <c r="AJ427"/>
    </row>
    <row r="428" spans="1:36" x14ac:dyDescent="0.2">
      <c r="A428"/>
      <c r="B428"/>
      <c r="C428"/>
      <c r="D428"/>
      <c r="E428"/>
      <c r="F428"/>
      <c r="G428"/>
      <c r="H428"/>
      <c r="I428"/>
      <c r="J428"/>
      <c r="K428"/>
      <c r="L428"/>
      <c r="M428"/>
      <c r="N428"/>
      <c r="O428"/>
      <c r="P428"/>
      <c r="Q428"/>
      <c r="R428"/>
      <c r="S428"/>
      <c r="T428"/>
      <c r="U428"/>
      <c r="V428"/>
      <c r="W428"/>
      <c r="X428" s="232"/>
      <c r="Y428" s="232"/>
      <c r="Z428" s="232"/>
      <c r="AA428"/>
      <c r="AB428"/>
      <c r="AC428"/>
      <c r="AD428"/>
      <c r="AE428"/>
      <c r="AF428"/>
      <c r="AG428"/>
      <c r="AH428"/>
      <c r="AI428"/>
      <c r="AJ428"/>
    </row>
    <row r="429" spans="1:36" x14ac:dyDescent="0.2">
      <c r="A429"/>
      <c r="B429"/>
      <c r="C429"/>
      <c r="D429"/>
      <c r="E429"/>
      <c r="F429"/>
      <c r="G429"/>
      <c r="H429"/>
      <c r="I429"/>
      <c r="J429"/>
      <c r="K429"/>
      <c r="L429"/>
      <c r="M429"/>
      <c r="N429"/>
      <c r="O429"/>
      <c r="P429"/>
      <c r="Q429"/>
      <c r="R429"/>
      <c r="S429"/>
      <c r="T429"/>
      <c r="U429"/>
      <c r="V429"/>
      <c r="W429"/>
      <c r="X429" s="232"/>
      <c r="Y429" s="232"/>
      <c r="Z429" s="232"/>
      <c r="AA429"/>
      <c r="AB429"/>
      <c r="AC429"/>
      <c r="AD429"/>
      <c r="AE429"/>
      <c r="AF429"/>
      <c r="AG429"/>
      <c r="AH429"/>
      <c r="AI429"/>
      <c r="AJ429"/>
    </row>
    <row r="430" spans="1:36" x14ac:dyDescent="0.2">
      <c r="A430"/>
      <c r="B430"/>
      <c r="C430"/>
      <c r="D430"/>
      <c r="E430"/>
      <c r="F430"/>
      <c r="G430"/>
      <c r="H430"/>
      <c r="I430"/>
      <c r="J430"/>
      <c r="K430"/>
      <c r="L430"/>
      <c r="M430"/>
      <c r="N430"/>
      <c r="O430"/>
      <c r="P430"/>
      <c r="Q430"/>
      <c r="R430"/>
      <c r="S430"/>
      <c r="T430"/>
      <c r="U430"/>
      <c r="V430"/>
      <c r="W430"/>
      <c r="X430" s="232"/>
      <c r="Y430" s="232"/>
      <c r="Z430" s="232"/>
      <c r="AA430"/>
      <c r="AB430"/>
      <c r="AC430"/>
      <c r="AD430"/>
      <c r="AE430"/>
      <c r="AF430"/>
      <c r="AG430"/>
      <c r="AH430"/>
      <c r="AI430"/>
      <c r="AJ430"/>
    </row>
    <row r="431" spans="1:36" x14ac:dyDescent="0.2">
      <c r="A431"/>
      <c r="B431"/>
      <c r="C431"/>
      <c r="D431"/>
      <c r="E431"/>
      <c r="F431"/>
      <c r="G431"/>
      <c r="H431"/>
      <c r="I431"/>
      <c r="J431"/>
      <c r="K431"/>
      <c r="L431"/>
      <c r="M431"/>
      <c r="N431"/>
      <c r="O431"/>
      <c r="P431"/>
      <c r="Q431"/>
      <c r="R431"/>
      <c r="S431"/>
      <c r="T431"/>
      <c r="U431"/>
      <c r="V431"/>
      <c r="W431"/>
      <c r="X431" s="232"/>
      <c r="Y431" s="232"/>
      <c r="Z431" s="232"/>
      <c r="AA431"/>
      <c r="AB431"/>
      <c r="AC431"/>
      <c r="AD431"/>
      <c r="AE431"/>
      <c r="AF431"/>
      <c r="AG431"/>
      <c r="AH431"/>
      <c r="AI431"/>
      <c r="AJ431"/>
    </row>
    <row r="432" spans="1:36" x14ac:dyDescent="0.2">
      <c r="A432"/>
      <c r="B432"/>
      <c r="C432"/>
      <c r="D432"/>
      <c r="E432"/>
      <c r="F432"/>
      <c r="G432"/>
      <c r="H432"/>
      <c r="I432"/>
      <c r="J432"/>
      <c r="K432"/>
      <c r="L432"/>
      <c r="M432"/>
      <c r="N432"/>
      <c r="O432"/>
      <c r="P432"/>
      <c r="Q432"/>
      <c r="R432"/>
      <c r="S432"/>
      <c r="T432"/>
      <c r="U432"/>
      <c r="V432"/>
      <c r="W432"/>
      <c r="X432" s="232"/>
      <c r="Y432" s="232"/>
      <c r="Z432" s="232"/>
      <c r="AA432"/>
      <c r="AB432"/>
      <c r="AC432"/>
      <c r="AD432"/>
      <c r="AE432"/>
      <c r="AF432"/>
      <c r="AG432"/>
      <c r="AH432"/>
      <c r="AI432"/>
      <c r="AJ432"/>
    </row>
    <row r="433" spans="1:36" x14ac:dyDescent="0.2">
      <c r="A433"/>
      <c r="B433"/>
      <c r="C433"/>
      <c r="D433"/>
      <c r="E433"/>
      <c r="F433"/>
      <c r="G433"/>
      <c r="H433"/>
      <c r="I433"/>
      <c r="J433"/>
      <c r="K433"/>
      <c r="L433"/>
      <c r="M433"/>
      <c r="N433"/>
      <c r="O433"/>
      <c r="P433"/>
      <c r="Q433"/>
      <c r="R433"/>
      <c r="S433"/>
      <c r="T433"/>
      <c r="U433"/>
      <c r="V433"/>
      <c r="W433"/>
      <c r="X433" s="232"/>
      <c r="Y433" s="232"/>
      <c r="Z433" s="232"/>
      <c r="AA433"/>
      <c r="AB433"/>
      <c r="AC433"/>
      <c r="AD433"/>
      <c r="AE433"/>
      <c r="AF433"/>
      <c r="AG433"/>
      <c r="AH433"/>
      <c r="AI433"/>
      <c r="AJ433"/>
    </row>
    <row r="434" spans="1:36" x14ac:dyDescent="0.2">
      <c r="A434"/>
      <c r="B434"/>
      <c r="C434"/>
      <c r="D434"/>
      <c r="E434"/>
      <c r="F434"/>
      <c r="G434"/>
      <c r="H434"/>
      <c r="I434"/>
      <c r="J434"/>
      <c r="K434"/>
      <c r="L434"/>
      <c r="M434"/>
      <c r="N434"/>
      <c r="O434"/>
      <c r="P434"/>
      <c r="Q434"/>
      <c r="R434"/>
      <c r="S434"/>
      <c r="T434"/>
      <c r="U434"/>
      <c r="V434"/>
      <c r="W434"/>
      <c r="X434" s="232"/>
      <c r="Y434" s="232"/>
      <c r="Z434" s="232"/>
      <c r="AA434"/>
      <c r="AB434"/>
      <c r="AC434"/>
      <c r="AD434"/>
      <c r="AE434"/>
      <c r="AF434"/>
      <c r="AG434"/>
      <c r="AH434"/>
      <c r="AI434"/>
      <c r="AJ434"/>
    </row>
    <row r="435" spans="1:36" x14ac:dyDescent="0.2">
      <c r="A435"/>
      <c r="B435"/>
      <c r="C435"/>
      <c r="D435"/>
      <c r="E435"/>
      <c r="F435"/>
      <c r="G435"/>
      <c r="H435"/>
      <c r="I435"/>
      <c r="J435"/>
      <c r="K435"/>
      <c r="L435"/>
      <c r="M435"/>
      <c r="N435"/>
      <c r="O435"/>
      <c r="P435"/>
      <c r="Q435"/>
      <c r="R435"/>
      <c r="S435"/>
      <c r="T435"/>
      <c r="U435"/>
      <c r="V435"/>
      <c r="W435"/>
      <c r="X435" s="232"/>
      <c r="Y435" s="232"/>
      <c r="Z435" s="232"/>
      <c r="AA435"/>
      <c r="AB435"/>
      <c r="AC435"/>
      <c r="AD435"/>
      <c r="AE435"/>
      <c r="AF435"/>
      <c r="AG435"/>
      <c r="AH435"/>
      <c r="AI435"/>
      <c r="AJ435"/>
    </row>
    <row r="436" spans="1:36" x14ac:dyDescent="0.2">
      <c r="A436"/>
      <c r="B436"/>
      <c r="C436"/>
      <c r="D436"/>
      <c r="E436"/>
      <c r="F436"/>
      <c r="G436"/>
      <c r="H436"/>
      <c r="I436"/>
      <c r="J436"/>
      <c r="K436"/>
      <c r="L436"/>
      <c r="M436"/>
      <c r="N436"/>
      <c r="O436"/>
      <c r="P436"/>
      <c r="Q436"/>
      <c r="R436"/>
      <c r="S436"/>
      <c r="T436"/>
      <c r="U436"/>
      <c r="V436"/>
      <c r="W436"/>
      <c r="X436" s="232"/>
      <c r="Y436" s="232"/>
      <c r="Z436" s="232"/>
      <c r="AA436"/>
      <c r="AB436"/>
      <c r="AC436"/>
      <c r="AD436"/>
      <c r="AE436"/>
      <c r="AF436"/>
      <c r="AG436"/>
      <c r="AH436"/>
      <c r="AI436"/>
      <c r="AJ436"/>
    </row>
    <row r="437" spans="1:36" x14ac:dyDescent="0.2">
      <c r="A437"/>
      <c r="B437"/>
      <c r="C437"/>
      <c r="D437"/>
      <c r="E437"/>
      <c r="F437"/>
      <c r="G437"/>
      <c r="H437"/>
      <c r="I437"/>
      <c r="J437"/>
      <c r="K437"/>
      <c r="L437"/>
      <c r="M437"/>
      <c r="N437"/>
      <c r="O437"/>
      <c r="P437"/>
      <c r="Q437"/>
      <c r="R437"/>
      <c r="S437"/>
      <c r="T437"/>
      <c r="U437"/>
      <c r="V437"/>
      <c r="W437"/>
      <c r="X437" s="232"/>
      <c r="Y437" s="232"/>
      <c r="Z437" s="232"/>
      <c r="AA437"/>
      <c r="AB437"/>
      <c r="AC437"/>
      <c r="AD437"/>
      <c r="AE437"/>
      <c r="AF437"/>
      <c r="AG437"/>
      <c r="AH437"/>
      <c r="AI437"/>
      <c r="AJ437"/>
    </row>
    <row r="438" spans="1:36" x14ac:dyDescent="0.2">
      <c r="A438"/>
      <c r="B438"/>
      <c r="C438"/>
      <c r="D438"/>
      <c r="E438"/>
      <c r="F438"/>
      <c r="G438"/>
      <c r="H438"/>
      <c r="I438"/>
      <c r="J438"/>
      <c r="K438"/>
      <c r="L438"/>
      <c r="M438"/>
      <c r="N438"/>
      <c r="O438"/>
      <c r="P438"/>
      <c r="Q438"/>
      <c r="R438"/>
      <c r="S438"/>
      <c r="T438"/>
      <c r="U438"/>
      <c r="V438"/>
      <c r="W438"/>
      <c r="X438" s="232"/>
      <c r="Y438" s="232"/>
      <c r="Z438" s="232"/>
      <c r="AA438"/>
      <c r="AB438"/>
      <c r="AC438"/>
      <c r="AD438"/>
      <c r="AE438"/>
      <c r="AF438"/>
      <c r="AG438"/>
      <c r="AH438"/>
      <c r="AI438"/>
      <c r="AJ438"/>
    </row>
    <row r="439" spans="1:36" x14ac:dyDescent="0.2">
      <c r="A439"/>
      <c r="B439"/>
      <c r="C439"/>
      <c r="D439"/>
      <c r="E439"/>
      <c r="F439"/>
      <c r="G439"/>
      <c r="H439"/>
      <c r="I439"/>
      <c r="J439"/>
      <c r="K439"/>
      <c r="L439"/>
      <c r="M439"/>
      <c r="N439"/>
      <c r="O439"/>
      <c r="P439"/>
      <c r="Q439"/>
      <c r="R439"/>
      <c r="S439"/>
      <c r="T439"/>
      <c r="U439"/>
      <c r="V439"/>
      <c r="W439"/>
      <c r="X439" s="232"/>
      <c r="Y439" s="232"/>
      <c r="Z439" s="232"/>
      <c r="AA439"/>
      <c r="AB439"/>
      <c r="AC439"/>
      <c r="AD439"/>
      <c r="AE439"/>
      <c r="AF439"/>
      <c r="AG439"/>
      <c r="AH439"/>
      <c r="AI439"/>
      <c r="AJ439"/>
    </row>
    <row r="440" spans="1:36" x14ac:dyDescent="0.2">
      <c r="A440"/>
      <c r="B440"/>
      <c r="C440"/>
      <c r="D440"/>
      <c r="E440"/>
      <c r="F440"/>
      <c r="G440"/>
      <c r="H440"/>
      <c r="I440"/>
      <c r="J440"/>
      <c r="K440"/>
      <c r="L440"/>
      <c r="M440"/>
      <c r="N440"/>
      <c r="O440"/>
      <c r="P440"/>
      <c r="Q440"/>
      <c r="R440"/>
      <c r="S440"/>
      <c r="T440"/>
      <c r="U440"/>
      <c r="V440"/>
      <c r="W440"/>
      <c r="X440" s="232"/>
      <c r="Y440" s="232"/>
      <c r="Z440" s="232"/>
      <c r="AA440"/>
      <c r="AB440"/>
      <c r="AC440"/>
      <c r="AD440"/>
      <c r="AE440"/>
      <c r="AF440"/>
      <c r="AG440"/>
      <c r="AH440"/>
      <c r="AI440"/>
      <c r="AJ440"/>
    </row>
    <row r="441" spans="1:36" x14ac:dyDescent="0.2">
      <c r="A441"/>
      <c r="B441"/>
      <c r="C441"/>
      <c r="D441"/>
      <c r="E441"/>
      <c r="F441"/>
      <c r="G441"/>
      <c r="H441"/>
      <c r="I441"/>
      <c r="J441"/>
      <c r="K441"/>
      <c r="L441"/>
      <c r="M441"/>
      <c r="N441"/>
      <c r="O441"/>
      <c r="P441"/>
      <c r="Q441"/>
      <c r="R441"/>
      <c r="S441"/>
      <c r="T441"/>
      <c r="U441"/>
      <c r="V441"/>
      <c r="W441"/>
      <c r="X441" s="232"/>
      <c r="Y441" s="232"/>
      <c r="Z441" s="232"/>
      <c r="AA441"/>
      <c r="AB441"/>
      <c r="AC441"/>
      <c r="AD441"/>
      <c r="AE441"/>
      <c r="AF441"/>
      <c r="AG441"/>
      <c r="AH441"/>
      <c r="AI441"/>
      <c r="AJ441"/>
    </row>
    <row r="442" spans="1:36" x14ac:dyDescent="0.2">
      <c r="A442"/>
      <c r="B442"/>
      <c r="C442"/>
      <c r="D442"/>
      <c r="E442"/>
      <c r="F442"/>
      <c r="G442"/>
      <c r="H442"/>
      <c r="I442"/>
      <c r="J442"/>
      <c r="K442"/>
      <c r="L442"/>
      <c r="M442"/>
      <c r="N442"/>
      <c r="O442"/>
      <c r="P442"/>
      <c r="Q442"/>
      <c r="R442"/>
      <c r="S442"/>
      <c r="T442"/>
      <c r="U442"/>
      <c r="V442"/>
      <c r="W442"/>
      <c r="X442" s="232"/>
      <c r="Y442" s="232"/>
      <c r="Z442" s="232"/>
      <c r="AA442"/>
      <c r="AB442"/>
      <c r="AC442"/>
      <c r="AD442"/>
      <c r="AE442"/>
      <c r="AF442"/>
      <c r="AG442"/>
      <c r="AH442"/>
      <c r="AI442"/>
      <c r="AJ442"/>
    </row>
    <row r="443" spans="1:36" x14ac:dyDescent="0.2">
      <c r="A443"/>
      <c r="B443"/>
      <c r="C443"/>
      <c r="D443"/>
      <c r="E443"/>
      <c r="F443"/>
      <c r="G443"/>
      <c r="H443"/>
      <c r="I443"/>
      <c r="J443"/>
      <c r="K443"/>
      <c r="L443"/>
      <c r="M443"/>
      <c r="N443"/>
      <c r="O443"/>
      <c r="P443"/>
      <c r="Q443"/>
      <c r="R443"/>
      <c r="S443"/>
      <c r="T443"/>
      <c r="U443"/>
      <c r="V443"/>
      <c r="W443"/>
      <c r="X443" s="232"/>
      <c r="Y443" s="232"/>
      <c r="Z443" s="232"/>
      <c r="AA443"/>
      <c r="AB443"/>
      <c r="AC443"/>
      <c r="AD443"/>
      <c r="AE443"/>
      <c r="AF443"/>
      <c r="AG443"/>
      <c r="AH443"/>
      <c r="AI443"/>
      <c r="AJ443"/>
    </row>
    <row r="444" spans="1:36" x14ac:dyDescent="0.2">
      <c r="A444"/>
      <c r="B444"/>
      <c r="C444"/>
      <c r="D444"/>
      <c r="E444"/>
      <c r="F444"/>
      <c r="G444"/>
      <c r="H444"/>
      <c r="I444"/>
      <c r="J444"/>
      <c r="K444"/>
      <c r="L444"/>
      <c r="M444"/>
      <c r="N444"/>
      <c r="O444"/>
      <c r="P444"/>
      <c r="Q444"/>
      <c r="R444"/>
      <c r="S444"/>
      <c r="T444"/>
      <c r="U444"/>
      <c r="V444"/>
      <c r="W444"/>
      <c r="X444" s="232"/>
      <c r="Y444" s="232"/>
      <c r="Z444" s="232"/>
      <c r="AA444"/>
      <c r="AB444"/>
      <c r="AC444"/>
      <c r="AD444"/>
      <c r="AE444"/>
      <c r="AF444"/>
      <c r="AG444"/>
      <c r="AH444"/>
      <c r="AI444"/>
      <c r="AJ444"/>
    </row>
    <row r="445" spans="1:36" x14ac:dyDescent="0.2">
      <c r="A445"/>
      <c r="B445"/>
      <c r="C445"/>
      <c r="D445"/>
      <c r="E445"/>
      <c r="F445"/>
      <c r="G445"/>
      <c r="H445"/>
      <c r="I445"/>
      <c r="J445"/>
      <c r="K445"/>
      <c r="L445"/>
      <c r="M445"/>
      <c r="N445"/>
      <c r="O445"/>
      <c r="P445"/>
      <c r="Q445"/>
      <c r="R445"/>
      <c r="S445"/>
      <c r="T445"/>
      <c r="U445"/>
      <c r="V445"/>
      <c r="W445"/>
      <c r="X445" s="232"/>
      <c r="Y445" s="232"/>
      <c r="Z445" s="232"/>
      <c r="AA445"/>
      <c r="AB445"/>
      <c r="AC445"/>
      <c r="AD445"/>
      <c r="AE445"/>
      <c r="AF445"/>
      <c r="AG445"/>
      <c r="AH445"/>
      <c r="AI445"/>
      <c r="AJ445"/>
    </row>
    <row r="446" spans="1:36" x14ac:dyDescent="0.2">
      <c r="A446"/>
      <c r="B446"/>
      <c r="C446"/>
      <c r="D446"/>
      <c r="E446"/>
      <c r="F446"/>
      <c r="G446"/>
      <c r="H446"/>
      <c r="I446"/>
      <c r="J446"/>
      <c r="K446"/>
      <c r="L446"/>
      <c r="M446"/>
      <c r="N446"/>
      <c r="O446"/>
      <c r="P446"/>
      <c r="Q446"/>
      <c r="R446"/>
      <c r="S446"/>
      <c r="T446"/>
      <c r="U446"/>
      <c r="V446"/>
      <c r="W446"/>
      <c r="X446" s="232"/>
      <c r="Y446" s="232"/>
      <c r="Z446" s="232"/>
      <c r="AA446"/>
      <c r="AB446"/>
      <c r="AC446"/>
      <c r="AD446"/>
      <c r="AE446"/>
      <c r="AF446"/>
      <c r="AG446"/>
      <c r="AH446"/>
      <c r="AI446"/>
      <c r="AJ446"/>
    </row>
    <row r="447" spans="1:36" x14ac:dyDescent="0.2">
      <c r="A447"/>
      <c r="B447"/>
      <c r="C447"/>
      <c r="D447"/>
      <c r="E447"/>
      <c r="F447"/>
      <c r="G447"/>
      <c r="H447"/>
      <c r="I447"/>
      <c r="J447"/>
      <c r="K447"/>
      <c r="L447"/>
      <c r="M447"/>
      <c r="N447"/>
      <c r="O447"/>
      <c r="P447"/>
      <c r="Q447"/>
      <c r="R447"/>
      <c r="S447"/>
      <c r="T447"/>
      <c r="U447"/>
      <c r="V447"/>
      <c r="W447"/>
      <c r="X447" s="232"/>
      <c r="Y447" s="232"/>
      <c r="Z447" s="232"/>
      <c r="AA447"/>
      <c r="AB447"/>
      <c r="AC447"/>
      <c r="AD447"/>
      <c r="AE447"/>
      <c r="AF447"/>
      <c r="AG447"/>
      <c r="AH447"/>
      <c r="AI447"/>
      <c r="AJ447"/>
    </row>
    <row r="448" spans="1:36" x14ac:dyDescent="0.2">
      <c r="A448"/>
      <c r="B448"/>
      <c r="C448"/>
      <c r="D448"/>
      <c r="E448"/>
      <c r="F448"/>
      <c r="G448"/>
      <c r="H448"/>
      <c r="I448"/>
      <c r="J448"/>
      <c r="K448"/>
      <c r="L448"/>
      <c r="M448"/>
      <c r="N448"/>
      <c r="O448"/>
      <c r="P448"/>
      <c r="Q448"/>
      <c r="R448"/>
      <c r="S448"/>
      <c r="T448"/>
      <c r="U448"/>
      <c r="V448"/>
      <c r="W448"/>
      <c r="X448" s="232"/>
      <c r="Y448" s="232"/>
      <c r="Z448" s="232"/>
      <c r="AA448"/>
      <c r="AB448"/>
      <c r="AC448"/>
      <c r="AD448"/>
      <c r="AE448"/>
      <c r="AF448"/>
      <c r="AG448"/>
      <c r="AH448"/>
      <c r="AI448"/>
      <c r="AJ448"/>
    </row>
    <row r="449" spans="1:36" x14ac:dyDescent="0.2">
      <c r="A449"/>
      <c r="B449"/>
      <c r="C449"/>
      <c r="D449"/>
      <c r="E449"/>
      <c r="F449"/>
      <c r="G449"/>
      <c r="H449"/>
      <c r="I449"/>
      <c r="J449"/>
      <c r="K449"/>
      <c r="L449"/>
      <c r="M449"/>
      <c r="N449"/>
      <c r="O449"/>
      <c r="P449"/>
      <c r="Q449"/>
      <c r="R449"/>
      <c r="S449"/>
      <c r="T449"/>
      <c r="U449"/>
      <c r="V449"/>
      <c r="W449"/>
      <c r="X449" s="232"/>
      <c r="Y449" s="232"/>
      <c r="Z449" s="232"/>
      <c r="AA449"/>
      <c r="AB449"/>
      <c r="AC449"/>
      <c r="AD449"/>
      <c r="AE449"/>
      <c r="AF449"/>
      <c r="AG449"/>
      <c r="AH449"/>
      <c r="AI449"/>
      <c r="AJ449"/>
    </row>
    <row r="450" spans="1:36" x14ac:dyDescent="0.2">
      <c r="A450"/>
      <c r="B450"/>
      <c r="C450"/>
      <c r="D450"/>
      <c r="E450"/>
      <c r="F450"/>
      <c r="G450"/>
      <c r="H450"/>
      <c r="I450"/>
      <c r="J450"/>
      <c r="K450"/>
      <c r="L450"/>
      <c r="M450"/>
      <c r="N450"/>
      <c r="O450"/>
      <c r="P450"/>
      <c r="Q450"/>
      <c r="R450"/>
      <c r="S450"/>
      <c r="T450"/>
      <c r="U450"/>
      <c r="V450"/>
      <c r="W450"/>
      <c r="X450" s="232"/>
      <c r="Y450" s="232"/>
      <c r="Z450" s="232"/>
      <c r="AA450"/>
      <c r="AB450"/>
      <c r="AC450"/>
      <c r="AD450"/>
      <c r="AE450"/>
      <c r="AF450"/>
      <c r="AG450"/>
      <c r="AH450"/>
      <c r="AI450"/>
      <c r="AJ450"/>
    </row>
    <row r="451" spans="1:36" x14ac:dyDescent="0.2">
      <c r="A451"/>
      <c r="B451"/>
      <c r="C451"/>
      <c r="D451"/>
      <c r="E451"/>
      <c r="F451"/>
      <c r="G451"/>
      <c r="H451"/>
      <c r="I451"/>
      <c r="J451"/>
      <c r="K451"/>
      <c r="L451"/>
      <c r="M451"/>
      <c r="N451"/>
      <c r="O451"/>
      <c r="P451"/>
      <c r="Q451"/>
      <c r="R451"/>
      <c r="S451"/>
      <c r="T451"/>
      <c r="U451"/>
      <c r="V451"/>
      <c r="W451"/>
      <c r="X451" s="232"/>
      <c r="Y451" s="232"/>
      <c r="Z451" s="232"/>
      <c r="AA451"/>
      <c r="AB451"/>
      <c r="AC451"/>
      <c r="AD451"/>
      <c r="AE451"/>
      <c r="AF451"/>
      <c r="AG451"/>
      <c r="AH451"/>
      <c r="AI451"/>
      <c r="AJ451"/>
    </row>
    <row r="452" spans="1:36" x14ac:dyDescent="0.2">
      <c r="A452"/>
      <c r="B452"/>
      <c r="C452"/>
      <c r="D452"/>
      <c r="E452"/>
      <c r="F452"/>
      <c r="G452"/>
      <c r="H452"/>
      <c r="I452"/>
      <c r="J452"/>
      <c r="K452"/>
      <c r="L452"/>
      <c r="M452"/>
      <c r="N452"/>
      <c r="O452"/>
      <c r="P452"/>
      <c r="Q452"/>
      <c r="R452"/>
      <c r="S452"/>
      <c r="T452"/>
      <c r="U452"/>
      <c r="V452"/>
      <c r="W452"/>
      <c r="X452" s="232"/>
      <c r="Y452" s="232"/>
      <c r="Z452" s="232"/>
      <c r="AA452"/>
      <c r="AB452"/>
      <c r="AC452"/>
      <c r="AD452"/>
      <c r="AE452"/>
      <c r="AF452"/>
      <c r="AG452"/>
      <c r="AH452"/>
      <c r="AI452"/>
      <c r="AJ452"/>
    </row>
    <row r="453" spans="1:36" x14ac:dyDescent="0.2">
      <c r="A453"/>
      <c r="B453"/>
      <c r="C453"/>
      <c r="D453"/>
      <c r="E453"/>
      <c r="F453"/>
      <c r="G453"/>
      <c r="H453"/>
      <c r="I453"/>
      <c r="J453"/>
      <c r="K453"/>
      <c r="L453"/>
      <c r="M453"/>
      <c r="N453"/>
      <c r="O453"/>
      <c r="P453"/>
      <c r="Q453"/>
      <c r="R453"/>
      <c r="S453"/>
      <c r="T453"/>
      <c r="U453"/>
      <c r="V453"/>
      <c r="W453"/>
      <c r="X453" s="232"/>
      <c r="Y453" s="232"/>
      <c r="Z453" s="232"/>
      <c r="AA453"/>
      <c r="AB453"/>
      <c r="AC453"/>
      <c r="AD453"/>
      <c r="AE453"/>
      <c r="AF453"/>
      <c r="AG453"/>
      <c r="AH453"/>
      <c r="AI453"/>
      <c r="AJ453"/>
    </row>
    <row r="454" spans="1:36" x14ac:dyDescent="0.2">
      <c r="A454"/>
      <c r="B454"/>
      <c r="C454"/>
      <c r="D454"/>
      <c r="E454"/>
      <c r="F454"/>
      <c r="G454"/>
      <c r="H454"/>
      <c r="I454"/>
      <c r="J454"/>
      <c r="K454"/>
      <c r="L454"/>
      <c r="M454"/>
      <c r="N454"/>
      <c r="O454"/>
      <c r="P454"/>
      <c r="Q454"/>
      <c r="R454"/>
      <c r="S454"/>
      <c r="T454"/>
      <c r="U454"/>
      <c r="V454"/>
      <c r="W454"/>
      <c r="X454" s="232"/>
      <c r="Y454" s="232"/>
      <c r="Z454" s="232"/>
      <c r="AA454"/>
      <c r="AB454"/>
      <c r="AC454"/>
      <c r="AD454"/>
      <c r="AE454"/>
      <c r="AF454"/>
      <c r="AG454"/>
      <c r="AH454"/>
      <c r="AI454"/>
      <c r="AJ454"/>
    </row>
    <row r="455" spans="1:36" x14ac:dyDescent="0.2">
      <c r="A455"/>
      <c r="B455"/>
      <c r="C455"/>
      <c r="D455"/>
      <c r="E455"/>
      <c r="F455"/>
      <c r="G455"/>
      <c r="H455"/>
      <c r="I455"/>
      <c r="J455"/>
      <c r="K455"/>
      <c r="L455"/>
      <c r="M455"/>
      <c r="N455"/>
      <c r="O455"/>
      <c r="P455"/>
      <c r="Q455"/>
      <c r="R455"/>
      <c r="S455"/>
      <c r="T455"/>
      <c r="U455"/>
      <c r="V455"/>
      <c r="W455"/>
      <c r="X455" s="232"/>
      <c r="Y455" s="232"/>
      <c r="Z455" s="232"/>
      <c r="AA455"/>
      <c r="AB455"/>
      <c r="AC455"/>
      <c r="AD455"/>
      <c r="AE455"/>
      <c r="AF455"/>
      <c r="AG455"/>
      <c r="AH455"/>
      <c r="AI455"/>
      <c r="AJ455"/>
    </row>
    <row r="456" spans="1:36" x14ac:dyDescent="0.2">
      <c r="A456"/>
      <c r="B456"/>
      <c r="C456"/>
      <c r="D456"/>
      <c r="E456"/>
      <c r="F456"/>
      <c r="G456"/>
      <c r="H456"/>
      <c r="I456"/>
      <c r="J456"/>
      <c r="K456"/>
      <c r="L456"/>
      <c r="M456"/>
      <c r="N456"/>
      <c r="O456"/>
      <c r="P456"/>
      <c r="Q456"/>
      <c r="R456"/>
      <c r="S456"/>
      <c r="T456"/>
      <c r="U456"/>
      <c r="V456"/>
      <c r="W456"/>
      <c r="X456" s="232"/>
      <c r="Y456" s="232"/>
      <c r="Z456" s="232"/>
      <c r="AA456"/>
      <c r="AB456"/>
      <c r="AC456"/>
      <c r="AD456"/>
      <c r="AE456"/>
      <c r="AF456"/>
      <c r="AG456"/>
      <c r="AH456"/>
      <c r="AI456"/>
      <c r="AJ456"/>
    </row>
    <row r="457" spans="1:36" x14ac:dyDescent="0.2">
      <c r="A457"/>
      <c r="B457"/>
      <c r="C457"/>
      <c r="D457"/>
      <c r="E457"/>
      <c r="F457"/>
      <c r="G457"/>
      <c r="H457"/>
      <c r="I457"/>
      <c r="J457"/>
      <c r="K457"/>
      <c r="L457"/>
      <c r="M457"/>
      <c r="N457"/>
      <c r="O457"/>
      <c r="P457"/>
      <c r="Q457"/>
      <c r="R457"/>
      <c r="S457"/>
      <c r="T457"/>
      <c r="U457"/>
      <c r="V457"/>
      <c r="W457"/>
      <c r="X457" s="232"/>
      <c r="Y457" s="232"/>
      <c r="Z457" s="232"/>
      <c r="AA457"/>
      <c r="AB457"/>
      <c r="AC457"/>
      <c r="AD457"/>
      <c r="AE457"/>
      <c r="AF457"/>
      <c r="AG457"/>
      <c r="AH457"/>
      <c r="AI457"/>
      <c r="AJ457"/>
    </row>
    <row r="458" spans="1:36" x14ac:dyDescent="0.2">
      <c r="A458"/>
      <c r="B458"/>
      <c r="C458"/>
      <c r="D458"/>
      <c r="E458"/>
      <c r="F458"/>
      <c r="G458"/>
      <c r="H458"/>
      <c r="I458"/>
      <c r="J458"/>
      <c r="K458"/>
      <c r="L458"/>
      <c r="M458"/>
      <c r="N458"/>
      <c r="O458"/>
      <c r="P458"/>
      <c r="Q458"/>
      <c r="R458"/>
      <c r="S458"/>
      <c r="T458"/>
      <c r="U458"/>
      <c r="V458"/>
      <c r="W458"/>
      <c r="X458" s="232"/>
      <c r="Y458" s="232"/>
      <c r="Z458" s="232"/>
      <c r="AA458"/>
      <c r="AB458"/>
      <c r="AC458"/>
      <c r="AD458"/>
      <c r="AE458"/>
      <c r="AF458"/>
      <c r="AG458"/>
      <c r="AH458"/>
      <c r="AI458"/>
      <c r="AJ458"/>
    </row>
    <row r="459" spans="1:36" x14ac:dyDescent="0.2">
      <c r="A459"/>
      <c r="B459"/>
      <c r="C459"/>
      <c r="D459"/>
      <c r="E459"/>
      <c r="F459"/>
      <c r="G459"/>
      <c r="H459"/>
      <c r="I459"/>
      <c r="J459"/>
      <c r="K459"/>
      <c r="L459"/>
      <c r="M459"/>
      <c r="N459"/>
      <c r="O459"/>
      <c r="P459"/>
      <c r="Q459"/>
      <c r="R459"/>
      <c r="S459"/>
      <c r="T459"/>
      <c r="U459"/>
      <c r="V459"/>
      <c r="W459"/>
      <c r="X459" s="232"/>
      <c r="Y459" s="232"/>
      <c r="Z459" s="232"/>
      <c r="AA459"/>
      <c r="AB459"/>
      <c r="AC459"/>
      <c r="AD459"/>
      <c r="AE459"/>
      <c r="AF459"/>
      <c r="AG459"/>
      <c r="AH459"/>
      <c r="AI459"/>
      <c r="AJ459"/>
    </row>
    <row r="460" spans="1:36" x14ac:dyDescent="0.2">
      <c r="A460"/>
      <c r="B460"/>
      <c r="C460"/>
      <c r="D460"/>
      <c r="E460"/>
      <c r="F460"/>
      <c r="G460"/>
      <c r="H460"/>
      <c r="I460"/>
      <c r="J460"/>
      <c r="K460"/>
      <c r="L460"/>
      <c r="M460"/>
      <c r="N460"/>
      <c r="O460"/>
      <c r="P460"/>
      <c r="Q460"/>
      <c r="R460"/>
      <c r="S460"/>
      <c r="T460"/>
      <c r="U460"/>
      <c r="V460"/>
      <c r="W460"/>
      <c r="X460" s="232"/>
      <c r="Y460" s="232"/>
      <c r="Z460" s="232"/>
      <c r="AA460"/>
      <c r="AB460"/>
      <c r="AC460"/>
      <c r="AD460"/>
      <c r="AE460"/>
      <c r="AF460"/>
      <c r="AG460"/>
      <c r="AH460"/>
      <c r="AI460"/>
      <c r="AJ460"/>
    </row>
    <row r="461" spans="1:36" x14ac:dyDescent="0.2">
      <c r="A461"/>
      <c r="B461"/>
      <c r="C461"/>
      <c r="D461"/>
      <c r="E461"/>
      <c r="F461"/>
      <c r="G461"/>
      <c r="H461"/>
      <c r="I461"/>
      <c r="J461"/>
      <c r="K461"/>
      <c r="L461"/>
      <c r="M461"/>
      <c r="N461"/>
      <c r="O461"/>
      <c r="P461"/>
      <c r="Q461"/>
      <c r="R461"/>
      <c r="S461"/>
      <c r="T461"/>
      <c r="U461"/>
      <c r="V461"/>
      <c r="W461"/>
      <c r="X461" s="232"/>
      <c r="Y461" s="232"/>
      <c r="Z461" s="232"/>
      <c r="AA461"/>
      <c r="AB461"/>
      <c r="AC461"/>
      <c r="AD461"/>
      <c r="AE461"/>
      <c r="AF461"/>
      <c r="AG461"/>
      <c r="AH461"/>
      <c r="AI461"/>
      <c r="AJ461"/>
    </row>
    <row r="462" spans="1:36" x14ac:dyDescent="0.2">
      <c r="A462"/>
      <c r="B462"/>
      <c r="C462"/>
      <c r="D462"/>
      <c r="E462"/>
      <c r="F462"/>
      <c r="G462"/>
      <c r="H462"/>
      <c r="I462"/>
      <c r="J462"/>
      <c r="K462"/>
      <c r="L462"/>
      <c r="M462"/>
      <c r="N462"/>
      <c r="O462"/>
      <c r="P462"/>
      <c r="Q462"/>
      <c r="R462"/>
      <c r="S462"/>
      <c r="T462"/>
      <c r="U462"/>
      <c r="V462"/>
      <c r="W462"/>
      <c r="X462" s="232"/>
      <c r="Y462" s="232"/>
      <c r="Z462" s="232"/>
      <c r="AA462"/>
      <c r="AB462"/>
      <c r="AC462"/>
      <c r="AD462"/>
      <c r="AE462"/>
      <c r="AF462"/>
      <c r="AG462"/>
      <c r="AH462"/>
      <c r="AI462"/>
      <c r="AJ462"/>
    </row>
    <row r="463" spans="1:36" x14ac:dyDescent="0.2">
      <c r="A463"/>
      <c r="B463"/>
      <c r="C463"/>
      <c r="D463"/>
      <c r="E463"/>
      <c r="F463"/>
      <c r="G463"/>
      <c r="H463"/>
      <c r="I463"/>
      <c r="J463"/>
      <c r="K463"/>
      <c r="L463"/>
      <c r="M463"/>
      <c r="N463"/>
      <c r="O463"/>
      <c r="P463"/>
      <c r="Q463"/>
      <c r="R463"/>
      <c r="S463"/>
      <c r="T463"/>
      <c r="U463"/>
      <c r="V463"/>
      <c r="W463"/>
      <c r="X463" s="232"/>
      <c r="Y463" s="232"/>
      <c r="Z463" s="232"/>
      <c r="AA463"/>
      <c r="AB463"/>
      <c r="AC463"/>
      <c r="AD463"/>
      <c r="AE463"/>
      <c r="AF463"/>
      <c r="AG463"/>
      <c r="AH463"/>
      <c r="AI463"/>
      <c r="AJ463"/>
    </row>
    <row r="464" spans="1:36" x14ac:dyDescent="0.2">
      <c r="A464"/>
      <c r="B464"/>
      <c r="C464"/>
      <c r="D464"/>
      <c r="E464"/>
      <c r="F464"/>
      <c r="G464"/>
      <c r="H464"/>
      <c r="I464"/>
      <c r="J464"/>
      <c r="K464"/>
      <c r="L464"/>
      <c r="M464"/>
      <c r="N464"/>
      <c r="O464"/>
      <c r="P464"/>
      <c r="Q464"/>
      <c r="R464"/>
      <c r="S464"/>
      <c r="T464"/>
      <c r="U464"/>
      <c r="V464"/>
      <c r="W464"/>
      <c r="X464" s="232"/>
      <c r="Y464" s="232"/>
      <c r="Z464" s="232"/>
      <c r="AA464"/>
      <c r="AB464"/>
      <c r="AC464"/>
      <c r="AD464"/>
      <c r="AE464"/>
      <c r="AF464"/>
      <c r="AG464"/>
      <c r="AH464"/>
      <c r="AI464"/>
      <c r="AJ464"/>
    </row>
    <row r="465" spans="1:36" x14ac:dyDescent="0.2">
      <c r="A465"/>
      <c r="B465"/>
      <c r="C465"/>
      <c r="D465"/>
      <c r="E465"/>
      <c r="F465"/>
      <c r="G465"/>
      <c r="H465"/>
      <c r="I465"/>
      <c r="J465"/>
      <c r="K465"/>
      <c r="L465"/>
      <c r="M465"/>
      <c r="N465"/>
      <c r="O465"/>
      <c r="P465"/>
      <c r="Q465"/>
      <c r="R465"/>
      <c r="S465"/>
      <c r="T465"/>
      <c r="U465"/>
      <c r="V465"/>
      <c r="W465"/>
      <c r="X465" s="232"/>
      <c r="Y465" s="232"/>
      <c r="Z465" s="232"/>
      <c r="AA465"/>
      <c r="AB465"/>
      <c r="AC465"/>
      <c r="AD465"/>
      <c r="AE465"/>
      <c r="AF465"/>
      <c r="AG465"/>
      <c r="AH465"/>
      <c r="AI465"/>
      <c r="AJ465"/>
    </row>
    <row r="466" spans="1:36" x14ac:dyDescent="0.2">
      <c r="A466"/>
      <c r="B466"/>
      <c r="C466"/>
      <c r="D466"/>
      <c r="E466"/>
      <c r="F466"/>
      <c r="G466"/>
      <c r="H466"/>
      <c r="I466"/>
      <c r="J466"/>
      <c r="K466"/>
      <c r="L466"/>
      <c r="M466"/>
      <c r="N466"/>
      <c r="O466"/>
      <c r="P466"/>
      <c r="Q466"/>
      <c r="R466"/>
      <c r="S466"/>
      <c r="T466"/>
      <c r="U466"/>
      <c r="V466"/>
      <c r="W466"/>
      <c r="X466" s="232"/>
      <c r="Y466" s="232"/>
      <c r="Z466" s="232"/>
      <c r="AA466"/>
      <c r="AB466"/>
      <c r="AC466"/>
      <c r="AD466"/>
      <c r="AE466"/>
      <c r="AF466"/>
      <c r="AG466"/>
      <c r="AH466"/>
      <c r="AI466"/>
      <c r="AJ466"/>
    </row>
    <row r="467" spans="1:36" x14ac:dyDescent="0.2">
      <c r="A467"/>
      <c r="B467"/>
      <c r="C467"/>
      <c r="D467"/>
      <c r="E467"/>
      <c r="F467"/>
      <c r="G467"/>
      <c r="H467"/>
      <c r="I467"/>
      <c r="J467"/>
      <c r="K467"/>
      <c r="L467"/>
      <c r="M467"/>
      <c r="N467"/>
      <c r="O467"/>
      <c r="P467"/>
      <c r="Q467"/>
      <c r="R467"/>
      <c r="S467"/>
      <c r="T467"/>
      <c r="U467"/>
      <c r="V467"/>
      <c r="W467"/>
      <c r="X467" s="232"/>
      <c r="Y467" s="232"/>
      <c r="Z467" s="232"/>
      <c r="AA467"/>
      <c r="AB467"/>
      <c r="AC467"/>
      <c r="AD467"/>
      <c r="AE467"/>
      <c r="AF467"/>
      <c r="AG467"/>
      <c r="AH467"/>
      <c r="AI467"/>
      <c r="AJ467"/>
    </row>
    <row r="468" spans="1:36" x14ac:dyDescent="0.2">
      <c r="A468"/>
      <c r="B468"/>
      <c r="C468"/>
      <c r="D468"/>
      <c r="E468"/>
      <c r="F468"/>
      <c r="G468"/>
      <c r="H468"/>
      <c r="I468"/>
      <c r="J468"/>
      <c r="K468"/>
      <c r="L468"/>
      <c r="M468"/>
      <c r="N468"/>
      <c r="O468"/>
      <c r="P468"/>
      <c r="Q468"/>
      <c r="R468"/>
      <c r="S468"/>
      <c r="T468"/>
      <c r="U468"/>
      <c r="V468"/>
      <c r="W468"/>
      <c r="X468" s="232"/>
      <c r="Y468" s="232"/>
      <c r="Z468" s="232"/>
      <c r="AA468"/>
      <c r="AB468"/>
      <c r="AC468"/>
      <c r="AD468"/>
      <c r="AE468"/>
      <c r="AF468"/>
      <c r="AG468"/>
      <c r="AH468"/>
      <c r="AI468"/>
      <c r="AJ468"/>
    </row>
    <row r="469" spans="1:36" x14ac:dyDescent="0.2">
      <c r="A469"/>
      <c r="B469"/>
      <c r="C469"/>
      <c r="D469"/>
      <c r="E469"/>
      <c r="F469"/>
      <c r="G469"/>
      <c r="H469"/>
      <c r="I469"/>
      <c r="J469"/>
      <c r="K469"/>
      <c r="L469"/>
      <c r="M469"/>
      <c r="N469"/>
      <c r="O469"/>
      <c r="P469"/>
      <c r="Q469"/>
      <c r="R469"/>
      <c r="S469"/>
      <c r="T469"/>
      <c r="U469"/>
      <c r="V469"/>
      <c r="W469"/>
      <c r="X469" s="232"/>
      <c r="Y469" s="232"/>
      <c r="Z469" s="232"/>
      <c r="AA469"/>
      <c r="AB469"/>
      <c r="AC469"/>
      <c r="AD469"/>
      <c r="AE469"/>
      <c r="AF469"/>
      <c r="AG469"/>
      <c r="AH469"/>
      <c r="AI469"/>
      <c r="AJ469"/>
    </row>
    <row r="470" spans="1:36" x14ac:dyDescent="0.2">
      <c r="A470"/>
      <c r="B470"/>
      <c r="C470"/>
      <c r="D470"/>
      <c r="E470"/>
      <c r="F470"/>
      <c r="G470"/>
      <c r="H470"/>
      <c r="I470"/>
      <c r="J470"/>
      <c r="K470"/>
      <c r="L470"/>
      <c r="M470"/>
      <c r="N470"/>
      <c r="O470"/>
      <c r="P470"/>
      <c r="Q470"/>
      <c r="R470"/>
      <c r="S470"/>
      <c r="T470"/>
      <c r="U470"/>
      <c r="V470"/>
      <c r="W470"/>
      <c r="X470" s="232"/>
      <c r="Y470" s="232"/>
      <c r="Z470" s="232"/>
      <c r="AA470"/>
      <c r="AB470"/>
      <c r="AC470"/>
      <c r="AD470"/>
      <c r="AE470"/>
      <c r="AF470"/>
      <c r="AG470"/>
      <c r="AH470"/>
      <c r="AI470"/>
      <c r="AJ470"/>
    </row>
    <row r="471" spans="1:36" x14ac:dyDescent="0.2">
      <c r="A471"/>
      <c r="B471"/>
      <c r="C471"/>
      <c r="D471"/>
      <c r="E471"/>
      <c r="F471"/>
      <c r="G471"/>
      <c r="H471"/>
      <c r="I471"/>
      <c r="J471"/>
      <c r="K471"/>
      <c r="L471"/>
      <c r="M471"/>
      <c r="N471"/>
      <c r="O471"/>
      <c r="P471"/>
      <c r="Q471"/>
      <c r="R471"/>
      <c r="S471"/>
      <c r="T471"/>
      <c r="U471"/>
      <c r="V471"/>
      <c r="W471"/>
      <c r="X471" s="232"/>
      <c r="Y471" s="232"/>
      <c r="Z471" s="232"/>
      <c r="AA471"/>
      <c r="AB471"/>
      <c r="AC471"/>
      <c r="AD471"/>
      <c r="AE471"/>
      <c r="AF471"/>
      <c r="AG471"/>
      <c r="AH471"/>
      <c r="AI471"/>
      <c r="AJ471"/>
    </row>
    <row r="472" spans="1:36" x14ac:dyDescent="0.2">
      <c r="A472"/>
      <c r="B472"/>
      <c r="C472"/>
      <c r="D472"/>
      <c r="E472"/>
      <c r="F472"/>
      <c r="G472"/>
      <c r="H472"/>
      <c r="I472"/>
      <c r="J472"/>
      <c r="K472"/>
      <c r="L472"/>
      <c r="M472"/>
      <c r="N472"/>
      <c r="O472"/>
      <c r="P472"/>
      <c r="Q472"/>
      <c r="R472"/>
      <c r="S472"/>
      <c r="T472"/>
      <c r="U472"/>
      <c r="V472"/>
      <c r="W472"/>
      <c r="X472" s="232"/>
      <c r="Y472" s="232"/>
      <c r="Z472" s="232"/>
      <c r="AA472"/>
      <c r="AB472"/>
      <c r="AC472"/>
      <c r="AD472"/>
      <c r="AE472"/>
      <c r="AF472"/>
      <c r="AG472"/>
      <c r="AH472"/>
      <c r="AI472"/>
      <c r="AJ472"/>
    </row>
    <row r="473" spans="1:36" x14ac:dyDescent="0.2">
      <c r="A473"/>
      <c r="B473"/>
      <c r="C473"/>
      <c r="D473"/>
      <c r="E473"/>
      <c r="F473"/>
      <c r="G473"/>
      <c r="H473"/>
      <c r="I473"/>
      <c r="J473"/>
      <c r="K473"/>
      <c r="L473"/>
      <c r="M473"/>
      <c r="N473"/>
      <c r="O473"/>
      <c r="P473"/>
      <c r="Q473"/>
      <c r="R473"/>
      <c r="S473"/>
      <c r="T473"/>
      <c r="U473"/>
      <c r="V473"/>
      <c r="W473"/>
      <c r="X473" s="232"/>
      <c r="Y473" s="232"/>
      <c r="Z473" s="232"/>
      <c r="AA473"/>
      <c r="AB473"/>
      <c r="AC473"/>
      <c r="AD473"/>
      <c r="AE473"/>
      <c r="AF473"/>
      <c r="AG473"/>
      <c r="AH473"/>
      <c r="AI473"/>
      <c r="AJ473"/>
    </row>
    <row r="474" spans="1:36" x14ac:dyDescent="0.2">
      <c r="A474"/>
      <c r="B474"/>
      <c r="C474"/>
      <c r="D474"/>
      <c r="E474"/>
      <c r="F474"/>
      <c r="G474"/>
      <c r="H474"/>
      <c r="I474"/>
      <c r="J474"/>
      <c r="K474"/>
      <c r="L474"/>
      <c r="M474"/>
      <c r="N474"/>
      <c r="O474"/>
      <c r="P474"/>
      <c r="Q474"/>
      <c r="R474"/>
      <c r="S474"/>
      <c r="T474"/>
      <c r="U474"/>
      <c r="V474"/>
      <c r="W474"/>
      <c r="X474" s="232"/>
      <c r="Y474" s="232"/>
      <c r="Z474" s="232"/>
      <c r="AA474"/>
      <c r="AB474"/>
      <c r="AC474"/>
      <c r="AD474"/>
      <c r="AE474"/>
      <c r="AF474"/>
      <c r="AG474"/>
      <c r="AH474"/>
      <c r="AI474"/>
      <c r="AJ474"/>
    </row>
    <row r="475" spans="1:36" x14ac:dyDescent="0.2">
      <c r="A475"/>
      <c r="B475"/>
      <c r="C475"/>
      <c r="D475"/>
      <c r="E475"/>
      <c r="F475"/>
      <c r="G475"/>
      <c r="H475"/>
      <c r="I475"/>
      <c r="J475"/>
      <c r="K475"/>
      <c r="L475"/>
      <c r="M475"/>
      <c r="N475"/>
      <c r="O475"/>
      <c r="P475"/>
      <c r="Q475"/>
      <c r="R475"/>
      <c r="S475"/>
      <c r="T475"/>
      <c r="U475"/>
      <c r="V475"/>
      <c r="W475"/>
      <c r="X475" s="232"/>
      <c r="Y475" s="232"/>
      <c r="Z475" s="232"/>
      <c r="AA475"/>
      <c r="AB475"/>
      <c r="AC475"/>
      <c r="AD475"/>
      <c r="AE475"/>
      <c r="AF475"/>
      <c r="AG475"/>
      <c r="AH475"/>
      <c r="AI475"/>
      <c r="AJ475"/>
    </row>
    <row r="476" spans="1:36" x14ac:dyDescent="0.2">
      <c r="A476"/>
      <c r="B476"/>
      <c r="C476"/>
      <c r="D476"/>
      <c r="E476"/>
      <c r="F476"/>
      <c r="G476"/>
      <c r="H476"/>
      <c r="I476"/>
      <c r="J476"/>
      <c r="K476"/>
      <c r="L476"/>
      <c r="M476"/>
      <c r="N476"/>
      <c r="O476"/>
      <c r="P476"/>
      <c r="Q476"/>
      <c r="R476"/>
      <c r="S476"/>
      <c r="T476"/>
      <c r="U476"/>
      <c r="V476"/>
      <c r="W476"/>
      <c r="X476" s="232"/>
      <c r="Y476" s="232"/>
      <c r="Z476" s="232"/>
      <c r="AA476"/>
      <c r="AB476"/>
      <c r="AC476"/>
      <c r="AD476"/>
      <c r="AE476"/>
      <c r="AF476"/>
      <c r="AG476"/>
      <c r="AH476"/>
      <c r="AI476"/>
      <c r="AJ476"/>
    </row>
    <row r="477" spans="1:36" x14ac:dyDescent="0.2">
      <c r="A477"/>
      <c r="B477"/>
      <c r="C477"/>
      <c r="D477"/>
      <c r="E477"/>
      <c r="F477"/>
      <c r="G477"/>
      <c r="H477"/>
      <c r="I477"/>
      <c r="J477"/>
      <c r="K477"/>
      <c r="L477"/>
      <c r="M477"/>
      <c r="N477"/>
      <c r="O477"/>
      <c r="P477"/>
      <c r="Q477"/>
      <c r="R477"/>
      <c r="S477"/>
      <c r="T477"/>
      <c r="U477"/>
      <c r="V477"/>
      <c r="W477"/>
      <c r="X477" s="232"/>
      <c r="Y477" s="232"/>
      <c r="Z477" s="232"/>
      <c r="AA477"/>
      <c r="AB477"/>
      <c r="AC477"/>
      <c r="AD477"/>
      <c r="AE477"/>
      <c r="AF477"/>
      <c r="AG477"/>
      <c r="AH477"/>
      <c r="AI477"/>
      <c r="AJ477"/>
    </row>
    <row r="478" spans="1:36" x14ac:dyDescent="0.2">
      <c r="A478"/>
      <c r="B478"/>
      <c r="C478"/>
      <c r="D478"/>
      <c r="E478"/>
      <c r="F478"/>
      <c r="G478"/>
      <c r="H478"/>
      <c r="I478"/>
      <c r="J478"/>
      <c r="K478"/>
      <c r="L478"/>
      <c r="M478"/>
      <c r="N478"/>
      <c r="O478"/>
      <c r="P478"/>
      <c r="Q478"/>
      <c r="R478"/>
      <c r="S478"/>
      <c r="T478"/>
      <c r="U478"/>
      <c r="V478"/>
      <c r="W478"/>
      <c r="X478" s="232"/>
      <c r="Y478" s="232"/>
      <c r="Z478" s="232"/>
      <c r="AA478"/>
      <c r="AB478"/>
      <c r="AC478"/>
      <c r="AD478"/>
      <c r="AE478"/>
      <c r="AF478"/>
      <c r="AG478"/>
      <c r="AH478"/>
      <c r="AI478"/>
      <c r="AJ478"/>
    </row>
    <row r="479" spans="1:36" x14ac:dyDescent="0.2">
      <c r="A479"/>
      <c r="B479"/>
      <c r="C479"/>
      <c r="D479"/>
      <c r="E479"/>
      <c r="F479"/>
      <c r="G479"/>
      <c r="H479"/>
      <c r="I479"/>
      <c r="J479"/>
      <c r="K479"/>
      <c r="L479"/>
      <c r="M479"/>
      <c r="N479"/>
      <c r="O479"/>
      <c r="P479"/>
      <c r="Q479"/>
      <c r="R479"/>
      <c r="S479"/>
      <c r="T479"/>
      <c r="U479"/>
      <c r="V479"/>
      <c r="W479"/>
      <c r="X479" s="232"/>
      <c r="Y479" s="232"/>
      <c r="Z479" s="232"/>
      <c r="AA479"/>
      <c r="AB479"/>
      <c r="AC479"/>
      <c r="AD479"/>
      <c r="AE479"/>
      <c r="AF479"/>
      <c r="AG479"/>
      <c r="AH479"/>
      <c r="AI479"/>
      <c r="AJ479"/>
    </row>
    <row r="480" spans="1:36" x14ac:dyDescent="0.2">
      <c r="A480"/>
      <c r="B480"/>
      <c r="C480"/>
      <c r="D480"/>
      <c r="E480"/>
      <c r="F480"/>
      <c r="G480"/>
      <c r="H480"/>
      <c r="I480"/>
      <c r="J480"/>
      <c r="K480"/>
      <c r="L480"/>
      <c r="M480"/>
      <c r="N480"/>
      <c r="O480"/>
      <c r="P480"/>
      <c r="Q480"/>
      <c r="R480"/>
      <c r="S480"/>
      <c r="T480"/>
      <c r="U480"/>
      <c r="V480"/>
      <c r="W480"/>
      <c r="X480" s="232"/>
      <c r="Y480" s="232"/>
      <c r="Z480" s="232"/>
      <c r="AA480"/>
      <c r="AB480"/>
      <c r="AC480"/>
      <c r="AD480"/>
      <c r="AE480"/>
      <c r="AF480"/>
      <c r="AG480"/>
      <c r="AH480"/>
      <c r="AI480"/>
      <c r="AJ480"/>
    </row>
    <row r="481" spans="1:36" x14ac:dyDescent="0.2">
      <c r="A481"/>
      <c r="B481"/>
      <c r="C481"/>
      <c r="D481"/>
      <c r="E481"/>
      <c r="F481"/>
      <c r="G481"/>
      <c r="H481"/>
      <c r="I481"/>
      <c r="J481"/>
      <c r="K481"/>
      <c r="L481"/>
      <c r="M481"/>
      <c r="N481"/>
      <c r="O481"/>
      <c r="P481"/>
      <c r="Q481"/>
      <c r="R481"/>
      <c r="S481"/>
      <c r="T481"/>
      <c r="U481"/>
      <c r="V481"/>
      <c r="W481"/>
      <c r="X481" s="232"/>
      <c r="Y481" s="232"/>
      <c r="Z481" s="232"/>
      <c r="AA481"/>
      <c r="AB481"/>
      <c r="AC481"/>
      <c r="AD481"/>
      <c r="AE481"/>
      <c r="AF481"/>
      <c r="AG481"/>
      <c r="AH481"/>
      <c r="AI481"/>
      <c r="AJ481"/>
    </row>
    <row r="482" spans="1:36" x14ac:dyDescent="0.2">
      <c r="A482"/>
      <c r="B482"/>
      <c r="C482"/>
      <c r="D482"/>
      <c r="E482"/>
      <c r="F482"/>
      <c r="G482"/>
      <c r="H482"/>
      <c r="I482"/>
      <c r="J482"/>
      <c r="K482"/>
      <c r="L482"/>
      <c r="M482"/>
      <c r="N482"/>
      <c r="O482"/>
      <c r="P482"/>
      <c r="Q482"/>
      <c r="R482"/>
      <c r="S482"/>
      <c r="T482"/>
      <c r="U482"/>
      <c r="V482"/>
      <c r="W482"/>
      <c r="X482" s="232"/>
      <c r="Y482" s="232"/>
      <c r="Z482" s="232"/>
      <c r="AA482"/>
      <c r="AB482"/>
      <c r="AC482"/>
      <c r="AD482"/>
      <c r="AE482"/>
      <c r="AF482"/>
      <c r="AG482"/>
      <c r="AH482"/>
      <c r="AI482"/>
      <c r="AJ482"/>
    </row>
    <row r="483" spans="1:36" x14ac:dyDescent="0.2">
      <c r="A483"/>
      <c r="B483"/>
      <c r="C483"/>
      <c r="D483"/>
      <c r="E483"/>
      <c r="F483"/>
      <c r="G483"/>
      <c r="H483"/>
      <c r="I483"/>
      <c r="J483"/>
      <c r="K483"/>
      <c r="L483"/>
      <c r="M483"/>
      <c r="N483"/>
      <c r="O483"/>
      <c r="P483"/>
      <c r="Q483"/>
      <c r="R483"/>
      <c r="S483"/>
      <c r="T483"/>
      <c r="U483"/>
      <c r="V483"/>
      <c r="W483"/>
      <c r="X483" s="232"/>
      <c r="Y483" s="232"/>
      <c r="Z483" s="232"/>
      <c r="AA483"/>
      <c r="AB483"/>
      <c r="AC483"/>
      <c r="AD483"/>
      <c r="AE483"/>
      <c r="AF483"/>
      <c r="AG483"/>
      <c r="AH483"/>
      <c r="AI483"/>
      <c r="AJ483"/>
    </row>
    <row r="484" spans="1:36" x14ac:dyDescent="0.2">
      <c r="A484"/>
      <c r="B484"/>
      <c r="C484"/>
      <c r="D484"/>
      <c r="E484"/>
      <c r="F484"/>
      <c r="G484"/>
      <c r="H484"/>
      <c r="I484"/>
      <c r="J484"/>
      <c r="K484"/>
      <c r="L484"/>
      <c r="M484"/>
      <c r="N484"/>
      <c r="O484"/>
      <c r="P484"/>
      <c r="Q484"/>
      <c r="R484"/>
      <c r="S484"/>
      <c r="T484"/>
      <c r="U484"/>
      <c r="V484"/>
      <c r="W484"/>
      <c r="X484" s="232"/>
      <c r="Y484" s="232"/>
      <c r="Z484" s="232"/>
      <c r="AA484"/>
      <c r="AB484"/>
      <c r="AC484"/>
      <c r="AD484"/>
      <c r="AE484"/>
      <c r="AF484"/>
      <c r="AG484"/>
      <c r="AH484"/>
      <c r="AI484"/>
      <c r="AJ484"/>
    </row>
    <row r="485" spans="1:36" x14ac:dyDescent="0.2">
      <c r="A485"/>
      <c r="B485"/>
      <c r="C485"/>
      <c r="D485"/>
      <c r="E485"/>
      <c r="F485"/>
      <c r="G485"/>
      <c r="H485"/>
      <c r="I485"/>
      <c r="J485"/>
      <c r="K485"/>
      <c r="L485"/>
      <c r="M485"/>
      <c r="N485"/>
      <c r="O485"/>
      <c r="P485"/>
      <c r="Q485"/>
      <c r="R485"/>
      <c r="S485"/>
      <c r="T485"/>
      <c r="U485"/>
      <c r="V485"/>
      <c r="W485"/>
      <c r="X485" s="232"/>
      <c r="Y485" s="232"/>
      <c r="Z485" s="232"/>
      <c r="AA485"/>
      <c r="AB485"/>
      <c r="AC485"/>
      <c r="AD485"/>
      <c r="AE485"/>
      <c r="AF485"/>
      <c r="AG485"/>
      <c r="AH485"/>
      <c r="AI485"/>
      <c r="AJ485"/>
    </row>
  </sheetData>
  <autoFilter ref="A24:AJ123"/>
  <mergeCells count="44">
    <mergeCell ref="B1:H1"/>
    <mergeCell ref="AD21:AD22"/>
    <mergeCell ref="AE21:AE22"/>
    <mergeCell ref="AF21:AF22"/>
    <mergeCell ref="E20:J20"/>
    <mergeCell ref="L20:M20"/>
    <mergeCell ref="N20:Q20"/>
    <mergeCell ref="R20:Z20"/>
    <mergeCell ref="AB18:AC18"/>
    <mergeCell ref="AB19:AC19"/>
    <mergeCell ref="AB20:AC20"/>
    <mergeCell ref="AB16:AC16"/>
    <mergeCell ref="E17:J17"/>
    <mergeCell ref="L17:M17"/>
    <mergeCell ref="N17:Q17"/>
    <mergeCell ref="L19:M19"/>
    <mergeCell ref="AJ21:AJ22"/>
    <mergeCell ref="N22:O22"/>
    <mergeCell ref="N18:Q18"/>
    <mergeCell ref="R18:Z18"/>
    <mergeCell ref="A23:D23"/>
    <mergeCell ref="F23:Z23"/>
    <mergeCell ref="AG21:AG22"/>
    <mergeCell ref="AH21:AH22"/>
    <mergeCell ref="AI21:AI22"/>
    <mergeCell ref="X21:Z21"/>
    <mergeCell ref="AB21:AB22"/>
    <mergeCell ref="AC21:AC22"/>
    <mergeCell ref="A6:K6"/>
    <mergeCell ref="R17:Z17"/>
    <mergeCell ref="AB17:AC17"/>
    <mergeCell ref="A15:J15"/>
    <mergeCell ref="K15:M15"/>
    <mergeCell ref="N15:Z15"/>
    <mergeCell ref="A16:A20"/>
    <mergeCell ref="C16:C20"/>
    <mergeCell ref="E16:J16"/>
    <mergeCell ref="K16:M16"/>
    <mergeCell ref="N16:Z16"/>
    <mergeCell ref="E18:J18"/>
    <mergeCell ref="L18:M18"/>
    <mergeCell ref="E19:J19"/>
    <mergeCell ref="N19:Q19"/>
    <mergeCell ref="R19:Z19"/>
  </mergeCells>
  <conditionalFormatting sqref="Q15:Q22 Q486:Q64978 Q89 Q117 Q37:Q38 Q40:Q55 Q83:Q87 Q91:Q112 Q67 Q57:Q65 Q79 Q24:Q35 Q119:Q124">
    <cfRule type="cellIs" dxfId="103" priority="101" stopIfTrue="1" operator="between">
      <formula>1</formula>
      <formula>2</formula>
    </cfRule>
    <cfRule type="cellIs" dxfId="102" priority="102" stopIfTrue="1" operator="equal">
      <formula>3</formula>
    </cfRule>
    <cfRule type="cellIs" dxfId="101" priority="103" stopIfTrue="1" operator="between">
      <formula>5</formula>
      <formula>6</formula>
    </cfRule>
    <cfRule type="cellIs" dxfId="100" priority="104" stopIfTrue="1" operator="equal">
      <formula>4</formula>
    </cfRule>
  </conditionalFormatting>
  <conditionalFormatting sqref="Q81">
    <cfRule type="cellIs" dxfId="99" priority="97" stopIfTrue="1" operator="between">
      <formula>1</formula>
      <formula>2</formula>
    </cfRule>
    <cfRule type="cellIs" dxfId="98" priority="98" stopIfTrue="1" operator="equal">
      <formula>3</formula>
    </cfRule>
    <cfRule type="cellIs" dxfId="97" priority="99" stopIfTrue="1" operator="between">
      <formula>5</formula>
      <formula>6</formula>
    </cfRule>
    <cfRule type="cellIs" dxfId="96" priority="100" stopIfTrue="1" operator="equal">
      <formula>4</formula>
    </cfRule>
  </conditionalFormatting>
  <conditionalFormatting sqref="Q88">
    <cfRule type="cellIs" dxfId="95" priority="93" stopIfTrue="1" operator="between">
      <formula>1</formula>
      <formula>2</formula>
    </cfRule>
    <cfRule type="cellIs" dxfId="94" priority="94" stopIfTrue="1" operator="equal">
      <formula>3</formula>
    </cfRule>
    <cfRule type="cellIs" dxfId="93" priority="95" stopIfTrue="1" operator="between">
      <formula>5</formula>
      <formula>6</formula>
    </cfRule>
    <cfRule type="cellIs" dxfId="92" priority="96" stopIfTrue="1" operator="equal">
      <formula>4</formula>
    </cfRule>
  </conditionalFormatting>
  <conditionalFormatting sqref="Q90">
    <cfRule type="cellIs" dxfId="91" priority="89" stopIfTrue="1" operator="between">
      <formula>1</formula>
      <formula>2</formula>
    </cfRule>
    <cfRule type="cellIs" dxfId="90" priority="90" stopIfTrue="1" operator="equal">
      <formula>3</formula>
    </cfRule>
    <cfRule type="cellIs" dxfId="89" priority="91" stopIfTrue="1" operator="between">
      <formula>5</formula>
      <formula>6</formula>
    </cfRule>
    <cfRule type="cellIs" dxfId="88" priority="92" stopIfTrue="1" operator="equal">
      <formula>4</formula>
    </cfRule>
  </conditionalFormatting>
  <conditionalFormatting sqref="Q113">
    <cfRule type="cellIs" dxfId="87" priority="85" stopIfTrue="1" operator="between">
      <formula>1</formula>
      <formula>2</formula>
    </cfRule>
    <cfRule type="cellIs" dxfId="86" priority="86" stopIfTrue="1" operator="equal">
      <formula>3</formula>
    </cfRule>
    <cfRule type="cellIs" dxfId="85" priority="87" stopIfTrue="1" operator="between">
      <formula>5</formula>
      <formula>6</formula>
    </cfRule>
    <cfRule type="cellIs" dxfId="84" priority="88" stopIfTrue="1" operator="equal">
      <formula>4</formula>
    </cfRule>
  </conditionalFormatting>
  <conditionalFormatting sqref="Q114">
    <cfRule type="cellIs" dxfId="83" priority="81" stopIfTrue="1" operator="between">
      <formula>1</formula>
      <formula>2</formula>
    </cfRule>
    <cfRule type="cellIs" dxfId="82" priority="82" stopIfTrue="1" operator="equal">
      <formula>3</formula>
    </cfRule>
    <cfRule type="cellIs" dxfId="81" priority="83" stopIfTrue="1" operator="between">
      <formula>5</formula>
      <formula>6</formula>
    </cfRule>
    <cfRule type="cellIs" dxfId="80" priority="84" stopIfTrue="1" operator="equal">
      <formula>4</formula>
    </cfRule>
  </conditionalFormatting>
  <conditionalFormatting sqref="Q39">
    <cfRule type="cellIs" dxfId="79" priority="77" stopIfTrue="1" operator="between">
      <formula>1</formula>
      <formula>2</formula>
    </cfRule>
    <cfRule type="cellIs" dxfId="78" priority="78" stopIfTrue="1" operator="equal">
      <formula>3</formula>
    </cfRule>
    <cfRule type="cellIs" dxfId="77" priority="79" stopIfTrue="1" operator="between">
      <formula>5</formula>
      <formula>6</formula>
    </cfRule>
    <cfRule type="cellIs" dxfId="76" priority="80" stopIfTrue="1" operator="equal">
      <formula>4</formula>
    </cfRule>
  </conditionalFormatting>
  <conditionalFormatting sqref="Q68">
    <cfRule type="cellIs" dxfId="75" priority="73" stopIfTrue="1" operator="between">
      <formula>1</formula>
      <formula>2</formula>
    </cfRule>
    <cfRule type="cellIs" dxfId="74" priority="74" stopIfTrue="1" operator="equal">
      <formula>3</formula>
    </cfRule>
    <cfRule type="cellIs" dxfId="73" priority="75" stopIfTrue="1" operator="between">
      <formula>5</formula>
      <formula>6</formula>
    </cfRule>
    <cfRule type="cellIs" dxfId="72" priority="76" stopIfTrue="1" operator="equal">
      <formula>4</formula>
    </cfRule>
  </conditionalFormatting>
  <conditionalFormatting sqref="Q69">
    <cfRule type="cellIs" dxfId="71" priority="69" stopIfTrue="1" operator="between">
      <formula>1</formula>
      <formula>2</formula>
    </cfRule>
    <cfRule type="cellIs" dxfId="70" priority="70" stopIfTrue="1" operator="equal">
      <formula>3</formula>
    </cfRule>
    <cfRule type="cellIs" dxfId="69" priority="71" stopIfTrue="1" operator="between">
      <formula>5</formula>
      <formula>6</formula>
    </cfRule>
    <cfRule type="cellIs" dxfId="68" priority="72" stopIfTrue="1" operator="equal">
      <formula>4</formula>
    </cfRule>
  </conditionalFormatting>
  <conditionalFormatting sqref="Q70">
    <cfRule type="cellIs" dxfId="67" priority="65" stopIfTrue="1" operator="between">
      <formula>1</formula>
      <formula>2</formula>
    </cfRule>
    <cfRule type="cellIs" dxfId="66" priority="66" stopIfTrue="1" operator="equal">
      <formula>3</formula>
    </cfRule>
    <cfRule type="cellIs" dxfId="65" priority="67" stopIfTrue="1" operator="between">
      <formula>5</formula>
      <formula>6</formula>
    </cfRule>
    <cfRule type="cellIs" dxfId="64" priority="68" stopIfTrue="1" operator="equal">
      <formula>4</formula>
    </cfRule>
  </conditionalFormatting>
  <conditionalFormatting sqref="Q71">
    <cfRule type="cellIs" dxfId="63" priority="61" stopIfTrue="1" operator="between">
      <formula>1</formula>
      <formula>2</formula>
    </cfRule>
    <cfRule type="cellIs" dxfId="62" priority="62" stopIfTrue="1" operator="equal">
      <formula>3</formula>
    </cfRule>
    <cfRule type="cellIs" dxfId="61" priority="63" stopIfTrue="1" operator="between">
      <formula>5</formula>
      <formula>6</formula>
    </cfRule>
    <cfRule type="cellIs" dxfId="60" priority="64" stopIfTrue="1" operator="equal">
      <formula>4</formula>
    </cfRule>
  </conditionalFormatting>
  <conditionalFormatting sqref="Q72">
    <cfRule type="cellIs" dxfId="59" priority="57" stopIfTrue="1" operator="between">
      <formula>1</formula>
      <formula>2</formula>
    </cfRule>
    <cfRule type="cellIs" dxfId="58" priority="58" stopIfTrue="1" operator="equal">
      <formula>3</formula>
    </cfRule>
    <cfRule type="cellIs" dxfId="57" priority="59" stopIfTrue="1" operator="between">
      <formula>5</formula>
      <formula>6</formula>
    </cfRule>
    <cfRule type="cellIs" dxfId="56" priority="60" stopIfTrue="1" operator="equal">
      <formula>4</formula>
    </cfRule>
  </conditionalFormatting>
  <conditionalFormatting sqref="Q73">
    <cfRule type="cellIs" dxfId="55" priority="53" stopIfTrue="1" operator="between">
      <formula>1</formula>
      <formula>2</formula>
    </cfRule>
    <cfRule type="cellIs" dxfId="54" priority="54" stopIfTrue="1" operator="equal">
      <formula>3</formula>
    </cfRule>
    <cfRule type="cellIs" dxfId="53" priority="55" stopIfTrue="1" operator="between">
      <formula>5</formula>
      <formula>6</formula>
    </cfRule>
    <cfRule type="cellIs" dxfId="52" priority="56" stopIfTrue="1" operator="equal">
      <formula>4</formula>
    </cfRule>
  </conditionalFormatting>
  <conditionalFormatting sqref="Q74">
    <cfRule type="cellIs" dxfId="51" priority="49" stopIfTrue="1" operator="between">
      <formula>1</formula>
      <formula>2</formula>
    </cfRule>
    <cfRule type="cellIs" dxfId="50" priority="50" stopIfTrue="1" operator="equal">
      <formula>3</formula>
    </cfRule>
    <cfRule type="cellIs" dxfId="49" priority="51" stopIfTrue="1" operator="between">
      <formula>5</formula>
      <formula>6</formula>
    </cfRule>
    <cfRule type="cellIs" dxfId="48" priority="52" stopIfTrue="1" operator="equal">
      <formula>4</formula>
    </cfRule>
  </conditionalFormatting>
  <conditionalFormatting sqref="Q75">
    <cfRule type="cellIs" dxfId="47" priority="45" stopIfTrue="1" operator="between">
      <formula>1</formula>
      <formula>2</formula>
    </cfRule>
    <cfRule type="cellIs" dxfId="46" priority="46" stopIfTrue="1" operator="equal">
      <formula>3</formula>
    </cfRule>
    <cfRule type="cellIs" dxfId="45" priority="47" stopIfTrue="1" operator="between">
      <formula>5</formula>
      <formula>6</formula>
    </cfRule>
    <cfRule type="cellIs" dxfId="44" priority="48" stopIfTrue="1" operator="equal">
      <formula>4</formula>
    </cfRule>
  </conditionalFormatting>
  <conditionalFormatting sqref="Q76">
    <cfRule type="cellIs" dxfId="43" priority="41" stopIfTrue="1" operator="between">
      <formula>1</formula>
      <formula>2</formula>
    </cfRule>
    <cfRule type="cellIs" dxfId="42" priority="42" stopIfTrue="1" operator="equal">
      <formula>3</formula>
    </cfRule>
    <cfRule type="cellIs" dxfId="41" priority="43" stopIfTrue="1" operator="between">
      <formula>5</formula>
      <formula>6</formula>
    </cfRule>
    <cfRule type="cellIs" dxfId="40" priority="44" stopIfTrue="1" operator="equal">
      <formula>4</formula>
    </cfRule>
  </conditionalFormatting>
  <conditionalFormatting sqref="Q77">
    <cfRule type="cellIs" dxfId="39" priority="37" stopIfTrue="1" operator="between">
      <formula>1</formula>
      <formula>2</formula>
    </cfRule>
    <cfRule type="cellIs" dxfId="38" priority="38" stopIfTrue="1" operator="equal">
      <formula>3</formula>
    </cfRule>
    <cfRule type="cellIs" dxfId="37" priority="39" stopIfTrue="1" operator="between">
      <formula>5</formula>
      <formula>6</formula>
    </cfRule>
    <cfRule type="cellIs" dxfId="36" priority="40" stopIfTrue="1" operator="equal">
      <formula>4</formula>
    </cfRule>
  </conditionalFormatting>
  <conditionalFormatting sqref="Q78">
    <cfRule type="cellIs" dxfId="35" priority="33" stopIfTrue="1" operator="between">
      <formula>1</formula>
      <formula>2</formula>
    </cfRule>
    <cfRule type="cellIs" dxfId="34" priority="34" stopIfTrue="1" operator="equal">
      <formula>3</formula>
    </cfRule>
    <cfRule type="cellIs" dxfId="33" priority="35" stopIfTrue="1" operator="between">
      <formula>5</formula>
      <formula>6</formula>
    </cfRule>
    <cfRule type="cellIs" dxfId="32" priority="36" stopIfTrue="1" operator="equal">
      <formula>4</formula>
    </cfRule>
  </conditionalFormatting>
  <conditionalFormatting sqref="Q56">
    <cfRule type="cellIs" dxfId="31" priority="29" stopIfTrue="1" operator="between">
      <formula>1</formula>
      <formula>2</formula>
    </cfRule>
    <cfRule type="cellIs" dxfId="30" priority="30" stopIfTrue="1" operator="equal">
      <formula>3</formula>
    </cfRule>
    <cfRule type="cellIs" dxfId="29" priority="31" stopIfTrue="1" operator="between">
      <formula>5</formula>
      <formula>6</formula>
    </cfRule>
    <cfRule type="cellIs" dxfId="28" priority="32" stopIfTrue="1" operator="equal">
      <formula>4</formula>
    </cfRule>
  </conditionalFormatting>
  <conditionalFormatting sqref="Q116">
    <cfRule type="cellIs" dxfId="27" priority="25" stopIfTrue="1" operator="between">
      <formula>1</formula>
      <formula>2</formula>
    </cfRule>
    <cfRule type="cellIs" dxfId="26" priority="26" stopIfTrue="1" operator="equal">
      <formula>3</formula>
    </cfRule>
    <cfRule type="cellIs" dxfId="25" priority="27" stopIfTrue="1" operator="between">
      <formula>5</formula>
      <formula>6</formula>
    </cfRule>
    <cfRule type="cellIs" dxfId="24" priority="28" stopIfTrue="1" operator="equal">
      <formula>4</formula>
    </cfRule>
  </conditionalFormatting>
  <conditionalFormatting sqref="Q118">
    <cfRule type="cellIs" dxfId="23" priority="21" stopIfTrue="1" operator="between">
      <formula>1</formula>
      <formula>2</formula>
    </cfRule>
    <cfRule type="cellIs" dxfId="22" priority="22" stopIfTrue="1" operator="equal">
      <formula>3</formula>
    </cfRule>
    <cfRule type="cellIs" dxfId="21" priority="23" stopIfTrue="1" operator="between">
      <formula>5</formula>
      <formula>6</formula>
    </cfRule>
    <cfRule type="cellIs" dxfId="20" priority="24" stopIfTrue="1" operator="equal">
      <formula>4</formula>
    </cfRule>
  </conditionalFormatting>
  <conditionalFormatting sqref="Q36">
    <cfRule type="cellIs" dxfId="19" priority="17" stopIfTrue="1" operator="between">
      <formula>1</formula>
      <formula>2</formula>
    </cfRule>
    <cfRule type="cellIs" dxfId="18" priority="18" stopIfTrue="1" operator="equal">
      <formula>3</formula>
    </cfRule>
    <cfRule type="cellIs" dxfId="17" priority="19" stopIfTrue="1" operator="between">
      <formula>5</formula>
      <formula>6</formula>
    </cfRule>
    <cfRule type="cellIs" dxfId="16" priority="20" stopIfTrue="1" operator="equal">
      <formula>4</formula>
    </cfRule>
  </conditionalFormatting>
  <conditionalFormatting sqref="Q115">
    <cfRule type="cellIs" dxfId="15" priority="13" stopIfTrue="1" operator="between">
      <formula>1</formula>
      <formula>2</formula>
    </cfRule>
    <cfRule type="cellIs" dxfId="14" priority="14" stopIfTrue="1" operator="equal">
      <formula>3</formula>
    </cfRule>
    <cfRule type="cellIs" dxfId="13" priority="15" stopIfTrue="1" operator="between">
      <formula>5</formula>
      <formula>6</formula>
    </cfRule>
    <cfRule type="cellIs" dxfId="12" priority="16" stopIfTrue="1" operator="equal">
      <formula>4</formula>
    </cfRule>
  </conditionalFormatting>
  <conditionalFormatting sqref="Q80">
    <cfRule type="cellIs" dxfId="11" priority="9" stopIfTrue="1" operator="between">
      <formula>1</formula>
      <formula>2</formula>
    </cfRule>
    <cfRule type="cellIs" dxfId="10" priority="10" stopIfTrue="1" operator="equal">
      <formula>3</formula>
    </cfRule>
    <cfRule type="cellIs" dxfId="9" priority="11" stopIfTrue="1" operator="between">
      <formula>5</formula>
      <formula>6</formula>
    </cfRule>
    <cfRule type="cellIs" dxfId="8" priority="12" stopIfTrue="1" operator="equal">
      <formula>4</formula>
    </cfRule>
  </conditionalFormatting>
  <conditionalFormatting sqref="Q82">
    <cfRule type="cellIs" dxfId="7" priority="5" stopIfTrue="1" operator="between">
      <formula>1</formula>
      <formula>2</formula>
    </cfRule>
    <cfRule type="cellIs" dxfId="6" priority="6" stopIfTrue="1" operator="equal">
      <formula>3</formula>
    </cfRule>
    <cfRule type="cellIs" dxfId="5" priority="7" stopIfTrue="1" operator="between">
      <formula>5</formula>
      <formula>6</formula>
    </cfRule>
    <cfRule type="cellIs" dxfId="4" priority="8" stopIfTrue="1" operator="equal">
      <formula>4</formula>
    </cfRule>
  </conditionalFormatting>
  <conditionalFormatting sqref="Q66">
    <cfRule type="cellIs" dxfId="3" priority="1" stopIfTrue="1" operator="between">
      <formula>1</formula>
      <formula>2</formula>
    </cfRule>
    <cfRule type="cellIs" dxfId="2" priority="2" stopIfTrue="1" operator="equal">
      <formula>3</formula>
    </cfRule>
    <cfRule type="cellIs" dxfId="1" priority="3" stopIfTrue="1" operator="between">
      <formula>5</formula>
      <formula>6</formula>
    </cfRule>
    <cfRule type="cellIs" dxfId="0" priority="4" stopIfTrue="1" operator="equal">
      <formula>4</formula>
    </cfRule>
  </conditionalFormatting>
  <pageMargins left="0.23622047244094491" right="0.23622047244094491" top="0.74803149606299213" bottom="0.74803149606299213" header="0.31496062992125984" footer="0.31496062992125984"/>
  <pageSetup paperSize="8" scale="34" fitToHeight="0" orientation="landscape" verticalDpi="4294967293" r:id="rId1"/>
  <headerFooter alignWithMargins="0">
    <oddFooter>&amp;LPrijzenblad Offerteleidraad Beheer, onderhoud en vervanging bouwkundige, elektrotechnische en werktuigbouwkundige elementen [Inschrijfstaat 4 Vervangingskosten 2018-2025 ]&amp;R&amp;A blad &amp;P van &amp;N</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7"/>
  <sheetViews>
    <sheetView zoomScaleNormal="100" workbookViewId="0">
      <selection activeCell="A24" sqref="A24"/>
    </sheetView>
  </sheetViews>
  <sheetFormatPr defaultColWidth="9.140625" defaultRowHeight="12.75" x14ac:dyDescent="0.2"/>
  <cols>
    <col min="1" max="1" width="56.140625" style="13" customWidth="1"/>
    <col min="2" max="2" width="27.7109375" style="13" customWidth="1"/>
    <col min="3" max="3" width="29.140625" style="13" customWidth="1"/>
    <col min="4" max="4" width="25.5703125" style="13" customWidth="1"/>
    <col min="5" max="16384" width="9.140625" style="13"/>
  </cols>
  <sheetData>
    <row r="1" spans="1:8" ht="61.5" customHeight="1" x14ac:dyDescent="0.2">
      <c r="A1" s="21" t="str">
        <f>Toelichting!A16</f>
        <v>Inschrijfstaat 5 - Uurtarieven/verrekenprijzen schilderwerk</v>
      </c>
      <c r="B1" s="251" t="str">
        <f>Toelichting!B16</f>
        <v>Overzicht vaste uurtarieven, verrekenprijzen voor schilderwerk en toeslagen voor storings/correctief onderhoud en projectmatige en/ of bijkomende variabele werkzaamheden = input voor berekening van fictieve aanneemsom over een periode van 8 jaar.</v>
      </c>
      <c r="C1" s="251"/>
      <c r="D1" s="251"/>
    </row>
    <row r="2" spans="1:8" x14ac:dyDescent="0.2">
      <c r="A2" s="13" t="s">
        <v>17</v>
      </c>
    </row>
    <row r="3" spans="1:8" s="8" customFormat="1" ht="12.75" customHeight="1" x14ac:dyDescent="0.2">
      <c r="A3" s="22" t="s">
        <v>10</v>
      </c>
      <c r="B3" s="23"/>
      <c r="C3" s="23"/>
    </row>
    <row r="4" spans="1:8" s="8" customFormat="1" ht="12.75" customHeight="1" x14ac:dyDescent="0.2">
      <c r="A4" s="42"/>
      <c r="B4" s="43"/>
    </row>
    <row r="5" spans="1:8" s="8" customFormat="1" ht="12.75" customHeight="1" x14ac:dyDescent="0.2">
      <c r="A5" s="241" t="s">
        <v>390</v>
      </c>
      <c r="B5" s="242"/>
      <c r="C5" s="241"/>
      <c r="D5" s="241"/>
      <c r="E5" s="241"/>
      <c r="F5" s="241"/>
    </row>
    <row r="6" spans="1:8" s="8" customFormat="1" ht="17.25" customHeight="1" x14ac:dyDescent="0.2">
      <c r="A6" s="309" t="s">
        <v>24</v>
      </c>
      <c r="B6" s="310"/>
      <c r="C6" s="310"/>
      <c r="D6" s="310"/>
      <c r="E6" s="241"/>
      <c r="F6" s="241"/>
    </row>
    <row r="7" spans="1:8" s="8" customFormat="1" ht="17.25" customHeight="1" x14ac:dyDescent="0.2">
      <c r="A7" s="308" t="s">
        <v>395</v>
      </c>
      <c r="B7" s="308"/>
      <c r="C7" s="308"/>
      <c r="D7" s="308"/>
      <c r="E7" s="308"/>
      <c r="F7" s="308"/>
    </row>
    <row r="8" spans="1:8" s="8" customFormat="1" ht="25.15" customHeight="1" x14ac:dyDescent="0.2">
      <c r="A8" s="308" t="s">
        <v>398</v>
      </c>
      <c r="B8" s="308"/>
      <c r="C8" s="308"/>
      <c r="D8" s="308"/>
      <c r="E8" s="308"/>
      <c r="F8" s="308"/>
      <c r="G8" s="308"/>
    </row>
    <row r="9" spans="1:8" s="8" customFormat="1" ht="17.25" customHeight="1" x14ac:dyDescent="0.2">
      <c r="A9" s="309" t="s">
        <v>376</v>
      </c>
      <c r="B9" s="309"/>
      <c r="C9" s="309"/>
      <c r="D9" s="309"/>
      <c r="E9" s="309"/>
      <c r="F9" s="241"/>
    </row>
    <row r="10" spans="1:8" ht="15" customHeight="1" x14ac:dyDescent="0.2">
      <c r="A10" s="311" t="s">
        <v>49</v>
      </c>
      <c r="B10" s="311"/>
      <c r="C10" s="311"/>
      <c r="D10" s="311"/>
      <c r="E10" s="311"/>
      <c r="F10" s="311"/>
      <c r="G10" s="311"/>
      <c r="H10" s="8"/>
    </row>
    <row r="11" spans="1:8" ht="27" customHeight="1" x14ac:dyDescent="0.2">
      <c r="A11" s="308" t="s">
        <v>375</v>
      </c>
      <c r="B11" s="308"/>
      <c r="C11" s="308"/>
      <c r="D11" s="308"/>
      <c r="E11" s="308"/>
      <c r="F11" s="308"/>
      <c r="H11" s="8"/>
    </row>
    <row r="12" spans="1:8" ht="15.75" x14ac:dyDescent="0.25">
      <c r="A12" s="26"/>
      <c r="H12" s="8"/>
    </row>
    <row r="13" spans="1:8" s="14" customFormat="1" ht="42" customHeight="1" x14ac:dyDescent="0.2">
      <c r="A13" s="89" t="s">
        <v>2</v>
      </c>
      <c r="B13" s="51" t="s">
        <v>0</v>
      </c>
      <c r="C13" s="51" t="s">
        <v>42</v>
      </c>
      <c r="D13" s="51" t="s">
        <v>31</v>
      </c>
      <c r="H13" s="8"/>
    </row>
    <row r="14" spans="1:8" s="14" customFormat="1" ht="13.5" customHeight="1" x14ac:dyDescent="0.2">
      <c r="A14" s="52" t="s">
        <v>48</v>
      </c>
      <c r="B14" s="53"/>
      <c r="C14" s="54">
        <f>200*8</f>
        <v>1600</v>
      </c>
      <c r="D14" s="55">
        <f t="shared" ref="D14:D20" si="0">(B14*C14)</f>
        <v>0</v>
      </c>
      <c r="H14" s="8"/>
    </row>
    <row r="15" spans="1:8" s="14" customFormat="1" ht="13.5" customHeight="1" x14ac:dyDescent="0.2">
      <c r="A15" s="52" t="s">
        <v>373</v>
      </c>
      <c r="B15" s="53"/>
      <c r="C15" s="54">
        <f>1100*8</f>
        <v>8800</v>
      </c>
      <c r="D15" s="55">
        <f t="shared" si="0"/>
        <v>0</v>
      </c>
      <c r="H15" s="8"/>
    </row>
    <row r="16" spans="1:8" s="14" customFormat="1" ht="13.5" customHeight="1" x14ac:dyDescent="0.2">
      <c r="A16" s="52" t="s">
        <v>374</v>
      </c>
      <c r="B16" s="53"/>
      <c r="C16" s="54">
        <f>20*8</f>
        <v>160</v>
      </c>
      <c r="D16" s="55">
        <f t="shared" si="0"/>
        <v>0</v>
      </c>
      <c r="H16" s="8"/>
    </row>
    <row r="17" spans="1:8" s="14" customFormat="1" ht="13.5" customHeight="1" x14ac:dyDescent="0.2">
      <c r="A17" s="52" t="s">
        <v>39</v>
      </c>
      <c r="B17" s="53"/>
      <c r="C17" s="54">
        <f>40*8</f>
        <v>320</v>
      </c>
      <c r="D17" s="55">
        <f t="shared" si="0"/>
        <v>0</v>
      </c>
      <c r="H17" s="8"/>
    </row>
    <row r="18" spans="1:8" s="14" customFormat="1" x14ac:dyDescent="0.2">
      <c r="A18" s="52" t="s">
        <v>40</v>
      </c>
      <c r="B18" s="53"/>
      <c r="C18" s="54">
        <f>40*8</f>
        <v>320</v>
      </c>
      <c r="D18" s="55">
        <f t="shared" si="0"/>
        <v>0</v>
      </c>
      <c r="H18" s="8"/>
    </row>
    <row r="19" spans="1:8" s="14" customFormat="1" ht="13.5" customHeight="1" x14ac:dyDescent="0.2">
      <c r="A19" s="52" t="s">
        <v>396</v>
      </c>
      <c r="B19" s="53"/>
      <c r="C19" s="54">
        <f>400*8</f>
        <v>3200</v>
      </c>
      <c r="D19" s="55">
        <f t="shared" si="0"/>
        <v>0</v>
      </c>
      <c r="H19" s="8"/>
    </row>
    <row r="20" spans="1:8" s="14" customFormat="1" x14ac:dyDescent="0.2">
      <c r="A20" s="52" t="s">
        <v>397</v>
      </c>
      <c r="B20" s="53"/>
      <c r="C20" s="54">
        <f>400*8</f>
        <v>3200</v>
      </c>
      <c r="D20" s="55">
        <f t="shared" si="0"/>
        <v>0</v>
      </c>
      <c r="H20" s="8"/>
    </row>
    <row r="21" spans="1:8" s="14" customFormat="1" ht="12.75" customHeight="1" x14ac:dyDescent="0.2">
      <c r="A21" s="56"/>
      <c r="B21" s="38"/>
      <c r="C21" s="103" t="s">
        <v>45</v>
      </c>
      <c r="D21" s="106">
        <f>SUM(D14:D20)</f>
        <v>0</v>
      </c>
      <c r="H21" s="8"/>
    </row>
    <row r="22" spans="1:8" s="14" customFormat="1" ht="12.75" customHeight="1" x14ac:dyDescent="0.2">
      <c r="A22" s="56"/>
      <c r="B22" s="38"/>
      <c r="C22" s="39"/>
      <c r="D22" s="88"/>
      <c r="H22" s="8"/>
    </row>
    <row r="23" spans="1:8" s="38" customFormat="1" ht="12.75" customHeight="1" x14ac:dyDescent="0.2">
      <c r="A23" s="86"/>
      <c r="C23" s="39"/>
      <c r="D23" s="87"/>
      <c r="H23" s="25"/>
    </row>
    <row r="24" spans="1:8" s="38" customFormat="1" ht="29.45" customHeight="1" x14ac:dyDescent="0.2">
      <c r="A24" s="90" t="s">
        <v>46</v>
      </c>
      <c r="B24" s="91" t="s">
        <v>44</v>
      </c>
      <c r="C24" s="91" t="s">
        <v>42</v>
      </c>
      <c r="D24" s="92" t="s">
        <v>41</v>
      </c>
      <c r="H24" s="25"/>
    </row>
    <row r="25" spans="1:8" s="38" customFormat="1" ht="12.75" customHeight="1" x14ac:dyDescent="0.2">
      <c r="A25" s="98" t="s">
        <v>43</v>
      </c>
      <c r="B25" s="96"/>
      <c r="C25" s="93"/>
      <c r="D25" s="95"/>
      <c r="H25" s="25"/>
    </row>
    <row r="26" spans="1:8" s="38" customFormat="1" ht="12.75" customHeight="1" x14ac:dyDescent="0.2">
      <c r="A26" s="97" t="s">
        <v>382</v>
      </c>
      <c r="B26" s="94"/>
      <c r="C26" s="54">
        <v>1400</v>
      </c>
      <c r="D26" s="100">
        <f t="shared" ref="D26:D30" si="1">C26*B26</f>
        <v>0</v>
      </c>
      <c r="H26" s="25"/>
    </row>
    <row r="27" spans="1:8" s="38" customFormat="1" ht="12.75" customHeight="1" x14ac:dyDescent="0.2">
      <c r="A27" s="98" t="s">
        <v>386</v>
      </c>
      <c r="B27" s="96"/>
      <c r="C27" s="54"/>
      <c r="D27" s="100"/>
      <c r="H27" s="25"/>
    </row>
    <row r="28" spans="1:8" s="38" customFormat="1" ht="12.75" customHeight="1" x14ac:dyDescent="0.2">
      <c r="A28" s="97" t="s">
        <v>385</v>
      </c>
      <c r="B28" s="94"/>
      <c r="C28" s="54">
        <v>160</v>
      </c>
      <c r="D28" s="100">
        <f t="shared" si="1"/>
        <v>0</v>
      </c>
      <c r="H28" s="25"/>
    </row>
    <row r="29" spans="1:8" s="38" customFormat="1" ht="12.75" customHeight="1" x14ac:dyDescent="0.2">
      <c r="A29" s="99" t="s">
        <v>383</v>
      </c>
      <c r="B29" s="96"/>
      <c r="C29" s="54"/>
      <c r="D29" s="100"/>
      <c r="H29" s="25"/>
    </row>
    <row r="30" spans="1:8" s="38" customFormat="1" ht="12.75" customHeight="1" x14ac:dyDescent="0.2">
      <c r="A30" s="97" t="s">
        <v>384</v>
      </c>
      <c r="B30" s="94"/>
      <c r="C30" s="54">
        <v>6800</v>
      </c>
      <c r="D30" s="100">
        <f t="shared" si="1"/>
        <v>0</v>
      </c>
      <c r="H30" s="25"/>
    </row>
    <row r="31" spans="1:8" s="14" customFormat="1" x14ac:dyDescent="0.2">
      <c r="A31" s="56"/>
      <c r="B31" s="38"/>
      <c r="C31" s="103" t="s">
        <v>45</v>
      </c>
      <c r="D31" s="107">
        <f>SUM(D26:D30)</f>
        <v>0</v>
      </c>
      <c r="H31" s="8"/>
    </row>
    <row r="32" spans="1:8" s="14" customFormat="1" x14ac:dyDescent="0.2">
      <c r="A32" s="56"/>
      <c r="B32" s="38"/>
      <c r="C32" s="38"/>
      <c r="D32" s="105"/>
      <c r="H32" s="8"/>
    </row>
    <row r="33" spans="1:8" s="14" customFormat="1" x14ac:dyDescent="0.2">
      <c r="A33" s="56"/>
      <c r="D33" s="101"/>
      <c r="H33" s="8"/>
    </row>
    <row r="34" spans="1:8" s="14" customFormat="1" x14ac:dyDescent="0.2">
      <c r="A34" s="56"/>
      <c r="B34" s="102"/>
      <c r="C34" s="103" t="s">
        <v>47</v>
      </c>
      <c r="D34" s="104">
        <f>D31+D21</f>
        <v>0</v>
      </c>
      <c r="H34" s="8"/>
    </row>
    <row r="35" spans="1:8" s="14" customFormat="1" x14ac:dyDescent="0.2">
      <c r="A35" s="56"/>
    </row>
    <row r="36" spans="1:8" s="14" customFormat="1" ht="24" customHeight="1" x14ac:dyDescent="0.2">
      <c r="A36" s="306" t="s">
        <v>3</v>
      </c>
      <c r="B36" s="307"/>
    </row>
    <row r="37" spans="1:8" s="14" customFormat="1" x14ac:dyDescent="0.2">
      <c r="A37" s="52" t="s">
        <v>4</v>
      </c>
      <c r="B37" s="249">
        <v>0.25</v>
      </c>
    </row>
    <row r="38" spans="1:8" s="14" customFormat="1" x14ac:dyDescent="0.2">
      <c r="A38" s="52" t="s">
        <v>5</v>
      </c>
      <c r="B38" s="249">
        <v>0.25</v>
      </c>
    </row>
    <row r="39" spans="1:8" s="14" customFormat="1" x14ac:dyDescent="0.2">
      <c r="A39" s="52" t="s">
        <v>6</v>
      </c>
      <c r="B39" s="249">
        <v>0.5</v>
      </c>
    </row>
    <row r="40" spans="1:8" s="14" customFormat="1" x14ac:dyDescent="0.2">
      <c r="A40" s="52" t="s">
        <v>7</v>
      </c>
      <c r="B40" s="249">
        <v>1</v>
      </c>
    </row>
    <row r="41" spans="1:8" s="14" customFormat="1" x14ac:dyDescent="0.2">
      <c r="A41" s="57"/>
      <c r="B41" s="58"/>
    </row>
    <row r="42" spans="1:8" s="14" customFormat="1" ht="31.9" customHeight="1" x14ac:dyDescent="0.2">
      <c r="A42" s="308" t="s">
        <v>35</v>
      </c>
      <c r="B42" s="252"/>
    </row>
    <row r="43" spans="1:8" s="14" customFormat="1" x14ac:dyDescent="0.2">
      <c r="A43" s="59"/>
      <c r="B43" s="59"/>
    </row>
    <row r="44" spans="1:8" s="14" customFormat="1" x14ac:dyDescent="0.2">
      <c r="A44" s="59"/>
      <c r="B44" s="58"/>
    </row>
    <row r="45" spans="1:8" s="14" customFormat="1" x14ac:dyDescent="0.2">
      <c r="A45" s="60"/>
    </row>
    <row r="46" spans="1:8" s="14" customFormat="1" x14ac:dyDescent="0.2">
      <c r="A46" s="15"/>
      <c r="B46" s="15"/>
    </row>
    <row r="47" spans="1:8" s="14" customFormat="1" x14ac:dyDescent="0.2">
      <c r="A47" s="15"/>
      <c r="B47" s="15"/>
    </row>
    <row r="48" spans="1:8" s="14" customFormat="1" x14ac:dyDescent="0.2">
      <c r="A48" s="15"/>
      <c r="B48" s="15"/>
    </row>
    <row r="49" spans="1:2" s="14" customFormat="1" x14ac:dyDescent="0.2">
      <c r="A49" s="15"/>
      <c r="B49" s="15"/>
    </row>
    <row r="50" spans="1:2" s="14" customFormat="1" x14ac:dyDescent="0.2">
      <c r="B50" s="15"/>
    </row>
    <row r="51" spans="1:2" s="14" customFormat="1" x14ac:dyDescent="0.2">
      <c r="B51" s="15"/>
    </row>
    <row r="52" spans="1:2" s="14" customFormat="1" x14ac:dyDescent="0.2">
      <c r="B52" s="15"/>
    </row>
    <row r="53" spans="1:2" s="14" customFormat="1" x14ac:dyDescent="0.2">
      <c r="B53" s="15"/>
    </row>
    <row r="54" spans="1:2" s="14" customFormat="1" x14ac:dyDescent="0.2">
      <c r="B54" s="15"/>
    </row>
    <row r="55" spans="1:2" s="14" customFormat="1" x14ac:dyDescent="0.2">
      <c r="B55" s="15"/>
    </row>
    <row r="56" spans="1:2" s="14" customFormat="1" x14ac:dyDescent="0.2">
      <c r="B56" s="15"/>
    </row>
    <row r="57" spans="1:2" s="14" customFormat="1" x14ac:dyDescent="0.2">
      <c r="B57" s="15"/>
    </row>
    <row r="58" spans="1:2" s="14" customFormat="1" x14ac:dyDescent="0.2">
      <c r="B58" s="15"/>
    </row>
    <row r="59" spans="1:2" s="14" customFormat="1" x14ac:dyDescent="0.2">
      <c r="B59" s="15"/>
    </row>
    <row r="60" spans="1:2" s="14" customFormat="1" x14ac:dyDescent="0.2">
      <c r="B60" s="15"/>
    </row>
    <row r="61" spans="1:2" s="14" customFormat="1" x14ac:dyDescent="0.2">
      <c r="B61" s="15"/>
    </row>
    <row r="62" spans="1:2" s="14" customFormat="1" x14ac:dyDescent="0.2">
      <c r="B62" s="15"/>
    </row>
    <row r="63" spans="1:2" s="14" customFormat="1" x14ac:dyDescent="0.2">
      <c r="B63" s="15"/>
    </row>
    <row r="64" spans="1:2" s="14" customFormat="1" x14ac:dyDescent="0.2">
      <c r="B64" s="15"/>
    </row>
    <row r="65" spans="1:2" s="14" customFormat="1" x14ac:dyDescent="0.2">
      <c r="A65" s="5"/>
      <c r="B65" s="15"/>
    </row>
    <row r="66" spans="1:2" s="14" customFormat="1" x14ac:dyDescent="0.2"/>
    <row r="67" spans="1:2" s="14" customFormat="1" x14ac:dyDescent="0.2"/>
    <row r="68" spans="1:2" s="14" customFormat="1" x14ac:dyDescent="0.2"/>
    <row r="69" spans="1:2" s="14" customFormat="1" x14ac:dyDescent="0.2"/>
    <row r="70" spans="1:2" s="14" customFormat="1" x14ac:dyDescent="0.2"/>
    <row r="71" spans="1:2" s="14" customFormat="1" x14ac:dyDescent="0.2"/>
    <row r="72" spans="1:2" s="14" customFormat="1" x14ac:dyDescent="0.2"/>
    <row r="73" spans="1:2" s="14" customFormat="1" x14ac:dyDescent="0.2"/>
    <row r="74" spans="1:2" s="14" customFormat="1" x14ac:dyDescent="0.2"/>
    <row r="75" spans="1:2" s="14" customFormat="1" x14ac:dyDescent="0.2"/>
    <row r="76" spans="1:2" s="14" customFormat="1" x14ac:dyDescent="0.2"/>
    <row r="77" spans="1:2" s="14" customFormat="1" x14ac:dyDescent="0.2"/>
  </sheetData>
  <mergeCells count="9">
    <mergeCell ref="A36:B36"/>
    <mergeCell ref="A42:B42"/>
    <mergeCell ref="B1:D1"/>
    <mergeCell ref="A6:D6"/>
    <mergeCell ref="A9:E9"/>
    <mergeCell ref="A10:G10"/>
    <mergeCell ref="A11:F11"/>
    <mergeCell ref="A7:F7"/>
    <mergeCell ref="A8:G8"/>
  </mergeCells>
  <phoneticPr fontId="1" type="noConversion"/>
  <pageMargins left="0.74803149606299213" right="0.74803149606299213" top="0.98425196850393704" bottom="0.98425196850393704" header="0.51181102362204722" footer="0.51181102362204722"/>
  <pageSetup paperSize="9" scale="53" orientation="portrait" r:id="rId1"/>
  <headerFooter alignWithMargins="0">
    <oddFooter>&amp;CPrijzenblad Offerteleidraad Beheer, onderhoud en vervanging bouwkundige, elektrotechnische en werktuigbouwkundige elementen [Inschrijfstaat 5 Uurtarieven/verrekenprijzen schilderwerk]</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4"/>
  <sheetViews>
    <sheetView tabSelected="1" view="pageLayout" zoomScaleNormal="100" workbookViewId="0">
      <selection activeCell="A10" sqref="A10"/>
    </sheetView>
  </sheetViews>
  <sheetFormatPr defaultColWidth="9.140625" defaultRowHeight="12.75" x14ac:dyDescent="0.2"/>
  <cols>
    <col min="1" max="1" width="67.5703125" style="13" customWidth="1"/>
    <col min="2" max="2" width="49.7109375" style="13" customWidth="1"/>
    <col min="3" max="3" width="9.140625" style="13"/>
    <col min="4" max="4" width="21.28515625" style="13" customWidth="1"/>
    <col min="5" max="5" width="9.42578125" style="13" bestFit="1" customWidth="1"/>
    <col min="6" max="16384" width="9.140625" style="13"/>
  </cols>
  <sheetData>
    <row r="1" spans="1:5" ht="51" customHeight="1" x14ac:dyDescent="0.2">
      <c r="A1" s="61" t="str">
        <f>Toelichting!A1</f>
        <v>Prijsopgave voor 'Beheer en onderhoud BEW AFM Vijzelgracht'</v>
      </c>
      <c r="B1" s="62" t="str">
        <f>Toelichting!A17</f>
        <v>TOTAALPRIJS</v>
      </c>
    </row>
    <row r="2" spans="1:5" x14ac:dyDescent="0.2">
      <c r="A2" s="13" t="s">
        <v>17</v>
      </c>
    </row>
    <row r="3" spans="1:5" ht="33" customHeight="1" x14ac:dyDescent="0.2">
      <c r="A3" s="252" t="str">
        <f>Toelichting!B17</f>
        <v xml:space="preserve">De totaalprijs is het bedrag dat op basis van de opgegeven prijzen in de Inschrijfstaten 1, 2, 3, 4 en 5 automatisch wordt berekend en meegenomen voor de beoordeling. </v>
      </c>
      <c r="B3" s="252"/>
    </row>
    <row r="4" spans="1:5" x14ac:dyDescent="0.2">
      <c r="A4" s="47"/>
      <c r="B4" s="47"/>
    </row>
    <row r="5" spans="1:5" x14ac:dyDescent="0.2">
      <c r="A5" s="47"/>
      <c r="B5" s="47"/>
    </row>
    <row r="6" spans="1:5" x14ac:dyDescent="0.2">
      <c r="A6" s="16" t="s">
        <v>16</v>
      </c>
      <c r="B6" s="16" t="s">
        <v>1</v>
      </c>
    </row>
    <row r="7" spans="1:5" ht="12.75" customHeight="1" x14ac:dyDescent="0.2">
      <c r="A7" s="312" t="str">
        <f>'Inschrijfstaat 1'!A1</f>
        <v>Inschrijfstaat 1 - Beheer- en adviestaken</v>
      </c>
      <c r="B7" s="63">
        <f>'Inschrijfstaat 1'!D12</f>
        <v>0</v>
      </c>
    </row>
    <row r="8" spans="1:5" ht="12.75" customHeight="1" x14ac:dyDescent="0.2">
      <c r="A8" s="64" t="str">
        <f>'Inschrijfstaat 2'!A1</f>
        <v xml:space="preserve">Inschrijfstaat 2 - Preventief onderhoud </v>
      </c>
      <c r="B8" s="63">
        <f>'Inschrijfstaat 2'!C12</f>
        <v>0</v>
      </c>
      <c r="D8" s="65"/>
      <c r="E8" s="65"/>
    </row>
    <row r="9" spans="1:5" ht="12.75" customHeight="1" x14ac:dyDescent="0.2">
      <c r="A9" s="64" t="str">
        <f>'Inschrijfstaat 3'!A1</f>
        <v xml:space="preserve">Inschrijfstaat 3 - Wet- en regelgeving </v>
      </c>
      <c r="B9" s="63">
        <f>'Inschrijfstaat 3'!C12</f>
        <v>0</v>
      </c>
    </row>
    <row r="10" spans="1:5" ht="12.75" customHeight="1" x14ac:dyDescent="0.2">
      <c r="A10" s="64" t="str">
        <f>'Inschrijfstaat 4'!A1</f>
        <v>Inschrijfstaat 4 - Vervangingskosten 2018 - 2025</v>
      </c>
      <c r="B10" s="63">
        <f>'Inschrijfstaat 4'!C13</f>
        <v>0</v>
      </c>
    </row>
    <row r="11" spans="1:5" ht="12.75" customHeight="1" x14ac:dyDescent="0.2">
      <c r="A11" s="64" t="str">
        <f>'Inschrijfstaat 5'!A1</f>
        <v>Inschrijfstaat 5 - Uurtarieven/verrekenprijzen schilderwerk</v>
      </c>
      <c r="B11" s="63">
        <f>'Inschrijfstaat 5'!D34</f>
        <v>0</v>
      </c>
    </row>
    <row r="12" spans="1:5" s="71" customFormat="1" ht="18.75" customHeight="1" x14ac:dyDescent="0.2">
      <c r="A12" s="66" t="s">
        <v>32</v>
      </c>
      <c r="B12" s="67">
        <f>SUM(B7:B11)</f>
        <v>0</v>
      </c>
      <c r="C12" s="68"/>
      <c r="D12" s="69"/>
      <c r="E12" s="70"/>
    </row>
    <row r="13" spans="1:5" x14ac:dyDescent="0.2">
      <c r="E13" s="70"/>
    </row>
    <row r="15" spans="1:5" s="8" customFormat="1" ht="12.75" customHeight="1" x14ac:dyDescent="0.2">
      <c r="A15" s="42" t="s">
        <v>23</v>
      </c>
      <c r="B15" s="72"/>
    </row>
    <row r="16" spans="1:5" s="8" customFormat="1" ht="12.75" customHeight="1" x14ac:dyDescent="0.2">
      <c r="A16" s="73" t="s">
        <v>10</v>
      </c>
      <c r="B16" s="74"/>
    </row>
    <row r="17" spans="1:5" s="8" customFormat="1" ht="12.75" customHeight="1" x14ac:dyDescent="0.2">
      <c r="A17" s="75" t="s">
        <v>11</v>
      </c>
      <c r="B17" s="76"/>
    </row>
    <row r="18" spans="1:5" s="8" customFormat="1" ht="12.75" customHeight="1" x14ac:dyDescent="0.2">
      <c r="A18" s="75" t="s">
        <v>12</v>
      </c>
      <c r="B18" s="76"/>
    </row>
    <row r="19" spans="1:5" s="8" customFormat="1" ht="12.75" customHeight="1" x14ac:dyDescent="0.2">
      <c r="A19" s="75" t="s">
        <v>13</v>
      </c>
      <c r="B19" s="77"/>
    </row>
    <row r="20" spans="1:5" s="8" customFormat="1" ht="33.6" customHeight="1" x14ac:dyDescent="0.2">
      <c r="A20" s="78" t="s">
        <v>14</v>
      </c>
      <c r="B20" s="79"/>
    </row>
    <row r="21" spans="1:5" s="8" customFormat="1" ht="12.75" customHeight="1" x14ac:dyDescent="0.2"/>
    <row r="22" spans="1:5" s="8" customFormat="1" ht="12.75" customHeight="1" x14ac:dyDescent="0.2">
      <c r="A22" s="80"/>
      <c r="B22" s="81"/>
    </row>
    <row r="23" spans="1:5" s="8" customFormat="1" ht="12.75" customHeight="1" x14ac:dyDescent="0.2">
      <c r="A23" s="73" t="s">
        <v>15</v>
      </c>
      <c r="B23" s="74"/>
    </row>
    <row r="24" spans="1:5" s="8" customFormat="1" ht="12.75" customHeight="1" x14ac:dyDescent="0.2">
      <c r="A24" s="75" t="s">
        <v>11</v>
      </c>
      <c r="B24" s="76"/>
      <c r="D24" s="82"/>
      <c r="E24" s="82"/>
    </row>
    <row r="25" spans="1:5" s="8" customFormat="1" ht="12.75" customHeight="1" x14ac:dyDescent="0.2">
      <c r="A25" s="75" t="s">
        <v>12</v>
      </c>
      <c r="B25" s="76"/>
    </row>
    <row r="26" spans="1:5" s="8" customFormat="1" ht="12.75" customHeight="1" x14ac:dyDescent="0.2">
      <c r="A26" s="75" t="s">
        <v>13</v>
      </c>
      <c r="B26" s="77"/>
    </row>
    <row r="27" spans="1:5" s="8" customFormat="1" ht="34.15" customHeight="1" x14ac:dyDescent="0.2">
      <c r="A27" s="78" t="s">
        <v>14</v>
      </c>
      <c r="B27" s="79"/>
    </row>
    <row r="28" spans="1:5" ht="12.75" customHeight="1" x14ac:dyDescent="0.2">
      <c r="B28" s="83"/>
    </row>
    <row r="29" spans="1:5" ht="12.75" customHeight="1" x14ac:dyDescent="0.2"/>
    <row r="30" spans="1:5" x14ac:dyDescent="0.2">
      <c r="A30" s="73" t="s">
        <v>15</v>
      </c>
      <c r="B30" s="74"/>
    </row>
    <row r="31" spans="1:5" x14ac:dyDescent="0.2">
      <c r="A31" s="75" t="s">
        <v>11</v>
      </c>
      <c r="B31" s="76"/>
    </row>
    <row r="32" spans="1:5" x14ac:dyDescent="0.2">
      <c r="A32" s="75" t="s">
        <v>12</v>
      </c>
      <c r="B32" s="76"/>
    </row>
    <row r="33" spans="1:2" x14ac:dyDescent="0.2">
      <c r="A33" s="75" t="s">
        <v>13</v>
      </c>
      <c r="B33" s="77"/>
    </row>
    <row r="34" spans="1:2" ht="39" customHeight="1" x14ac:dyDescent="0.2">
      <c r="A34" s="78" t="s">
        <v>14</v>
      </c>
      <c r="B34" s="79"/>
    </row>
  </sheetData>
  <mergeCells count="1">
    <mergeCell ref="A3:B3"/>
  </mergeCells>
  <phoneticPr fontId="1" type="noConversion"/>
  <pageMargins left="0.74803149606299213" right="0.74803149606299213" top="0.98425196850393704" bottom="0.98425196850393704" header="0.51181102362204722" footer="0.51181102362204722"/>
  <pageSetup paperSize="9" scale="75" orientation="portrait" verticalDpi="200" r:id="rId1"/>
  <headerFooter alignWithMargins="0">
    <oddFooter>&amp;CPrijzenblad Offerteleidraad Beheer, onderhoud en vervanging bouwkundige, elektrotechnische en werktuigbouwkundige elementen [Totaalprijs]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1a17d7f3-a02c-4e88-b87b-9e831c62902c" ContentTypeId="0x010100AF3C3E63A8E348D0B83574E1B1F453E5003929ED3A8D04456685ACF4C22313EE1B" PreviousValue="false"/>
</file>

<file path=customXml/item2.xml><?xml version="1.0" encoding="utf-8"?>
<p:properties xmlns:p="http://schemas.microsoft.com/office/2006/metadata/properties" xmlns:xsi="http://www.w3.org/2001/XMLSchema-instance" xmlns:pc="http://schemas.microsoft.com/office/infopath/2007/PartnerControls">
  <documentManagement>
    <LL_subfolder_1 xmlns="936c9f6d-703f-4492-b10b-5967c53212d1" xsi:nil="true"/>
    <TaxCatchAll xmlns="936c9f6d-703f-4492-b10b-5967c53212d1"/>
    <OrigineleLLLocatie xmlns="936c9f6d-703f-4492-b10b-5967c53212d1" xsi:nil="true"/>
    <OrigineleLLObjectId xmlns="936c9f6d-703f-4492-b10b-5967c53212d1" xsi:nil="true"/>
    <Relatienummer xmlns="936c9f6d-703f-4492-b10b-5967c53212d1" xsi:nil="true"/>
    <OrigineleLLFolder xmlns="936c9f6d-703f-4492-b10b-5967c53212d1" xsi:nil="true"/>
    <LL_subfolder_5 xmlns="936c9f6d-703f-4492-b10b-5967c53212d1" xsi:nil="true"/>
    <TaxKeywordTaxHTField xmlns="936c9f6d-703f-4492-b10b-5967c53212d1">
      <Terms xmlns="http://schemas.microsoft.com/office/infopath/2007/PartnerControls"/>
    </TaxKeywordTaxHTField>
    <LL_subfolder_4 xmlns="936c9f6d-703f-4492-b10b-5967c53212d1" xsi:nil="true"/>
    <vergunningnummer xmlns="936c9f6d-703f-4492-b10b-5967c53212d1" xsi:nil="true"/>
    <OmschrijvingNote xmlns="936c9f6d-703f-4492-b10b-5967c53212d1" xsi:nil="true"/>
    <Betreft xmlns="936c9f6d-703f-4492-b10b-5967c53212d1" xsi:nil="true"/>
    <OrganisatieonderdeelHTField0 xmlns="936c9f6d-703f-4492-b10b-5967c53212d1">
      <Terms xmlns="http://schemas.microsoft.com/office/infopath/2007/PartnerControls"/>
    </OrganisatieonderdeelHTField0>
    <ProcesHTField0 xmlns="936c9f6d-703f-4492-b10b-5967c53212d1">
      <Terms xmlns="http://schemas.microsoft.com/office/infopath/2007/PartnerControls"/>
    </ProcesHTField0>
    <LL_subfolder_3 xmlns="936c9f6d-703f-4492-b10b-5967c53212d1" xsi:nil="true"/>
    <DocumenttypeHTField0 xmlns="936c9f6d-703f-4492-b10b-5967c53212d1">
      <Terms xmlns="http://schemas.microsoft.com/office/infopath/2007/PartnerControls"/>
    </DocumenttypeHTField0>
    <Opsteldatum xmlns="936c9f6d-703f-4492-b10b-5967c53212d1" xsi:nil="true"/>
    <ToezichtstaakHTField0 xmlns="936c9f6d-703f-4492-b10b-5967c53212d1">
      <Terms xmlns="http://schemas.microsoft.com/office/infopath/2007/PartnerControls"/>
    </ToezichtstaakHTField0>
    <Geadresseerde xmlns="936c9f6d-703f-4492-b10b-5967c53212d1" xsi:nil="true"/>
    <Debiteurnummer xmlns="936c9f6d-703f-4492-b10b-5967c53212d1" xsi:nil="true"/>
    <Referentie xmlns="936c9f6d-703f-4492-b10b-5967c53212d1" xsi:nil="true"/>
    <LL_subfolder_2 xmlns="936c9f6d-703f-4492-b10b-5967c53212d1" xsi:nil="true"/>
    <Jaar xmlns="936c9f6d-703f-4492-b10b-5967c53212d1" xsi:nil="true"/>
    <KopieAan xmlns="936c9f6d-703f-4492-b10b-5967c53212d1" xsi:nil="true"/>
    <KanaalHTField0 xmlns="936c9f6d-703f-4492-b10b-5967c53212d1">
      <Terms xmlns="http://schemas.microsoft.com/office/infopath/2007/PartnerControls"/>
    </KanaalHTField0>
    <_dlc_DocId xmlns="dd62d345-e1f9-48ef-b6ff-7cdbbbf7a6ae">AFMDOC-52-28226</_dlc_DocId>
    <_dlc_DocIdUrl xmlns="dd62d345-e1f9-48ef-b6ff-7cdbbbf7a6ae">
      <Url>http://dms.stelan.nl/bedrijfsvoering/_layouts/15/DocIdRedir.aspx?ID=AFMDOC-52-28226</Url>
      <Description>AFMDOC-52-28226</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Algemeen document" ma:contentTypeID="0x010100AF3C3E63A8E348D0B83574E1B1F453E5003929ED3A8D04456685ACF4C22313EE1B00021714C71F6F4A48AB2F6A2FB931002E" ma:contentTypeVersion="230" ma:contentTypeDescription="Een nieuw document maken." ma:contentTypeScope="" ma:versionID="1771a501162019a6d6b358ea55b02773">
  <xsd:schema xmlns:xsd="http://www.w3.org/2001/XMLSchema" xmlns:xs="http://www.w3.org/2001/XMLSchema" xmlns:p="http://schemas.microsoft.com/office/2006/metadata/properties" xmlns:ns1="http://schemas.microsoft.com/sharepoint/v3" xmlns:ns3="936c9f6d-703f-4492-b10b-5967c53212d1" xmlns:ns4="dd62d345-e1f9-48ef-b6ff-7cdbbbf7a6ae" targetNamespace="http://schemas.microsoft.com/office/2006/metadata/properties" ma:root="true" ma:fieldsID="ddba4575db3ccab544ca90175d2ff9b0" ns1:_="" ns3:_="" ns4:_="">
    <xsd:import namespace="http://schemas.microsoft.com/sharepoint/v3"/>
    <xsd:import namespace="936c9f6d-703f-4492-b10b-5967c53212d1"/>
    <xsd:import namespace="dd62d345-e1f9-48ef-b6ff-7cdbbbf7a6ae"/>
    <xsd:element name="properties">
      <xsd:complexType>
        <xsd:sequence>
          <xsd:element name="documentManagement">
            <xsd:complexType>
              <xsd:all>
                <xsd:element ref="ns3:Opsteldatum" minOccurs="0"/>
                <xsd:element ref="ns3:Jaar" minOccurs="0"/>
                <xsd:element ref="ns3:Geadresseerde" minOccurs="0"/>
                <xsd:element ref="ns3:Relatienummer" minOccurs="0"/>
                <xsd:element ref="ns3:vergunningnummer" minOccurs="0"/>
                <xsd:element ref="ns3:Debiteurnummer" minOccurs="0"/>
                <xsd:element ref="ns3:Referentie" minOccurs="0"/>
                <xsd:element ref="ns3:OmschrijvingNote" minOccurs="0"/>
                <xsd:element ref="ns3:Betreft" minOccurs="0"/>
                <xsd:element ref="ns3:KopieAan" minOccurs="0"/>
                <xsd:element ref="ns3:OrigineleLLLocatie" minOccurs="0"/>
                <xsd:element ref="ns3:OrigineleLLObjectId" minOccurs="0"/>
                <xsd:element ref="ns3:OrigineleLLFolder" minOccurs="0"/>
                <xsd:element ref="ns3:LL_subfolder_1" minOccurs="0"/>
                <xsd:element ref="ns3:LL_subfolder_2" minOccurs="0"/>
                <xsd:element ref="ns3:LL_subfolder_3" minOccurs="0"/>
                <xsd:element ref="ns3:LL_subfolder_4" minOccurs="0"/>
                <xsd:element ref="ns3:LL_subfolder_5" minOccurs="0"/>
                <xsd:element ref="ns3:ToezichtstaakHTField0" minOccurs="0"/>
                <xsd:element ref="ns3:KanaalHTField0" minOccurs="0"/>
                <xsd:element ref="ns3:OrganisatieonderdeelHTField0" minOccurs="0"/>
                <xsd:element ref="ns3:ProcesHTField0" minOccurs="0"/>
                <xsd:element ref="ns3:TaxCatchAllLabel" minOccurs="0"/>
                <xsd:element ref="ns3:TaxCatchAll" minOccurs="0"/>
                <xsd:element ref="ns3:TaxKeywordTaxHTField" minOccurs="0"/>
                <xsd:element ref="ns3:DocumenttypeHTField0" minOccurs="0"/>
                <xsd:element ref="ns1:_dlc_Exempt"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41" nillable="true" ma:displayName="Van beleid uitgeslote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6c9f6d-703f-4492-b10b-5967c53212d1" elementFormDefault="qualified">
    <xsd:import namespace="http://schemas.microsoft.com/office/2006/documentManagement/types"/>
    <xsd:import namespace="http://schemas.microsoft.com/office/infopath/2007/PartnerControls"/>
    <xsd:element name="Opsteldatum" ma:index="7" nillable="true" ma:displayName="Opsteldatum" ma:format="DateOnly" ma:internalName="Opsteldatum">
      <xsd:simpleType>
        <xsd:restriction base="dms:DateTime"/>
      </xsd:simpleType>
    </xsd:element>
    <xsd:element name="Jaar" ma:index="8" nillable="true" ma:displayName="Jaar" ma:internalName="Jaar">
      <xsd:simpleType>
        <xsd:restriction base="dms:Text">
          <xsd:maxLength value="4"/>
        </xsd:restriction>
      </xsd:simpleType>
    </xsd:element>
    <xsd:element name="Geadresseerde" ma:index="10" nillable="true" ma:displayName="Geadresseerde" ma:internalName="Geadresseerde" ma:readOnly="false">
      <xsd:simpleType>
        <xsd:restriction base="dms:Note">
          <xsd:maxLength value="255"/>
        </xsd:restriction>
      </xsd:simpleType>
    </xsd:element>
    <xsd:element name="Relatienummer" ma:index="11" nillable="true" ma:displayName="Relatienummer" ma:description="Meerdere relatienummers scheiden door middel van een puntkomma." ma:internalName="Relatienummer">
      <xsd:simpleType>
        <xsd:restriction base="dms:Text">
          <xsd:maxLength value="255"/>
        </xsd:restriction>
      </xsd:simpleType>
    </xsd:element>
    <xsd:element name="vergunningnummer" ma:index="12" nillable="true" ma:displayName="Vergunningnummer" ma:internalName="vergunningnummer" ma:readOnly="false">
      <xsd:simpleType>
        <xsd:restriction base="dms:Text"/>
      </xsd:simpleType>
    </xsd:element>
    <xsd:element name="Debiteurnummer" ma:index="13" nillable="true" ma:displayName="Debiteurnummer" ma:indexed="true" ma:internalName="Debiteurnummer" ma:readOnly="false">
      <xsd:simpleType>
        <xsd:restriction base="dms:Text"/>
      </xsd:simpleType>
    </xsd:element>
    <xsd:element name="Referentie" ma:index="14" nillable="true" ma:displayName="Referentie" ma:internalName="Referentie" ma:readOnly="false">
      <xsd:simpleType>
        <xsd:restriction base="dms:Text"/>
      </xsd:simpleType>
    </xsd:element>
    <xsd:element name="OmschrijvingNote" ma:index="15" nillable="true" ma:displayName="Omschrijving" ma:internalName="OmschrijvingNote" ma:readOnly="false">
      <xsd:simpleType>
        <xsd:restriction base="dms:Note">
          <xsd:maxLength value="255"/>
        </xsd:restriction>
      </xsd:simpleType>
    </xsd:element>
    <xsd:element name="Betreft" ma:index="17" nillable="true" ma:displayName="Betreft" ma:internalName="Betreft" ma:readOnly="false">
      <xsd:simpleType>
        <xsd:restriction base="dms:Text"/>
      </xsd:simpleType>
    </xsd:element>
    <xsd:element name="KopieAan" ma:index="18" nillable="true" ma:displayName="Kopie aan" ma:internalName="KopieAan" ma:readOnly="false">
      <xsd:simpleType>
        <xsd:restriction base="dms:Note">
          <xsd:maxLength value="255"/>
        </xsd:restriction>
      </xsd:simpleType>
    </xsd:element>
    <xsd:element name="OrigineleLLLocatie" ma:index="19" nillable="true" ma:displayName="Originele LL Locatie" ma:internalName="OrigineleLLLocatie">
      <xsd:simpleType>
        <xsd:restriction base="dms:Note"/>
      </xsd:simpleType>
    </xsd:element>
    <xsd:element name="OrigineleLLObjectId" ma:index="20" nillable="true" ma:displayName="Originele LL objectid" ma:internalName="OrigineleLLObjectId">
      <xsd:simpleType>
        <xsd:restriction base="dms:Text"/>
      </xsd:simpleType>
    </xsd:element>
    <xsd:element name="OrigineleLLFolder" ma:index="21" nillable="true" ma:displayName="Originele LL folder" ma:internalName="OrigineleLLFolder">
      <xsd:simpleType>
        <xsd:restriction base="dms:Text"/>
      </xsd:simpleType>
    </xsd:element>
    <xsd:element name="LL_subfolder_1" ma:index="22" nillable="true" ma:displayName="LL subfolder 1" ma:internalName="LL_subfolder_1">
      <xsd:simpleType>
        <xsd:restriction base="dms:Text">
          <xsd:maxLength value="255"/>
        </xsd:restriction>
      </xsd:simpleType>
    </xsd:element>
    <xsd:element name="LL_subfolder_2" ma:index="23" nillable="true" ma:displayName="LL subfolder 2" ma:internalName="LL_subfolder_2">
      <xsd:simpleType>
        <xsd:restriction base="dms:Text"/>
      </xsd:simpleType>
    </xsd:element>
    <xsd:element name="LL_subfolder_3" ma:index="24" nillable="true" ma:displayName="LL subfolder 3" ma:internalName="LL_subfolder_3">
      <xsd:simpleType>
        <xsd:restriction base="dms:Text"/>
      </xsd:simpleType>
    </xsd:element>
    <xsd:element name="LL_subfolder_4" ma:index="25" nillable="true" ma:displayName="LL subfolder 4" ma:internalName="LL_subfolder_4">
      <xsd:simpleType>
        <xsd:restriction base="dms:Text"/>
      </xsd:simpleType>
    </xsd:element>
    <xsd:element name="LL_subfolder_5" ma:index="26" nillable="true" ma:displayName="LL subfolder 5" ma:internalName="LL_subfolder_5">
      <xsd:simpleType>
        <xsd:restriction base="dms:Text"/>
      </xsd:simpleType>
    </xsd:element>
    <xsd:element name="ToezichtstaakHTField0" ma:index="27" nillable="true" ma:taxonomy="true" ma:internalName="ToezichtstaakTaxHTField0" ma:taxonomyFieldName="Toezichtstaak" ma:displayName="Taak" ma:default="" ma:fieldId="{713f5d9e-51e9-4a7c-9bff-c27fd59a3be3}" ma:sspId="1a17d7f3-a02c-4e88-b87b-9e831c62902c" ma:termSetId="6e520f14-f60a-4e68-8b6d-6a1e18369352" ma:anchorId="00000000-0000-0000-0000-000000000000" ma:open="true" ma:isKeyword="false">
      <xsd:complexType>
        <xsd:sequence>
          <xsd:element ref="pc:Terms" minOccurs="0" maxOccurs="1"/>
        </xsd:sequence>
      </xsd:complexType>
    </xsd:element>
    <xsd:element name="KanaalHTField0" ma:index="28" nillable="true" ma:taxonomy="true" ma:internalName="KanaalTaxHTField0" ma:taxonomyFieldName="Kanaal" ma:displayName="Kanaal" ma:readOnly="false" ma:fieldId="{be854940-bd99-479f-802b-c0c3789748bf}" ma:sspId="1a17d7f3-a02c-4e88-b87b-9e831c62902c" ma:termSetId="5bb6c286-dbb6-4c25-b2ca-12fdc7485cb0" ma:anchorId="00000000-0000-0000-0000-000000000000" ma:open="true" ma:isKeyword="false">
      <xsd:complexType>
        <xsd:sequence>
          <xsd:element ref="pc:Terms" minOccurs="0" maxOccurs="1"/>
        </xsd:sequence>
      </xsd:complexType>
    </xsd:element>
    <xsd:element name="OrganisatieonderdeelHTField0" ma:index="29" nillable="true" ma:taxonomy="true" ma:internalName="OrganisatieonderdeelTaxHTField0" ma:taxonomyFieldName="Organisatieonderdeel" ma:displayName="Organisatie onderdeel" ma:default="" ma:fieldId="{0a539a65-524b-4bd0-8108-3755f7372a81}" ma:sspId="1a17d7f3-a02c-4e88-b87b-9e831c62902c" ma:termSetId="94fea994-e0b0-4b70-96b8-4fc22f8611b5" ma:anchorId="00000000-0000-0000-0000-000000000000" ma:open="true" ma:isKeyword="false">
      <xsd:complexType>
        <xsd:sequence>
          <xsd:element ref="pc:Terms" minOccurs="0" maxOccurs="1"/>
        </xsd:sequence>
      </xsd:complexType>
    </xsd:element>
    <xsd:element name="ProcesHTField0" ma:index="32" nillable="true" ma:taxonomy="true" ma:internalName="ProcesTaxHTField0" ma:taxonomyFieldName="Proces" ma:displayName="Proces" ma:indexed="true" ma:default="" ma:fieldId="{73969141-b825-401d-b68b-4fed00d26698}" ma:sspId="1a17d7f3-a02c-4e88-b87b-9e831c62902c" ma:termSetId="9cf31780-5a2d-4a89-a874-4589c950fb6d" ma:anchorId="00000000-0000-0000-0000-000000000000" ma:open="true" ma:isKeyword="false">
      <xsd:complexType>
        <xsd:sequence>
          <xsd:element ref="pc:Terms" minOccurs="0" maxOccurs="1"/>
        </xsd:sequence>
      </xsd:complexType>
    </xsd:element>
    <xsd:element name="TaxCatchAllLabel" ma:index="35" nillable="true" ma:displayName="Taxonomy Catch All Column1" ma:hidden="true" ma:list="{6dd70db7-66df-48bc-9ddc-f0fc8a61b896}" ma:internalName="TaxCatchAllLabel" ma:readOnly="true" ma:showField="CatchAllDataLabel" ma:web="dd62d345-e1f9-48ef-b6ff-7cdbbbf7a6ae">
      <xsd:complexType>
        <xsd:complexContent>
          <xsd:extension base="dms:MultiChoiceLookup">
            <xsd:sequence>
              <xsd:element name="Value" type="dms:Lookup" maxOccurs="unbounded" minOccurs="0" nillable="true"/>
            </xsd:sequence>
          </xsd:extension>
        </xsd:complexContent>
      </xsd:complexType>
    </xsd:element>
    <xsd:element name="TaxCatchAll" ma:index="38" nillable="true" ma:displayName="Taxonomy Catch All Column" ma:hidden="true" ma:list="{6dd70db7-66df-48bc-9ddc-f0fc8a61b896}" ma:internalName="TaxCatchAll" ma:showField="CatchAllData" ma:web="dd62d345-e1f9-48ef-b6ff-7cdbbbf7a6ae">
      <xsd:complexType>
        <xsd:complexContent>
          <xsd:extension base="dms:MultiChoiceLookup">
            <xsd:sequence>
              <xsd:element name="Value" type="dms:Lookup" maxOccurs="unbounded" minOccurs="0" nillable="true"/>
            </xsd:sequence>
          </xsd:extension>
        </xsd:complexContent>
      </xsd:complexType>
    </xsd:element>
    <xsd:element name="TaxKeywordTaxHTField" ma:index="39" nillable="true" ma:taxonomy="true" ma:internalName="TaxKeywordTaxHTField" ma:taxonomyFieldName="TaxKeyword" ma:displayName="Ondernemingstrefwoorden" ma:fieldId="{23f27201-bee3-471e-b2e7-b64fd8b7ca38}" ma:taxonomyMulti="true" ma:sspId="1a17d7f3-a02c-4e88-b87b-9e831c62902c" ma:termSetId="00000000-0000-0000-0000-000000000000" ma:anchorId="00000000-0000-0000-0000-000000000000" ma:open="true" ma:isKeyword="true">
      <xsd:complexType>
        <xsd:sequence>
          <xsd:element ref="pc:Terms" minOccurs="0" maxOccurs="1"/>
        </xsd:sequence>
      </xsd:complexType>
    </xsd:element>
    <xsd:element name="DocumenttypeHTField0" ma:index="40" nillable="true" ma:taxonomy="true" ma:internalName="DocumenttypeTaxHTField0" ma:taxonomyFieldName="Documenttype" ma:displayName="Document type" ma:indexed="true" ma:readOnly="false" ma:fieldId="{6d1e6da9-9114-43e8-994f-c6d34dcc13df}" ma:sspId="1a17d7f3-a02c-4e88-b87b-9e831c62902c" ma:termSetId="95f02a91-1e12-4e2a-afe4-67746b611386"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d62d345-e1f9-48ef-b6ff-7cdbbbf7a6ae" elementFormDefault="qualified">
    <xsd:import namespace="http://schemas.microsoft.com/office/2006/documentManagement/types"/>
    <xsd:import namespace="http://schemas.microsoft.com/office/infopath/2007/PartnerControls"/>
    <xsd:element name="_dlc_DocId" ma:index="42" nillable="true" ma:displayName="Waarde van de document-id" ma:description="De waarde van de document-id die aan dit item is toegewezen." ma:internalName="_dlc_DocId" ma:readOnly="true">
      <xsd:simpleType>
        <xsd:restriction base="dms:Text"/>
      </xsd:simpleType>
    </xsd:element>
    <xsd:element name="_dlc_DocIdUrl" ma:index="43"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 ma:displayName="Auteur"/>
        <xsd:element ref="dcterms:created" minOccurs="0" maxOccurs="1"/>
        <xsd:element ref="dc:identifier" minOccurs="0" maxOccurs="1"/>
        <xsd:element name="contentType" minOccurs="0" maxOccurs="1" type="xsd:string" ma:index="33"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Policy Auditing</Name>
    <Synchronization>Synchronous</Synchronization>
    <Type>10001</Type>
    <SequenceNumber>1100</SequenceNumber>
    <Url/>
    <Assembly>Microsoft.Office.Policy, Version=15.0.0.0,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Version=15.0.0.0,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Version=15.0.0.0,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Version=15.0.0.0, Culture=neutral, PublicKeyToken=71e9bce111e9429c</Assembly>
    <Class>Microsoft.Office.RecordsManagement.Internal.AuditHandler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6.xml><?xml version="1.0" encoding="utf-8"?>
<?mso-contentType ?>
<p:Policy xmlns:p="office.server.policy" id="" local="true">
  <p:Name>AFM Document</p:Name>
  <p:Description/>
  <p:Statement/>
  <p:PolicyItems>
    <p:PolicyItem featureId="Microsoft.Office.RecordsManagement.PolicyFeatures.PolicyAudit" staticId="0x010100AF3C3E63A8E348D0B83574E1B1F453E5|8138272" UniqueId="b847960f-7d6d-4c57-be37-bd2dfa15816b">
      <p:Name>Controle</p:Name>
      <p:Description>Hiermee worden acties van gebruikers op documenten en lijstitems gecontroleerd en in het controlelogbestand opgenomen.</p:Description>
      <p:CustomData>
        <Audit>
          <Update/>
          <View/>
          <CheckInOut/>
          <MoveCopy/>
          <DeleteRestore/>
        </Audit>
      </p:CustomData>
    </p:PolicyItem>
  </p:PolicyItems>
</p:Policy>
</file>

<file path=customXml/itemProps1.xml><?xml version="1.0" encoding="utf-8"?>
<ds:datastoreItem xmlns:ds="http://schemas.openxmlformats.org/officeDocument/2006/customXml" ds:itemID="{4B152E5E-C4CB-48C5-8310-8E436E4FA533}">
  <ds:schemaRefs>
    <ds:schemaRef ds:uri="Microsoft.SharePoint.Taxonomy.ContentTypeSync"/>
  </ds:schemaRefs>
</ds:datastoreItem>
</file>

<file path=customXml/itemProps2.xml><?xml version="1.0" encoding="utf-8"?>
<ds:datastoreItem xmlns:ds="http://schemas.openxmlformats.org/officeDocument/2006/customXml" ds:itemID="{19E1FAC9-51E7-4AB2-AED1-15AA7804C980}">
  <ds:schemaRefs>
    <ds:schemaRef ds:uri="http://purl.org/dc/terms/"/>
    <ds:schemaRef ds:uri="936c9f6d-703f-4492-b10b-5967c53212d1"/>
    <ds:schemaRef ds:uri="http://purl.org/dc/dcmitype/"/>
    <ds:schemaRef ds:uri="http://schemas.microsoft.com/office/2006/documentManagement/types"/>
    <ds:schemaRef ds:uri="http://www.w3.org/XML/1998/namespace"/>
    <ds:schemaRef ds:uri="http://schemas.microsoft.com/office/2006/metadata/properties"/>
    <ds:schemaRef ds:uri="http://schemas.microsoft.com/sharepoint/v3"/>
    <ds:schemaRef ds:uri="http://purl.org/dc/elements/1.1/"/>
    <ds:schemaRef ds:uri="http://schemas.microsoft.com/office/infopath/2007/PartnerControls"/>
    <ds:schemaRef ds:uri="http://schemas.openxmlformats.org/package/2006/metadata/core-properties"/>
    <ds:schemaRef ds:uri="dd62d345-e1f9-48ef-b6ff-7cdbbbf7a6ae"/>
  </ds:schemaRefs>
</ds:datastoreItem>
</file>

<file path=customXml/itemProps3.xml><?xml version="1.0" encoding="utf-8"?>
<ds:datastoreItem xmlns:ds="http://schemas.openxmlformats.org/officeDocument/2006/customXml" ds:itemID="{7388161A-9D8C-495B-AE3A-AFCC30B246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36c9f6d-703f-4492-b10b-5967c53212d1"/>
    <ds:schemaRef ds:uri="dd62d345-e1f9-48ef-b6ff-7cdbbbf7a6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4E6E16F-1E68-4195-8AC2-3576D772F6D5}">
  <ds:schemaRefs>
    <ds:schemaRef ds:uri="http://schemas.microsoft.com/sharepoint/v3/contenttype/forms"/>
  </ds:schemaRefs>
</ds:datastoreItem>
</file>

<file path=customXml/itemProps5.xml><?xml version="1.0" encoding="utf-8"?>
<ds:datastoreItem xmlns:ds="http://schemas.openxmlformats.org/officeDocument/2006/customXml" ds:itemID="{6A237146-D6AE-4850-983C-8FD0D64792D1}">
  <ds:schemaRefs>
    <ds:schemaRef ds:uri="http://schemas.microsoft.com/sharepoint/events"/>
  </ds:schemaRefs>
</ds:datastoreItem>
</file>

<file path=customXml/itemProps6.xml><?xml version="1.0" encoding="utf-8"?>
<ds:datastoreItem xmlns:ds="http://schemas.openxmlformats.org/officeDocument/2006/customXml" ds:itemID="{A2CB8FCD-5335-489F-8906-256B77F0E662}">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Toelichting</vt:lpstr>
      <vt:lpstr>Inschrijfstaat 1</vt:lpstr>
      <vt:lpstr>Inschrijfstaat 2</vt:lpstr>
      <vt:lpstr>Inschrijfstaat 3</vt:lpstr>
      <vt:lpstr>Inschrijfstaat 4</vt:lpstr>
      <vt:lpstr>Inschrijfstaat 5</vt:lpstr>
      <vt:lpstr>Totaal Prijs</vt:lpstr>
      <vt:lpstr>'Inschrijfstaat 4'!Print_Area</vt:lpstr>
      <vt:lpstr>Toelichting!Print_Area</vt:lpstr>
      <vt:lpstr>'Totaal Prijs'!Print_Area</vt:lpstr>
      <vt:lpstr>'Inschrijfstaat 4'!Print_Titles</vt:lpstr>
    </vt:vector>
  </TitlesOfParts>
  <Company>Gemeente Rotterdam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Prijsopgave</dc:title>
  <dc:creator>Veenstra I. (Ingrid)</dc:creator>
  <cp:lastModifiedBy>Nieuwenhuizen</cp:lastModifiedBy>
  <cp:lastPrinted>2017-05-11T08:11:37Z</cp:lastPrinted>
  <dcterms:created xsi:type="dcterms:W3CDTF">2012-12-07T13:05:51Z</dcterms:created>
  <dcterms:modified xsi:type="dcterms:W3CDTF">2017-05-11T16:03:06Z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0x010100AF3C3E63A8E348D0B83574E1B1F453E5003929ED3A8D04456685ACF4C22313EE1B00021714C71F6F4A48AB2F6A2FB931002E</vt:lpwstr>
  </property>
  <property fmtid="{D5CDD505-2E9C-101B-9397-08002B2CF9AE}" pid="3" name="_dlc_DocIdItemGuid">
    <vt:lpwstr>14c06b8c-795f-4385-9e99-fcabe3a64a25</vt:lpwstr>
  </property>
  <property fmtid="{D5CDD505-2E9C-101B-9397-08002B2CF9AE}" pid="4" name="TaxKeyword">
    <vt:lpwstr/>
  </property>
  <property fmtid="{D5CDD505-2E9C-101B-9397-08002B2CF9AE}" pid="5" name="Kanaal">
    <vt:lpwstr/>
  </property>
  <property fmtid="{D5CDD505-2E9C-101B-9397-08002B2CF9AE}" pid="6" name="Toezichtstaak">
    <vt:lpwstr/>
  </property>
  <property fmtid="{D5CDD505-2E9C-101B-9397-08002B2CF9AE}" pid="7" name="Documenttype">
    <vt:lpwstr/>
  </property>
  <property fmtid="{D5CDD505-2E9C-101B-9397-08002B2CF9AE}" pid="8" name="Organisatieonderdeel">
    <vt:lpwstr/>
  </property>
  <property fmtid="{D5CDD505-2E9C-101B-9397-08002B2CF9AE}" pid="9" name="Proces">
    <vt:lpwstr/>
  </property>
</Properties>
</file>