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Instructie" sheetId="13" r:id="rId1"/>
    <sheet name="Voorblad" sheetId="9" r:id="rId2"/>
    <sheet name="Toelichting" sheetId="3" r:id="rId3"/>
    <sheet name="Totaal" sheetId="6" r:id="rId4"/>
    <sheet name="Prijzen" sheetId="1" r:id="rId5"/>
    <sheet name="Inbouw meetauto" sheetId="12" r:id="rId6"/>
    <sheet name="Var. kosten meetauto" sheetId="10" r:id="rId7"/>
    <sheet name="Var. kosten poolauto" sheetId="14" r:id="rId8"/>
    <sheet name="Var. kosten pers. auto " sheetId="11" r:id="rId9"/>
  </sheets>
  <calcPr calcId="152511"/>
</workbook>
</file>

<file path=xl/calcChain.xml><?xml version="1.0" encoding="utf-8"?>
<calcChain xmlns="http://schemas.openxmlformats.org/spreadsheetml/2006/main">
  <c r="B26" i="10" l="1"/>
  <c r="C48" i="12"/>
  <c r="B24" i="14"/>
  <c r="S8" i="1" s="1"/>
  <c r="B3" i="14"/>
  <c r="B3" i="11" l="1"/>
  <c r="B3" i="10" l="1"/>
  <c r="B3" i="12"/>
  <c r="B2" i="1"/>
  <c r="B2" i="6"/>
  <c r="C50" i="12"/>
  <c r="B27" i="10" s="1"/>
  <c r="B24" i="11"/>
  <c r="S10" i="1" s="1"/>
  <c r="B28" i="10" l="1"/>
  <c r="S7" i="1" s="1"/>
  <c r="S21" i="1"/>
  <c r="S17" i="1"/>
  <c r="S13" i="1"/>
  <c r="S9" i="1"/>
  <c r="S20" i="1"/>
  <c r="S16" i="1"/>
  <c r="S12" i="1"/>
  <c r="S23" i="1"/>
  <c r="S19" i="1"/>
  <c r="S15" i="1"/>
  <c r="S11" i="1"/>
  <c r="S22" i="1"/>
  <c r="S18" i="1"/>
  <c r="S14" i="1"/>
  <c r="A5" i="6"/>
  <c r="B5" i="6"/>
  <c r="M8" i="1"/>
  <c r="M9" i="1"/>
  <c r="M10" i="1"/>
  <c r="M11" i="1"/>
  <c r="M12" i="1"/>
  <c r="M13" i="1"/>
  <c r="M14" i="1"/>
  <c r="M15" i="1"/>
  <c r="M16" i="1"/>
  <c r="M17" i="1"/>
  <c r="M18" i="1"/>
  <c r="M19" i="1"/>
  <c r="M20" i="1"/>
  <c r="M21" i="1"/>
  <c r="M22" i="1"/>
  <c r="M23" i="1"/>
  <c r="M7" i="1"/>
  <c r="T8" i="1" l="1"/>
  <c r="V8" i="1" s="1"/>
  <c r="B7" i="6" s="1"/>
  <c r="D7" i="6" s="1"/>
  <c r="T9" i="1"/>
  <c r="T10" i="1"/>
  <c r="T11" i="1"/>
  <c r="T12" i="1"/>
  <c r="T13" i="1"/>
  <c r="T14" i="1"/>
  <c r="T15" i="1"/>
  <c r="T16" i="1"/>
  <c r="T17" i="1"/>
  <c r="T18" i="1"/>
  <c r="T19" i="1"/>
  <c r="T20" i="1"/>
  <c r="T21" i="1"/>
  <c r="T22" i="1"/>
  <c r="T23" i="1"/>
  <c r="T7" i="1"/>
  <c r="V7" i="1" s="1"/>
  <c r="B6" i="6" s="1"/>
  <c r="D6" i="6" s="1"/>
  <c r="V18" i="1" l="1"/>
  <c r="B10" i="6" s="1"/>
  <c r="D10" i="6" s="1"/>
  <c r="V14" i="1"/>
  <c r="B9" i="6" s="1"/>
  <c r="D9" i="6" s="1"/>
  <c r="V21" i="1"/>
  <c r="B11" i="6" s="1"/>
  <c r="D11" i="6" s="1"/>
  <c r="V9" i="1"/>
  <c r="B8" i="6" s="1"/>
  <c r="D8" i="6" s="1"/>
  <c r="D12" i="6" l="1"/>
</calcChain>
</file>

<file path=xl/sharedStrings.xml><?xml version="1.0" encoding="utf-8"?>
<sst xmlns="http://schemas.openxmlformats.org/spreadsheetml/2006/main" count="360" uniqueCount="245">
  <si>
    <t>Bijlage Prijsinvulblad Wagenpark(beheer), kenmerk: 17.038982</t>
  </si>
  <si>
    <t>Naam Inschrijver:</t>
  </si>
  <si>
    <t>CBS 
Categorie</t>
  </si>
  <si>
    <t>Brandstof</t>
  </si>
  <si>
    <t>Type</t>
  </si>
  <si>
    <t>Looptijd in maanden</t>
  </si>
  <si>
    <t>Merk</t>
  </si>
  <si>
    <t>Geen</t>
  </si>
  <si>
    <t>B</t>
  </si>
  <si>
    <t>C</t>
  </si>
  <si>
    <t>D</t>
  </si>
  <si>
    <t>E</t>
  </si>
  <si>
    <t>L</t>
  </si>
  <si>
    <t>Peugot</t>
  </si>
  <si>
    <t>Partner</t>
  </si>
  <si>
    <t>Ateca</t>
  </si>
  <si>
    <t>Astra</t>
  </si>
  <si>
    <t>Passat</t>
  </si>
  <si>
    <t>Golf</t>
  </si>
  <si>
    <t>Diesel</t>
  </si>
  <si>
    <t>Uitvoering</t>
  </si>
  <si>
    <t>120L1 Prem. 1.6 BlueHDI 100 4D 73kW</t>
  </si>
  <si>
    <t>180 5D 90kW</t>
  </si>
  <si>
    <t>1.0 TSI Greentech Style Bns 5D 85kW</t>
  </si>
  <si>
    <t>1.2 DIG-T 115 Xtronic TEKNA+ 5D 85kW</t>
  </si>
  <si>
    <t>1.6 TDI Ecomot. Reference 5D 85kW</t>
  </si>
  <si>
    <t>320dA EDE Steptronic Edit 4D 120kW</t>
  </si>
  <si>
    <t>200 d 9G-TRONIC 5D 110kW</t>
  </si>
  <si>
    <t>Blue Lease Execut. 1.2 PureTech 110 5D 81kW</t>
  </si>
  <si>
    <t>Blue Lease Prem 1.6 BlueHDi 120 EAT6 5D 88kW</t>
  </si>
  <si>
    <t xml:space="preserve">Mercedes </t>
  </si>
  <si>
    <t>Seat</t>
  </si>
  <si>
    <t>Opel</t>
  </si>
  <si>
    <t>Volkswagen</t>
  </si>
  <si>
    <t>BMW</t>
  </si>
  <si>
    <t>Volvo</t>
  </si>
  <si>
    <t>Mercedes</t>
  </si>
  <si>
    <t>A-klasse</t>
  </si>
  <si>
    <t>E-klasse</t>
  </si>
  <si>
    <t xml:space="preserve">Skoda </t>
  </si>
  <si>
    <t>Ocatavia</t>
  </si>
  <si>
    <t xml:space="preserve">Qashqai </t>
  </si>
  <si>
    <t xml:space="preserve">Nissan </t>
  </si>
  <si>
    <t>Blue Lease Execut. 1.2 PureTech 130 5D 96kW</t>
  </si>
  <si>
    <t>Sports Tourer 1.6 CDTI 81kW Business+ 5D</t>
  </si>
  <si>
    <t>V60</t>
  </si>
  <si>
    <t>S90</t>
  </si>
  <si>
    <t>D3 Polar+ Dynamic 5D 110kW</t>
  </si>
  <si>
    <t>D3 Momentum 4D 110kW</t>
  </si>
  <si>
    <t>5 serie</t>
  </si>
  <si>
    <t>3 serie</t>
  </si>
  <si>
    <t>Opties/accessoires</t>
  </si>
  <si>
    <t>Benzine</t>
  </si>
  <si>
    <t>Diesl</t>
  </si>
  <si>
    <t>Tabblad: Prijzen</t>
  </si>
  <si>
    <t>Tabblad: Totaal</t>
  </si>
  <si>
    <t>Brandstofpas</t>
  </si>
  <si>
    <t>Catalogusprijs  incl. BTW en BPM</t>
  </si>
  <si>
    <t>Catalogusprijs 
netto incl. BTW en BPM</t>
  </si>
  <si>
    <t>Kilometrage
per jaar</t>
  </si>
  <si>
    <t>Managementfee</t>
  </si>
  <si>
    <t>Administratiekosten</t>
  </si>
  <si>
    <t>ROB
per maand
incl. BTW</t>
  </si>
  <si>
    <t>Afschrijving
per maand
incl. BTW</t>
  </si>
  <si>
    <t>Vervangend vervoer bij onderhoud en pech per maand incl. BTW</t>
  </si>
  <si>
    <t>Houderschapsbelasting</t>
  </si>
  <si>
    <t>Winterbanden</t>
  </si>
  <si>
    <t>Restwaarde</t>
  </si>
  <si>
    <t>Fleetownerkortingsbedrag
op catalogusprijs incl. BTW en BPM</t>
  </si>
  <si>
    <t>Centrale inkoopkortingsbedrag op catalogusprijs incl. BTW en BPM</t>
  </si>
  <si>
    <t>Basisgegevens</t>
  </si>
  <si>
    <t>Restwaarde en kortingen</t>
  </si>
  <si>
    <t>Variabele kosten
per auto</t>
  </si>
  <si>
    <t>VASTE Kosten per auto</t>
  </si>
  <si>
    <t>Variabele kosten 
per maand
incl. BTW</t>
  </si>
  <si>
    <t>CBS Categorie</t>
  </si>
  <si>
    <t>Totaal leasetarief per CBS Categorie
per maand incl. BTW</t>
  </si>
  <si>
    <t>Totaal
Leasetarief per auto
per maand
incl. BTW</t>
  </si>
  <si>
    <t>Leasetarief per auto en per CBS Categorie
(vaste + variabele kosten)</t>
  </si>
  <si>
    <t>Wegingspercentage
per CBS Categorie</t>
  </si>
  <si>
    <t>Totaal leasetarief per CBS Categorie per maand incl BTW
(na weging)</t>
  </si>
  <si>
    <t>Omschrijving</t>
  </si>
  <si>
    <t>….</t>
  </si>
  <si>
    <t>…</t>
  </si>
  <si>
    <t>Hier wordt geen rekening mee gehouden in de prijzensheet</t>
  </si>
  <si>
    <t>Hier wordt geen rekening mee gehouden in de prijzensheet, aangezien het Kadaster haar eigen verzekering in zet.</t>
  </si>
  <si>
    <t>Begrip</t>
  </si>
  <si>
    <t>Omschrijving/ toelichting</t>
  </si>
  <si>
    <t>Overige variabele kosten (hier wordt niet op gegund). Inschrijver dient deze kosten wel op te geven:</t>
  </si>
  <si>
    <t>Full colour stickers.
- Grafiprint AE38P. Printfolie ‘of gelijkwaardig’ (Van origine wit, welke geprint wordt naar het blauwe verloop volgens opgaaf)
- GrafiPrint LAMX40. Laminaatfolie ‘of gelijkwaardig’, ter bescherming van de print.
Deze belettering wordt gebruikt voor de zijkanten (achter schermen) en de achterkant/klep.
Tevens voor de 2 logo’s (grote K + kadaster) op de rechtervoordeur &amp; linker zijkant.
Reflecterende stickers:
- Avery HV 1200 101 RetroWhite ‘of gelijkwaardig’ (markering van 3cm cirkels, "www.kadaster.nl”-tekst achterzijde).</t>
  </si>
  <si>
    <t>Onderdeel</t>
  </si>
  <si>
    <t>Bestickering</t>
  </si>
  <si>
    <t>Merk Victron BP 40. 'of gelijkwaardig' Zodanig ingeregeld dat het starten van het voertuig altijd mogelijk blijft. Afstellen op 12V. E.e.a. weggebouwd links voor in de laadruimte, links voor de ladekast. Afgewerkt met deksel t.b.v. onderhoud.</t>
  </si>
  <si>
    <t>Beschermplaat van gebeitst aluminium tranenplaat gemonteerd (verlijmd en met popnagels) op de achterbumper.</t>
  </si>
  <si>
    <t>Klep 15 cm hoger open laten gaan dan origineel d.m.v. verlengde en verzwaarde gasveren (650 Nm).</t>
  </si>
  <si>
    <t>Alarm klasse 2</t>
  </si>
  <si>
    <t>Alarmklasse 2 systeem. Met autorisatieknop en certificering.</t>
  </si>
  <si>
    <t>Anti-inbraakroosters</t>
  </si>
  <si>
    <t>Metalen anti-inbraak roosters voor schuifdeur- en achterraam. Bij het achterraam voorzien van 2 houders voor de flitsers die achter het raam zijn gemonteerd.</t>
  </si>
  <si>
    <t>Beugel tussen de stoelen</t>
  </si>
  <si>
    <t>Beugel van metaal geplaatst op het tussenschot tussen de voorstoelen. Ten behoeve van EHBO-doos, brandblusser en stopcontact laptop.</t>
  </si>
  <si>
    <t>Bovenblad op kast</t>
  </si>
  <si>
    <t xml:space="preserve">Bovenblad van 2 laags 15 mm betonplex t.b.v. twee koffers die naast elkaar gepositioneerd moeten kunnen worden achter bij de achterklep. Hiertoe uitsparingen in het bovenblad met losse vakverkleiners (koffers zijn er in twee maten). Bevestigings sjorbandjes voor het vastzetten van de koffers bij het rechtse vak boven een kratruimte. 
</t>
  </si>
  <si>
    <t>Brandblusser 2Kg</t>
  </si>
  <si>
    <t>Spuitbus gemonteerd op de beugel tussen de stoelen.</t>
  </si>
  <si>
    <t>Dakventilator rijwind aangedreven</t>
  </si>
  <si>
    <t>Het leveren en monteren van een zwarte rijwind aangedreven (mechanische) dakventilator.</t>
  </si>
  <si>
    <t>Dodehoekspiegels L+R</t>
  </si>
  <si>
    <t>Levering en montage van twee dodehoekspiegels t.b.v. montage op linker- en rechter buitenspiegel.</t>
  </si>
  <si>
    <t>Houder GPS meetstok</t>
  </si>
  <si>
    <t>Rechts van de lade in de kast een koker t.b.v. de GPS meetstok. Op deze stok moet een schotel met een diameter van 20 cm gemonteerd kunnen blijven tijdens transport. Koker is gemonteerd diagonaal van onderaan het schot tot aan bovenzijde van de kast. Met beugel en klem t.b.v. gebruik.</t>
  </si>
  <si>
    <t>Huisstijlmarkering en contourmarkering</t>
  </si>
  <si>
    <t>Geplakte striping in de huisstijl van het kadaster. Voorzien van veiligheidscontourmarkering. Zie voor de huisstijl de separate huisstijl foto's.</t>
  </si>
  <si>
    <t>Laadvloerbekleding</t>
  </si>
  <si>
    <t>Betonplex 9 mm met antislip toplaag over de gehele laadvloer, rondom afgekit. De instapdorpels bij schuifdeur en achterklep afgewerkt met zwarte aluminium hoeklijn.</t>
  </si>
  <si>
    <t>Inbouw T&amp;T systeem</t>
  </si>
  <si>
    <t>Levering en inbouw RAM mobile Track &amp; Trace systeem onder de motorkap met passcanner in het dashboard. Specificaties conform RAM mobile. Dit is het huidige systeem waar het Kadaster mee werkt en het aan te bieden systeem dient compatibel te zijn met het huidige systeem.</t>
  </si>
  <si>
    <t>Laadruimte kast</t>
  </si>
  <si>
    <t xml:space="preserve">Houten kast met een achterwand. De kast omsluit de ladekast en is bedoeld voor montage van de diverse onderdelen die tot die inrichting behoren. De houten kast loopt door het tussenschot heen in het middenconsole t.b.v. mee te nemen jalons. Aanpassing aan tussenschot en middenconsole van de auto (bekleed met vilt en voorzien van een nieuw aflegschap). </t>
  </si>
  <si>
    <t>Kledinghaken en kledinghanger</t>
  </si>
  <si>
    <t>Drie haken gemonteerd op rechterzijwand achter de schuifdeur t.b.v. jassen. Oog met losse jashanger aan plafond voor het ophangen van een natte jas.</t>
  </si>
  <si>
    <t>Krat piketten en buisjes</t>
  </si>
  <si>
    <t>Leveren van een kunststof krat. Afmetingen 600 mm L x 400 mm B x 220 mm H, met lengteschotje in de lengte geplaatst. Gepositioneerd in slingervak in de kast rechts van de lade.</t>
  </si>
  <si>
    <t>Krat tbv batterijen en batterij lader</t>
  </si>
  <si>
    <t>Leveren van een kunststof krat. Afmetingen 355 mm L x 277 mm B x 99 mm H. Op de bodem voorzien van een anti-slip matje. Gepositioneerd op de kast tegen het pylonnenschap.</t>
  </si>
  <si>
    <t>Krat tbv laarzen</t>
  </si>
  <si>
    <t>Kunststof krat bij de instap van de schuifdeur. Deze dient vast te worden gezet met een spanband tegen de zijkant van de ladekast. Afmetingen 400 mm L x 300 mm B x 220 mm H. Met slingerlat op de vloer gemonteerd.</t>
  </si>
  <si>
    <t>Ladenkast met lade</t>
  </si>
  <si>
    <t xml:space="preserve">Plaatsing van een volledig uitschuifbare lade in de kast (afmetingen 1275 mm D x 520 mm B x 350 mm H) links achterin de auto. Met vingerklem aan rechterzijde en 4 losse schotten. Het bovenblad van de kast loopt door tegen de linkerzijwand. De naden worden afgekit. In de kast aan de voorzijde een luik voor de ruimte voor de omvormer (en service). </t>
  </si>
  <si>
    <t>Led flitsers laadklep</t>
  </si>
  <si>
    <t>Leveren en monteren van 4 led flitsers. Hiervan 2 stuks gemonteerd in de laadklep (achter het raam) en 2 stuks op onderzijde laadklep voor de situatie dat de laadklep open staat.</t>
  </si>
  <si>
    <t>Led verlichting bij laadklep</t>
  </si>
  <si>
    <t>Led verlichtingsarmatuur met schakelaar op het armatuur geplaatst achter het achterkader tegen het plafond. Geschakeld op deursensor.</t>
  </si>
  <si>
    <t>Led verlichting schuifdeur</t>
  </si>
  <si>
    <t>Led verlichtingsarmatuur met schakelaar op het armatuur geplaatst achter op het plafond bij de schuifdeur. Geschakeld op deursensor.</t>
  </si>
  <si>
    <t>Lifehammer</t>
  </si>
  <si>
    <t>Geplaatst op aflegschap boven berijder / bijrijder.</t>
  </si>
  <si>
    <t>Omvormer</t>
  </si>
  <si>
    <t>Leveren en monteren omvormer van het merk Victron, type Phoenix inverter 12V/350W. 'of gelijkwaardig' Met bedienschakelaar voor aan-/uitschakelen op het dashboard (links van het stuur). De omvormer is ingebouwd onder een serviceluik links voor in de kast (links voor bij de lade).</t>
  </si>
  <si>
    <t>Opbergvak naast ladekast</t>
  </si>
  <si>
    <t xml:space="preserve">Insteekkast voor lange delen en driepoten t.b.v. jalons vanaf achterzijde voertuig. Rechts naast lade. jalons onderin (6 stuks jalons). Vak tot voorin in de middenconsole van de cabine. De houten kast loopt dus door het tussenschot heen in het middenconsole. Aan de voorzijde een RVS plaat in de kast gemonteerd. Aanpassing aan het tussenschot en het middenconsole. </t>
  </si>
  <si>
    <t>Opbergvak pylonnen</t>
  </si>
  <si>
    <t>Houder t.b.v. 5 stuks 70 cm hoge pylonnen. Met vastzetelastiek en beschermende rand t.b.v. de folie. Zijkanten van de houder gesloten uitvoeren.</t>
  </si>
  <si>
    <t>Schopbeugel</t>
  </si>
  <si>
    <t>Tegen het kopschot aan dient een bevestiging te komen voor een schop. Aan de onderzijde met rvs bladhouder (soort open enveloppe) en aan de bovenzijde met een klem t.b.v. de steel.</t>
  </si>
  <si>
    <t>Spanband t.b.v. gebruik bij sjorogen</t>
  </si>
  <si>
    <t>Los leveren spanband van 1,5 meter lengte voor gebruik bij de gemonteerde sjorogen aan de rechterzijwand t.b.v. het plaatsen van een eventueel door de gebruikers mee te nemen vouwtrap.</t>
  </si>
  <si>
    <t>Sticker "Werkverkeer" achterraam</t>
  </si>
  <si>
    <t>Leveren en plakken van gele sticker met tekst "Werkverkeer" op achterraam.</t>
  </si>
  <si>
    <t>Stopcontact in cabine</t>
  </si>
  <si>
    <t>Stopcontact gemonteerd bovenop de houten kast die door het tussenschot heen steekt tussen de voorstoelen in de cabine t.b.v. de sjalons. Het betreft een stopcontact t.b.v. opladen laptop.</t>
  </si>
  <si>
    <t>Stopcontact met bevestiging batterijlader</t>
  </si>
  <si>
    <t>Een stopcontact gemonteerd links in de zijwand achter de originele zijwandbekleding.</t>
  </si>
  <si>
    <t>Tachymeterhouder</t>
  </si>
  <si>
    <t>Houder/slingervak onderzijde en een houder met spanband aan bovenzijde. Geplaatst tegen de C-stijl bij de schuifdeur t.b.v. het staand vervoeren van een tachystatief.</t>
  </si>
  <si>
    <t>Transport</t>
  </si>
  <si>
    <t>Het verzorgen van het transport van het gereed zijnde voertuig naar 1 van de 6 Kadasterlocaties in Nederland. Inclusief vullen van de inventaris in de laadruimte en het bijleveren van een geplastificeerde inventaris lijst.</t>
  </si>
  <si>
    <t>Verbandtrommel</t>
  </si>
  <si>
    <t>EHBO-doos type A. Geplaatst op de beugel tussen de stoelen in de cabine.</t>
  </si>
  <si>
    <t>Verkeershek inclusief houder en sluiting</t>
  </si>
  <si>
    <t>Leveren en monteren van een RVS beugel. Gemonteerd tegen de hemel van de laadruimte van de auto. De beugel moet het verkeershek ondersteunen en klemmen. Afsluiten d.m.v. elastiek.</t>
  </si>
  <si>
    <t>Zijwand en hemelbekleding</t>
  </si>
  <si>
    <t>Zijwand- en hemelbetimmering van 4 mm watervast glad betonplex. Twee sjorogen op rechterzijwand. De middelste toog in de hemel bekleden met grijs naadvilt ter bescherming tegen beschadigingen. Rechter wielkast met vilt bekleden. Achterhoekstijlen aan zijkanten bekleden met 4mm watervast glad betonplex.</t>
  </si>
  <si>
    <t>Inbouw meetauto per maand incl. BTW</t>
  </si>
  <si>
    <t>Variabele kosten PER meetauto per maand incl BTW</t>
  </si>
  <si>
    <t>Looptijd meetauto</t>
  </si>
  <si>
    <t>Arbeid</t>
  </si>
  <si>
    <t>Het daadwerkelijk inbouwen en bestickeren van de meetauto</t>
  </si>
  <si>
    <t>Alle overige vaste kosten welke niet benoemd zijn door het Kadaster dienen hier te worden vermeld.</t>
  </si>
  <si>
    <t>Overig vast per maand incl. BTW</t>
  </si>
  <si>
    <t>Bedragen incl. BTW
(op 2 decimalen)</t>
  </si>
  <si>
    <t>Ontstickeren en ontmantelen</t>
  </si>
  <si>
    <t>Bij einde inzet van de meetauto dient deze conform de DAP ontstickert en ontmanteld te worden.</t>
  </si>
  <si>
    <t>Totaalprijs inbouw meetauto incl. BTW</t>
  </si>
  <si>
    <t>Variabele kosten per maand incl. BTW</t>
  </si>
  <si>
    <t>In de tabbladen[ var. kosten meetauto] en [var. kosten pers. Auto] dient inschrijver de benoemde variabele kosten in te vullen en alle overige variabele kosten.</t>
  </si>
  <si>
    <t>Transportkosten</t>
  </si>
  <si>
    <t>..</t>
  </si>
  <si>
    <t>.</t>
  </si>
  <si>
    <t>Variabele kosten PER meetauto per maand incl. BTW</t>
  </si>
  <si>
    <t>Accuwachter</t>
  </si>
  <si>
    <t>Achterbumper
bescherming</t>
  </si>
  <si>
    <t>Achterklep verhoging</t>
  </si>
  <si>
    <t>Fleetowner
kortingsbedrag
op catalogusprijs incl. BTW en BPM</t>
  </si>
  <si>
    <t>Nr.</t>
  </si>
  <si>
    <t>1.</t>
  </si>
  <si>
    <t xml:space="preserve">2. </t>
  </si>
  <si>
    <t>4.</t>
  </si>
  <si>
    <t>5.</t>
  </si>
  <si>
    <t>6.</t>
  </si>
  <si>
    <t>EINDE</t>
  </si>
  <si>
    <t>Tabblad: Instructie</t>
  </si>
  <si>
    <t xml:space="preserve">De catalogusprijs incl BTW en BPM van de betreffende auto conform de door het Kadaster opgestelde specificaties. </t>
  </si>
  <si>
    <t>De verwachte restwaarde voor de betreffende auto op basis van de contractduur en het opgegeven kilometrage.</t>
  </si>
  <si>
    <t>Afschrijving per maand incl. BTW</t>
  </si>
  <si>
    <t>De maandelijkse kosten incl. BTW voor de vaste tankpas.</t>
  </si>
  <si>
    <t>De vaste maandelijkse reservingskosten voor Reparaties, Onderhoud en Banden. Inschrijver dient een maandelijks bedrag incl. BTW in te vullen.</t>
  </si>
  <si>
    <t>Inschrijver dient hier de maandelijkse kosten incl. BTW voor vervangend vervoer bij onderhoud en pech in te vullen.</t>
  </si>
  <si>
    <r>
      <t>Airco, zijsch.deur r. met ruit, Zij-airbags, n</t>
    </r>
    <r>
      <rPr>
        <sz val="9"/>
        <rFont val="Calibri"/>
        <family val="2"/>
        <scheme val="minor"/>
      </rPr>
      <t xml:space="preserve">avigatie af fabriek incl. touchscreen (FM-radio/Bluetooth/mini-jack/USB), </t>
    </r>
    <r>
      <rPr>
        <sz val="9"/>
        <color theme="1"/>
        <rFont val="Calibri"/>
        <family val="2"/>
        <scheme val="minor"/>
      </rPr>
      <t>achterklep, parkeerhulp achter d.m.v. sensoren, all-season banden, wieldoppen, zwaardere accu</t>
    </r>
  </si>
  <si>
    <t>Verzekering</t>
  </si>
  <si>
    <t>ROB per maand incl. BTW</t>
  </si>
  <si>
    <r>
      <rPr>
        <b/>
        <sz val="9"/>
        <color theme="1"/>
        <rFont val="Calibri"/>
        <family val="2"/>
        <scheme val="minor"/>
      </rPr>
      <t>Let op:</t>
    </r>
    <r>
      <rPr>
        <sz val="9"/>
        <color theme="1"/>
        <rFont val="Calibri"/>
        <family val="2"/>
        <scheme val="minor"/>
      </rPr>
      <t xml:space="preserve">
Alle bedragen dienen:
1. incl. BTW vermeld te worden.
2. afgerond te worden op twee decimalen achter de komman. Dit met uitzondering
van de post restwaarde.</t>
    </r>
  </si>
  <si>
    <r>
      <t xml:space="preserve">De vaste maandelijkse kosten incl. BTW </t>
    </r>
    <r>
      <rPr>
        <b/>
        <sz val="9"/>
        <color theme="1"/>
        <rFont val="Calibri"/>
        <family val="2"/>
        <scheme val="minor"/>
      </rPr>
      <t>per auto</t>
    </r>
    <r>
      <rPr>
        <sz val="9"/>
        <color theme="1"/>
        <rFont val="Calibri"/>
        <family val="2"/>
        <scheme val="minor"/>
      </rPr>
      <t xml:space="preserve"> die inschrijver berekent voor de administratieve afwikkeling van zaken rondom de betreffende auto zoals, maar niet uitsluitend, tijdig beschikbaar stellen van de groene kaart, afwikkeling administratie etc.</t>
    </r>
  </si>
  <si>
    <r>
      <t xml:space="preserve">De maandelijkse afschrijving incl. BTW die onderdeel uitmaakt van de maandelijkse leasekosten. Deze afschrijving is gebaseerd op de [catalogusprijs </t>
    </r>
    <r>
      <rPr>
        <b/>
        <sz val="9"/>
        <color theme="1"/>
        <rFont val="Calibri"/>
        <family val="2"/>
        <scheme val="minor"/>
      </rPr>
      <t xml:space="preserve">netto </t>
    </r>
    <r>
      <rPr>
        <sz val="9"/>
        <color theme="1"/>
        <rFont val="Calibri"/>
        <family val="2"/>
        <scheme val="minor"/>
      </rPr>
      <t>incl. BTW en BPM].</t>
    </r>
  </si>
  <si>
    <t>Totaalprijs na weging</t>
  </si>
  <si>
    <t>Het kortingsbedrag dat inschrijver krijgt van de dealer/importeur op de betreffende auto.</t>
  </si>
  <si>
    <t>All-season banden</t>
  </si>
  <si>
    <t>De vaste maandelijkse kosten incl. BTW die inschrijver berekent voor het accountmanagement en het beheer van het wagenpark. De kosten voor het jaarlijkse berijderstevredenheidsonderzoek dienen hierin opgenomen te worden.</t>
  </si>
  <si>
    <t>Invullen op 'voorblad'</t>
  </si>
  <si>
    <t>Tabblad 'Voorblad': inschrijver dient eenmalig zijn naam in te vullen in het tabblad 'voorblad'.</t>
  </si>
  <si>
    <t>Tabblad 'Toelichting': in dit tabblad wordt een toelichting op de verschillende onderdelen per tabblad benoemd.</t>
  </si>
  <si>
    <t>Tabblad 'Totaal': dit tabblad wordt automatisch gevuld, inschrijver hoeft deze niet te vullen.</t>
  </si>
  <si>
    <t>3.</t>
  </si>
  <si>
    <t xml:space="preserve">7. </t>
  </si>
  <si>
    <t>Tabblad 'Var. kosten meetauto': in dit tabblad zijn de variabele kosten voor de meetauto vermeld.
Inschrijver dient slechts de groen gearceerde cellen in te vullen.</t>
  </si>
  <si>
    <t>Tabblad: Voorblad</t>
  </si>
  <si>
    <t>Tabblad: Toelichting</t>
  </si>
  <si>
    <t xml:space="preserve">Tabblad: Inbouw meetauto </t>
  </si>
  <si>
    <t>Tabblad: Var. Kosten meetauto</t>
  </si>
  <si>
    <t>Tabblad: Variabele kosten PER persoonsgebonden auto</t>
  </si>
  <si>
    <r>
      <t xml:space="preserve"> 520iA Corporate Lease 5D 135kW </t>
    </r>
    <r>
      <rPr>
        <i/>
        <sz val="9"/>
        <color theme="1"/>
        <rFont val="Calibri"/>
        <family val="2"/>
        <scheme val="minor"/>
      </rPr>
      <t>(Touring)</t>
    </r>
  </si>
  <si>
    <r>
      <t xml:space="preserve">1.6 TDI 85kW Comfortline Bns 5D </t>
    </r>
    <r>
      <rPr>
        <i/>
        <sz val="9"/>
        <color theme="1"/>
        <rFont val="Calibri"/>
        <family val="2"/>
        <scheme val="minor"/>
      </rPr>
      <t>(Variant)</t>
    </r>
  </si>
  <si>
    <r>
      <t xml:space="preserve">1.5 TSI BM 96kW Comf.Line Bns 5D </t>
    </r>
    <r>
      <rPr>
        <i/>
        <sz val="9"/>
        <color theme="1"/>
        <rFont val="Calibri"/>
        <family val="2"/>
        <scheme val="minor"/>
      </rPr>
      <t>(Variant)</t>
    </r>
  </si>
  <si>
    <r>
      <t xml:space="preserve">1.6 TDI 88kW Comfortline Bns 5D </t>
    </r>
    <r>
      <rPr>
        <i/>
        <sz val="9"/>
        <color theme="1"/>
        <rFont val="Calibri"/>
        <family val="2"/>
        <scheme val="minor"/>
      </rPr>
      <t>(Variant)</t>
    </r>
  </si>
  <si>
    <t>Tabblad: Variabele kosten PER poolauto</t>
  </si>
  <si>
    <t>Verwijderen inbouw/ inventaris en opslag</t>
  </si>
  <si>
    <t>De opdrachtnemer, draagt bij einde contract, zorg voor het verwijderen van de inbouw en inventaris en slaat de deze materialen op voor eventueel hergebruik (+-/ 16m²). (Conform EIS21)</t>
  </si>
  <si>
    <t xml:space="preserve">8. </t>
  </si>
  <si>
    <t>9.</t>
  </si>
  <si>
    <t>Tabblad 'Prijzen': in dit tabblad is een automandje opgenomen voor zowel de meetauto als de persoonsgebonden auto's. Inschrijver dient slechts de groen gearceerde cellen in te vullen.</t>
  </si>
  <si>
    <t>Tabblad 'Inbouw meetauto': in dit tabblad zijn de kosten gespecificeerd voor de inbouw, bestickering t/m uiteindelijk het ontstickeren en ontmantelen van de meetauto. Inschrijver dient slechts de groen gearceerde cellen in te vullen.</t>
  </si>
  <si>
    <t>Tabblad 'Var. kosten pers. auto': in dit tabblad zijn de variabele kosten voor per persoonsgebondenauto vermeld.
Inschrijver dient slechts de groen gearceerde cellen in te vullen.</t>
  </si>
  <si>
    <t>Tabblad 'Var. kosten poolauto': in dit tabblad zijn de variabele kosten voor per poolauto vermeld.
Inschrijver dient slechts de groen gearceerde cellen in te vullen.</t>
  </si>
  <si>
    <t>Totaal var. kosten PER poolauto per maand incl. BTW</t>
  </si>
  <si>
    <r>
      <t xml:space="preserve">Jaarlijkse inspectie van de meetauto </t>
    </r>
    <r>
      <rPr>
        <i/>
        <sz val="11"/>
        <color theme="1"/>
        <rFont val="Calibri"/>
        <family val="2"/>
        <scheme val="minor"/>
      </rPr>
      <t>(jaarprijs gedeeld door 12)</t>
    </r>
    <r>
      <rPr>
        <sz val="11"/>
        <color theme="1"/>
        <rFont val="Calibri"/>
        <family val="2"/>
        <scheme val="minor"/>
      </rPr>
      <t xml:space="preserve">
(conform Bijlage [Checklist onderhoudsronde meetauto_17.038982]</t>
    </r>
  </si>
  <si>
    <t>Totaal var. kosten PER persoonsgebonden auto per maand incl. BTW</t>
  </si>
  <si>
    <r>
      <t xml:space="preserve">Vervangend vervoer bij </t>
    </r>
    <r>
      <rPr>
        <b/>
        <i/>
        <sz val="11"/>
        <color theme="1"/>
        <rFont val="Calibri"/>
        <family val="2"/>
        <scheme val="minor"/>
      </rPr>
      <t>servicebeurten, reparatie</t>
    </r>
    <r>
      <rPr>
        <b/>
        <sz val="11"/>
        <color theme="1"/>
        <rFont val="Calibri"/>
        <family val="2"/>
        <scheme val="minor"/>
      </rPr>
      <t>en pech per maand incl. BTW</t>
    </r>
  </si>
  <si>
    <t>Huisstijl poolauto (betreffende belijning, belettering en huisstijlkleuren conform EIS38) aanbrengen en verwijderen (conform EIS40). (Totaalbedrag gedeeld door looptijd 84 maanden)= per maand incl. BTW</t>
  </si>
  <si>
    <r>
      <t xml:space="preserve">Restwaarde
</t>
    </r>
    <r>
      <rPr>
        <b/>
        <i/>
        <sz val="11"/>
        <color theme="1"/>
        <rFont val="Calibri"/>
        <family val="2"/>
        <scheme val="minor"/>
      </rPr>
      <t>incl. BTW</t>
    </r>
  </si>
  <si>
    <r>
      <rPr>
        <b/>
        <i/>
        <sz val="11"/>
        <color theme="1"/>
        <rFont val="Calibri"/>
        <family val="2"/>
        <scheme val="minor"/>
      </rPr>
      <t>Afleveringskosten</t>
    </r>
    <r>
      <rPr>
        <b/>
        <sz val="11"/>
        <color theme="1"/>
        <rFont val="Calibri"/>
        <family val="2"/>
        <scheme val="minor"/>
      </rPr>
      <t xml:space="preserve"> </t>
    </r>
    <r>
      <rPr>
        <b/>
        <i/>
        <sz val="11"/>
        <color theme="1"/>
        <rFont val="Calibri"/>
        <family val="2"/>
        <scheme val="minor"/>
      </rPr>
      <t>(waaronder o.a.  groene kaart, kentekenbewijs kentekenplaten, transportkosten )+  overige vaste kosten</t>
    </r>
    <r>
      <rPr>
        <b/>
        <sz val="11"/>
        <color theme="1"/>
        <rFont val="Calibri"/>
        <family val="2"/>
        <scheme val="minor"/>
      </rPr>
      <t xml:space="preserve">
per maand
incl. BTW</t>
    </r>
  </si>
  <si>
    <r>
      <t xml:space="preserve">Bedragen </t>
    </r>
    <r>
      <rPr>
        <b/>
        <i/>
        <sz val="11"/>
        <color theme="1"/>
        <rFont val="Calibri"/>
        <family val="2"/>
        <scheme val="minor"/>
      </rPr>
      <t xml:space="preserve">Per maand </t>
    </r>
    <r>
      <rPr>
        <b/>
        <sz val="11"/>
        <color theme="1"/>
        <rFont val="Calibri"/>
        <family val="2"/>
        <scheme val="minor"/>
      </rPr>
      <t>incl. BTW
( op 2 decimalen)</t>
    </r>
  </si>
  <si>
    <r>
      <t xml:space="preserve">Bedrag </t>
    </r>
    <r>
      <rPr>
        <b/>
        <i/>
        <sz val="11"/>
        <color theme="1"/>
        <rFont val="Calibri"/>
        <family val="2"/>
        <scheme val="minor"/>
      </rPr>
      <t>Per maand</t>
    </r>
    <r>
      <rPr>
        <b/>
        <sz val="11"/>
        <color theme="1"/>
        <rFont val="Calibri"/>
        <family val="2"/>
        <scheme val="minor"/>
      </rPr>
      <t xml:space="preserve"> incl. BTW
( op 2 decimalen)</t>
    </r>
  </si>
  <si>
    <r>
      <t xml:space="preserve">Bedragen </t>
    </r>
    <r>
      <rPr>
        <b/>
        <i/>
        <sz val="11"/>
        <color theme="1"/>
        <rFont val="Calibri"/>
        <family val="2"/>
        <scheme val="minor"/>
      </rPr>
      <t>Per maand</t>
    </r>
    <r>
      <rPr>
        <b/>
        <sz val="11"/>
        <color theme="1"/>
        <rFont val="Calibri"/>
        <family val="2"/>
        <scheme val="minor"/>
      </rPr>
      <t xml:space="preserve"> incl. BTW
( op 2 decimalen)</t>
    </r>
  </si>
  <si>
    <r>
      <t xml:space="preserve">Bedragen </t>
    </r>
    <r>
      <rPr>
        <b/>
        <i/>
        <sz val="11"/>
        <color theme="1"/>
        <rFont val="Calibri"/>
        <family val="2"/>
        <scheme val="minor"/>
      </rPr>
      <t>Per maand</t>
    </r>
    <r>
      <rPr>
        <b/>
        <sz val="11"/>
        <color theme="1"/>
        <rFont val="Calibri"/>
        <family val="2"/>
        <scheme val="minor"/>
      </rPr>
      <t xml:space="preserve">
incl. BTW
( op 2 decimalen)</t>
    </r>
  </si>
  <si>
    <r>
      <t xml:space="preserve">Inbouw meetauto per maand incl. BTW
</t>
    </r>
    <r>
      <rPr>
        <sz val="11"/>
        <color rgb="FF000000"/>
        <rFont val="Calibri"/>
        <family val="2"/>
        <scheme val="minor"/>
      </rPr>
      <t>(totaalprijs gedeeld door looptijd in maanden)</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</si>
</sst>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2" formatCode="_ &quot;€&quot;\ * #,##0_ ;_ &quot;€&quot;\ * \-#,##0_ ;_ &quot;€&quot;\ * &quot;-&quot;_ ;_ @_ "/>
    <numFmt numFmtId="44" formatCode="_ &quot;€&quot;\ * #,##0.00_ ;_ &quot;€&quot;\ * \-#,##0.00_ ;_ &quot;€&quot;\ * &quot;-&quot;??_ ;_ @_ "/>
    <numFmt numFmtId="164" formatCode="&quot;€&quot;\ #,##0"/>
  </numFmts>
  <fonts count="24" x14ac:knownFonts="1">
    <font>
      <sz val="11"/>
      <color theme="1"/>
      <name val="Calibri"/>
      <family val="2"/>
      <scheme val="minor"/>
    </font>
    <font>
      <b/>
      <sz val="11"/>
      <color theme="1"/>
      <name val="Calibri"/>
      <family val="2"/>
      <scheme val="minor"/>
    </font>
    <font>
      <sz val="11"/>
      <color theme="1"/>
      <name val="Arial"/>
      <family val="2"/>
    </font>
    <font>
      <i/>
      <sz val="11"/>
      <color theme="1"/>
      <name val="Arial"/>
      <family val="2"/>
    </font>
    <font>
      <b/>
      <sz val="11"/>
      <color theme="1"/>
      <name val="Arial"/>
      <family val="2"/>
    </font>
    <font>
      <sz val="18"/>
      <color theme="1"/>
      <name val="Arial"/>
      <family val="2"/>
    </font>
    <font>
      <sz val="11"/>
      <color rgb="FFFF0000"/>
      <name val="Calibri"/>
      <family val="2"/>
      <scheme val="minor"/>
    </font>
    <font>
      <b/>
      <sz val="18"/>
      <color theme="1"/>
      <name val="Arial"/>
      <family val="2"/>
    </font>
    <font>
      <b/>
      <sz val="14"/>
      <color theme="1"/>
      <name val="Arial"/>
      <family val="2"/>
    </font>
    <font>
      <b/>
      <sz val="14"/>
      <color theme="1"/>
      <name val="Calibri"/>
      <family val="2"/>
      <scheme val="minor"/>
    </font>
    <font>
      <b/>
      <i/>
      <sz val="14"/>
      <color theme="1"/>
      <name val="Arial"/>
      <family val="2"/>
    </font>
    <font>
      <i/>
      <sz val="11"/>
      <color theme="1"/>
      <name val="Calibri"/>
      <family val="2"/>
      <scheme val="minor"/>
    </font>
    <font>
      <b/>
      <sz val="18"/>
      <color theme="1"/>
      <name val="Calibri"/>
      <family val="2"/>
      <scheme val="minor"/>
    </font>
    <font>
      <sz val="18"/>
      <color theme="1"/>
      <name val="Calibri"/>
      <family val="2"/>
      <scheme val="minor"/>
    </font>
    <font>
      <sz val="9"/>
      <color theme="1"/>
      <name val="Calibri"/>
      <family val="2"/>
      <scheme val="minor"/>
    </font>
    <font>
      <b/>
      <sz val="11"/>
      <color rgb="FF000000"/>
      <name val="Calibri"/>
      <family val="2"/>
      <scheme val="minor"/>
    </font>
    <font>
      <sz val="11"/>
      <color rgb="FF000000"/>
      <name val="Calibri"/>
      <family val="2"/>
      <scheme val="minor"/>
    </font>
    <font>
      <b/>
      <sz val="16"/>
      <color rgb="FF000000"/>
      <name val="Calibri"/>
      <family val="2"/>
      <scheme val="minor"/>
    </font>
    <font>
      <b/>
      <sz val="16"/>
      <color theme="1"/>
      <name val="Calibri"/>
      <family val="2"/>
      <scheme val="minor"/>
    </font>
    <font>
      <b/>
      <sz val="11"/>
      <name val="Calibri"/>
      <family val="2"/>
      <scheme val="minor"/>
    </font>
    <font>
      <sz val="9"/>
      <name val="Calibri"/>
      <family val="2"/>
      <scheme val="minor"/>
    </font>
    <font>
      <b/>
      <sz val="9"/>
      <color theme="1"/>
      <name val="Calibri"/>
      <family val="2"/>
      <scheme val="minor"/>
    </font>
    <font>
      <i/>
      <sz val="9"/>
      <color theme="1"/>
      <name val="Calibri"/>
      <family val="2"/>
      <scheme val="minor"/>
    </font>
    <font>
      <b/>
      <i/>
      <sz val="11"/>
      <color theme="1"/>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rgb="FF92D050"/>
        <bgColor indexed="64"/>
      </patternFill>
    </fill>
    <fill>
      <patternFill patternType="solid">
        <fgColor theme="6" tint="0.39997558519241921"/>
        <bgColor indexed="64"/>
      </patternFill>
    </fill>
    <fill>
      <patternFill patternType="solid">
        <fgColor theme="1"/>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s>
  <cellStyleXfs count="1">
    <xf numFmtId="0" fontId="0" fillId="0" borderId="0"/>
  </cellStyleXfs>
  <cellXfs count="219">
    <xf numFmtId="0" fontId="0" fillId="0" borderId="0" xfId="0"/>
    <xf numFmtId="0" fontId="0" fillId="0" borderId="0" xfId="0" applyProtection="1">
      <protection locked="0"/>
    </xf>
    <xf numFmtId="0" fontId="8" fillId="0" borderId="6" xfId="0" applyFont="1" applyBorder="1" applyAlignment="1" applyProtection="1">
      <alignment vertical="center"/>
      <protection locked="0"/>
    </xf>
    <xf numFmtId="0" fontId="4" fillId="0" borderId="7" xfId="0" applyFont="1" applyBorder="1" applyProtection="1">
      <protection locked="0"/>
    </xf>
    <xf numFmtId="0" fontId="4" fillId="0" borderId="31" xfId="0" applyFont="1" applyBorder="1" applyProtection="1">
      <protection locked="0"/>
    </xf>
    <xf numFmtId="0" fontId="4" fillId="0" borderId="19" xfId="0" applyFont="1" applyBorder="1" applyProtection="1">
      <protection locked="0"/>
    </xf>
    <xf numFmtId="0" fontId="8" fillId="0" borderId="20" xfId="0" applyFont="1" applyBorder="1" applyAlignment="1" applyProtection="1">
      <alignment vertical="center"/>
      <protection locked="0"/>
    </xf>
    <xf numFmtId="0" fontId="3" fillId="0" borderId="0" xfId="0" applyFont="1" applyFill="1" applyBorder="1" applyAlignment="1" applyProtection="1">
      <protection locked="0"/>
    </xf>
    <xf numFmtId="0" fontId="3" fillId="0" borderId="21" xfId="0" applyFont="1" applyFill="1" applyBorder="1" applyAlignment="1" applyProtection="1">
      <protection locked="0"/>
    </xf>
    <xf numFmtId="0" fontId="7" fillId="0" borderId="46" xfId="0" applyFont="1" applyBorder="1" applyAlignment="1" applyProtection="1">
      <alignment vertical="center"/>
      <protection locked="0"/>
    </xf>
    <xf numFmtId="0" fontId="7" fillId="0" borderId="41" xfId="0" applyFont="1" applyBorder="1" applyAlignment="1" applyProtection="1">
      <alignment vertical="center"/>
      <protection locked="0"/>
    </xf>
    <xf numFmtId="0" fontId="7" fillId="0" borderId="28" xfId="0" applyFont="1" applyBorder="1" applyAlignment="1" applyProtection="1">
      <alignment vertical="center"/>
      <protection locked="0"/>
    </xf>
    <xf numFmtId="0" fontId="5" fillId="0" borderId="29" xfId="0" applyFont="1" applyBorder="1" applyAlignment="1" applyProtection="1">
      <alignment vertical="center"/>
      <protection locked="0"/>
    </xf>
    <xf numFmtId="0" fontId="0" fillId="0" borderId="24" xfId="0" applyBorder="1" applyProtection="1">
      <protection locked="0"/>
    </xf>
    <xf numFmtId="0" fontId="0" fillId="0" borderId="0" xfId="0" applyBorder="1" applyProtection="1">
      <protection locked="0"/>
    </xf>
    <xf numFmtId="0" fontId="10" fillId="9" borderId="4" xfId="0" applyFont="1" applyFill="1" applyBorder="1" applyAlignment="1" applyProtection="1"/>
    <xf numFmtId="0" fontId="1" fillId="0" borderId="22" xfId="0" applyFont="1" applyBorder="1" applyProtection="1"/>
    <xf numFmtId="0" fontId="1" fillId="0" borderId="21" xfId="0" applyFont="1" applyFill="1" applyBorder="1" applyAlignment="1" applyProtection="1"/>
    <xf numFmtId="0" fontId="0" fillId="0" borderId="24" xfId="0" applyFont="1" applyBorder="1" applyProtection="1"/>
    <xf numFmtId="0" fontId="0" fillId="0" borderId="0" xfId="0" applyFont="1" applyBorder="1" applyProtection="1"/>
    <xf numFmtId="0" fontId="0" fillId="0" borderId="21" xfId="0" applyFont="1" applyBorder="1" applyProtection="1"/>
    <xf numFmtId="0" fontId="1" fillId="0" borderId="20" xfId="0" applyFont="1" applyBorder="1" applyAlignment="1" applyProtection="1">
      <alignment vertical="center"/>
    </xf>
    <xf numFmtId="0" fontId="1" fillId="0" borderId="1" xfId="0" applyFont="1" applyBorder="1" applyAlignment="1" applyProtection="1">
      <alignment vertical="center" wrapText="1"/>
    </xf>
    <xf numFmtId="0" fontId="1" fillId="0" borderId="32" xfId="0" applyFont="1" applyBorder="1" applyAlignment="1" applyProtection="1">
      <alignment vertical="center" wrapText="1"/>
    </xf>
    <xf numFmtId="0" fontId="14" fillId="4" borderId="25" xfId="0" applyFont="1" applyFill="1" applyBorder="1" applyAlignment="1" applyProtection="1">
      <alignment horizontal="left"/>
    </xf>
    <xf numFmtId="42" fontId="0" fillId="0" borderId="1" xfId="0" applyNumberFormat="1" applyFont="1" applyBorder="1" applyProtection="1"/>
    <xf numFmtId="9" fontId="0" fillId="0" borderId="4" xfId="0" applyNumberFormat="1" applyFont="1" applyFill="1" applyBorder="1" applyAlignment="1" applyProtection="1">
      <alignment horizontal="center"/>
    </xf>
    <xf numFmtId="42" fontId="0" fillId="0" borderId="32" xfId="0" applyNumberFormat="1" applyFont="1" applyBorder="1" applyProtection="1"/>
    <xf numFmtId="0" fontId="14" fillId="3" borderId="20" xfId="0" applyFont="1" applyFill="1" applyBorder="1" applyAlignment="1" applyProtection="1">
      <alignment horizontal="left"/>
    </xf>
    <xf numFmtId="0" fontId="0" fillId="0" borderId="34" xfId="0" applyFont="1" applyBorder="1" applyProtection="1"/>
    <xf numFmtId="0" fontId="0" fillId="0" borderId="28" xfId="0" applyFont="1" applyBorder="1" applyProtection="1"/>
    <xf numFmtId="42" fontId="1" fillId="0" borderId="11" xfId="0" applyNumberFormat="1" applyFont="1" applyBorder="1" applyAlignment="1" applyProtection="1">
      <alignment vertical="center"/>
    </xf>
    <xf numFmtId="0" fontId="0" fillId="0" borderId="0" xfId="0" applyProtection="1"/>
    <xf numFmtId="0" fontId="1" fillId="8" borderId="28" xfId="0" applyFont="1" applyFill="1" applyBorder="1" applyAlignment="1" applyProtection="1">
      <alignment vertical="center"/>
    </xf>
    <xf numFmtId="42" fontId="14" fillId="9" borderId="5" xfId="0" applyNumberFormat="1" applyFont="1" applyFill="1" applyBorder="1" applyAlignment="1" applyProtection="1">
      <alignment horizontal="center" wrapText="1"/>
      <protection locked="0"/>
    </xf>
    <xf numFmtId="44" fontId="14" fillId="9" borderId="5" xfId="0" applyNumberFormat="1" applyFont="1" applyFill="1" applyBorder="1" applyAlignment="1" applyProtection="1">
      <alignment horizontal="center"/>
      <protection locked="0"/>
    </xf>
    <xf numFmtId="42" fontId="14" fillId="9" borderId="1" xfId="0" applyNumberFormat="1" applyFont="1" applyFill="1" applyBorder="1" applyAlignment="1" applyProtection="1">
      <alignment horizontal="center"/>
      <protection locked="0"/>
    </xf>
    <xf numFmtId="44" fontId="14" fillId="9" borderId="1" xfId="0" applyNumberFormat="1" applyFont="1" applyFill="1" applyBorder="1" applyAlignment="1" applyProtection="1">
      <alignment horizontal="center"/>
      <protection locked="0"/>
    </xf>
    <xf numFmtId="42" fontId="14" fillId="9" borderId="10" xfId="0" applyNumberFormat="1" applyFont="1" applyFill="1" applyBorder="1" applyAlignment="1" applyProtection="1">
      <alignment horizontal="center"/>
      <protection locked="0"/>
    </xf>
    <xf numFmtId="44" fontId="14" fillId="9" borderId="10" xfId="0" applyNumberFormat="1" applyFont="1" applyFill="1" applyBorder="1" applyAlignment="1" applyProtection="1">
      <alignment horizontal="center"/>
      <protection locked="0"/>
    </xf>
    <xf numFmtId="0" fontId="2" fillId="0" borderId="0" xfId="0" applyFont="1" applyProtection="1">
      <protection locked="0"/>
    </xf>
    <xf numFmtId="44" fontId="4" fillId="0" borderId="0" xfId="0" applyNumberFormat="1" applyFont="1" applyFill="1" applyProtection="1">
      <protection locked="0"/>
    </xf>
    <xf numFmtId="0" fontId="9" fillId="0" borderId="6" xfId="0" applyFont="1" applyBorder="1" applyProtection="1"/>
    <xf numFmtId="0" fontId="1" fillId="0" borderId="7" xfId="0" applyFont="1" applyBorder="1" applyProtection="1"/>
    <xf numFmtId="0" fontId="1" fillId="0" borderId="35" xfId="0" applyFont="1" applyBorder="1" applyProtection="1"/>
    <xf numFmtId="0" fontId="0" fillId="0" borderId="31" xfId="0" applyFont="1" applyBorder="1" applyProtection="1"/>
    <xf numFmtId="0" fontId="1" fillId="0" borderId="20" xfId="0" applyFont="1" applyBorder="1" applyProtection="1"/>
    <xf numFmtId="0" fontId="11" fillId="0" borderId="0" xfId="0" applyFont="1" applyFill="1" applyBorder="1" applyAlignment="1" applyProtection="1"/>
    <xf numFmtId="0" fontId="0" fillId="0" borderId="18" xfId="0" applyFont="1" applyBorder="1" applyProtection="1"/>
    <xf numFmtId="0" fontId="12" fillId="0" borderId="22" xfId="0" applyFont="1" applyBorder="1" applyAlignment="1" applyProtection="1">
      <alignment vertical="center"/>
    </xf>
    <xf numFmtId="0" fontId="12" fillId="0" borderId="3" xfId="0" applyFont="1" applyBorder="1" applyAlignment="1" applyProtection="1">
      <alignment vertical="center"/>
    </xf>
    <xf numFmtId="0" fontId="13" fillId="0" borderId="16" xfId="0" applyFont="1" applyBorder="1" applyAlignment="1" applyProtection="1">
      <alignment vertical="center"/>
    </xf>
    <xf numFmtId="0" fontId="13" fillId="0" borderId="0" xfId="0" applyFont="1" applyBorder="1" applyAlignment="1" applyProtection="1">
      <alignment vertical="center"/>
    </xf>
    <xf numFmtId="0" fontId="1" fillId="2" borderId="9" xfId="0" applyFont="1" applyFill="1" applyBorder="1" applyAlignment="1" applyProtection="1">
      <alignment horizontal="center" vertical="center" wrapText="1"/>
    </xf>
    <xf numFmtId="0" fontId="1" fillId="2" borderId="10" xfId="0" applyFont="1" applyFill="1" applyBorder="1" applyAlignment="1" applyProtection="1">
      <alignment horizontal="center" vertical="center" wrapText="1"/>
    </xf>
    <xf numFmtId="0" fontId="19" fillId="2" borderId="10" xfId="0" applyFont="1" applyFill="1" applyBorder="1" applyAlignment="1" applyProtection="1">
      <alignment horizontal="center" vertical="center" wrapText="1"/>
    </xf>
    <xf numFmtId="0" fontId="1" fillId="2" borderId="11" xfId="0" applyFont="1" applyFill="1" applyBorder="1" applyAlignment="1" applyProtection="1">
      <alignment horizontal="center" vertical="center" wrapText="1"/>
    </xf>
    <xf numFmtId="0" fontId="14" fillId="4" borderId="25" xfId="0" applyFont="1" applyFill="1" applyBorder="1" applyAlignment="1" applyProtection="1">
      <alignment horizontal="center"/>
    </xf>
    <xf numFmtId="0" fontId="14" fillId="0" borderId="5" xfId="0" applyFont="1" applyBorder="1" applyAlignment="1" applyProtection="1">
      <alignment horizontal="left"/>
    </xf>
    <xf numFmtId="0" fontId="14" fillId="0" borderId="5" xfId="0" applyFont="1" applyBorder="1" applyAlignment="1" applyProtection="1">
      <alignment horizontal="left" wrapText="1"/>
    </xf>
    <xf numFmtId="3" fontId="14" fillId="0" borderId="5" xfId="0" applyNumberFormat="1" applyFont="1" applyBorder="1" applyAlignment="1" applyProtection="1">
      <alignment horizontal="center"/>
    </xf>
    <xf numFmtId="0" fontId="14" fillId="0" borderId="5" xfId="0" applyFont="1" applyBorder="1" applyAlignment="1" applyProtection="1">
      <alignment horizontal="center"/>
    </xf>
    <xf numFmtId="0" fontId="14" fillId="3" borderId="20" xfId="0" applyFont="1" applyFill="1" applyBorder="1" applyAlignment="1" applyProtection="1">
      <alignment horizontal="center"/>
    </xf>
    <xf numFmtId="3" fontId="22" fillId="0" borderId="1" xfId="0" applyNumberFormat="1" applyFont="1" applyBorder="1" applyAlignment="1" applyProtection="1">
      <alignment horizontal="center"/>
    </xf>
    <xf numFmtId="0" fontId="22" fillId="0" borderId="1" xfId="0" applyFont="1" applyBorder="1" applyAlignment="1" applyProtection="1">
      <alignment horizontal="center"/>
    </xf>
    <xf numFmtId="0" fontId="14" fillId="4" borderId="20" xfId="0" applyFont="1" applyFill="1" applyBorder="1" applyAlignment="1" applyProtection="1">
      <alignment horizontal="center"/>
    </xf>
    <xf numFmtId="3" fontId="14" fillId="0" borderId="1" xfId="0" applyNumberFormat="1" applyFont="1" applyBorder="1" applyAlignment="1" applyProtection="1">
      <alignment horizontal="center"/>
    </xf>
    <xf numFmtId="0" fontId="14" fillId="0" borderId="1" xfId="0" applyFont="1" applyBorder="1" applyAlignment="1" applyProtection="1">
      <alignment horizontal="center"/>
    </xf>
    <xf numFmtId="0" fontId="14" fillId="3" borderId="9" xfId="0" applyFont="1" applyFill="1" applyBorder="1" applyAlignment="1" applyProtection="1">
      <alignment horizontal="center"/>
    </xf>
    <xf numFmtId="0" fontId="14" fillId="0" borderId="10" xfId="0" applyFont="1" applyBorder="1" applyAlignment="1" applyProtection="1">
      <alignment horizontal="left"/>
    </xf>
    <xf numFmtId="3" fontId="14" fillId="0" borderId="10" xfId="0" applyNumberFormat="1" applyFont="1" applyBorder="1" applyAlignment="1" applyProtection="1">
      <alignment horizontal="center"/>
    </xf>
    <xf numFmtId="0" fontId="14" fillId="0" borderId="10" xfId="0" applyFont="1" applyBorder="1" applyAlignment="1" applyProtection="1">
      <alignment horizontal="center"/>
    </xf>
    <xf numFmtId="0" fontId="0" fillId="0" borderId="19" xfId="0" applyFont="1" applyBorder="1" applyProtection="1"/>
    <xf numFmtId="44" fontId="14" fillId="0" borderId="1" xfId="0" applyNumberFormat="1" applyFont="1" applyFill="1" applyBorder="1" applyAlignment="1" applyProtection="1">
      <alignment horizontal="center"/>
    </xf>
    <xf numFmtId="44" fontId="14" fillId="0" borderId="5" xfId="0" applyNumberFormat="1" applyFont="1" applyBorder="1" applyAlignment="1" applyProtection="1">
      <alignment horizontal="center"/>
    </xf>
    <xf numFmtId="44" fontId="14" fillId="0" borderId="1" xfId="0" applyNumberFormat="1" applyFont="1" applyBorder="1" applyAlignment="1" applyProtection="1">
      <alignment horizontal="center"/>
    </xf>
    <xf numFmtId="0" fontId="14" fillId="3" borderId="1" xfId="0" applyFont="1" applyFill="1" applyBorder="1" applyAlignment="1" applyProtection="1">
      <alignment horizontal="center"/>
    </xf>
    <xf numFmtId="44" fontId="14" fillId="0" borderId="32" xfId="0" applyNumberFormat="1" applyFont="1" applyBorder="1" applyAlignment="1" applyProtection="1">
      <alignment horizontal="center"/>
    </xf>
    <xf numFmtId="0" fontId="14" fillId="4" borderId="5" xfId="0" applyFont="1" applyFill="1" applyBorder="1" applyAlignment="1" applyProtection="1">
      <alignment horizontal="center" vertical="center"/>
    </xf>
    <xf numFmtId="44" fontId="14" fillId="0" borderId="33" xfId="0" applyNumberFormat="1" applyFont="1" applyBorder="1" applyAlignment="1" applyProtection="1">
      <alignment horizontal="center" vertical="center"/>
    </xf>
    <xf numFmtId="44" fontId="14" fillId="0" borderId="10" xfId="0" applyNumberFormat="1" applyFont="1" applyFill="1" applyBorder="1" applyAlignment="1" applyProtection="1">
      <alignment horizontal="center"/>
    </xf>
    <xf numFmtId="44" fontId="14" fillId="0" borderId="10" xfId="0" applyNumberFormat="1" applyFont="1" applyBorder="1" applyAlignment="1" applyProtection="1">
      <alignment horizontal="center"/>
    </xf>
    <xf numFmtId="44" fontId="14" fillId="10" borderId="1" xfId="0" applyNumberFormat="1" applyFont="1" applyFill="1" applyBorder="1" applyAlignment="1" applyProtection="1">
      <alignment horizontal="center"/>
    </xf>
    <xf numFmtId="44" fontId="14" fillId="10" borderId="10" xfId="0" applyNumberFormat="1" applyFont="1" applyFill="1" applyBorder="1" applyAlignment="1" applyProtection="1">
      <alignment horizontal="center"/>
    </xf>
    <xf numFmtId="44" fontId="14" fillId="10" borderId="5" xfId="0" applyNumberFormat="1" applyFont="1" applyFill="1" applyBorder="1" applyAlignment="1" applyProtection="1">
      <alignment horizontal="center"/>
    </xf>
    <xf numFmtId="164" fontId="14" fillId="0" borderId="5" xfId="0" applyNumberFormat="1" applyFont="1" applyBorder="1" applyAlignment="1" applyProtection="1">
      <alignment horizontal="center"/>
    </xf>
    <xf numFmtId="164" fontId="14" fillId="0" borderId="1" xfId="0" applyNumberFormat="1" applyFont="1" applyBorder="1" applyAlignment="1" applyProtection="1">
      <alignment horizontal="center"/>
    </xf>
    <xf numFmtId="164" fontId="14" fillId="0" borderId="10" xfId="0" applyNumberFormat="1" applyFont="1" applyBorder="1" applyAlignment="1" applyProtection="1">
      <alignment horizontal="center"/>
    </xf>
    <xf numFmtId="0" fontId="1" fillId="2" borderId="42" xfId="0" applyFont="1" applyFill="1" applyBorder="1" applyAlignment="1" applyProtection="1">
      <alignment horizontal="center" vertical="center" wrapText="1"/>
    </xf>
    <xf numFmtId="0" fontId="1" fillId="2" borderId="15" xfId="0" applyFont="1" applyFill="1" applyBorder="1" applyAlignment="1" applyProtection="1">
      <alignment horizontal="center" vertical="center" wrapText="1"/>
    </xf>
    <xf numFmtId="44" fontId="14" fillId="9" borderId="33" xfId="0" applyNumberFormat="1" applyFont="1" applyFill="1" applyBorder="1" applyAlignment="1" applyProtection="1">
      <alignment horizontal="center"/>
      <protection locked="0"/>
    </xf>
    <xf numFmtId="44" fontId="14" fillId="9" borderId="23" xfId="0" applyNumberFormat="1" applyFont="1" applyFill="1" applyBorder="1" applyAlignment="1" applyProtection="1">
      <alignment horizontal="center"/>
      <protection locked="0"/>
    </xf>
    <xf numFmtId="0" fontId="9" fillId="0" borderId="6" xfId="0" applyFont="1" applyBorder="1" applyAlignment="1" applyProtection="1">
      <alignment vertical="center"/>
    </xf>
    <xf numFmtId="0" fontId="1" fillId="0" borderId="19" xfId="0" applyFont="1" applyBorder="1" applyProtection="1"/>
    <xf numFmtId="0" fontId="9" fillId="0" borderId="20" xfId="0" applyFont="1" applyBorder="1" applyAlignment="1" applyProtection="1">
      <alignment vertical="center"/>
    </xf>
    <xf numFmtId="0" fontId="1" fillId="0" borderId="1" xfId="0" applyFont="1" applyBorder="1" applyAlignment="1" applyProtection="1">
      <alignment vertical="center"/>
    </xf>
    <xf numFmtId="0" fontId="11" fillId="0" borderId="21" xfId="0" applyFont="1" applyFill="1" applyBorder="1" applyAlignment="1" applyProtection="1"/>
    <xf numFmtId="0" fontId="12" fillId="0" borderId="20" xfId="0" applyFont="1" applyBorder="1" applyAlignment="1" applyProtection="1">
      <alignment vertical="center"/>
    </xf>
    <xf numFmtId="0" fontId="12" fillId="0" borderId="1" xfId="0" applyFont="1" applyBorder="1" applyAlignment="1" applyProtection="1">
      <alignment vertical="center"/>
    </xf>
    <xf numFmtId="0" fontId="12" fillId="0" borderId="23" xfId="0" applyFont="1" applyBorder="1" applyAlignment="1" applyProtection="1">
      <alignment vertical="center"/>
    </xf>
    <xf numFmtId="0" fontId="1" fillId="0" borderId="1" xfId="0" applyFont="1" applyBorder="1" applyProtection="1"/>
    <xf numFmtId="0" fontId="1" fillId="0" borderId="32" xfId="0" applyFont="1" applyBorder="1" applyAlignment="1" applyProtection="1">
      <alignment wrapText="1"/>
    </xf>
    <xf numFmtId="0" fontId="1" fillId="0" borderId="20" xfId="0" applyFont="1" applyBorder="1" applyAlignment="1" applyProtection="1">
      <alignment horizontal="left" vertical="top"/>
    </xf>
    <xf numFmtId="0" fontId="0" fillId="0" borderId="1" xfId="0" applyFont="1" applyBorder="1" applyAlignment="1" applyProtection="1">
      <alignment wrapText="1"/>
    </xf>
    <xf numFmtId="49" fontId="15" fillId="0" borderId="20" xfId="0" applyNumberFormat="1" applyFont="1" applyFill="1" applyBorder="1" applyAlignment="1" applyProtection="1">
      <alignment horizontal="left" vertical="top" wrapText="1"/>
    </xf>
    <xf numFmtId="49" fontId="16" fillId="0" borderId="1" xfId="0" applyNumberFormat="1" applyFont="1" applyBorder="1" applyAlignment="1" applyProtection="1">
      <alignment vertical="top" wrapText="1"/>
    </xf>
    <xf numFmtId="49" fontId="15" fillId="0" borderId="20" xfId="0" applyNumberFormat="1" applyFont="1" applyBorder="1" applyAlignment="1" applyProtection="1">
      <alignment horizontal="left" vertical="top" wrapText="1"/>
    </xf>
    <xf numFmtId="49" fontId="16" fillId="0" borderId="1" xfId="0" applyNumberFormat="1" applyFont="1" applyFill="1" applyBorder="1" applyAlignment="1" applyProtection="1">
      <alignment vertical="top" wrapText="1"/>
    </xf>
    <xf numFmtId="49" fontId="15" fillId="0" borderId="20" xfId="0" applyNumberFormat="1" applyFont="1" applyFill="1" applyBorder="1" applyAlignment="1" applyProtection="1">
      <alignment horizontal="left" vertical="top" wrapText="1" shrinkToFit="1"/>
    </xf>
    <xf numFmtId="49" fontId="16" fillId="0" borderId="1" xfId="0" applyNumberFormat="1" applyFont="1" applyFill="1" applyBorder="1" applyAlignment="1" applyProtection="1">
      <alignment horizontal="left" vertical="top" wrapText="1" shrinkToFit="1"/>
    </xf>
    <xf numFmtId="49" fontId="16" fillId="0" borderId="1" xfId="0" applyNumberFormat="1" applyFont="1" applyBorder="1" applyAlignment="1" applyProtection="1">
      <alignment horizontal="left" vertical="top" wrapText="1"/>
    </xf>
    <xf numFmtId="49" fontId="15" fillId="0" borderId="45" xfId="0" applyNumberFormat="1" applyFont="1" applyFill="1" applyBorder="1" applyAlignment="1" applyProtection="1">
      <alignment horizontal="left" vertical="top" wrapText="1" shrinkToFit="1"/>
    </xf>
    <xf numFmtId="49" fontId="16" fillId="0" borderId="12" xfId="0" applyNumberFormat="1" applyFont="1" applyFill="1" applyBorder="1" applyAlignment="1" applyProtection="1">
      <alignment horizontal="left" vertical="top" wrapText="1" shrinkToFit="1"/>
    </xf>
    <xf numFmtId="49" fontId="15" fillId="0" borderId="1" xfId="0" applyNumberFormat="1" applyFont="1" applyFill="1" applyBorder="1" applyAlignment="1" applyProtection="1">
      <alignment horizontal="left" vertical="top" wrapText="1" shrinkToFit="1"/>
    </xf>
    <xf numFmtId="49" fontId="17" fillId="0" borderId="5" xfId="0" applyNumberFormat="1" applyFont="1" applyFill="1" applyBorder="1" applyAlignment="1" applyProtection="1">
      <alignment vertical="top" wrapText="1"/>
    </xf>
    <xf numFmtId="0" fontId="0" fillId="0" borderId="1" xfId="0" applyFont="1" applyBorder="1" applyProtection="1"/>
    <xf numFmtId="49" fontId="17" fillId="0" borderId="10" xfId="0" applyNumberFormat="1" applyFont="1" applyFill="1" applyBorder="1" applyAlignment="1" applyProtection="1">
      <alignment vertical="top" wrapText="1"/>
    </xf>
    <xf numFmtId="44" fontId="18" fillId="0" borderId="32" xfId="0" applyNumberFormat="1" applyFont="1" applyBorder="1" applyAlignment="1" applyProtection="1">
      <alignment vertical="center"/>
    </xf>
    <xf numFmtId="0" fontId="0" fillId="0" borderId="32" xfId="0" applyFont="1" applyBorder="1" applyAlignment="1" applyProtection="1">
      <alignment vertical="center"/>
    </xf>
    <xf numFmtId="44" fontId="0" fillId="0" borderId="11" xfId="0" applyNumberFormat="1" applyFont="1" applyBorder="1" applyAlignment="1" applyProtection="1">
      <alignment vertical="center"/>
    </xf>
    <xf numFmtId="44" fontId="14" fillId="9" borderId="25" xfId="0" applyNumberFormat="1" applyFont="1" applyFill="1" applyBorder="1" applyAlignment="1" applyProtection="1">
      <alignment horizontal="left"/>
      <protection locked="0"/>
    </xf>
    <xf numFmtId="0" fontId="0" fillId="0" borderId="1" xfId="0" applyFont="1" applyFill="1" applyBorder="1" applyAlignment="1" applyProtection="1">
      <alignment horizontal="left"/>
    </xf>
    <xf numFmtId="0" fontId="12" fillId="0" borderId="16" xfId="0" applyFont="1" applyBorder="1" applyAlignment="1" applyProtection="1">
      <alignment vertical="center"/>
    </xf>
    <xf numFmtId="0" fontId="1" fillId="0" borderId="20" xfId="0" applyFont="1" applyBorder="1" applyAlignment="1" applyProtection="1">
      <alignment vertical="top"/>
    </xf>
    <xf numFmtId="0" fontId="1" fillId="0" borderId="1" xfId="0" applyFont="1" applyBorder="1" applyAlignment="1" applyProtection="1">
      <alignment wrapText="1"/>
    </xf>
    <xf numFmtId="0" fontId="0" fillId="0" borderId="20" xfId="0" applyFont="1" applyFill="1" applyBorder="1" applyProtection="1"/>
    <xf numFmtId="0" fontId="0" fillId="0" borderId="20" xfId="0" applyFont="1" applyBorder="1" applyProtection="1"/>
    <xf numFmtId="0" fontId="0" fillId="0" borderId="20" xfId="0" applyFont="1" applyBorder="1" applyAlignment="1" applyProtection="1">
      <alignment wrapText="1"/>
    </xf>
    <xf numFmtId="0" fontId="0" fillId="0" borderId="29" xfId="0" applyFont="1" applyBorder="1" applyProtection="1"/>
    <xf numFmtId="0" fontId="9" fillId="0" borderId="26" xfId="0" applyFont="1" applyFill="1" applyBorder="1" applyAlignment="1" applyProtection="1">
      <alignment horizontal="left" wrapText="1"/>
    </xf>
    <xf numFmtId="44" fontId="9" fillId="0" borderId="0" xfId="0" applyNumberFormat="1" applyFont="1" applyBorder="1" applyProtection="1"/>
    <xf numFmtId="44" fontId="0" fillId="0" borderId="0" xfId="0" applyNumberFormat="1" applyFont="1" applyBorder="1" applyProtection="1"/>
    <xf numFmtId="0" fontId="9" fillId="0" borderId="27" xfId="0" applyFont="1" applyFill="1" applyBorder="1" applyAlignment="1" applyProtection="1">
      <alignment horizontal="left" wrapText="1"/>
    </xf>
    <xf numFmtId="44" fontId="0" fillId="0" borderId="28" xfId="0" applyNumberFormat="1" applyFont="1" applyBorder="1" applyProtection="1"/>
    <xf numFmtId="44" fontId="0" fillId="9" borderId="1" xfId="0" applyNumberFormat="1" applyFont="1" applyFill="1" applyBorder="1" applyProtection="1">
      <protection locked="0"/>
    </xf>
    <xf numFmtId="0" fontId="9" fillId="0" borderId="30" xfId="0" applyFont="1" applyBorder="1" applyAlignment="1" applyProtection="1">
      <alignment vertical="center"/>
    </xf>
    <xf numFmtId="0" fontId="1" fillId="0" borderId="31" xfId="0" applyFont="1" applyBorder="1" applyProtection="1"/>
    <xf numFmtId="0" fontId="9" fillId="0" borderId="45" xfId="0" applyFont="1" applyBorder="1" applyAlignment="1" applyProtection="1">
      <alignment vertical="center"/>
    </xf>
    <xf numFmtId="0" fontId="0" fillId="0" borderId="12" xfId="0" applyFont="1" applyFill="1" applyBorder="1" applyAlignment="1" applyProtection="1"/>
    <xf numFmtId="0" fontId="1" fillId="0" borderId="21" xfId="0" applyFont="1" applyBorder="1" applyAlignment="1" applyProtection="1">
      <alignment wrapText="1"/>
    </xf>
    <xf numFmtId="44" fontId="0" fillId="0" borderId="21" xfId="0" applyNumberFormat="1" applyFont="1" applyFill="1" applyBorder="1" applyProtection="1"/>
    <xf numFmtId="44" fontId="9" fillId="0" borderId="29" xfId="0" applyNumberFormat="1" applyFont="1" applyFill="1" applyBorder="1" applyProtection="1"/>
    <xf numFmtId="44" fontId="9" fillId="0" borderId="28" xfId="0" applyNumberFormat="1" applyFont="1" applyBorder="1" applyProtection="1"/>
    <xf numFmtId="44" fontId="9" fillId="0" borderId="21" xfId="0" applyNumberFormat="1" applyFont="1" applyFill="1" applyBorder="1" applyProtection="1"/>
    <xf numFmtId="0" fontId="0" fillId="0" borderId="21" xfId="0" applyFont="1" applyFill="1" applyBorder="1" applyProtection="1"/>
    <xf numFmtId="0" fontId="1" fillId="0" borderId="21" xfId="0" applyFont="1" applyFill="1" applyBorder="1" applyAlignment="1" applyProtection="1">
      <alignment horizontal="left"/>
    </xf>
    <xf numFmtId="44" fontId="0" fillId="0" borderId="29" xfId="0" applyNumberFormat="1" applyFont="1" applyBorder="1" applyProtection="1"/>
    <xf numFmtId="0" fontId="0" fillId="0" borderId="9" xfId="0" applyFont="1" applyBorder="1" applyProtection="1"/>
    <xf numFmtId="0" fontId="0" fillId="0" borderId="45" xfId="0" applyFont="1" applyBorder="1" applyProtection="1"/>
    <xf numFmtId="0" fontId="12" fillId="0" borderId="2" xfId="0" applyFont="1" applyBorder="1" applyAlignment="1" applyProtection="1">
      <alignment vertical="center"/>
    </xf>
    <xf numFmtId="0" fontId="13" fillId="0" borderId="23" xfId="0" applyFont="1" applyBorder="1" applyAlignment="1" applyProtection="1">
      <alignment vertical="center"/>
    </xf>
    <xf numFmtId="0" fontId="14" fillId="0" borderId="20" xfId="0" applyFont="1" applyBorder="1" applyProtection="1"/>
    <xf numFmtId="0" fontId="14" fillId="0" borderId="1" xfId="0" applyFont="1" applyBorder="1" applyAlignment="1" applyProtection="1">
      <alignment horizontal="left"/>
    </xf>
    <xf numFmtId="0" fontId="22" fillId="0" borderId="20" xfId="0" applyFont="1" applyBorder="1" applyProtection="1"/>
    <xf numFmtId="0" fontId="22" fillId="0" borderId="1" xfId="0" applyFont="1" applyBorder="1" applyAlignment="1" applyProtection="1">
      <alignment horizontal="left"/>
    </xf>
    <xf numFmtId="0" fontId="14" fillId="0" borderId="20" xfId="0" applyFont="1" applyFill="1" applyBorder="1" applyProtection="1"/>
    <xf numFmtId="0" fontId="14" fillId="0" borderId="34" xfId="0" applyFont="1" applyBorder="1" applyProtection="1"/>
    <xf numFmtId="0" fontId="6" fillId="0" borderId="0" xfId="0" applyFont="1" applyProtection="1">
      <protection locked="0"/>
    </xf>
    <xf numFmtId="0" fontId="0" fillId="0" borderId="0" xfId="0" applyFont="1" applyProtection="1">
      <protection locked="0"/>
    </xf>
    <xf numFmtId="0" fontId="14" fillId="0" borderId="20" xfId="0" applyFont="1" applyBorder="1" applyAlignment="1" applyProtection="1">
      <alignment vertical="center" wrapText="1"/>
    </xf>
    <xf numFmtId="0" fontId="14" fillId="0" borderId="9" xfId="0" applyFont="1" applyBorder="1" applyAlignment="1" applyProtection="1">
      <alignment vertical="center" wrapText="1"/>
    </xf>
    <xf numFmtId="0" fontId="1" fillId="0" borderId="1" xfId="0" applyFont="1" applyBorder="1" applyAlignment="1" applyProtection="1">
      <alignment horizontal="left"/>
    </xf>
    <xf numFmtId="0" fontId="1" fillId="0" borderId="32" xfId="0" applyFont="1" applyBorder="1" applyAlignment="1" applyProtection="1">
      <alignment horizontal="left"/>
    </xf>
    <xf numFmtId="0" fontId="14" fillId="0" borderId="1" xfId="0" applyFont="1" applyBorder="1" applyAlignment="1" applyProtection="1">
      <alignment horizontal="left"/>
    </xf>
    <xf numFmtId="0" fontId="14" fillId="0" borderId="32" xfId="0" applyFont="1" applyBorder="1" applyAlignment="1" applyProtection="1">
      <alignment horizontal="left"/>
    </xf>
    <xf numFmtId="0" fontId="14" fillId="0" borderId="40" xfId="0" applyFont="1" applyBorder="1" applyAlignment="1" applyProtection="1">
      <alignment horizontal="left" vertical="top" wrapText="1"/>
    </xf>
    <xf numFmtId="0" fontId="14" fillId="0" borderId="41" xfId="0" applyFont="1" applyBorder="1" applyAlignment="1" applyProtection="1">
      <alignment horizontal="left" vertical="top"/>
    </xf>
    <xf numFmtId="0" fontId="14" fillId="0" borderId="42" xfId="0" applyFont="1" applyBorder="1" applyAlignment="1" applyProtection="1">
      <alignment horizontal="left" vertical="top"/>
    </xf>
    <xf numFmtId="0" fontId="14" fillId="0" borderId="1" xfId="0" applyFont="1" applyBorder="1" applyAlignment="1" applyProtection="1">
      <alignment horizontal="left" wrapText="1"/>
    </xf>
    <xf numFmtId="0" fontId="14" fillId="0" borderId="32" xfId="0" applyFont="1" applyBorder="1" applyAlignment="1" applyProtection="1">
      <alignment horizontal="left" wrapText="1"/>
    </xf>
    <xf numFmtId="0" fontId="22" fillId="0" borderId="1" xfId="0" applyFont="1" applyBorder="1" applyAlignment="1" applyProtection="1">
      <alignment horizontal="left" wrapText="1"/>
    </xf>
    <xf numFmtId="0" fontId="22" fillId="0" borderId="1" xfId="0" applyFont="1" applyBorder="1" applyAlignment="1" applyProtection="1">
      <alignment horizontal="left"/>
    </xf>
    <xf numFmtId="0" fontId="22" fillId="0" borderId="32" xfId="0" applyFont="1" applyBorder="1" applyAlignment="1" applyProtection="1">
      <alignment horizontal="left"/>
    </xf>
    <xf numFmtId="0" fontId="14" fillId="0" borderId="1" xfId="0" applyFont="1" applyBorder="1" applyAlignment="1" applyProtection="1">
      <alignment horizontal="left" vertical="top" wrapText="1"/>
    </xf>
    <xf numFmtId="0" fontId="14" fillId="0" borderId="32" xfId="0" applyFont="1" applyBorder="1" applyAlignment="1" applyProtection="1">
      <alignment horizontal="left" vertical="top" wrapText="1"/>
    </xf>
    <xf numFmtId="0" fontId="14" fillId="0" borderId="10" xfId="0" applyFont="1" applyBorder="1" applyAlignment="1" applyProtection="1">
      <alignment horizontal="left" vertical="top" wrapText="1"/>
    </xf>
    <xf numFmtId="0" fontId="14" fillId="0" borderId="11" xfId="0" applyFont="1" applyBorder="1" applyAlignment="1" applyProtection="1">
      <alignment horizontal="left" vertical="top" wrapText="1"/>
    </xf>
    <xf numFmtId="0" fontId="14" fillId="0" borderId="1" xfId="0" applyFont="1" applyFill="1" applyBorder="1" applyAlignment="1" applyProtection="1">
      <alignment horizontal="left" vertical="top" wrapText="1"/>
    </xf>
    <xf numFmtId="0" fontId="14" fillId="0" borderId="32" xfId="0" applyFont="1" applyFill="1" applyBorder="1" applyAlignment="1" applyProtection="1">
      <alignment horizontal="left" vertical="top" wrapText="1"/>
    </xf>
    <xf numFmtId="0" fontId="9" fillId="0" borderId="43" xfId="0" applyFont="1" applyBorder="1" applyAlignment="1" applyProtection="1">
      <alignment horizontal="left" vertical="center"/>
    </xf>
    <xf numFmtId="0" fontId="9" fillId="0" borderId="44" xfId="0" applyFont="1" applyBorder="1" applyAlignment="1" applyProtection="1">
      <alignment horizontal="left" vertical="center"/>
    </xf>
    <xf numFmtId="0" fontId="12" fillId="0" borderId="20" xfId="0" applyFont="1" applyBorder="1" applyAlignment="1" applyProtection="1">
      <alignment horizontal="left" vertical="center"/>
    </xf>
    <xf numFmtId="0" fontId="12" fillId="0" borderId="1" xfId="0" applyFont="1" applyBorder="1" applyAlignment="1" applyProtection="1">
      <alignment horizontal="left" vertical="center"/>
    </xf>
    <xf numFmtId="0" fontId="9" fillId="0" borderId="6" xfId="0" applyFont="1" applyBorder="1" applyAlignment="1" applyProtection="1">
      <alignment horizontal="left"/>
    </xf>
    <xf numFmtId="0" fontId="9" fillId="0" borderId="31" xfId="0" applyFont="1" applyBorder="1" applyAlignment="1" applyProtection="1">
      <alignment horizontal="left"/>
    </xf>
    <xf numFmtId="0" fontId="9" fillId="0" borderId="19" xfId="0" applyFont="1" applyBorder="1" applyAlignment="1" applyProtection="1">
      <alignment horizontal="left"/>
    </xf>
    <xf numFmtId="0" fontId="12" fillId="0" borderId="17" xfId="0" applyFont="1" applyBorder="1" applyAlignment="1" applyProtection="1">
      <alignment horizontal="left" vertical="center"/>
    </xf>
    <xf numFmtId="0" fontId="12" fillId="0" borderId="2" xfId="0" applyFont="1" applyBorder="1" applyAlignment="1" applyProtection="1">
      <alignment horizontal="left" vertical="center"/>
    </xf>
    <xf numFmtId="0" fontId="12" fillId="0" borderId="23" xfId="0" applyFont="1" applyBorder="1" applyAlignment="1" applyProtection="1">
      <alignment horizontal="left" vertical="center"/>
    </xf>
    <xf numFmtId="0" fontId="1" fillId="0" borderId="1" xfId="0" applyFont="1" applyFill="1" applyBorder="1" applyAlignment="1" applyProtection="1">
      <alignment horizontal="center"/>
    </xf>
    <xf numFmtId="0" fontId="1" fillId="0" borderId="4" xfId="0" applyFont="1" applyFill="1" applyBorder="1" applyAlignment="1" applyProtection="1">
      <alignment horizontal="left"/>
    </xf>
    <xf numFmtId="0" fontId="1" fillId="0" borderId="3" xfId="0" applyFont="1" applyFill="1" applyBorder="1" applyAlignment="1" applyProtection="1">
      <alignment horizontal="left"/>
    </xf>
    <xf numFmtId="0" fontId="1" fillId="0" borderId="16" xfId="0" applyFont="1" applyFill="1" applyBorder="1" applyAlignment="1" applyProtection="1">
      <alignment horizontal="left"/>
    </xf>
    <xf numFmtId="44" fontId="14" fillId="0" borderId="36" xfId="0" applyNumberFormat="1" applyFont="1" applyBorder="1" applyAlignment="1" applyProtection="1">
      <alignment horizontal="center" vertical="center"/>
    </xf>
    <xf numFmtId="44" fontId="14" fillId="0" borderId="37" xfId="0" applyNumberFormat="1" applyFont="1" applyBorder="1" applyAlignment="1" applyProtection="1">
      <alignment horizontal="center" vertical="center"/>
    </xf>
    <xf numFmtId="44" fontId="14" fillId="0" borderId="33" xfId="0" applyNumberFormat="1" applyFont="1" applyBorder="1" applyAlignment="1" applyProtection="1">
      <alignment horizontal="center" vertical="center"/>
    </xf>
    <xf numFmtId="44" fontId="14" fillId="0" borderId="39" xfId="0" applyNumberFormat="1" applyFont="1" applyBorder="1" applyAlignment="1" applyProtection="1">
      <alignment horizontal="center" vertical="center"/>
    </xf>
    <xf numFmtId="0" fontId="14" fillId="4" borderId="12" xfId="0" applyFont="1" applyFill="1" applyBorder="1" applyAlignment="1" applyProtection="1">
      <alignment horizontal="center" vertical="center"/>
    </xf>
    <xf numFmtId="0" fontId="14" fillId="4" borderId="13" xfId="0" applyFont="1" applyFill="1" applyBorder="1" applyAlignment="1" applyProtection="1">
      <alignment horizontal="center" vertical="center"/>
    </xf>
    <xf numFmtId="0" fontId="14" fillId="4" borderId="5" xfId="0" applyFont="1" applyFill="1" applyBorder="1" applyAlignment="1" applyProtection="1">
      <alignment horizontal="center" vertical="center"/>
    </xf>
    <xf numFmtId="0" fontId="14" fillId="3" borderId="12" xfId="0" applyFont="1" applyFill="1" applyBorder="1" applyAlignment="1" applyProtection="1">
      <alignment horizontal="center" vertical="center"/>
    </xf>
    <xf numFmtId="0" fontId="14" fillId="3" borderId="13" xfId="0" applyFont="1" applyFill="1" applyBorder="1" applyAlignment="1" applyProtection="1">
      <alignment horizontal="center" vertical="center"/>
    </xf>
    <xf numFmtId="0" fontId="14" fillId="3" borderId="5" xfId="0" applyFont="1" applyFill="1" applyBorder="1" applyAlignment="1" applyProtection="1">
      <alignment horizontal="center" vertical="center"/>
    </xf>
    <xf numFmtId="0" fontId="14" fillId="3" borderId="38" xfId="0" applyFont="1" applyFill="1" applyBorder="1" applyAlignment="1" applyProtection="1">
      <alignment horizontal="center" vertical="center"/>
    </xf>
    <xf numFmtId="0" fontId="12" fillId="6" borderId="1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7" xfId="0" applyFont="1" applyFill="1" applyBorder="1" applyAlignment="1" applyProtection="1">
      <alignment horizontal="center" vertical="center"/>
    </xf>
    <xf numFmtId="0" fontId="12" fillId="6" borderId="8" xfId="0" applyFont="1" applyFill="1" applyBorder="1" applyAlignment="1" applyProtection="1">
      <alignment horizontal="center" vertical="center"/>
    </xf>
    <xf numFmtId="0" fontId="1" fillId="0" borderId="24" xfId="0" applyFont="1" applyBorder="1" applyAlignment="1" applyProtection="1">
      <alignment horizontal="left"/>
    </xf>
    <xf numFmtId="0" fontId="1" fillId="0" borderId="0" xfId="0" applyFont="1" applyBorder="1" applyAlignment="1" applyProtection="1">
      <alignment horizontal="left"/>
    </xf>
    <xf numFmtId="0" fontId="12" fillId="5" borderId="6" xfId="0" applyFont="1" applyFill="1" applyBorder="1" applyAlignment="1" applyProtection="1">
      <alignment horizontal="center" vertical="center"/>
    </xf>
    <xf numFmtId="0" fontId="12" fillId="5" borderId="7" xfId="0" applyFont="1" applyFill="1" applyBorder="1" applyAlignment="1" applyProtection="1">
      <alignment horizontal="center" vertical="center"/>
    </xf>
    <xf numFmtId="0" fontId="12" fillId="5" borderId="8" xfId="0" applyFont="1" applyFill="1" applyBorder="1" applyAlignment="1" applyProtection="1">
      <alignment horizontal="center" vertical="center"/>
    </xf>
    <xf numFmtId="0" fontId="12" fillId="7" borderId="6" xfId="0" applyFont="1" applyFill="1" applyBorder="1" applyAlignment="1" applyProtection="1">
      <alignment horizontal="center" vertical="center"/>
    </xf>
    <xf numFmtId="0" fontId="12" fillId="7" borderId="7" xfId="0" applyFont="1" applyFill="1" applyBorder="1" applyAlignment="1" applyProtection="1">
      <alignment horizontal="center" vertical="center"/>
    </xf>
    <xf numFmtId="0" fontId="12" fillId="7" borderId="8" xfId="0" applyFont="1" applyFill="1" applyBorder="1" applyAlignment="1" applyProtection="1">
      <alignment horizontal="center" vertical="center"/>
    </xf>
    <xf numFmtId="0" fontId="12" fillId="5" borderId="14" xfId="0" applyFont="1" applyFill="1" applyBorder="1" applyAlignment="1" applyProtection="1">
      <alignment vertical="center" wrapText="1"/>
    </xf>
    <xf numFmtId="0" fontId="12" fillId="7" borderId="6" xfId="0" applyFont="1" applyFill="1" applyBorder="1" applyAlignment="1" applyProtection="1">
      <alignment horizontal="center" vertical="center" wrapText="1"/>
    </xf>
    <xf numFmtId="44" fontId="14" fillId="0" borderId="5" xfId="0" applyNumberFormat="1" applyFont="1" applyFill="1" applyBorder="1" applyAlignment="1" applyProtection="1">
      <alignment horizontal="center"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646579</xdr:colOff>
      <xdr:row>1</xdr:row>
      <xdr:rowOff>56027</xdr:rowOff>
    </xdr:from>
    <xdr:to>
      <xdr:col>4</xdr:col>
      <xdr:colOff>498181</xdr:colOff>
      <xdr:row>2</xdr:row>
      <xdr:rowOff>486813</xdr:rowOff>
    </xdr:to>
    <xdr:pic>
      <xdr:nvPicPr>
        <xdr:cNvPr id="2" name="Picture 2" descr="Kadaster beeldmerk wimpel RGB 2kleu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3554" y="256052"/>
          <a:ext cx="1337502" cy="1126111"/>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598954</xdr:colOff>
      <xdr:row>1</xdr:row>
      <xdr:rowOff>56027</xdr:rowOff>
    </xdr:from>
    <xdr:to>
      <xdr:col>4</xdr:col>
      <xdr:colOff>450556</xdr:colOff>
      <xdr:row>3</xdr:row>
      <xdr:rowOff>343938</xdr:rowOff>
    </xdr:to>
    <xdr:pic>
      <xdr:nvPicPr>
        <xdr:cNvPr id="2" name="Picture 2" descr="Kadaster beeldmerk wimpel RGB 2kleu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75929" y="256052"/>
          <a:ext cx="1337502" cy="1126111"/>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348502</xdr:colOff>
      <xdr:row>1</xdr:row>
      <xdr:rowOff>58951</xdr:rowOff>
    </xdr:from>
    <xdr:to>
      <xdr:col>4</xdr:col>
      <xdr:colOff>1679281</xdr:colOff>
      <xdr:row>2</xdr:row>
      <xdr:rowOff>526156</xdr:rowOff>
    </xdr:to>
    <xdr:pic>
      <xdr:nvPicPr>
        <xdr:cNvPr id="2" name="Picture 2" descr="Kadaster beeldmerk wimpel RGB 2kleu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7589" y="249451"/>
          <a:ext cx="1330779" cy="1113248"/>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809625</xdr:colOff>
      <xdr:row>0</xdr:row>
      <xdr:rowOff>66675</xdr:rowOff>
    </xdr:from>
    <xdr:to>
      <xdr:col>3</xdr:col>
      <xdr:colOff>2143125</xdr:colOff>
      <xdr:row>3</xdr:row>
      <xdr:rowOff>561975</xdr:rowOff>
    </xdr:to>
    <xdr:pic>
      <xdr:nvPicPr>
        <xdr:cNvPr id="2" name="Picture 2" descr="Kadaster beeldmerk wimpel RGB 2kleu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81675" y="66675"/>
          <a:ext cx="1333500" cy="111442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21</xdr:col>
      <xdr:colOff>1005567</xdr:colOff>
      <xdr:row>0</xdr:row>
      <xdr:rowOff>63954</xdr:rowOff>
    </xdr:from>
    <xdr:to>
      <xdr:col>21</xdr:col>
      <xdr:colOff>2329542</xdr:colOff>
      <xdr:row>3</xdr:row>
      <xdr:rowOff>378279</xdr:rowOff>
    </xdr:to>
    <xdr:pic>
      <xdr:nvPicPr>
        <xdr:cNvPr id="2" name="Picture 2" descr="Kadaster beeldmerk wimpel RGB 2kleu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95460" y="63954"/>
          <a:ext cx="1323975" cy="1117146"/>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169210</xdr:colOff>
      <xdr:row>1</xdr:row>
      <xdr:rowOff>56027</xdr:rowOff>
    </xdr:from>
    <xdr:to>
      <xdr:col>2</xdr:col>
      <xdr:colOff>1499989</xdr:colOff>
      <xdr:row>3</xdr:row>
      <xdr:rowOff>343938</xdr:rowOff>
    </xdr:to>
    <xdr:pic>
      <xdr:nvPicPr>
        <xdr:cNvPr id="2" name="Picture 2" descr="Kadaster beeldmerk wimpel RGB 2kleu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22945" y="257733"/>
          <a:ext cx="1330779" cy="1117146"/>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639857</xdr:colOff>
      <xdr:row>1</xdr:row>
      <xdr:rowOff>89643</xdr:rowOff>
    </xdr:from>
    <xdr:to>
      <xdr:col>2</xdr:col>
      <xdr:colOff>1970636</xdr:colOff>
      <xdr:row>3</xdr:row>
      <xdr:rowOff>377554</xdr:rowOff>
    </xdr:to>
    <xdr:pic>
      <xdr:nvPicPr>
        <xdr:cNvPr id="2" name="Picture 2" descr="Kadaster beeldmerk wimpel RGB 2kleu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64239" y="291349"/>
          <a:ext cx="1330779" cy="1117146"/>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24651</xdr:colOff>
      <xdr:row>1</xdr:row>
      <xdr:rowOff>89646</xdr:rowOff>
    </xdr:from>
    <xdr:to>
      <xdr:col>2</xdr:col>
      <xdr:colOff>1355430</xdr:colOff>
      <xdr:row>3</xdr:row>
      <xdr:rowOff>377557</xdr:rowOff>
    </xdr:to>
    <xdr:pic>
      <xdr:nvPicPr>
        <xdr:cNvPr id="2" name="Picture 2" descr="Kadaster beeldmerk wimpel RGB 2kleu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73176" y="289671"/>
          <a:ext cx="1330779" cy="1126111"/>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24651</xdr:colOff>
      <xdr:row>1</xdr:row>
      <xdr:rowOff>89646</xdr:rowOff>
    </xdr:from>
    <xdr:to>
      <xdr:col>2</xdr:col>
      <xdr:colOff>1355430</xdr:colOff>
      <xdr:row>3</xdr:row>
      <xdr:rowOff>377557</xdr:rowOff>
    </xdr:to>
    <xdr:pic>
      <xdr:nvPicPr>
        <xdr:cNvPr id="2" name="Picture 2" descr="Kadaster beeldmerk wimpel RGB 2kleu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74857" y="280146"/>
          <a:ext cx="1330779" cy="1117146"/>
        </a:xfrm>
        <a:prstGeom prst="rect">
          <a:avLst/>
        </a:prstGeom>
        <a:noFill/>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4"/>
  <sheetViews>
    <sheetView tabSelected="1" zoomScaleNormal="100" workbookViewId="0">
      <selection activeCell="E19" sqref="A1:XFD1048576"/>
    </sheetView>
  </sheetViews>
  <sheetFormatPr defaultRowHeight="15" x14ac:dyDescent="0.25"/>
  <cols>
    <col min="1" max="1" width="10.42578125" style="32" customWidth="1"/>
    <col min="2" max="2" width="60" style="32" customWidth="1"/>
    <col min="3" max="3" width="13.140625" style="32" customWidth="1"/>
    <col min="4" max="16384" width="9.140625" style="32"/>
  </cols>
  <sheetData>
    <row r="1" spans="1:5" ht="15.75" thickBot="1" x14ac:dyDescent="0.3"/>
    <row r="2" spans="1:5" ht="54.75" customHeight="1" x14ac:dyDescent="0.25">
      <c r="A2" s="92" t="s">
        <v>0</v>
      </c>
      <c r="B2" s="43"/>
      <c r="C2" s="136"/>
      <c r="D2" s="136"/>
      <c r="E2" s="93"/>
    </row>
    <row r="3" spans="1:5" ht="45" customHeight="1" x14ac:dyDescent="0.25">
      <c r="A3" s="49" t="s">
        <v>191</v>
      </c>
      <c r="B3" s="50"/>
      <c r="C3" s="149"/>
      <c r="D3" s="149"/>
      <c r="E3" s="150"/>
    </row>
    <row r="4" spans="1:5" x14ac:dyDescent="0.25">
      <c r="A4" s="46" t="s">
        <v>184</v>
      </c>
      <c r="B4" s="161" t="s">
        <v>81</v>
      </c>
      <c r="C4" s="161"/>
      <c r="D4" s="161"/>
      <c r="E4" s="162"/>
    </row>
    <row r="5" spans="1:5" x14ac:dyDescent="0.25">
      <c r="A5" s="151" t="s">
        <v>185</v>
      </c>
      <c r="B5" s="163" t="s">
        <v>209</v>
      </c>
      <c r="C5" s="163"/>
      <c r="D5" s="163"/>
      <c r="E5" s="164"/>
    </row>
    <row r="6" spans="1:5" x14ac:dyDescent="0.25">
      <c r="A6" s="151" t="s">
        <v>186</v>
      </c>
      <c r="B6" s="163" t="s">
        <v>210</v>
      </c>
      <c r="C6" s="163"/>
      <c r="D6" s="163"/>
      <c r="E6" s="164"/>
    </row>
    <row r="7" spans="1:5" x14ac:dyDescent="0.25">
      <c r="A7" s="151" t="s">
        <v>212</v>
      </c>
      <c r="B7" s="163" t="s">
        <v>211</v>
      </c>
      <c r="C7" s="163"/>
      <c r="D7" s="163"/>
      <c r="E7" s="164"/>
    </row>
    <row r="8" spans="1:5" ht="28.5" customHeight="1" x14ac:dyDescent="0.25">
      <c r="A8" s="151" t="s">
        <v>187</v>
      </c>
      <c r="B8" s="168" t="s">
        <v>229</v>
      </c>
      <c r="C8" s="163"/>
      <c r="D8" s="163"/>
      <c r="E8" s="164"/>
    </row>
    <row r="9" spans="1:5" ht="40.5" customHeight="1" x14ac:dyDescent="0.25">
      <c r="A9" s="151" t="s">
        <v>188</v>
      </c>
      <c r="B9" s="168" t="s">
        <v>230</v>
      </c>
      <c r="C9" s="168"/>
      <c r="D9" s="168"/>
      <c r="E9" s="169"/>
    </row>
    <row r="10" spans="1:5" ht="25.5" customHeight="1" x14ac:dyDescent="0.25">
      <c r="A10" s="151" t="s">
        <v>189</v>
      </c>
      <c r="B10" s="168" t="s">
        <v>214</v>
      </c>
      <c r="C10" s="163"/>
      <c r="D10" s="163"/>
      <c r="E10" s="164"/>
    </row>
    <row r="11" spans="1:5" ht="25.5" customHeight="1" x14ac:dyDescent="0.25">
      <c r="A11" s="153" t="s">
        <v>213</v>
      </c>
      <c r="B11" s="170" t="s">
        <v>232</v>
      </c>
      <c r="C11" s="171"/>
      <c r="D11" s="171"/>
      <c r="E11" s="172"/>
    </row>
    <row r="12" spans="1:5" ht="23.25" customHeight="1" x14ac:dyDescent="0.25">
      <c r="A12" s="155" t="s">
        <v>227</v>
      </c>
      <c r="B12" s="168" t="s">
        <v>231</v>
      </c>
      <c r="C12" s="163"/>
      <c r="D12" s="163"/>
      <c r="E12" s="164"/>
    </row>
    <row r="13" spans="1:5" x14ac:dyDescent="0.25">
      <c r="A13" s="155" t="s">
        <v>228</v>
      </c>
      <c r="B13" s="163" t="s">
        <v>190</v>
      </c>
      <c r="C13" s="163"/>
      <c r="D13" s="163"/>
      <c r="E13" s="164"/>
    </row>
    <row r="14" spans="1:5" ht="60.75" customHeight="1" thickBot="1" x14ac:dyDescent="0.3">
      <c r="A14" s="156"/>
      <c r="B14" s="165" t="s">
        <v>201</v>
      </c>
      <c r="C14" s="166"/>
      <c r="D14" s="166"/>
      <c r="E14" s="167"/>
    </row>
  </sheetData>
  <sheetProtection algorithmName="SHA-512" hashValue="L967cZgGChiYM4br3beA3fk+BINqZvaM+XfzcaAqZt0sIdtohqrkvI1/xLX+v5PXe4H4oCwY6DiiWbF2hmH7Kw==" saltValue="guWbZodzP94aAYSHW4w9kw==" spinCount="100000" sheet="1" objects="1" scenarios="1" selectLockedCells="1"/>
  <mergeCells count="11">
    <mergeCell ref="B4:E4"/>
    <mergeCell ref="B13:E13"/>
    <mergeCell ref="B14:E14"/>
    <mergeCell ref="B5:E5"/>
    <mergeCell ref="B8:E8"/>
    <mergeCell ref="B9:E9"/>
    <mergeCell ref="B10:E10"/>
    <mergeCell ref="B12:E12"/>
    <mergeCell ref="B6:E6"/>
    <mergeCell ref="B7:E7"/>
    <mergeCell ref="B11:E11"/>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3"/>
  <sheetViews>
    <sheetView zoomScaleNormal="100" workbookViewId="0">
      <selection activeCell="B11" sqref="B11"/>
    </sheetView>
  </sheetViews>
  <sheetFormatPr defaultRowHeight="15" x14ac:dyDescent="0.25"/>
  <cols>
    <col min="1" max="1" width="34.140625" style="1" customWidth="1"/>
    <col min="2" max="2" width="60" style="1" customWidth="1"/>
    <col min="3" max="3" width="13.140625" style="1" customWidth="1"/>
    <col min="4" max="16384" width="9.140625" style="1"/>
  </cols>
  <sheetData>
    <row r="1" spans="1:6" ht="15.75" thickBot="1" x14ac:dyDescent="0.3"/>
    <row r="2" spans="1:6" ht="33" customHeight="1" x14ac:dyDescent="0.25">
      <c r="A2" s="2" t="s">
        <v>0</v>
      </c>
      <c r="B2" s="3"/>
      <c r="C2" s="4"/>
      <c r="D2" s="4"/>
      <c r="E2" s="5"/>
    </row>
    <row r="3" spans="1:6" ht="33" customHeight="1" x14ac:dyDescent="0.3">
      <c r="A3" s="6" t="s">
        <v>1</v>
      </c>
      <c r="B3" s="15" t="s">
        <v>208</v>
      </c>
      <c r="C3" s="7"/>
      <c r="D3" s="7"/>
      <c r="E3" s="8"/>
    </row>
    <row r="4" spans="1:6" ht="33" customHeight="1" thickBot="1" x14ac:dyDescent="0.3">
      <c r="A4" s="9" t="s">
        <v>215</v>
      </c>
      <c r="B4" s="10"/>
      <c r="C4" s="11"/>
      <c r="D4" s="11"/>
      <c r="E4" s="12"/>
    </row>
    <row r="5" spans="1:6" x14ac:dyDescent="0.25">
      <c r="A5" s="13"/>
      <c r="B5" s="14"/>
      <c r="C5" s="14"/>
      <c r="D5" s="14"/>
      <c r="E5" s="14"/>
      <c r="F5" s="14"/>
    </row>
    <row r="10" spans="1:6" ht="30.75" customHeight="1" x14ac:dyDescent="0.25"/>
    <row r="11" spans="1:6" ht="30" customHeight="1" x14ac:dyDescent="0.25"/>
    <row r="12" spans="1:6" ht="31.5" customHeight="1" x14ac:dyDescent="0.25"/>
    <row r="13" spans="1:6" ht="27" customHeight="1" x14ac:dyDescent="0.25"/>
  </sheetData>
  <sheetProtection selectLockedCells="1"/>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9"/>
  <sheetViews>
    <sheetView zoomScale="115" zoomScaleNormal="115" workbookViewId="0">
      <selection activeCell="F7" sqref="F7"/>
    </sheetView>
  </sheetViews>
  <sheetFormatPr defaultRowHeight="15" x14ac:dyDescent="0.25"/>
  <cols>
    <col min="1" max="1" width="34.140625" style="1" customWidth="1"/>
    <col min="2" max="2" width="60" style="1" customWidth="1"/>
    <col min="3" max="3" width="13.140625" style="1" customWidth="1"/>
    <col min="4" max="4" width="9.140625" style="1"/>
    <col min="5" max="5" width="26" style="1" customWidth="1"/>
    <col min="6" max="16384" width="9.140625" style="1"/>
  </cols>
  <sheetData>
    <row r="1" spans="1:7" ht="15.75" thickBot="1" x14ac:dyDescent="0.3"/>
    <row r="2" spans="1:7" ht="51" customHeight="1" x14ac:dyDescent="0.25">
      <c r="A2" s="179" t="s">
        <v>0</v>
      </c>
      <c r="B2" s="180"/>
      <c r="C2" s="136"/>
      <c r="D2" s="136"/>
      <c r="E2" s="93"/>
    </row>
    <row r="3" spans="1:7" ht="45" customHeight="1" x14ac:dyDescent="0.25">
      <c r="A3" s="181" t="s">
        <v>216</v>
      </c>
      <c r="B3" s="182"/>
      <c r="C3" s="149"/>
      <c r="D3" s="149"/>
      <c r="E3" s="150"/>
    </row>
    <row r="4" spans="1:7" x14ac:dyDescent="0.25">
      <c r="A4" s="46" t="s">
        <v>86</v>
      </c>
      <c r="B4" s="161" t="s">
        <v>87</v>
      </c>
      <c r="C4" s="161"/>
      <c r="D4" s="161"/>
      <c r="E4" s="162"/>
    </row>
    <row r="5" spans="1:7" ht="26.25" customHeight="1" x14ac:dyDescent="0.25">
      <c r="A5" s="159" t="s">
        <v>61</v>
      </c>
      <c r="B5" s="173" t="s">
        <v>202</v>
      </c>
      <c r="C5" s="173"/>
      <c r="D5" s="173"/>
      <c r="E5" s="174"/>
    </row>
    <row r="6" spans="1:7" ht="24.75" customHeight="1" x14ac:dyDescent="0.25">
      <c r="A6" s="159" t="s">
        <v>194</v>
      </c>
      <c r="B6" s="173" t="s">
        <v>203</v>
      </c>
      <c r="C6" s="173"/>
      <c r="D6" s="173"/>
      <c r="E6" s="174"/>
    </row>
    <row r="7" spans="1:7" x14ac:dyDescent="0.25">
      <c r="A7" s="159" t="s">
        <v>56</v>
      </c>
      <c r="B7" s="173" t="s">
        <v>195</v>
      </c>
      <c r="C7" s="173"/>
      <c r="D7" s="173"/>
      <c r="E7" s="174"/>
    </row>
    <row r="8" spans="1:7" x14ac:dyDescent="0.25">
      <c r="A8" s="159" t="s">
        <v>57</v>
      </c>
      <c r="B8" s="173" t="s">
        <v>192</v>
      </c>
      <c r="C8" s="173"/>
      <c r="D8" s="173"/>
      <c r="E8" s="174"/>
    </row>
    <row r="9" spans="1:7" ht="24" x14ac:dyDescent="0.25">
      <c r="A9" s="159" t="s">
        <v>69</v>
      </c>
      <c r="B9" s="177" t="s">
        <v>205</v>
      </c>
      <c r="C9" s="177"/>
      <c r="D9" s="177"/>
      <c r="E9" s="178"/>
    </row>
    <row r="10" spans="1:7" ht="24" x14ac:dyDescent="0.25">
      <c r="A10" s="159" t="s">
        <v>68</v>
      </c>
      <c r="B10" s="177" t="s">
        <v>205</v>
      </c>
      <c r="C10" s="177"/>
      <c r="D10" s="177"/>
      <c r="E10" s="178"/>
      <c r="G10" s="157"/>
    </row>
    <row r="11" spans="1:7" x14ac:dyDescent="0.25">
      <c r="A11" s="159" t="s">
        <v>65</v>
      </c>
      <c r="B11" s="173" t="s">
        <v>84</v>
      </c>
      <c r="C11" s="173"/>
      <c r="D11" s="173"/>
      <c r="E11" s="174"/>
    </row>
    <row r="12" spans="1:7" ht="30" customHeight="1" x14ac:dyDescent="0.25">
      <c r="A12" s="159" t="s">
        <v>60</v>
      </c>
      <c r="B12" s="173" t="s">
        <v>207</v>
      </c>
      <c r="C12" s="173"/>
      <c r="D12" s="173"/>
      <c r="E12" s="174"/>
    </row>
    <row r="13" spans="1:7" x14ac:dyDescent="0.25">
      <c r="A13" s="159" t="s">
        <v>169</v>
      </c>
      <c r="B13" s="173" t="s">
        <v>168</v>
      </c>
      <c r="C13" s="173"/>
      <c r="D13" s="173"/>
      <c r="E13" s="174"/>
    </row>
    <row r="14" spans="1:7" x14ac:dyDescent="0.25">
      <c r="A14" s="159" t="s">
        <v>67</v>
      </c>
      <c r="B14" s="173" t="s">
        <v>193</v>
      </c>
      <c r="C14" s="173"/>
      <c r="D14" s="173"/>
      <c r="E14" s="174"/>
    </row>
    <row r="15" spans="1:7" ht="24" customHeight="1" x14ac:dyDescent="0.25">
      <c r="A15" s="159" t="s">
        <v>200</v>
      </c>
      <c r="B15" s="173" t="s">
        <v>196</v>
      </c>
      <c r="C15" s="173"/>
      <c r="D15" s="173"/>
      <c r="E15" s="174"/>
    </row>
    <row r="16" spans="1:7" ht="27.75" customHeight="1" x14ac:dyDescent="0.25">
      <c r="A16" s="159" t="s">
        <v>174</v>
      </c>
      <c r="B16" s="173" t="s">
        <v>175</v>
      </c>
      <c r="C16" s="173"/>
      <c r="D16" s="173"/>
      <c r="E16" s="174"/>
    </row>
    <row r="17" spans="1:5" ht="24" x14ac:dyDescent="0.25">
      <c r="A17" s="159" t="s">
        <v>64</v>
      </c>
      <c r="B17" s="173" t="s">
        <v>197</v>
      </c>
      <c r="C17" s="173"/>
      <c r="D17" s="173"/>
      <c r="E17" s="174"/>
    </row>
    <row r="18" spans="1:5" ht="15.75" thickBot="1" x14ac:dyDescent="0.3">
      <c r="A18" s="160" t="s">
        <v>199</v>
      </c>
      <c r="B18" s="175" t="s">
        <v>85</v>
      </c>
      <c r="C18" s="175"/>
      <c r="D18" s="175"/>
      <c r="E18" s="176"/>
    </row>
    <row r="19" spans="1:5" x14ac:dyDescent="0.25">
      <c r="A19" s="158"/>
      <c r="B19" s="158"/>
      <c r="C19" s="158"/>
      <c r="D19" s="158"/>
      <c r="E19" s="158"/>
    </row>
    <row r="20" spans="1:5" x14ac:dyDescent="0.25">
      <c r="A20" s="158"/>
      <c r="B20" s="158"/>
      <c r="C20" s="158"/>
      <c r="D20" s="158"/>
      <c r="E20" s="158"/>
    </row>
    <row r="21" spans="1:5" x14ac:dyDescent="0.25">
      <c r="A21" s="158"/>
      <c r="B21" s="158"/>
      <c r="C21" s="158"/>
      <c r="D21" s="158"/>
      <c r="E21" s="158"/>
    </row>
    <row r="22" spans="1:5" x14ac:dyDescent="0.25">
      <c r="A22" s="158"/>
      <c r="B22" s="158"/>
      <c r="C22" s="158"/>
      <c r="D22" s="158"/>
      <c r="E22" s="158"/>
    </row>
    <row r="23" spans="1:5" x14ac:dyDescent="0.25">
      <c r="A23" s="158"/>
      <c r="B23" s="158"/>
      <c r="C23" s="158"/>
      <c r="D23" s="158"/>
      <c r="E23" s="158"/>
    </row>
    <row r="24" spans="1:5" x14ac:dyDescent="0.25">
      <c r="A24" s="158"/>
      <c r="B24" s="158"/>
      <c r="C24" s="158"/>
      <c r="D24" s="158"/>
      <c r="E24" s="158"/>
    </row>
    <row r="25" spans="1:5" x14ac:dyDescent="0.25">
      <c r="A25" s="158"/>
      <c r="B25" s="158"/>
      <c r="C25" s="158"/>
      <c r="D25" s="158"/>
      <c r="E25" s="158"/>
    </row>
    <row r="26" spans="1:5" x14ac:dyDescent="0.25">
      <c r="A26" s="158"/>
      <c r="B26" s="158"/>
      <c r="C26" s="158"/>
      <c r="D26" s="158"/>
      <c r="E26" s="158"/>
    </row>
    <row r="27" spans="1:5" x14ac:dyDescent="0.25">
      <c r="A27" s="158"/>
      <c r="B27" s="158"/>
      <c r="C27" s="158"/>
      <c r="D27" s="158"/>
      <c r="E27" s="158"/>
    </row>
    <row r="28" spans="1:5" x14ac:dyDescent="0.25">
      <c r="A28" s="158"/>
      <c r="B28" s="158"/>
      <c r="C28" s="158"/>
      <c r="D28" s="158"/>
      <c r="E28" s="158"/>
    </row>
    <row r="29" spans="1:5" x14ac:dyDescent="0.25">
      <c r="A29" s="158"/>
      <c r="B29" s="158"/>
      <c r="C29" s="158"/>
      <c r="D29" s="158"/>
      <c r="E29" s="158"/>
    </row>
  </sheetData>
  <sheetProtection algorithmName="SHA-512" hashValue="xqad6vWrUvqtNl8hm+0mRHQ5P+VfT1PCQ9cg7gNicMC9rzs2o84irobdgkGRZjIOkJnSkCMuTvf4rRjUHDAGOA==" saltValue="FFPwPYRVUjJwbuJ84TXU0g==" spinCount="100000" sheet="1" objects="1" scenarios="1" selectLockedCells="1"/>
  <mergeCells count="17">
    <mergeCell ref="A2:B2"/>
    <mergeCell ref="A3:B3"/>
    <mergeCell ref="B4:E4"/>
    <mergeCell ref="B10:E10"/>
    <mergeCell ref="B8:E8"/>
    <mergeCell ref="B6:E6"/>
    <mergeCell ref="B7:E7"/>
    <mergeCell ref="B5:E5"/>
    <mergeCell ref="B13:E13"/>
    <mergeCell ref="B16:E16"/>
    <mergeCell ref="B11:E11"/>
    <mergeCell ref="B18:E18"/>
    <mergeCell ref="B9:E9"/>
    <mergeCell ref="B14:E14"/>
    <mergeCell ref="B15:E15"/>
    <mergeCell ref="B17:E17"/>
    <mergeCell ref="B12:E12"/>
  </mergeCells>
  <pageMargins left="0.70866141732283472" right="0.70866141732283472" top="0.74803149606299213" bottom="0.74803149606299213" header="0.31496062992125984" footer="0.31496062992125984"/>
  <pageSetup paperSize="9" scale="9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2"/>
  <sheetViews>
    <sheetView workbookViewId="0">
      <selection activeCell="F10" sqref="F10"/>
    </sheetView>
  </sheetViews>
  <sheetFormatPr defaultRowHeight="15" x14ac:dyDescent="0.25"/>
  <cols>
    <col min="1" max="1" width="27.5703125" style="1" customWidth="1"/>
    <col min="2" max="2" width="26.140625" style="1" customWidth="1"/>
    <col min="3" max="3" width="20.85546875" style="1" customWidth="1"/>
    <col min="4" max="4" width="33.85546875" style="1" customWidth="1"/>
    <col min="5" max="5" width="10.42578125" style="1" bestFit="1" customWidth="1"/>
    <col min="6" max="6" width="12.42578125" style="1" customWidth="1"/>
    <col min="7" max="16384" width="9.140625" style="1"/>
  </cols>
  <sheetData>
    <row r="1" spans="1:4" ht="18.75" x14ac:dyDescent="0.3">
      <c r="A1" s="183" t="s">
        <v>0</v>
      </c>
      <c r="B1" s="184"/>
      <c r="C1" s="184"/>
      <c r="D1" s="185"/>
    </row>
    <row r="2" spans="1:4" x14ac:dyDescent="0.25">
      <c r="A2" s="16" t="s">
        <v>1</v>
      </c>
      <c r="B2" s="189" t="str">
        <f>Voorblad!$B$3</f>
        <v>Invullen op 'voorblad'</v>
      </c>
      <c r="C2" s="189"/>
      <c r="D2" s="17"/>
    </row>
    <row r="3" spans="1:4" x14ac:dyDescent="0.25">
      <c r="A3" s="18"/>
      <c r="B3" s="19"/>
      <c r="C3" s="19"/>
      <c r="D3" s="20"/>
    </row>
    <row r="4" spans="1:4" ht="48.75" customHeight="1" x14ac:dyDescent="0.25">
      <c r="A4" s="186" t="s">
        <v>55</v>
      </c>
      <c r="B4" s="187"/>
      <c r="C4" s="187"/>
      <c r="D4" s="188"/>
    </row>
    <row r="5" spans="1:4" ht="48.75" customHeight="1" x14ac:dyDescent="0.25">
      <c r="A5" s="21" t="str">
        <f>Prijzen!U6</f>
        <v>CBS Categorie</v>
      </c>
      <c r="B5" s="22" t="str">
        <f>Prijzen!V6</f>
        <v>Totaal leasetarief per CBS Categorie
per maand incl. BTW</v>
      </c>
      <c r="C5" s="22" t="s">
        <v>79</v>
      </c>
      <c r="D5" s="23" t="s">
        <v>80</v>
      </c>
    </row>
    <row r="6" spans="1:4" ht="24.75" customHeight="1" x14ac:dyDescent="0.25">
      <c r="A6" s="24" t="s">
        <v>7</v>
      </c>
      <c r="B6" s="25">
        <f>Prijzen!V7</f>
        <v>0</v>
      </c>
      <c r="C6" s="26">
        <v>0.5</v>
      </c>
      <c r="D6" s="27">
        <f>B6*C6</f>
        <v>0</v>
      </c>
    </row>
    <row r="7" spans="1:4" ht="24.75" customHeight="1" x14ac:dyDescent="0.25">
      <c r="A7" s="28" t="s">
        <v>8</v>
      </c>
      <c r="B7" s="25">
        <f>Prijzen!V8</f>
        <v>0</v>
      </c>
      <c r="C7" s="26">
        <v>0.1</v>
      </c>
      <c r="D7" s="27">
        <f t="shared" ref="D7:D11" si="0">B7*C7</f>
        <v>0</v>
      </c>
    </row>
    <row r="8" spans="1:4" ht="24.75" customHeight="1" x14ac:dyDescent="0.25">
      <c r="A8" s="24" t="s">
        <v>9</v>
      </c>
      <c r="B8" s="25">
        <f>Prijzen!V9</f>
        <v>0</v>
      </c>
      <c r="C8" s="26">
        <v>0.22</v>
      </c>
      <c r="D8" s="27">
        <f t="shared" si="0"/>
        <v>0</v>
      </c>
    </row>
    <row r="9" spans="1:4" ht="24.75" customHeight="1" x14ac:dyDescent="0.25">
      <c r="A9" s="28" t="s">
        <v>10</v>
      </c>
      <c r="B9" s="25">
        <f>Prijzen!V14</f>
        <v>0</v>
      </c>
      <c r="C9" s="26">
        <v>0.11</v>
      </c>
      <c r="D9" s="27">
        <f t="shared" si="0"/>
        <v>0</v>
      </c>
    </row>
    <row r="10" spans="1:4" ht="24.75" customHeight="1" x14ac:dyDescent="0.25">
      <c r="A10" s="24" t="s">
        <v>11</v>
      </c>
      <c r="B10" s="25">
        <f>Prijzen!V18</f>
        <v>0</v>
      </c>
      <c r="C10" s="26">
        <v>0.05</v>
      </c>
      <c r="D10" s="27">
        <f t="shared" si="0"/>
        <v>0</v>
      </c>
    </row>
    <row r="11" spans="1:4" ht="24.75" customHeight="1" x14ac:dyDescent="0.25">
      <c r="A11" s="28" t="s">
        <v>12</v>
      </c>
      <c r="B11" s="25">
        <f>Prijzen!V21</f>
        <v>0</v>
      </c>
      <c r="C11" s="26">
        <v>0.02</v>
      </c>
      <c r="D11" s="27">
        <f t="shared" si="0"/>
        <v>0</v>
      </c>
    </row>
    <row r="12" spans="1:4" ht="40.5" customHeight="1" thickBot="1" x14ac:dyDescent="0.3">
      <c r="A12" s="29"/>
      <c r="B12" s="30"/>
      <c r="C12" s="33" t="s">
        <v>204</v>
      </c>
      <c r="D12" s="31">
        <f>SUM(D6:D11)</f>
        <v>0</v>
      </c>
    </row>
  </sheetData>
  <sheetProtection algorithmName="SHA-512" hashValue="9jSNdocajNZ4MwIv9JCYe+dedgdFysuiVvRifJfUff+EqJhS6HEnUSZEGJtAxiwGRtv4NrH0t2vlW5a86RAPGg==" saltValue="aVUipaJI2Ze5V4KzmrIIrw==" spinCount="100000" sheet="1" objects="1" scenarios="1"/>
  <mergeCells count="3">
    <mergeCell ref="A1:D1"/>
    <mergeCell ref="A4:D4"/>
    <mergeCell ref="B2:C2"/>
  </mergeCells>
  <pageMargins left="0.70866141732283472" right="0.70866141732283472" top="0.74803149606299213" bottom="0.7480314960629921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4"/>
  <sheetViews>
    <sheetView topLeftCell="H1" zoomScale="70" zoomScaleNormal="70" workbookViewId="0">
      <selection activeCell="O21" sqref="O21"/>
    </sheetView>
  </sheetViews>
  <sheetFormatPr defaultRowHeight="15" x14ac:dyDescent="0.25"/>
  <cols>
    <col min="1" max="1" width="20.42578125" style="1" customWidth="1"/>
    <col min="2" max="2" width="13.28515625" style="1" customWidth="1"/>
    <col min="3" max="3" width="12.85546875" style="1" customWidth="1"/>
    <col min="4" max="4" width="9.140625" style="1"/>
    <col min="5" max="5" width="43.42578125" style="1" bestFit="1" customWidth="1"/>
    <col min="6" max="6" width="34.42578125" style="1" customWidth="1"/>
    <col min="7" max="7" width="15.5703125" style="1" customWidth="1"/>
    <col min="8" max="8" width="14.7109375" style="1" customWidth="1"/>
    <col min="9" max="9" width="15.28515625" style="1" customWidth="1"/>
    <col min="10" max="10" width="19.5703125" style="1" customWidth="1"/>
    <col min="11" max="11" width="28.28515625" style="1" customWidth="1"/>
    <col min="12" max="12" width="26.28515625" style="1" customWidth="1"/>
    <col min="13" max="13" width="19.5703125" style="1" customWidth="1"/>
    <col min="14" max="15" width="14.42578125" style="1" customWidth="1"/>
    <col min="16" max="16" width="23.85546875" style="1" customWidth="1"/>
    <col min="17" max="17" width="26.85546875" style="1" customWidth="1"/>
    <col min="18" max="18" width="35" style="1" customWidth="1"/>
    <col min="19" max="19" width="29.140625" style="1" customWidth="1"/>
    <col min="20" max="20" width="24.140625" style="1" customWidth="1"/>
    <col min="21" max="21" width="21.28515625" style="1" customWidth="1"/>
    <col min="22" max="22" width="37" style="1" customWidth="1"/>
    <col min="23" max="16384" width="9.140625" style="1"/>
  </cols>
  <sheetData>
    <row r="1" spans="1:22" ht="27.75" customHeight="1" x14ac:dyDescent="0.3">
      <c r="A1" s="42" t="s">
        <v>0</v>
      </c>
      <c r="B1" s="43"/>
      <c r="C1" s="43"/>
      <c r="D1" s="43"/>
      <c r="E1" s="44"/>
      <c r="F1" s="45"/>
      <c r="G1" s="45"/>
      <c r="H1" s="45"/>
      <c r="I1" s="45"/>
      <c r="J1" s="45"/>
      <c r="K1" s="45"/>
      <c r="L1" s="45"/>
      <c r="M1" s="45"/>
      <c r="N1" s="45"/>
      <c r="O1" s="45"/>
      <c r="P1" s="45"/>
      <c r="Q1" s="45"/>
      <c r="R1" s="45"/>
      <c r="S1" s="45"/>
      <c r="T1" s="45"/>
      <c r="U1" s="45"/>
      <c r="V1" s="72"/>
    </row>
    <row r="2" spans="1:22" ht="20.25" customHeight="1" x14ac:dyDescent="0.25">
      <c r="A2" s="46" t="s">
        <v>1</v>
      </c>
      <c r="B2" s="190" t="str">
        <f>Voorblad!$B$3</f>
        <v>Invullen op 'voorblad'</v>
      </c>
      <c r="C2" s="191"/>
      <c r="D2" s="191"/>
      <c r="E2" s="192"/>
      <c r="F2" s="47"/>
      <c r="G2" s="47"/>
      <c r="H2" s="47"/>
      <c r="I2" s="47"/>
      <c r="J2" s="47"/>
      <c r="K2" s="47"/>
      <c r="L2" s="47"/>
      <c r="M2" s="47"/>
      <c r="N2" s="19"/>
      <c r="O2" s="19"/>
      <c r="P2" s="19"/>
      <c r="Q2" s="19"/>
      <c r="R2" s="19"/>
      <c r="S2" s="19"/>
      <c r="T2" s="19"/>
      <c r="U2" s="19"/>
      <c r="V2" s="20"/>
    </row>
    <row r="3" spans="1:22" x14ac:dyDescent="0.25">
      <c r="A3" s="18"/>
      <c r="B3" s="19"/>
      <c r="C3" s="19"/>
      <c r="D3" s="19"/>
      <c r="E3" s="48"/>
      <c r="F3" s="19"/>
      <c r="G3" s="19"/>
      <c r="H3" s="19"/>
      <c r="I3" s="19"/>
      <c r="J3" s="19"/>
      <c r="K3" s="19"/>
      <c r="L3" s="19"/>
      <c r="M3" s="19"/>
      <c r="N3" s="19"/>
      <c r="O3" s="19"/>
      <c r="P3" s="19"/>
      <c r="Q3" s="19"/>
      <c r="R3" s="19"/>
      <c r="S3" s="19"/>
      <c r="T3" s="19"/>
      <c r="U3" s="19"/>
      <c r="V3" s="20"/>
    </row>
    <row r="4" spans="1:22" ht="48.75" customHeight="1" thickBot="1" x14ac:dyDescent="0.3">
      <c r="A4" s="49" t="s">
        <v>54</v>
      </c>
      <c r="B4" s="50"/>
      <c r="C4" s="50"/>
      <c r="D4" s="50"/>
      <c r="E4" s="51"/>
      <c r="F4" s="52"/>
      <c r="G4" s="52"/>
      <c r="H4" s="52"/>
      <c r="I4" s="52"/>
      <c r="J4" s="52"/>
      <c r="K4" s="52"/>
      <c r="L4" s="52"/>
      <c r="M4" s="52"/>
      <c r="N4" s="52"/>
      <c r="O4" s="52"/>
      <c r="P4" s="52"/>
      <c r="Q4" s="19"/>
      <c r="R4" s="19"/>
      <c r="S4" s="19"/>
      <c r="T4" s="19"/>
      <c r="U4" s="19"/>
      <c r="V4" s="20"/>
    </row>
    <row r="5" spans="1:22" ht="48.75" customHeight="1" x14ac:dyDescent="0.25">
      <c r="A5" s="204" t="s">
        <v>70</v>
      </c>
      <c r="B5" s="205"/>
      <c r="C5" s="205"/>
      <c r="D5" s="205"/>
      <c r="E5" s="205"/>
      <c r="F5" s="206"/>
      <c r="G5" s="206"/>
      <c r="H5" s="207"/>
      <c r="I5" s="210" t="s">
        <v>71</v>
      </c>
      <c r="J5" s="211"/>
      <c r="K5" s="211"/>
      <c r="L5" s="211"/>
      <c r="M5" s="212"/>
      <c r="N5" s="213" t="s">
        <v>73</v>
      </c>
      <c r="O5" s="214"/>
      <c r="P5" s="214"/>
      <c r="Q5" s="214"/>
      <c r="R5" s="215"/>
      <c r="S5" s="216" t="s">
        <v>72</v>
      </c>
      <c r="T5" s="217" t="s">
        <v>78</v>
      </c>
      <c r="U5" s="214"/>
      <c r="V5" s="215"/>
    </row>
    <row r="6" spans="1:22" ht="140.25" customHeight="1" thickBot="1" x14ac:dyDescent="0.3">
      <c r="A6" s="53" t="s">
        <v>2</v>
      </c>
      <c r="B6" s="54" t="s">
        <v>3</v>
      </c>
      <c r="C6" s="54" t="s">
        <v>6</v>
      </c>
      <c r="D6" s="54" t="s">
        <v>4</v>
      </c>
      <c r="E6" s="54" t="s">
        <v>20</v>
      </c>
      <c r="F6" s="54" t="s">
        <v>51</v>
      </c>
      <c r="G6" s="55" t="s">
        <v>59</v>
      </c>
      <c r="H6" s="56" t="s">
        <v>5</v>
      </c>
      <c r="I6" s="53" t="s">
        <v>238</v>
      </c>
      <c r="J6" s="54" t="s">
        <v>57</v>
      </c>
      <c r="K6" s="54" t="s">
        <v>183</v>
      </c>
      <c r="L6" s="54" t="s">
        <v>69</v>
      </c>
      <c r="M6" s="56" t="s">
        <v>58</v>
      </c>
      <c r="N6" s="53" t="s">
        <v>62</v>
      </c>
      <c r="O6" s="54" t="s">
        <v>63</v>
      </c>
      <c r="P6" s="54" t="s">
        <v>236</v>
      </c>
      <c r="Q6" s="56" t="s">
        <v>239</v>
      </c>
      <c r="R6" s="88" t="s">
        <v>237</v>
      </c>
      <c r="S6" s="89" t="s">
        <v>74</v>
      </c>
      <c r="T6" s="53" t="s">
        <v>77</v>
      </c>
      <c r="U6" s="54" t="s">
        <v>75</v>
      </c>
      <c r="V6" s="56" t="s">
        <v>76</v>
      </c>
    </row>
    <row r="7" spans="1:22" ht="81.75" customHeight="1" x14ac:dyDescent="0.25">
      <c r="A7" s="57" t="s">
        <v>7</v>
      </c>
      <c r="B7" s="58" t="s">
        <v>19</v>
      </c>
      <c r="C7" s="58" t="s">
        <v>13</v>
      </c>
      <c r="D7" s="58" t="s">
        <v>14</v>
      </c>
      <c r="E7" s="58" t="s">
        <v>21</v>
      </c>
      <c r="F7" s="59" t="s">
        <v>198</v>
      </c>
      <c r="G7" s="60">
        <v>25000</v>
      </c>
      <c r="H7" s="61">
        <v>84</v>
      </c>
      <c r="I7" s="34"/>
      <c r="J7" s="85">
        <v>24952</v>
      </c>
      <c r="K7" s="218">
        <v>2495.1999999999998</v>
      </c>
      <c r="L7" s="84"/>
      <c r="M7" s="85">
        <f>J7-K7-L7</f>
        <v>22456.799999999999</v>
      </c>
      <c r="N7" s="35"/>
      <c r="O7" s="35"/>
      <c r="P7" s="35"/>
      <c r="Q7" s="35"/>
      <c r="R7" s="84"/>
      <c r="S7" s="73">
        <f>'Var. kosten meetauto'!B28</f>
        <v>0</v>
      </c>
      <c r="T7" s="74">
        <f>SUM(N7:S7)</f>
        <v>0</v>
      </c>
      <c r="U7" s="78" t="s">
        <v>7</v>
      </c>
      <c r="V7" s="79">
        <f>T7</f>
        <v>0</v>
      </c>
    </row>
    <row r="8" spans="1:22" x14ac:dyDescent="0.25">
      <c r="A8" s="62" t="s">
        <v>8</v>
      </c>
      <c r="B8" s="152" t="s">
        <v>52</v>
      </c>
      <c r="C8" s="152" t="s">
        <v>13</v>
      </c>
      <c r="D8" s="152">
        <v>208</v>
      </c>
      <c r="E8" s="152" t="s">
        <v>28</v>
      </c>
      <c r="F8" s="154" t="s">
        <v>206</v>
      </c>
      <c r="G8" s="63">
        <v>25000</v>
      </c>
      <c r="H8" s="64">
        <v>84</v>
      </c>
      <c r="I8" s="36"/>
      <c r="J8" s="86">
        <v>20530</v>
      </c>
      <c r="K8" s="37"/>
      <c r="L8" s="37"/>
      <c r="M8" s="86">
        <f t="shared" ref="M8:M23" si="0">J8-K8-L8</f>
        <v>20530</v>
      </c>
      <c r="N8" s="37"/>
      <c r="O8" s="37"/>
      <c r="P8" s="37"/>
      <c r="Q8" s="37"/>
      <c r="R8" s="37"/>
      <c r="S8" s="73">
        <f>'Var. kosten poolauto'!B24</f>
        <v>0</v>
      </c>
      <c r="T8" s="75">
        <f t="shared" ref="T8:T23" si="1">SUM(N8:S8)</f>
        <v>0</v>
      </c>
      <c r="U8" s="76" t="s">
        <v>8</v>
      </c>
      <c r="V8" s="77">
        <f>T8</f>
        <v>0</v>
      </c>
    </row>
    <row r="9" spans="1:22" x14ac:dyDescent="0.25">
      <c r="A9" s="65" t="s">
        <v>9</v>
      </c>
      <c r="B9" s="152" t="s">
        <v>52</v>
      </c>
      <c r="C9" s="152" t="s">
        <v>30</v>
      </c>
      <c r="D9" s="152" t="s">
        <v>37</v>
      </c>
      <c r="E9" s="152" t="s">
        <v>22</v>
      </c>
      <c r="F9" s="152"/>
      <c r="G9" s="66">
        <v>35000</v>
      </c>
      <c r="H9" s="67">
        <v>48</v>
      </c>
      <c r="I9" s="36"/>
      <c r="J9" s="86">
        <v>31150</v>
      </c>
      <c r="K9" s="37"/>
      <c r="L9" s="37"/>
      <c r="M9" s="86">
        <f t="shared" si="0"/>
        <v>31150</v>
      </c>
      <c r="N9" s="37"/>
      <c r="O9" s="37"/>
      <c r="P9" s="37"/>
      <c r="Q9" s="37"/>
      <c r="R9" s="82"/>
      <c r="S9" s="73">
        <f>'Var. kosten pers. auto '!$B$24</f>
        <v>0</v>
      </c>
      <c r="T9" s="75">
        <f t="shared" si="1"/>
        <v>0</v>
      </c>
      <c r="U9" s="197" t="s">
        <v>9</v>
      </c>
      <c r="V9" s="193">
        <f>SUM(T9:T13)</f>
        <v>0</v>
      </c>
    </row>
    <row r="10" spans="1:22" x14ac:dyDescent="0.25">
      <c r="A10" s="65" t="s">
        <v>9</v>
      </c>
      <c r="B10" s="152" t="s">
        <v>52</v>
      </c>
      <c r="C10" s="152" t="s">
        <v>42</v>
      </c>
      <c r="D10" s="152" t="s">
        <v>41</v>
      </c>
      <c r="E10" s="152" t="s">
        <v>24</v>
      </c>
      <c r="F10" s="152"/>
      <c r="G10" s="66">
        <v>35000</v>
      </c>
      <c r="H10" s="67">
        <v>48</v>
      </c>
      <c r="I10" s="36"/>
      <c r="J10" s="86">
        <v>37490</v>
      </c>
      <c r="K10" s="37"/>
      <c r="L10" s="37"/>
      <c r="M10" s="86">
        <f t="shared" si="0"/>
        <v>37490</v>
      </c>
      <c r="N10" s="37"/>
      <c r="O10" s="37"/>
      <c r="P10" s="37"/>
      <c r="Q10" s="37"/>
      <c r="R10" s="82"/>
      <c r="S10" s="73">
        <f>'Var. kosten pers. auto '!$B$24</f>
        <v>0</v>
      </c>
      <c r="T10" s="75">
        <f t="shared" si="1"/>
        <v>0</v>
      </c>
      <c r="U10" s="198"/>
      <c r="V10" s="194"/>
    </row>
    <row r="11" spans="1:22" x14ac:dyDescent="0.25">
      <c r="A11" s="65" t="s">
        <v>9</v>
      </c>
      <c r="B11" s="152" t="s">
        <v>19</v>
      </c>
      <c r="C11" s="152" t="s">
        <v>32</v>
      </c>
      <c r="D11" s="152" t="s">
        <v>16</v>
      </c>
      <c r="E11" s="152" t="s">
        <v>44</v>
      </c>
      <c r="F11" s="152"/>
      <c r="G11" s="66">
        <v>35000</v>
      </c>
      <c r="H11" s="67">
        <v>48</v>
      </c>
      <c r="I11" s="36"/>
      <c r="J11" s="86">
        <v>25924</v>
      </c>
      <c r="K11" s="37"/>
      <c r="L11" s="37"/>
      <c r="M11" s="86">
        <f t="shared" si="0"/>
        <v>25924</v>
      </c>
      <c r="N11" s="37"/>
      <c r="O11" s="37"/>
      <c r="P11" s="37"/>
      <c r="Q11" s="37"/>
      <c r="R11" s="82"/>
      <c r="S11" s="73">
        <f>'Var. kosten pers. auto '!$B$24</f>
        <v>0</v>
      </c>
      <c r="T11" s="75">
        <f t="shared" si="1"/>
        <v>0</v>
      </c>
      <c r="U11" s="198"/>
      <c r="V11" s="194"/>
    </row>
    <row r="12" spans="1:22" x14ac:dyDescent="0.25">
      <c r="A12" s="65" t="s">
        <v>9</v>
      </c>
      <c r="B12" s="152" t="s">
        <v>52</v>
      </c>
      <c r="C12" s="152" t="s">
        <v>33</v>
      </c>
      <c r="D12" s="152" t="s">
        <v>18</v>
      </c>
      <c r="E12" s="152" t="s">
        <v>222</v>
      </c>
      <c r="F12" s="152"/>
      <c r="G12" s="66">
        <v>35000</v>
      </c>
      <c r="H12" s="67">
        <v>48</v>
      </c>
      <c r="I12" s="36"/>
      <c r="J12" s="86">
        <v>28320</v>
      </c>
      <c r="K12" s="37"/>
      <c r="L12" s="37"/>
      <c r="M12" s="86">
        <f t="shared" si="0"/>
        <v>28320</v>
      </c>
      <c r="N12" s="37"/>
      <c r="O12" s="37"/>
      <c r="P12" s="37"/>
      <c r="Q12" s="37"/>
      <c r="R12" s="82"/>
      <c r="S12" s="73">
        <f>'Var. kosten pers. auto '!$B$24</f>
        <v>0</v>
      </c>
      <c r="T12" s="75">
        <f t="shared" si="1"/>
        <v>0</v>
      </c>
      <c r="U12" s="198"/>
      <c r="V12" s="194"/>
    </row>
    <row r="13" spans="1:22" x14ac:dyDescent="0.25">
      <c r="A13" s="65" t="s">
        <v>9</v>
      </c>
      <c r="B13" s="152" t="s">
        <v>19</v>
      </c>
      <c r="C13" s="152" t="s">
        <v>33</v>
      </c>
      <c r="D13" s="152" t="s">
        <v>18</v>
      </c>
      <c r="E13" s="152" t="s">
        <v>221</v>
      </c>
      <c r="F13" s="152"/>
      <c r="G13" s="66">
        <v>35000</v>
      </c>
      <c r="H13" s="67">
        <v>48</v>
      </c>
      <c r="I13" s="36"/>
      <c r="J13" s="86">
        <v>31320</v>
      </c>
      <c r="K13" s="37"/>
      <c r="L13" s="37"/>
      <c r="M13" s="86">
        <f t="shared" si="0"/>
        <v>31320</v>
      </c>
      <c r="N13" s="37"/>
      <c r="O13" s="37"/>
      <c r="P13" s="37"/>
      <c r="Q13" s="37"/>
      <c r="R13" s="82"/>
      <c r="S13" s="73">
        <f>'Var. kosten pers. auto '!$B$24</f>
        <v>0</v>
      </c>
      <c r="T13" s="75">
        <f t="shared" si="1"/>
        <v>0</v>
      </c>
      <c r="U13" s="199"/>
      <c r="V13" s="195"/>
    </row>
    <row r="14" spans="1:22" x14ac:dyDescent="0.25">
      <c r="A14" s="62" t="s">
        <v>10</v>
      </c>
      <c r="B14" s="152" t="s">
        <v>52</v>
      </c>
      <c r="C14" s="152" t="s">
        <v>39</v>
      </c>
      <c r="D14" s="152" t="s">
        <v>40</v>
      </c>
      <c r="E14" s="152" t="s">
        <v>23</v>
      </c>
      <c r="F14" s="152"/>
      <c r="G14" s="66">
        <v>35000</v>
      </c>
      <c r="H14" s="67">
        <v>48</v>
      </c>
      <c r="I14" s="36"/>
      <c r="J14" s="86">
        <v>27290</v>
      </c>
      <c r="K14" s="37"/>
      <c r="L14" s="37"/>
      <c r="M14" s="86">
        <f t="shared" si="0"/>
        <v>27290</v>
      </c>
      <c r="N14" s="37"/>
      <c r="O14" s="37"/>
      <c r="P14" s="37"/>
      <c r="Q14" s="37"/>
      <c r="R14" s="82"/>
      <c r="S14" s="73">
        <f>'Var. kosten pers. auto '!$B$24</f>
        <v>0</v>
      </c>
      <c r="T14" s="75">
        <f t="shared" si="1"/>
        <v>0</v>
      </c>
      <c r="U14" s="200" t="s">
        <v>10</v>
      </c>
      <c r="V14" s="193">
        <f>SUM(T14:T17)</f>
        <v>0</v>
      </c>
    </row>
    <row r="15" spans="1:22" x14ac:dyDescent="0.25">
      <c r="A15" s="62" t="s">
        <v>10</v>
      </c>
      <c r="B15" s="152" t="s">
        <v>19</v>
      </c>
      <c r="C15" s="152" t="s">
        <v>34</v>
      </c>
      <c r="D15" s="152" t="s">
        <v>50</v>
      </c>
      <c r="E15" s="152" t="s">
        <v>26</v>
      </c>
      <c r="F15" s="152"/>
      <c r="G15" s="66">
        <v>35000</v>
      </c>
      <c r="H15" s="67">
        <v>48</v>
      </c>
      <c r="I15" s="36"/>
      <c r="J15" s="86">
        <v>45207</v>
      </c>
      <c r="K15" s="37"/>
      <c r="L15" s="37"/>
      <c r="M15" s="86">
        <f t="shared" si="0"/>
        <v>45207</v>
      </c>
      <c r="N15" s="37"/>
      <c r="O15" s="37"/>
      <c r="P15" s="37"/>
      <c r="Q15" s="37"/>
      <c r="R15" s="82"/>
      <c r="S15" s="73">
        <f>'Var. kosten pers. auto '!$B$24</f>
        <v>0</v>
      </c>
      <c r="T15" s="75">
        <f t="shared" si="1"/>
        <v>0</v>
      </c>
      <c r="U15" s="201"/>
      <c r="V15" s="194"/>
    </row>
    <row r="16" spans="1:22" x14ac:dyDescent="0.25">
      <c r="A16" s="62" t="s">
        <v>10</v>
      </c>
      <c r="B16" s="152" t="s">
        <v>19</v>
      </c>
      <c r="C16" s="152" t="s">
        <v>33</v>
      </c>
      <c r="D16" s="152" t="s">
        <v>17</v>
      </c>
      <c r="E16" s="152" t="s">
        <v>223</v>
      </c>
      <c r="F16" s="152"/>
      <c r="G16" s="66">
        <v>35000</v>
      </c>
      <c r="H16" s="67">
        <v>48</v>
      </c>
      <c r="I16" s="36"/>
      <c r="J16" s="86">
        <v>40735</v>
      </c>
      <c r="K16" s="37"/>
      <c r="L16" s="37"/>
      <c r="M16" s="86">
        <f t="shared" si="0"/>
        <v>40735</v>
      </c>
      <c r="N16" s="37"/>
      <c r="O16" s="37"/>
      <c r="P16" s="37"/>
      <c r="Q16" s="37"/>
      <c r="R16" s="82"/>
      <c r="S16" s="73">
        <f>'Var. kosten pers. auto '!$B$24</f>
        <v>0</v>
      </c>
      <c r="T16" s="75">
        <f t="shared" si="1"/>
        <v>0</v>
      </c>
      <c r="U16" s="201"/>
      <c r="V16" s="194"/>
    </row>
    <row r="17" spans="1:22" x14ac:dyDescent="0.25">
      <c r="A17" s="62" t="s">
        <v>10</v>
      </c>
      <c r="B17" s="152" t="s">
        <v>19</v>
      </c>
      <c r="C17" s="152" t="s">
        <v>35</v>
      </c>
      <c r="D17" s="152" t="s">
        <v>45</v>
      </c>
      <c r="E17" s="152" t="s">
        <v>47</v>
      </c>
      <c r="F17" s="152"/>
      <c r="G17" s="66">
        <v>35000</v>
      </c>
      <c r="H17" s="67">
        <v>48</v>
      </c>
      <c r="I17" s="36"/>
      <c r="J17" s="86">
        <v>40915</v>
      </c>
      <c r="K17" s="37"/>
      <c r="L17" s="37"/>
      <c r="M17" s="86">
        <f t="shared" si="0"/>
        <v>40915</v>
      </c>
      <c r="N17" s="37"/>
      <c r="O17" s="37"/>
      <c r="P17" s="37"/>
      <c r="Q17" s="37"/>
      <c r="R17" s="82"/>
      <c r="S17" s="73">
        <f>'Var. kosten pers. auto '!$B$24</f>
        <v>0</v>
      </c>
      <c r="T17" s="75">
        <f t="shared" si="1"/>
        <v>0</v>
      </c>
      <c r="U17" s="202"/>
      <c r="V17" s="195"/>
    </row>
    <row r="18" spans="1:22" x14ac:dyDescent="0.25">
      <c r="A18" s="65" t="s">
        <v>11</v>
      </c>
      <c r="B18" s="152" t="s">
        <v>19</v>
      </c>
      <c r="C18" s="152" t="s">
        <v>35</v>
      </c>
      <c r="D18" s="152" t="s">
        <v>46</v>
      </c>
      <c r="E18" s="152" t="s">
        <v>48</v>
      </c>
      <c r="F18" s="152"/>
      <c r="G18" s="66">
        <v>35000</v>
      </c>
      <c r="H18" s="67">
        <v>48</v>
      </c>
      <c r="I18" s="36"/>
      <c r="J18" s="86">
        <v>46815</v>
      </c>
      <c r="K18" s="37"/>
      <c r="L18" s="37"/>
      <c r="M18" s="86">
        <f t="shared" si="0"/>
        <v>46815</v>
      </c>
      <c r="N18" s="37"/>
      <c r="O18" s="37"/>
      <c r="P18" s="37"/>
      <c r="Q18" s="37"/>
      <c r="R18" s="82"/>
      <c r="S18" s="73">
        <f>'Var. kosten pers. auto '!$B$24</f>
        <v>0</v>
      </c>
      <c r="T18" s="75">
        <f t="shared" si="1"/>
        <v>0</v>
      </c>
      <c r="U18" s="197" t="s">
        <v>11</v>
      </c>
      <c r="V18" s="193">
        <f>SUM(T18:T20)</f>
        <v>0</v>
      </c>
    </row>
    <row r="19" spans="1:22" x14ac:dyDescent="0.25">
      <c r="A19" s="65" t="s">
        <v>11</v>
      </c>
      <c r="B19" s="152" t="s">
        <v>53</v>
      </c>
      <c r="C19" s="152" t="s">
        <v>36</v>
      </c>
      <c r="D19" s="152" t="s">
        <v>38</v>
      </c>
      <c r="E19" s="152" t="s">
        <v>27</v>
      </c>
      <c r="F19" s="152"/>
      <c r="G19" s="66">
        <v>35000</v>
      </c>
      <c r="H19" s="67">
        <v>48</v>
      </c>
      <c r="I19" s="36"/>
      <c r="J19" s="86">
        <v>59413</v>
      </c>
      <c r="K19" s="37"/>
      <c r="L19" s="37"/>
      <c r="M19" s="86">
        <f t="shared" si="0"/>
        <v>59413</v>
      </c>
      <c r="N19" s="37"/>
      <c r="O19" s="37"/>
      <c r="P19" s="37"/>
      <c r="Q19" s="37"/>
      <c r="R19" s="82"/>
      <c r="S19" s="73">
        <f>'Var. kosten pers. auto '!$B$24</f>
        <v>0</v>
      </c>
      <c r="T19" s="75">
        <f t="shared" si="1"/>
        <v>0</v>
      </c>
      <c r="U19" s="198"/>
      <c r="V19" s="194"/>
    </row>
    <row r="20" spans="1:22" x14ac:dyDescent="0.25">
      <c r="A20" s="65" t="s">
        <v>11</v>
      </c>
      <c r="B20" s="152" t="s">
        <v>52</v>
      </c>
      <c r="C20" s="152" t="s">
        <v>34</v>
      </c>
      <c r="D20" s="152" t="s">
        <v>49</v>
      </c>
      <c r="E20" s="152" t="s">
        <v>220</v>
      </c>
      <c r="F20" s="152"/>
      <c r="G20" s="66">
        <v>35000</v>
      </c>
      <c r="H20" s="67">
        <v>48</v>
      </c>
      <c r="I20" s="36"/>
      <c r="J20" s="86">
        <v>57302</v>
      </c>
      <c r="K20" s="37"/>
      <c r="L20" s="37"/>
      <c r="M20" s="86">
        <f t="shared" si="0"/>
        <v>57302</v>
      </c>
      <c r="N20" s="37"/>
      <c r="O20" s="37"/>
      <c r="P20" s="37"/>
      <c r="Q20" s="37"/>
      <c r="R20" s="82"/>
      <c r="S20" s="73">
        <f>'Var. kosten pers. auto '!$B$24</f>
        <v>0</v>
      </c>
      <c r="T20" s="75">
        <f t="shared" si="1"/>
        <v>0</v>
      </c>
      <c r="U20" s="199"/>
      <c r="V20" s="195"/>
    </row>
    <row r="21" spans="1:22" x14ac:dyDescent="0.25">
      <c r="A21" s="62" t="s">
        <v>12</v>
      </c>
      <c r="B21" s="152" t="s">
        <v>52</v>
      </c>
      <c r="C21" s="152" t="s">
        <v>13</v>
      </c>
      <c r="D21" s="152">
        <v>3008</v>
      </c>
      <c r="E21" s="152" t="s">
        <v>43</v>
      </c>
      <c r="F21" s="152"/>
      <c r="G21" s="66">
        <v>35000</v>
      </c>
      <c r="H21" s="67">
        <v>48</v>
      </c>
      <c r="I21" s="36"/>
      <c r="J21" s="86">
        <v>31750</v>
      </c>
      <c r="K21" s="37"/>
      <c r="L21" s="37"/>
      <c r="M21" s="86">
        <f t="shared" si="0"/>
        <v>31750</v>
      </c>
      <c r="N21" s="37"/>
      <c r="O21" s="37"/>
      <c r="P21" s="37"/>
      <c r="Q21" s="37"/>
      <c r="R21" s="82"/>
      <c r="S21" s="73">
        <f>'Var. kosten pers. auto '!$B$24</f>
        <v>0</v>
      </c>
      <c r="T21" s="75">
        <f t="shared" si="1"/>
        <v>0</v>
      </c>
      <c r="U21" s="200" t="s">
        <v>12</v>
      </c>
      <c r="V21" s="193">
        <f>SUM(T21:T23)</f>
        <v>0</v>
      </c>
    </row>
    <row r="22" spans="1:22" x14ac:dyDescent="0.25">
      <c r="A22" s="62" t="s">
        <v>12</v>
      </c>
      <c r="B22" s="152" t="s">
        <v>19</v>
      </c>
      <c r="C22" s="152" t="s">
        <v>31</v>
      </c>
      <c r="D22" s="152" t="s">
        <v>15</v>
      </c>
      <c r="E22" s="152" t="s">
        <v>25</v>
      </c>
      <c r="F22" s="152"/>
      <c r="G22" s="66">
        <v>35000</v>
      </c>
      <c r="H22" s="67">
        <v>48</v>
      </c>
      <c r="I22" s="36"/>
      <c r="J22" s="86">
        <v>32060</v>
      </c>
      <c r="K22" s="37"/>
      <c r="L22" s="37"/>
      <c r="M22" s="86">
        <f t="shared" si="0"/>
        <v>32060</v>
      </c>
      <c r="N22" s="37"/>
      <c r="O22" s="37"/>
      <c r="P22" s="37"/>
      <c r="Q22" s="37"/>
      <c r="R22" s="82"/>
      <c r="S22" s="73">
        <f>'Var. kosten pers. auto '!$B$24</f>
        <v>0</v>
      </c>
      <c r="T22" s="75">
        <f t="shared" si="1"/>
        <v>0</v>
      </c>
      <c r="U22" s="201"/>
      <c r="V22" s="194"/>
    </row>
    <row r="23" spans="1:22" ht="15.75" thickBot="1" x14ac:dyDescent="0.3">
      <c r="A23" s="68" t="s">
        <v>12</v>
      </c>
      <c r="B23" s="69" t="s">
        <v>19</v>
      </c>
      <c r="C23" s="69" t="s">
        <v>13</v>
      </c>
      <c r="D23" s="69">
        <v>5008</v>
      </c>
      <c r="E23" s="69" t="s">
        <v>29</v>
      </c>
      <c r="F23" s="69"/>
      <c r="G23" s="70">
        <v>35000</v>
      </c>
      <c r="H23" s="71">
        <v>48</v>
      </c>
      <c r="I23" s="38"/>
      <c r="J23" s="87">
        <v>44330</v>
      </c>
      <c r="K23" s="39"/>
      <c r="L23" s="39"/>
      <c r="M23" s="87">
        <f t="shared" si="0"/>
        <v>44330</v>
      </c>
      <c r="N23" s="39"/>
      <c r="O23" s="39"/>
      <c r="P23" s="39"/>
      <c r="Q23" s="39"/>
      <c r="R23" s="83"/>
      <c r="S23" s="80">
        <f>'Var. kosten pers. auto '!$B$24</f>
        <v>0</v>
      </c>
      <c r="T23" s="81">
        <f t="shared" si="1"/>
        <v>0</v>
      </c>
      <c r="U23" s="203"/>
      <c r="V23" s="196"/>
    </row>
    <row r="24" spans="1:22" x14ac:dyDescent="0.25">
      <c r="A24" s="40"/>
      <c r="B24" s="40"/>
      <c r="C24" s="40"/>
      <c r="D24" s="40"/>
      <c r="E24" s="40"/>
      <c r="F24" s="40"/>
      <c r="G24" s="40"/>
      <c r="H24" s="40"/>
      <c r="I24" s="40"/>
      <c r="J24" s="40"/>
      <c r="K24" s="40"/>
      <c r="L24" s="40"/>
      <c r="M24" s="40"/>
      <c r="N24" s="40"/>
      <c r="O24" s="40"/>
      <c r="P24" s="40"/>
      <c r="Q24" s="40"/>
      <c r="R24" s="40"/>
      <c r="S24" s="40"/>
      <c r="T24" s="41"/>
      <c r="U24" s="41"/>
    </row>
  </sheetData>
  <sheetProtection algorithmName="SHA-512" hashValue="l+KIpNJugw/gKkq+zYVbys2p3+ZkRDjeqB90hDHm/scZLMxWY9seXvi6MbxOPz63Rn2nKak6aD1FfKRJH+TRnA==" saltValue="l4tW905M+BfjBFSmGS6kAA==" spinCount="100000" sheet="1" objects="1" scenarios="1" selectLockedCells="1"/>
  <mergeCells count="13">
    <mergeCell ref="B2:E2"/>
    <mergeCell ref="V18:V20"/>
    <mergeCell ref="V21:V23"/>
    <mergeCell ref="U9:U13"/>
    <mergeCell ref="U14:U17"/>
    <mergeCell ref="U18:U20"/>
    <mergeCell ref="U21:U23"/>
    <mergeCell ref="A5:H5"/>
    <mergeCell ref="I5:M5"/>
    <mergeCell ref="T5:V5"/>
    <mergeCell ref="V9:V13"/>
    <mergeCell ref="V14:V17"/>
    <mergeCell ref="N5:R5"/>
  </mergeCells>
  <pageMargins left="0.70866141732283472" right="0.70866141732283472" top="0.74803149606299213" bottom="0.74803149606299213" header="0.31496062992125984" footer="0.31496062992125984"/>
  <pageSetup paperSize="8" scale="42" orientation="landscape" r:id="rId1"/>
  <ignoredErrors>
    <ignoredError sqref="T7:T8"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50"/>
  <sheetViews>
    <sheetView zoomScaleNormal="100" workbookViewId="0">
      <selection activeCell="H6" sqref="H6"/>
    </sheetView>
  </sheetViews>
  <sheetFormatPr defaultRowHeight="15" x14ac:dyDescent="0.25"/>
  <cols>
    <col min="1" max="1" width="24.42578125" style="1" customWidth="1"/>
    <col min="2" max="2" width="71" style="1" customWidth="1"/>
    <col min="3" max="3" width="23.5703125" style="1" customWidth="1"/>
    <col min="4" max="16384" width="9.140625" style="1"/>
  </cols>
  <sheetData>
    <row r="1" spans="1:3" ht="15.75" thickBot="1" x14ac:dyDescent="0.3">
      <c r="A1" s="32"/>
      <c r="B1" s="32"/>
      <c r="C1" s="32"/>
    </row>
    <row r="2" spans="1:3" ht="33" customHeight="1" x14ac:dyDescent="0.25">
      <c r="A2" s="92" t="s">
        <v>0</v>
      </c>
      <c r="B2" s="43"/>
      <c r="C2" s="93"/>
    </row>
    <row r="3" spans="1:3" ht="33" customHeight="1" x14ac:dyDescent="0.25">
      <c r="A3" s="94" t="s">
        <v>1</v>
      </c>
      <c r="B3" s="95" t="str">
        <f>Voorblad!B3</f>
        <v>Invullen op 'voorblad'</v>
      </c>
      <c r="C3" s="96"/>
    </row>
    <row r="4" spans="1:3" ht="33" customHeight="1" x14ac:dyDescent="0.25">
      <c r="A4" s="97" t="s">
        <v>217</v>
      </c>
      <c r="B4" s="98"/>
      <c r="C4" s="99"/>
    </row>
    <row r="5" spans="1:3" x14ac:dyDescent="0.25">
      <c r="A5" s="18"/>
      <c r="B5" s="19"/>
      <c r="C5" s="20"/>
    </row>
    <row r="6" spans="1:3" ht="30" x14ac:dyDescent="0.25">
      <c r="A6" s="46" t="s">
        <v>90</v>
      </c>
      <c r="B6" s="100" t="s">
        <v>81</v>
      </c>
      <c r="C6" s="101" t="s">
        <v>170</v>
      </c>
    </row>
    <row r="7" spans="1:3" ht="180" x14ac:dyDescent="0.25">
      <c r="A7" s="102" t="s">
        <v>91</v>
      </c>
      <c r="B7" s="103" t="s">
        <v>89</v>
      </c>
      <c r="C7" s="90"/>
    </row>
    <row r="8" spans="1:3" ht="60" x14ac:dyDescent="0.25">
      <c r="A8" s="104" t="s">
        <v>180</v>
      </c>
      <c r="B8" s="105" t="s">
        <v>92</v>
      </c>
      <c r="C8" s="90"/>
    </row>
    <row r="9" spans="1:3" ht="30" x14ac:dyDescent="0.25">
      <c r="A9" s="104" t="s">
        <v>181</v>
      </c>
      <c r="B9" s="105" t="s">
        <v>93</v>
      </c>
      <c r="C9" s="90"/>
    </row>
    <row r="10" spans="1:3" ht="30" x14ac:dyDescent="0.25">
      <c r="A10" s="104" t="s">
        <v>182</v>
      </c>
      <c r="B10" s="105" t="s">
        <v>94</v>
      </c>
      <c r="C10" s="90"/>
    </row>
    <row r="11" spans="1:3" x14ac:dyDescent="0.25">
      <c r="A11" s="106" t="s">
        <v>95</v>
      </c>
      <c r="B11" s="107" t="s">
        <v>96</v>
      </c>
      <c r="C11" s="90"/>
    </row>
    <row r="12" spans="1:3" ht="45" x14ac:dyDescent="0.25">
      <c r="A12" s="108" t="s">
        <v>97</v>
      </c>
      <c r="B12" s="109" t="s">
        <v>98</v>
      </c>
      <c r="C12" s="90"/>
    </row>
    <row r="13" spans="1:3" ht="30" x14ac:dyDescent="0.25">
      <c r="A13" s="108" t="s">
        <v>99</v>
      </c>
      <c r="B13" s="109" t="s">
        <v>100</v>
      </c>
      <c r="C13" s="90"/>
    </row>
    <row r="14" spans="1:3" ht="90" x14ac:dyDescent="0.25">
      <c r="A14" s="108" t="s">
        <v>101</v>
      </c>
      <c r="B14" s="109" t="s">
        <v>102</v>
      </c>
      <c r="C14" s="90"/>
    </row>
    <row r="15" spans="1:3" x14ac:dyDescent="0.25">
      <c r="A15" s="108" t="s">
        <v>103</v>
      </c>
      <c r="B15" s="109" t="s">
        <v>104</v>
      </c>
      <c r="C15" s="90"/>
    </row>
    <row r="16" spans="1:3" ht="30" x14ac:dyDescent="0.25">
      <c r="A16" s="108" t="s">
        <v>105</v>
      </c>
      <c r="B16" s="109" t="s">
        <v>106</v>
      </c>
      <c r="C16" s="90"/>
    </row>
    <row r="17" spans="1:3" ht="30" x14ac:dyDescent="0.25">
      <c r="A17" s="108" t="s">
        <v>107</v>
      </c>
      <c r="B17" s="109" t="s">
        <v>108</v>
      </c>
      <c r="C17" s="90"/>
    </row>
    <row r="18" spans="1:3" ht="60" x14ac:dyDescent="0.25">
      <c r="A18" s="108" t="s">
        <v>109</v>
      </c>
      <c r="B18" s="109" t="s">
        <v>110</v>
      </c>
      <c r="C18" s="90"/>
    </row>
    <row r="19" spans="1:3" ht="45" x14ac:dyDescent="0.25">
      <c r="A19" s="108" t="s">
        <v>111</v>
      </c>
      <c r="B19" s="109" t="s">
        <v>112</v>
      </c>
      <c r="C19" s="90"/>
    </row>
    <row r="20" spans="1:3" ht="45" x14ac:dyDescent="0.25">
      <c r="A20" s="108" t="s">
        <v>113</v>
      </c>
      <c r="B20" s="109" t="s">
        <v>114</v>
      </c>
      <c r="C20" s="90"/>
    </row>
    <row r="21" spans="1:3" ht="60" x14ac:dyDescent="0.25">
      <c r="A21" s="108" t="s">
        <v>115</v>
      </c>
      <c r="B21" s="105" t="s">
        <v>116</v>
      </c>
      <c r="C21" s="90"/>
    </row>
    <row r="22" spans="1:3" ht="75" x14ac:dyDescent="0.25">
      <c r="A22" s="108" t="s">
        <v>117</v>
      </c>
      <c r="B22" s="105" t="s">
        <v>118</v>
      </c>
      <c r="C22" s="90"/>
    </row>
    <row r="23" spans="1:3" ht="30" x14ac:dyDescent="0.25">
      <c r="A23" s="104" t="s">
        <v>119</v>
      </c>
      <c r="B23" s="110" t="s">
        <v>120</v>
      </c>
      <c r="C23" s="90"/>
    </row>
    <row r="24" spans="1:3" ht="45" x14ac:dyDescent="0.25">
      <c r="A24" s="108" t="s">
        <v>121</v>
      </c>
      <c r="B24" s="109" t="s">
        <v>122</v>
      </c>
      <c r="C24" s="90"/>
    </row>
    <row r="25" spans="1:3" ht="45" x14ac:dyDescent="0.25">
      <c r="A25" s="108" t="s">
        <v>123</v>
      </c>
      <c r="B25" s="109" t="s">
        <v>124</v>
      </c>
      <c r="C25" s="90"/>
    </row>
    <row r="26" spans="1:3" ht="45" x14ac:dyDescent="0.25">
      <c r="A26" s="108" t="s">
        <v>125</v>
      </c>
      <c r="B26" s="109" t="s">
        <v>126</v>
      </c>
      <c r="C26" s="90"/>
    </row>
    <row r="27" spans="1:3" ht="75" x14ac:dyDescent="0.25">
      <c r="A27" s="108" t="s">
        <v>127</v>
      </c>
      <c r="B27" s="109" t="s">
        <v>128</v>
      </c>
      <c r="C27" s="90"/>
    </row>
    <row r="28" spans="1:3" ht="45" x14ac:dyDescent="0.25">
      <c r="A28" s="104" t="s">
        <v>129</v>
      </c>
      <c r="B28" s="105" t="s">
        <v>130</v>
      </c>
      <c r="C28" s="90"/>
    </row>
    <row r="29" spans="1:3" ht="30" x14ac:dyDescent="0.25">
      <c r="A29" s="108" t="s">
        <v>131</v>
      </c>
      <c r="B29" s="109" t="s">
        <v>132</v>
      </c>
      <c r="C29" s="90"/>
    </row>
    <row r="30" spans="1:3" ht="30" x14ac:dyDescent="0.25">
      <c r="A30" s="108" t="s">
        <v>133</v>
      </c>
      <c r="B30" s="109" t="s">
        <v>134</v>
      </c>
      <c r="C30" s="90"/>
    </row>
    <row r="31" spans="1:3" x14ac:dyDescent="0.25">
      <c r="A31" s="108" t="s">
        <v>135</v>
      </c>
      <c r="B31" s="109" t="s">
        <v>136</v>
      </c>
      <c r="C31" s="90"/>
    </row>
    <row r="32" spans="1:3" ht="60" x14ac:dyDescent="0.25">
      <c r="A32" s="108" t="s">
        <v>137</v>
      </c>
      <c r="B32" s="109" t="s">
        <v>138</v>
      </c>
      <c r="C32" s="90"/>
    </row>
    <row r="33" spans="1:3" ht="75" x14ac:dyDescent="0.25">
      <c r="A33" s="108" t="s">
        <v>139</v>
      </c>
      <c r="B33" s="109" t="s">
        <v>140</v>
      </c>
      <c r="C33" s="90"/>
    </row>
    <row r="34" spans="1:3" ht="45" x14ac:dyDescent="0.25">
      <c r="A34" s="104" t="s">
        <v>141</v>
      </c>
      <c r="B34" s="105" t="s">
        <v>142</v>
      </c>
      <c r="C34" s="90"/>
    </row>
    <row r="35" spans="1:3" ht="45" x14ac:dyDescent="0.25">
      <c r="A35" s="108" t="s">
        <v>143</v>
      </c>
      <c r="B35" s="109" t="s">
        <v>144</v>
      </c>
      <c r="C35" s="90"/>
    </row>
    <row r="36" spans="1:3" ht="45" x14ac:dyDescent="0.25">
      <c r="A36" s="104" t="s">
        <v>145</v>
      </c>
      <c r="B36" s="105" t="s">
        <v>146</v>
      </c>
      <c r="C36" s="90"/>
    </row>
    <row r="37" spans="1:3" ht="30" x14ac:dyDescent="0.25">
      <c r="A37" s="104" t="s">
        <v>147</v>
      </c>
      <c r="B37" s="105" t="s">
        <v>148</v>
      </c>
      <c r="C37" s="90"/>
    </row>
    <row r="38" spans="1:3" ht="45" x14ac:dyDescent="0.25">
      <c r="A38" s="108" t="s">
        <v>149</v>
      </c>
      <c r="B38" s="109" t="s">
        <v>150</v>
      </c>
      <c r="C38" s="90"/>
    </row>
    <row r="39" spans="1:3" ht="30" x14ac:dyDescent="0.25">
      <c r="A39" s="108" t="s">
        <v>151</v>
      </c>
      <c r="B39" s="109" t="s">
        <v>152</v>
      </c>
      <c r="C39" s="90"/>
    </row>
    <row r="40" spans="1:3" ht="45" x14ac:dyDescent="0.25">
      <c r="A40" s="108" t="s">
        <v>153</v>
      </c>
      <c r="B40" s="109" t="s">
        <v>154</v>
      </c>
      <c r="C40" s="90"/>
    </row>
    <row r="41" spans="1:3" ht="45" x14ac:dyDescent="0.25">
      <c r="A41" s="108" t="s">
        <v>155</v>
      </c>
      <c r="B41" s="105" t="s">
        <v>156</v>
      </c>
      <c r="C41" s="90"/>
    </row>
    <row r="42" spans="1:3" x14ac:dyDescent="0.25">
      <c r="A42" s="108" t="s">
        <v>157</v>
      </c>
      <c r="B42" s="109" t="s">
        <v>158</v>
      </c>
      <c r="C42" s="90"/>
    </row>
    <row r="43" spans="1:3" ht="45" x14ac:dyDescent="0.25">
      <c r="A43" s="104" t="s">
        <v>159</v>
      </c>
      <c r="B43" s="105" t="s">
        <v>160</v>
      </c>
      <c r="C43" s="90"/>
    </row>
    <row r="44" spans="1:3" ht="75" x14ac:dyDescent="0.25">
      <c r="A44" s="108" t="s">
        <v>161</v>
      </c>
      <c r="B44" s="109" t="s">
        <v>162</v>
      </c>
      <c r="C44" s="90"/>
    </row>
    <row r="45" spans="1:3" ht="45" customHeight="1" x14ac:dyDescent="0.25">
      <c r="A45" s="108" t="s">
        <v>171</v>
      </c>
      <c r="B45" s="109" t="s">
        <v>172</v>
      </c>
      <c r="C45" s="90"/>
    </row>
    <row r="46" spans="1:3" ht="38.25" customHeight="1" x14ac:dyDescent="0.25">
      <c r="A46" s="111" t="s">
        <v>166</v>
      </c>
      <c r="B46" s="112" t="s">
        <v>167</v>
      </c>
      <c r="C46" s="90"/>
    </row>
    <row r="47" spans="1:3" ht="52.5" customHeight="1" x14ac:dyDescent="0.25">
      <c r="A47" s="113" t="s">
        <v>225</v>
      </c>
      <c r="B47" s="109" t="s">
        <v>226</v>
      </c>
      <c r="C47" s="91"/>
    </row>
    <row r="48" spans="1:3" ht="29.25" customHeight="1" x14ac:dyDescent="0.25">
      <c r="A48" s="18"/>
      <c r="B48" s="114" t="s">
        <v>173</v>
      </c>
      <c r="C48" s="117">
        <f>SUM(C7:C47)</f>
        <v>0</v>
      </c>
    </row>
    <row r="49" spans="1:3" x14ac:dyDescent="0.25">
      <c r="A49" s="18"/>
      <c r="B49" s="115" t="s">
        <v>165</v>
      </c>
      <c r="C49" s="118">
        <v>84</v>
      </c>
    </row>
    <row r="50" spans="1:3" ht="38.25" customHeight="1" thickBot="1" x14ac:dyDescent="0.3">
      <c r="A50" s="29"/>
      <c r="B50" s="116" t="s">
        <v>244</v>
      </c>
      <c r="C50" s="119">
        <f>C48/C49</f>
        <v>0</v>
      </c>
    </row>
  </sheetData>
  <sheetProtection algorithmName="SHA-512" hashValue="vhbiqEb5qTpFU29+oD7SIHZt37wCD8iwG/5BBVg6kyNGWs7XmY+yRUEeD2F7ajJ7hW2S2I338ldEB4jsp2Tf2w==" saltValue="U+UWrznCwEVyq1VsxPwMHw==" spinCount="100000" sheet="1" objects="1" scenarios="1" selectLockedCells="1"/>
  <pageMargins left="0.70866141732283472" right="0.70866141732283472" top="0.74803149606299213" bottom="0.74803149606299213" header="0.31496062992125984" footer="0.31496062992125984"/>
  <pageSetup paperSize="9" scale="70" fitToHeight="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8"/>
  <sheetViews>
    <sheetView zoomScale="85" zoomScaleNormal="85" workbookViewId="0">
      <selection activeCell="F7" sqref="F7"/>
    </sheetView>
  </sheetViews>
  <sheetFormatPr defaultRowHeight="15" x14ac:dyDescent="0.25"/>
  <cols>
    <col min="1" max="1" width="77" style="1" customWidth="1"/>
    <col min="2" max="2" width="25.42578125" style="1" customWidth="1"/>
    <col min="3" max="3" width="29.85546875" style="1" customWidth="1"/>
    <col min="4" max="16384" width="9.140625" style="1"/>
  </cols>
  <sheetData>
    <row r="1" spans="1:3" ht="15.75" thickBot="1" x14ac:dyDescent="0.3"/>
    <row r="2" spans="1:3" ht="33" customHeight="1" x14ac:dyDescent="0.25">
      <c r="A2" s="92" t="s">
        <v>0</v>
      </c>
      <c r="B2" s="43"/>
      <c r="C2" s="93"/>
    </row>
    <row r="3" spans="1:3" ht="33" customHeight="1" x14ac:dyDescent="0.25">
      <c r="A3" s="94" t="s">
        <v>1</v>
      </c>
      <c r="B3" s="121" t="str">
        <f>Voorblad!B3</f>
        <v>Invullen op 'voorblad'</v>
      </c>
      <c r="C3" s="96"/>
    </row>
    <row r="4" spans="1:3" ht="33" customHeight="1" x14ac:dyDescent="0.25">
      <c r="A4" s="49" t="s">
        <v>218</v>
      </c>
      <c r="B4" s="122"/>
      <c r="C4" s="99"/>
    </row>
    <row r="5" spans="1:3" x14ac:dyDescent="0.25">
      <c r="A5" s="18"/>
      <c r="B5" s="19"/>
      <c r="C5" s="20"/>
    </row>
    <row r="6" spans="1:3" ht="45" x14ac:dyDescent="0.25">
      <c r="A6" s="123" t="s">
        <v>81</v>
      </c>
      <c r="B6" s="124" t="s">
        <v>243</v>
      </c>
      <c r="C6" s="20"/>
    </row>
    <row r="7" spans="1:3" x14ac:dyDescent="0.25">
      <c r="A7" s="125" t="s">
        <v>56</v>
      </c>
      <c r="B7" s="35"/>
      <c r="C7" s="20"/>
    </row>
    <row r="8" spans="1:3" x14ac:dyDescent="0.25">
      <c r="A8" s="126" t="s">
        <v>60</v>
      </c>
      <c r="B8" s="35"/>
      <c r="C8" s="20"/>
    </row>
    <row r="9" spans="1:3" x14ac:dyDescent="0.25">
      <c r="A9" s="126" t="s">
        <v>61</v>
      </c>
      <c r="B9" s="35"/>
      <c r="C9" s="20"/>
    </row>
    <row r="10" spans="1:3" ht="30" x14ac:dyDescent="0.25">
      <c r="A10" s="127" t="s">
        <v>234</v>
      </c>
      <c r="B10" s="35"/>
      <c r="C10" s="20"/>
    </row>
    <row r="11" spans="1:3" x14ac:dyDescent="0.25">
      <c r="A11" s="120" t="s">
        <v>177</v>
      </c>
      <c r="B11" s="35"/>
      <c r="C11" s="20"/>
    </row>
    <row r="12" spans="1:3" x14ac:dyDescent="0.25">
      <c r="A12" s="120" t="s">
        <v>177</v>
      </c>
      <c r="B12" s="35"/>
      <c r="C12" s="20"/>
    </row>
    <row r="13" spans="1:3" x14ac:dyDescent="0.25">
      <c r="A13" s="120" t="s">
        <v>177</v>
      </c>
      <c r="B13" s="35"/>
      <c r="C13" s="20"/>
    </row>
    <row r="14" spans="1:3" x14ac:dyDescent="0.25">
      <c r="A14" s="120" t="s">
        <v>177</v>
      </c>
      <c r="B14" s="35"/>
      <c r="C14" s="20"/>
    </row>
    <row r="15" spans="1:3" x14ac:dyDescent="0.25">
      <c r="A15" s="120" t="s">
        <v>177</v>
      </c>
      <c r="B15" s="35"/>
      <c r="C15" s="20"/>
    </row>
    <row r="16" spans="1:3" x14ac:dyDescent="0.25">
      <c r="A16" s="120" t="s">
        <v>83</v>
      </c>
      <c r="B16" s="35"/>
      <c r="C16" s="20"/>
    </row>
    <row r="17" spans="1:3" x14ac:dyDescent="0.25">
      <c r="A17" s="120" t="s">
        <v>177</v>
      </c>
      <c r="B17" s="35"/>
      <c r="C17" s="20"/>
    </row>
    <row r="18" spans="1:3" x14ac:dyDescent="0.25">
      <c r="A18" s="120" t="s">
        <v>177</v>
      </c>
      <c r="B18" s="35"/>
      <c r="C18" s="20"/>
    </row>
    <row r="19" spans="1:3" x14ac:dyDescent="0.25">
      <c r="A19" s="120" t="s">
        <v>177</v>
      </c>
      <c r="B19" s="35"/>
      <c r="C19" s="20"/>
    </row>
    <row r="20" spans="1:3" x14ac:dyDescent="0.25">
      <c r="A20" s="120" t="s">
        <v>177</v>
      </c>
      <c r="B20" s="35"/>
      <c r="C20" s="20"/>
    </row>
    <row r="21" spans="1:3" x14ac:dyDescent="0.25">
      <c r="A21" s="120" t="s">
        <v>177</v>
      </c>
      <c r="B21" s="35"/>
      <c r="C21" s="20"/>
    </row>
    <row r="22" spans="1:3" x14ac:dyDescent="0.25">
      <c r="A22" s="120" t="s">
        <v>177</v>
      </c>
      <c r="B22" s="35"/>
      <c r="C22" s="20"/>
    </row>
    <row r="23" spans="1:3" x14ac:dyDescent="0.25">
      <c r="A23" s="120" t="s">
        <v>177</v>
      </c>
      <c r="B23" s="35"/>
      <c r="C23" s="20"/>
    </row>
    <row r="24" spans="1:3" x14ac:dyDescent="0.25">
      <c r="A24" s="120" t="s">
        <v>177</v>
      </c>
      <c r="B24" s="35"/>
      <c r="C24" s="20"/>
    </row>
    <row r="25" spans="1:3" x14ac:dyDescent="0.25">
      <c r="A25" s="120" t="s">
        <v>82</v>
      </c>
      <c r="B25" s="35"/>
      <c r="C25" s="20"/>
    </row>
    <row r="26" spans="1:3" ht="36" customHeight="1" x14ac:dyDescent="0.3">
      <c r="A26" s="129" t="s">
        <v>164</v>
      </c>
      <c r="B26" s="130">
        <f>SUM(B7:B25)</f>
        <v>0</v>
      </c>
      <c r="C26" s="20"/>
    </row>
    <row r="27" spans="1:3" ht="18.75" x14ac:dyDescent="0.3">
      <c r="A27" s="129" t="s">
        <v>163</v>
      </c>
      <c r="B27" s="131">
        <f>'Inbouw meetauto'!C50</f>
        <v>0</v>
      </c>
      <c r="C27" s="20"/>
    </row>
    <row r="28" spans="1:3" ht="19.5" thickBot="1" x14ac:dyDescent="0.35">
      <c r="A28" s="132" t="s">
        <v>179</v>
      </c>
      <c r="B28" s="133">
        <f>B26+B27</f>
        <v>0</v>
      </c>
      <c r="C28" s="128"/>
    </row>
  </sheetData>
  <sheetProtection algorithmName="SHA-512" hashValue="rGGMLPLpoZWAQyoEQDtGO5e5DMYwh0mpfUaMaC2p5/9F9U2cbO8YJVELqQTFKYVHjgXhaUYFc72pey/VgII62Q==" saltValue="mbfF0dXHclZehs/+mogBpg==" spinCount="100000" sheet="1" objects="1" scenarios="1" selectLockedCells="1"/>
  <pageMargins left="0.70866141732283472" right="0.70866141732283472" top="0.74803149606299213" bottom="0.74803149606299213" header="0.31496062992125984" footer="0.31496062992125984"/>
  <pageSetup paperSize="9" scale="94"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4"/>
  <sheetViews>
    <sheetView zoomScaleNormal="100" workbookViewId="0">
      <selection activeCell="F7" sqref="F7"/>
    </sheetView>
  </sheetViews>
  <sheetFormatPr defaultRowHeight="15" x14ac:dyDescent="0.25"/>
  <cols>
    <col min="1" max="1" width="73.7109375" style="1" customWidth="1"/>
    <col min="2" max="2" width="35" style="1" customWidth="1"/>
    <col min="3" max="3" width="21.85546875" style="1" customWidth="1"/>
    <col min="4" max="16384" width="9.140625" style="1"/>
  </cols>
  <sheetData>
    <row r="1" spans="1:3" ht="15.75" thickBot="1" x14ac:dyDescent="0.3">
      <c r="A1" s="32"/>
      <c r="B1" s="32"/>
      <c r="C1" s="32"/>
    </row>
    <row r="2" spans="1:3" ht="33" customHeight="1" x14ac:dyDescent="0.25">
      <c r="A2" s="135" t="s">
        <v>0</v>
      </c>
      <c r="B2" s="136"/>
      <c r="C2" s="93"/>
    </row>
    <row r="3" spans="1:3" ht="33" customHeight="1" x14ac:dyDescent="0.25">
      <c r="A3" s="137" t="s">
        <v>1</v>
      </c>
      <c r="B3" s="138" t="str">
        <f>Voorblad!B3</f>
        <v>Invullen op 'voorblad'</v>
      </c>
      <c r="C3" s="96"/>
    </row>
    <row r="4" spans="1:3" ht="33" customHeight="1" x14ac:dyDescent="0.25">
      <c r="A4" s="49" t="s">
        <v>224</v>
      </c>
      <c r="B4" s="122"/>
      <c r="C4" s="99"/>
    </row>
    <row r="5" spans="1:3" x14ac:dyDescent="0.25">
      <c r="A5" s="18"/>
      <c r="B5" s="19"/>
      <c r="C5" s="20"/>
    </row>
    <row r="6" spans="1:3" ht="30" x14ac:dyDescent="0.25">
      <c r="A6" s="46" t="s">
        <v>81</v>
      </c>
      <c r="B6" s="124" t="s">
        <v>242</v>
      </c>
      <c r="C6" s="139"/>
    </row>
    <row r="7" spans="1:3" x14ac:dyDescent="0.25">
      <c r="A7" s="126" t="s">
        <v>56</v>
      </c>
      <c r="B7" s="134"/>
      <c r="C7" s="140"/>
    </row>
    <row r="8" spans="1:3" x14ac:dyDescent="0.25">
      <c r="A8" s="126" t="s">
        <v>60</v>
      </c>
      <c r="B8" s="134"/>
      <c r="C8" s="140"/>
    </row>
    <row r="9" spans="1:3" x14ac:dyDescent="0.25">
      <c r="A9" s="126" t="s">
        <v>61</v>
      </c>
      <c r="B9" s="134"/>
      <c r="C9" s="140"/>
    </row>
    <row r="10" spans="1:3" x14ac:dyDescent="0.25">
      <c r="A10" s="126" t="s">
        <v>176</v>
      </c>
      <c r="B10" s="134"/>
      <c r="C10" s="140"/>
    </row>
    <row r="11" spans="1:3" x14ac:dyDescent="0.25">
      <c r="A11" s="120" t="s">
        <v>177</v>
      </c>
      <c r="B11" s="134"/>
      <c r="C11" s="140"/>
    </row>
    <row r="12" spans="1:3" x14ac:dyDescent="0.25">
      <c r="A12" s="120" t="s">
        <v>177</v>
      </c>
      <c r="B12" s="134"/>
      <c r="C12" s="140"/>
    </row>
    <row r="13" spans="1:3" x14ac:dyDescent="0.25">
      <c r="A13" s="120" t="s">
        <v>177</v>
      </c>
      <c r="B13" s="134"/>
      <c r="C13" s="140"/>
    </row>
    <row r="14" spans="1:3" x14ac:dyDescent="0.25">
      <c r="A14" s="120" t="s">
        <v>177</v>
      </c>
      <c r="B14" s="134"/>
      <c r="C14" s="140"/>
    </row>
    <row r="15" spans="1:3" x14ac:dyDescent="0.25">
      <c r="A15" s="120" t="s">
        <v>177</v>
      </c>
      <c r="B15" s="134"/>
      <c r="C15" s="140"/>
    </row>
    <row r="16" spans="1:3" x14ac:dyDescent="0.25">
      <c r="A16" s="120" t="s">
        <v>177</v>
      </c>
      <c r="B16" s="134"/>
      <c r="C16" s="140"/>
    </row>
    <row r="17" spans="1:3" x14ac:dyDescent="0.25">
      <c r="A17" s="120" t="s">
        <v>177</v>
      </c>
      <c r="B17" s="134"/>
      <c r="C17" s="140"/>
    </row>
    <row r="18" spans="1:3" x14ac:dyDescent="0.25">
      <c r="A18" s="120" t="s">
        <v>177</v>
      </c>
      <c r="B18" s="134"/>
      <c r="C18" s="140"/>
    </row>
    <row r="19" spans="1:3" x14ac:dyDescent="0.25">
      <c r="A19" s="120" t="s">
        <v>177</v>
      </c>
      <c r="B19" s="134"/>
      <c r="C19" s="140"/>
    </row>
    <row r="20" spans="1:3" x14ac:dyDescent="0.25">
      <c r="A20" s="120" t="s">
        <v>177</v>
      </c>
      <c r="B20" s="134"/>
      <c r="C20" s="140"/>
    </row>
    <row r="21" spans="1:3" x14ac:dyDescent="0.25">
      <c r="A21" s="120" t="s">
        <v>177</v>
      </c>
      <c r="B21" s="134"/>
      <c r="C21" s="140"/>
    </row>
    <row r="22" spans="1:3" x14ac:dyDescent="0.25">
      <c r="A22" s="120" t="s">
        <v>177</v>
      </c>
      <c r="B22" s="134"/>
      <c r="C22" s="140"/>
    </row>
    <row r="23" spans="1:3" x14ac:dyDescent="0.25">
      <c r="A23" s="120" t="s">
        <v>82</v>
      </c>
      <c r="B23" s="134"/>
      <c r="C23" s="140"/>
    </row>
    <row r="24" spans="1:3" ht="33.75" customHeight="1" thickBot="1" x14ac:dyDescent="0.35">
      <c r="A24" s="132" t="s">
        <v>233</v>
      </c>
      <c r="B24" s="142">
        <f>SUM(B7:B23)</f>
        <v>0</v>
      </c>
      <c r="C24" s="141"/>
    </row>
  </sheetData>
  <sheetProtection algorithmName="SHA-512" hashValue="CWrGuP2EBBgkAD6jdZQmA1/+d8FVHvff/LZE3yLLEijupkCqHH0DD06FDKstMcw0+QIrt39ydVUHRLwzR2j3Kg==" saltValue="Ad2Xnc1ftt5a80nj1B9jDA==" spinCount="100000" sheet="1" objects="1" scenarios="1" selectLockedCells="1"/>
  <pageMargins left="0.70866141732283472" right="0.70866141732283472" top="0.74803149606299213" bottom="0.74803149606299213" header="0.31496062992125984" footer="0.31496062992125984"/>
  <pageSetup paperSize="9" scale="93"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9"/>
  <sheetViews>
    <sheetView topLeftCell="A19" zoomScale="85" zoomScaleNormal="85" workbookViewId="0">
      <selection activeCell="A36" sqref="A36"/>
    </sheetView>
  </sheetViews>
  <sheetFormatPr defaultRowHeight="15" x14ac:dyDescent="0.25"/>
  <cols>
    <col min="1" max="1" width="73.7109375" style="1" customWidth="1"/>
    <col min="2" max="2" width="35" style="1" customWidth="1"/>
    <col min="3" max="3" width="21.85546875" style="1" customWidth="1"/>
    <col min="4" max="16384" width="9.140625" style="1"/>
  </cols>
  <sheetData>
    <row r="1" spans="1:3" ht="15.75" thickBot="1" x14ac:dyDescent="0.3">
      <c r="A1" s="32"/>
      <c r="B1" s="32"/>
      <c r="C1" s="32"/>
    </row>
    <row r="2" spans="1:3" ht="33" customHeight="1" x14ac:dyDescent="0.25">
      <c r="A2" s="135" t="s">
        <v>0</v>
      </c>
      <c r="B2" s="136"/>
      <c r="C2" s="93"/>
    </row>
    <row r="3" spans="1:3" ht="33" customHeight="1" x14ac:dyDescent="0.25">
      <c r="A3" s="137" t="s">
        <v>1</v>
      </c>
      <c r="B3" s="138" t="str">
        <f>Voorblad!B3</f>
        <v>Invullen op 'voorblad'</v>
      </c>
      <c r="C3" s="96"/>
    </row>
    <row r="4" spans="1:3" ht="33" customHeight="1" x14ac:dyDescent="0.25">
      <c r="A4" s="49" t="s">
        <v>219</v>
      </c>
      <c r="B4" s="122"/>
      <c r="C4" s="99"/>
    </row>
    <row r="5" spans="1:3" x14ac:dyDescent="0.25">
      <c r="A5" s="18"/>
      <c r="B5" s="19"/>
      <c r="C5" s="20"/>
    </row>
    <row r="6" spans="1:3" ht="30" x14ac:dyDescent="0.25">
      <c r="A6" s="46" t="s">
        <v>81</v>
      </c>
      <c r="B6" s="124" t="s">
        <v>240</v>
      </c>
      <c r="C6" s="139"/>
    </row>
    <row r="7" spans="1:3" x14ac:dyDescent="0.25">
      <c r="A7" s="126" t="s">
        <v>56</v>
      </c>
      <c r="B7" s="134"/>
      <c r="C7" s="140"/>
    </row>
    <row r="8" spans="1:3" x14ac:dyDescent="0.25">
      <c r="A8" s="126" t="s">
        <v>60</v>
      </c>
      <c r="B8" s="134"/>
      <c r="C8" s="140"/>
    </row>
    <row r="9" spans="1:3" x14ac:dyDescent="0.25">
      <c r="A9" s="126" t="s">
        <v>61</v>
      </c>
      <c r="B9" s="134"/>
      <c r="C9" s="140"/>
    </row>
    <row r="10" spans="1:3" x14ac:dyDescent="0.25">
      <c r="A10" s="126" t="s">
        <v>176</v>
      </c>
      <c r="B10" s="134"/>
      <c r="C10" s="140"/>
    </row>
    <row r="11" spans="1:3" x14ac:dyDescent="0.25">
      <c r="A11" s="120" t="s">
        <v>177</v>
      </c>
      <c r="B11" s="134"/>
      <c r="C11" s="140"/>
    </row>
    <row r="12" spans="1:3" x14ac:dyDescent="0.25">
      <c r="A12" s="120" t="s">
        <v>177</v>
      </c>
      <c r="B12" s="134"/>
      <c r="C12" s="140"/>
    </row>
    <row r="13" spans="1:3" x14ac:dyDescent="0.25">
      <c r="A13" s="120" t="s">
        <v>177</v>
      </c>
      <c r="B13" s="134"/>
      <c r="C13" s="140"/>
    </row>
    <row r="14" spans="1:3" x14ac:dyDescent="0.25">
      <c r="A14" s="120" t="s">
        <v>177</v>
      </c>
      <c r="B14" s="134"/>
      <c r="C14" s="140"/>
    </row>
    <row r="15" spans="1:3" x14ac:dyDescent="0.25">
      <c r="A15" s="120" t="s">
        <v>83</v>
      </c>
      <c r="B15" s="134"/>
      <c r="C15" s="140"/>
    </row>
    <row r="16" spans="1:3" x14ac:dyDescent="0.25">
      <c r="A16" s="120" t="s">
        <v>178</v>
      </c>
      <c r="B16" s="134"/>
      <c r="C16" s="140"/>
    </row>
    <row r="17" spans="1:3" x14ac:dyDescent="0.25">
      <c r="A17" s="120" t="s">
        <v>177</v>
      </c>
      <c r="B17" s="134"/>
      <c r="C17" s="140"/>
    </row>
    <row r="18" spans="1:3" x14ac:dyDescent="0.25">
      <c r="A18" s="120" t="s">
        <v>177</v>
      </c>
      <c r="B18" s="134"/>
      <c r="C18" s="140"/>
    </row>
    <row r="19" spans="1:3" x14ac:dyDescent="0.25">
      <c r="A19" s="120" t="s">
        <v>177</v>
      </c>
      <c r="B19" s="134"/>
      <c r="C19" s="140"/>
    </row>
    <row r="20" spans="1:3" x14ac:dyDescent="0.25">
      <c r="A20" s="120" t="s">
        <v>177</v>
      </c>
      <c r="B20" s="134"/>
      <c r="C20" s="140"/>
    </row>
    <row r="21" spans="1:3" x14ac:dyDescent="0.25">
      <c r="A21" s="120" t="s">
        <v>177</v>
      </c>
      <c r="B21" s="134"/>
      <c r="C21" s="140"/>
    </row>
    <row r="22" spans="1:3" x14ac:dyDescent="0.25">
      <c r="A22" s="120" t="s">
        <v>177</v>
      </c>
      <c r="B22" s="134"/>
      <c r="C22" s="140"/>
    </row>
    <row r="23" spans="1:3" x14ac:dyDescent="0.25">
      <c r="A23" s="120" t="s">
        <v>82</v>
      </c>
      <c r="B23" s="134"/>
      <c r="C23" s="140"/>
    </row>
    <row r="24" spans="1:3" ht="33.75" customHeight="1" x14ac:dyDescent="0.3">
      <c r="A24" s="129" t="s">
        <v>235</v>
      </c>
      <c r="B24" s="130">
        <f>SUM(B7:B23)</f>
        <v>0</v>
      </c>
      <c r="C24" s="143"/>
    </row>
    <row r="25" spans="1:3" x14ac:dyDescent="0.25">
      <c r="A25" s="18"/>
      <c r="B25" s="19"/>
      <c r="C25" s="144"/>
    </row>
    <row r="26" spans="1:3" x14ac:dyDescent="0.25">
      <c r="A26" s="208" t="s">
        <v>88</v>
      </c>
      <c r="B26" s="209"/>
      <c r="C26" s="145"/>
    </row>
    <row r="27" spans="1:3" ht="30" x14ac:dyDescent="0.25">
      <c r="A27" s="46" t="s">
        <v>81</v>
      </c>
      <c r="B27" s="124" t="s">
        <v>241</v>
      </c>
      <c r="C27" s="139"/>
    </row>
    <row r="28" spans="1:3" x14ac:dyDescent="0.25">
      <c r="A28" s="148" t="s">
        <v>206</v>
      </c>
      <c r="B28" s="134"/>
      <c r="C28" s="139"/>
    </row>
    <row r="29" spans="1:3" ht="15.75" thickBot="1" x14ac:dyDescent="0.3">
      <c r="A29" s="147" t="s">
        <v>66</v>
      </c>
      <c r="B29" s="134"/>
      <c r="C29" s="146"/>
    </row>
  </sheetData>
  <sheetProtection algorithmName="SHA-512" hashValue="aOiLbw04amOOwoft5W2hP84S0v97kzeDfF7yRVisDQC4jLkHOHGbYWJWFNIDJO3z/3GwNzM80pjF0VZu3ubOCw==" saltValue="rT52baeAdoJ0964QAeA59Q==" spinCount="100000" sheet="1" objects="1" scenarios="1" selectLockedCells="1"/>
  <mergeCells count="1">
    <mergeCell ref="A26:B26"/>
  </mergeCells>
  <pageMargins left="0.70866141732283472" right="0.70866141732283472" top="0.74803149606299213" bottom="0.74803149606299213" header="0.31496062992125984" footer="0.31496062992125984"/>
  <pageSetup paperSize="9" scale="9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Instructie</vt:lpstr>
      <vt:lpstr>Voorblad</vt:lpstr>
      <vt:lpstr>Toelichting</vt:lpstr>
      <vt:lpstr>Totaal</vt:lpstr>
      <vt:lpstr>Prijzen</vt:lpstr>
      <vt:lpstr>Inbouw meetauto</vt:lpstr>
      <vt:lpstr>Var. kosten meetauto</vt:lpstr>
      <vt:lpstr>Var. kosten poolauto</vt:lpstr>
      <vt:lpstr>Var. kosten pers. auto </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2018-03-28T09:53:26Z</dcterms:modified>
</cp:coreProperties>
</file>