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29"/>
  <workbookPr defaultThemeVersion="124226"/>
  <mc:AlternateContent xmlns:mc="http://schemas.openxmlformats.org/markup-compatibility/2006">
    <mc:Choice Requires="x15">
      <x15ac:absPath xmlns:x15ac="http://schemas.microsoft.com/office/spreadsheetml/2010/11/ac" url="https://protenderbv-my.sharepoint.com/personal/peter_stroo_protender_nl/Documents/1b. ProJecten/395 GSKA R+I Riolering 2018+/13. Analyse -beoordeling/"/>
    </mc:Choice>
  </mc:AlternateContent>
  <xr:revisionPtr revIDLastSave="1" documentId="8_{3DE04B93-B052-49E9-BFFC-EBC077DFA844}" xr6:coauthVersionLast="28" xr6:coauthVersionMax="28" xr10:uidLastSave="{D69D594E-345C-435B-A562-0761C124B217}"/>
  <bookViews>
    <workbookView xWindow="0" yWindow="0" windowWidth="13800" windowHeight="3072" xr2:uid="{00000000-000D-0000-FFFF-FFFF00000000}"/>
  </bookViews>
  <sheets>
    <sheet name="Masterblad" sheetId="1" r:id="rId1"/>
    <sheet name="Prestatie-onderbouwing" sheetId="3" r:id="rId2"/>
    <sheet name="Interview 1" sheetId="7" r:id="rId3"/>
    <sheet name="Interview 2" sheetId="8" r:id="rId4"/>
    <sheet name="Financieel aanbod" sheetId="2" r:id="rId5"/>
  </sheets>
  <calcPr calcId="171027"/>
</workbook>
</file>

<file path=xl/calcChain.xml><?xml version="1.0" encoding="utf-8"?>
<calcChain xmlns="http://schemas.openxmlformats.org/spreadsheetml/2006/main">
  <c r="F9" i="2" l="1"/>
  <c r="D9" i="2"/>
  <c r="F12" i="1" l="1"/>
  <c r="D12" i="1"/>
  <c r="E17" i="3"/>
  <c r="C17" i="3"/>
  <c r="E11" i="8"/>
  <c r="C11" i="8"/>
  <c r="B11" i="8"/>
  <c r="F3" i="8"/>
  <c r="F2" i="8"/>
  <c r="F10" i="2" l="1"/>
  <c r="D10" i="2"/>
  <c r="F11" i="2" l="1"/>
  <c r="F14" i="1" s="1"/>
  <c r="F16" i="1" s="1"/>
  <c r="D11" i="2"/>
  <c r="D14" i="1" s="1"/>
  <c r="F3" i="2" l="1"/>
  <c r="F2" i="2"/>
  <c r="F3" i="7"/>
  <c r="F2" i="7"/>
  <c r="F3" i="3"/>
  <c r="F2" i="3"/>
  <c r="E11" i="7" l="1"/>
  <c r="F10" i="1" s="1"/>
  <c r="C11" i="7"/>
  <c r="D10" i="1" s="1"/>
  <c r="D8" i="1"/>
  <c r="D16" i="1" s="1"/>
  <c r="F8" i="1" l="1"/>
  <c r="B11" i="7"/>
  <c r="B17" i="3" l="1"/>
</calcChain>
</file>

<file path=xl/sharedStrings.xml><?xml version="1.0" encoding="utf-8"?>
<sst xmlns="http://schemas.openxmlformats.org/spreadsheetml/2006/main" count="101" uniqueCount="52">
  <si>
    <t>OFFERTEANALYSE</t>
  </si>
  <si>
    <t>datum:</t>
  </si>
  <si>
    <t xml:space="preserve">MASTERBLAD </t>
  </si>
  <si>
    <t>Concept</t>
  </si>
  <si>
    <t>WEEG-</t>
  </si>
  <si>
    <t xml:space="preserve">BEOORDELING </t>
  </si>
  <si>
    <t>FACTOR</t>
  </si>
  <si>
    <t>BEOORDELINGSFACTOREN:</t>
  </si>
  <si>
    <t>toelichting</t>
  </si>
  <si>
    <t>Financieel aanbod</t>
  </si>
  <si>
    <t>PUNTENTOTAAL AANBIEDING
(gewogen gemiddeld cijfer)</t>
  </si>
  <si>
    <t>RANKING</t>
  </si>
  <si>
    <t>waardering: 10=uitmuntend, 9=uitstekend = 8=zeer goed, 7=goed, 6= voldoende, 5=matig, 4=onvoldoende, 3= slecht, 2= zeer slecht, 1=geen invulling</t>
  </si>
  <si>
    <t>WEEG
FACTOR</t>
  </si>
  <si>
    <t>BEOORDELINGS
FACTOREN:</t>
  </si>
  <si>
    <t>omschrijving</t>
  </si>
  <si>
    <t>Voldaan aan Eisen</t>
  </si>
  <si>
    <t>J/N</t>
  </si>
  <si>
    <t>TOTAAL
(Gewogen gemidd. Beoordelingscijfer)</t>
  </si>
  <si>
    <t xml:space="preserve">FINANCIEEL AANBOD </t>
  </si>
  <si>
    <t>[ prijzen excl. BTW]</t>
  </si>
  <si>
    <t>Omschrijving</t>
  </si>
  <si>
    <t>Aanbiedingsprijs</t>
  </si>
  <si>
    <t>Prestatie-onderbouwing</t>
  </si>
  <si>
    <r>
      <t xml:space="preserve">Puntenbeoordeling financieel aanbod
</t>
    </r>
    <r>
      <rPr>
        <sz val="7"/>
        <rFont val="Arial"/>
        <family val="2"/>
      </rPr>
      <t>(zie Aanbestedingsleidraad voor berekening)</t>
    </r>
  </si>
  <si>
    <t>ProTender BV</t>
  </si>
  <si>
    <t>Sleutelpersoon</t>
  </si>
  <si>
    <t xml:space="preserve">a. Overzien, begrijpen, kennis en ervaring
De sleutelpersoon overziet en begrijpt de opdracht, begrijpt en onderschrijft de achterliggende visie en heeft kennis en ervaring met het uitvoeren van de opdracht.
Bepalend voor de beoordeling is de mate waarin de sleutelpersoon concreet hieraan voldoet.
</t>
  </si>
  <si>
    <t xml:space="preserve">b. Managen
De sleutelpersoon is in staat de uitvoering goed te managen (organiseren, communiceren, doelen realiseren, onderkennen uitvoeringsrisico’s, beschikken over beheersmaatregelen bij uitvoeringsrisico’s en flexibel zijn).
Bepalend voor de beoordeling is de mate waarin de sleutelpersoon concreet hieraan voldoet
</t>
  </si>
  <si>
    <t xml:space="preserve">c. Samenwerking
De sleutelpersoon begrijpt en geeft goede invulling aan de samenwerking tussen de organisatie van de gemeente en de uitvoeringsorganisatie van de dienstverlener.
Bepalend voor de beoordeling is de mate waarin de sleutelpersoon de samenwerking begrijpt en concreet hieraan een goede invulling geeft.
</t>
  </si>
  <si>
    <t>conc</t>
  </si>
  <si>
    <t>Interview 1</t>
  </si>
  <si>
    <t>Interview 2</t>
  </si>
  <si>
    <t>Offerteanalyse aanbesteding Reiniging en Inspectie 2018+ gem. Goes en Kapelle</t>
  </si>
  <si>
    <t xml:space="preserve">Offerteanalyse aanbesteding Reiniging en Inspectie 2018+ gem. Goes en Kapelle
</t>
  </si>
  <si>
    <t>Dienstverlener A</t>
  </si>
  <si>
    <t>Dienstverlener B</t>
  </si>
  <si>
    <t>INTERVIEW SLEUTELPERSOON 2</t>
  </si>
  <si>
    <t>INTERVIEW SLEUTELPERSOON 1</t>
  </si>
  <si>
    <t>ja/nee</t>
  </si>
  <si>
    <r>
      <t xml:space="preserve">b. </t>
    </r>
    <r>
      <rPr>
        <b/>
        <sz val="8"/>
        <rFont val="Arial"/>
        <family val="2"/>
      </rPr>
      <t>BRL</t>
    </r>
    <r>
      <rPr>
        <sz val="8"/>
        <rFont val="Arial"/>
        <family val="2"/>
      </rPr>
      <t xml:space="preserve">
Kunt u concreet aangeven hoe u in uw onderneming specifiek bij de uitvoering van deze opdracht om zal gaan met de toepassing van de beoordelingsrichtlijnen BRL K10014 en BRL K10015?
Bepalend voor de beoordeling van dit onderdeel is de (mate van) effectiviteit van de aanpak in relatie tot de doelstellingen (zie hoofdstuk 2 van het Programma van Eisen).
</t>
    </r>
  </si>
  <si>
    <r>
      <t xml:space="preserve">c. </t>
    </r>
    <r>
      <rPr>
        <b/>
        <sz val="8"/>
        <rFont val="Arial"/>
        <family val="2"/>
      </rPr>
      <t>Jaarwerkplan</t>
    </r>
    <r>
      <rPr>
        <sz val="8"/>
        <rFont val="Arial"/>
        <family val="2"/>
      </rPr>
      <t xml:space="preserve">
Beschrijf concreet op welke wijze uw aanpak bij het voorbereiden en opstellen van het jaarwerkplan zal kunnen leiden tot een beperking van werkzaamheden, tot een beperking van afwijkende werkzaamheden en tot het bereiken van lage integrale kosten.
Bepalend voor de beoordeling van dit onderdeel is de te verwachten effectiviteit van de aanpak ter zake de 3 genoemde aspecten.
</t>
    </r>
  </si>
  <si>
    <r>
      <t xml:space="preserve">d. </t>
    </r>
    <r>
      <rPr>
        <b/>
        <sz val="8"/>
        <rFont val="Arial"/>
        <family val="2"/>
      </rPr>
      <t>Putvideo-inspecties</t>
    </r>
    <r>
      <rPr>
        <sz val="8"/>
        <rFont val="Arial"/>
        <family val="2"/>
      </rPr>
      <t xml:space="preserve">
De gemeenten verwachten, dat overbodige reinigingswerkzaamheden bij deze opdracht voorkomen (zouden) kunnen worden, door het uitvoeren van extra put-video-inspecties bij de veldschouw / veldopname.
Van de inschrijver wordt een concrete, met name door praktijkervaringen ingestoken, analyse gevraagd van de hierboven genoemde verwachting van de gemeenten. De analyse gaat in op de positieve aspecten en de eventuele negatieve (denk o.a. aan de kwaliteit van de (later bij de uitvoering te maken) inspecties van de strengen) aspecten van extra put-video-inspecties bij de veldschouw / veldopname.
Van de inschrijver wordt verder een concrete aanpak gevraagd, om de positieve aspecten tot uiting te brengen in de Opdracht, en de (eventuele) negatieve aspecten te vermijden.
Bepalend voor de beoordeling van dit onderdeel is de (mate van) realistische, praktische en concrete toepasbaarheid in deze opdracht.
</t>
    </r>
  </si>
  <si>
    <r>
      <t xml:space="preserve">e. </t>
    </r>
    <r>
      <rPr>
        <b/>
        <sz val="8"/>
        <rFont val="Arial"/>
        <family val="2"/>
      </rPr>
      <t>Bereikbaarheid putten</t>
    </r>
    <r>
      <rPr>
        <sz val="8"/>
        <rFont val="Arial"/>
        <family val="2"/>
      </rPr>
      <t xml:space="preserve">
Beschrijf de concrete maatregelen, die uw onderneming bij de uitvoering van de Opdracht in voorkomend geval treft, om moeilijk bereikbare putten bereikbaar te maken en daarbij afwijkende werkzaamheden volgens hoofdstuk 3.7.b van het programma van Eisen te voorkomen (zoals de inzet van een extra haspelwagen).
</t>
    </r>
  </si>
  <si>
    <r>
      <t xml:space="preserve">f. </t>
    </r>
    <r>
      <rPr>
        <b/>
        <sz val="8"/>
        <rFont val="Arial"/>
        <family val="2"/>
      </rPr>
      <t>Inspecties</t>
    </r>
    <r>
      <rPr>
        <sz val="8"/>
        <rFont val="Arial"/>
        <family val="2"/>
      </rPr>
      <t xml:space="preserve">
Wat is uw concrete aanpak om ervoor te zorgen dat het inspecteren, het beoordelen van de inspecties (inclusief het zorgen voor een miniem aantal foute beoordelingen), het borgen van de beeldkwaliteit van de opnamen en het rapporteren hierover zal leiden tot het in hoofdstuk 2 van het Programma van Eisen vermelde resultaat van ‘voldoende en adequaat inzicht in de onderhoudstoestand van de riolering’.
Bepalend voor de beoordeling van dit onderdeel is de (mate van) effectiviteit van de aanpak
</t>
    </r>
  </si>
  <si>
    <r>
      <t xml:space="preserve">g. </t>
    </r>
    <r>
      <rPr>
        <b/>
        <sz val="8"/>
        <rFont val="Arial"/>
        <family val="2"/>
      </rPr>
      <t>Uitvoering na afronding wijkgerichte aanpak</t>
    </r>
    <r>
      <rPr>
        <sz val="8"/>
        <rFont val="Arial"/>
        <family val="2"/>
      </rPr>
      <t xml:space="preserve">
De opdrachtgever kan zich voorstellen dat de uitvoering van de opdracht in goed onderling overleg met de opdrachtnemer gewijzigd wordt nadat de wijkgerichte aanpak in de gemeenten op enig moment voltooid is (het nu nog niet geïnspecteerde en in kaart gebrachte gedeelte van het rioolstelsel is dan ook geïnspecteerd en in kaart gebracht, zie ook in dit verband de hoofdstukken 3.3.1 en 3.3.2 van het Programma van Eisen), waarbij uiteraard de doelstellingen en de te bereiken resultaten (zie hoofdstuk 2 van het Programma van Eisen) van toepassing blijven. Welke aanpak op hoofdlijnen stelt u voor, om gezamenlijk te komen tot een doelmatige aanpassing / wijziging van de Opdracht?
Bepalend voor de beoordeling van dit onderdeel is het realisme en de (mate van) effectiviteit van de voorgestelde aanpak.
</t>
    </r>
  </si>
  <si>
    <r>
      <t xml:space="preserve">h. </t>
    </r>
    <r>
      <rPr>
        <b/>
        <sz val="8"/>
        <rFont val="Arial"/>
        <family val="2"/>
      </rPr>
      <t>Overlast voor burgers en bedrijven</t>
    </r>
    <r>
      <rPr>
        <sz val="8"/>
        <rFont val="Arial"/>
        <family val="2"/>
      </rPr>
      <t xml:space="preserve">
Beschrijf de concrete maatregelen, die uw onderneming bij de uitvoering van de Opdracht treft, om de overlast voor burgers en bedrijven te beperken (zie hoofdstuk 3.10 van het Programma van Eisen).
Bepalend voor de beoordeling van dit onderdeel is de mate van beperking van overlast voor de burgers en bedrijven.
</t>
    </r>
  </si>
  <si>
    <r>
      <t xml:space="preserve">i. </t>
    </r>
    <r>
      <rPr>
        <b/>
        <sz val="8"/>
        <rFont val="Arial"/>
        <family val="2"/>
      </rPr>
      <t>Werkzaamheden 2018</t>
    </r>
    <r>
      <rPr>
        <sz val="8"/>
        <rFont val="Arial"/>
        <family val="2"/>
      </rPr>
      <t xml:space="preserve">
Ook in het jaar 2018 willen de gemeenten reinigings- en inspectiewerkzaamheden uit laten voeren. Er zal echter zeer weinig tijd zijn om e.e.a. volgens het voorgestelde proces volgens hoofdstuk 3.4 uit te laten voeren.
Wat is uw voorgestelde aanpak voor het jaar 2018?
Bepalend voor de beoordeling van dit onderdeel is de mate waarin er voor gezorgd kan worden dat de reinigings- en inspectiewerkzaamheden in 2018 toch uitgevoerd kunnen worden.
</t>
    </r>
  </si>
  <si>
    <t>Afwijking t.o.v. reken-eenheid € 1.600.000   ( € )</t>
  </si>
  <si>
    <t>Afwijking t.o.v. reken-eenheid € 1.600.000   ( % )</t>
  </si>
  <si>
    <r>
      <t xml:space="preserve">a. </t>
    </r>
    <r>
      <rPr>
        <b/>
        <sz val="8"/>
        <rFont val="Arial"/>
        <family val="2"/>
      </rPr>
      <t>Proces werkwijze</t>
    </r>
    <r>
      <rPr>
        <sz val="8"/>
        <rFont val="Arial"/>
        <family val="2"/>
      </rPr>
      <t xml:space="preserve">
Beschrijf concreet op hoofdlijnen het door u voorgestelde proces van de werkwijze (het proces van de werkwijze van de uitvoering met bijbehorende termijnen, zie in dit verband hoofdstuk 3.4 sub a t/m j van het Programma van Eisen).
Bepalend voor de beoordeling van dit onderdeel is de (mate van) effectiviteit en de volledigheid van het proces.</t>
    </r>
  </si>
  <si>
    <t>3 03 2018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</si>
</sst>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164" formatCode="[$-413]d/mmm/yy;@"/>
    <numFmt numFmtId="165" formatCode="0.0"/>
    <numFmt numFmtId="166" formatCode="#,##0.0_ ;\-#,##0.0\ "/>
    <numFmt numFmtId="167" formatCode="#,##0.0"/>
    <numFmt numFmtId="168" formatCode="0.0%"/>
  </numFmts>
  <fonts count="31" x14ac:knownFonts="1">
    <font>
      <sz val="10"/>
      <name val="Arial"/>
    </font>
    <font>
      <b/>
      <sz val="10"/>
      <name val="Univers"/>
      <family val="2"/>
    </font>
    <font>
      <sz val="10"/>
      <name val="Univers"/>
      <family val="2"/>
    </font>
    <font>
      <b/>
      <sz val="8"/>
      <name val="Univers"/>
      <family val="2"/>
    </font>
    <font>
      <b/>
      <sz val="12"/>
      <name val="Univers"/>
      <family val="2"/>
    </font>
    <font>
      <b/>
      <sz val="8"/>
      <name val="Arial"/>
      <family val="2"/>
    </font>
    <font>
      <b/>
      <sz val="12"/>
      <name val="Arial"/>
      <family val="2"/>
    </font>
    <font>
      <sz val="8"/>
      <name val="Univers"/>
      <family val="2"/>
    </font>
    <font>
      <b/>
      <i/>
      <u/>
      <sz val="8"/>
      <name val="Univers"/>
      <family val="2"/>
    </font>
    <font>
      <sz val="8"/>
      <name val="Arial"/>
      <family val="2"/>
    </font>
    <font>
      <sz val="8"/>
      <name val="Univers"/>
    </font>
    <font>
      <b/>
      <sz val="11"/>
      <name val="Univers"/>
    </font>
    <font>
      <sz val="11"/>
      <name val="Univers"/>
    </font>
    <font>
      <sz val="14"/>
      <name val="Univers"/>
      <family val="2"/>
    </font>
    <font>
      <sz val="10"/>
      <color indexed="10"/>
      <name val="Arial"/>
      <family val="2"/>
    </font>
    <font>
      <b/>
      <sz val="9"/>
      <name val="Arial"/>
      <family val="2"/>
    </font>
    <font>
      <sz val="7"/>
      <name val="Arial"/>
      <family val="2"/>
    </font>
    <font>
      <sz val="8"/>
      <name val="Arial"/>
      <family val="2"/>
    </font>
    <font>
      <b/>
      <u/>
      <sz val="10"/>
      <name val="Arial"/>
      <family val="2"/>
    </font>
    <font>
      <b/>
      <sz val="10"/>
      <name val="Arial"/>
      <family val="2"/>
    </font>
    <font>
      <sz val="10"/>
      <name val="Arial"/>
      <family val="2"/>
    </font>
    <font>
      <sz val="10"/>
      <color indexed="10"/>
      <name val="Arial"/>
      <family val="2"/>
    </font>
    <font>
      <b/>
      <u/>
      <sz val="8"/>
      <name val="Arial"/>
      <family val="2"/>
    </font>
    <font>
      <b/>
      <sz val="6"/>
      <name val="Arial"/>
      <family val="2"/>
    </font>
    <font>
      <b/>
      <i/>
      <u/>
      <sz val="8"/>
      <name val="Arial"/>
      <family val="2"/>
    </font>
    <font>
      <b/>
      <i/>
      <sz val="9"/>
      <name val="Arial"/>
      <family val="2"/>
    </font>
    <font>
      <b/>
      <sz val="8"/>
      <name val="Univers"/>
    </font>
    <font>
      <b/>
      <sz val="8"/>
      <color theme="0"/>
      <name val="Univers"/>
      <family val="2"/>
    </font>
    <font>
      <b/>
      <sz val="12"/>
      <color theme="0"/>
      <name val="Arial"/>
      <family val="2"/>
    </font>
    <font>
      <b/>
      <sz val="14"/>
      <color theme="0"/>
      <name val="Univers"/>
    </font>
    <font>
      <b/>
      <u/>
      <sz val="9"/>
      <name val="Arial"/>
      <family val="2"/>
    </font>
  </fonts>
  <fills count="5">
    <fill>
      <patternFill patternType="none"/>
    </fill>
    <fill>
      <patternFill patternType="gray125"/>
    </fill>
    <fill>
      <patternFill patternType="solid">
        <fgColor rgb="FF00B0F0"/>
        <bgColor indexed="64"/>
      </patternFill>
    </fill>
    <fill>
      <patternFill patternType="solid">
        <fgColor rgb="FF0070C0"/>
        <bgColor indexed="64"/>
      </patternFill>
    </fill>
    <fill>
      <patternFill patternType="solid">
        <fgColor rgb="FFCCECFF"/>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71">
    <xf numFmtId="0" fontId="0" fillId="0" borderId="0" xfId="0"/>
    <xf numFmtId="1" fontId="1" fillId="0" borderId="1" xfId="0" applyNumberFormat="1" applyFont="1" applyBorder="1" applyAlignment="1">
      <alignment vertical="top"/>
    </xf>
    <xf numFmtId="0" fontId="2" fillId="0" borderId="2" xfId="0" applyFont="1" applyBorder="1" applyAlignment="1">
      <alignment vertical="top"/>
    </xf>
    <xf numFmtId="9" fontId="0" fillId="0" borderId="3" xfId="0" applyNumberFormat="1" applyBorder="1" applyAlignment="1">
      <alignment vertical="top"/>
    </xf>
    <xf numFmtId="0" fontId="0" fillId="0" borderId="3" xfId="0" applyBorder="1" applyAlignment="1">
      <alignment vertical="top"/>
    </xf>
    <xf numFmtId="0" fontId="4" fillId="0" borderId="0" xfId="0" applyFont="1" applyBorder="1" applyAlignment="1">
      <alignment vertical="top"/>
    </xf>
    <xf numFmtId="0" fontId="1" fillId="0" borderId="0" xfId="0" applyFont="1" applyBorder="1" applyAlignment="1">
      <alignment vertical="top"/>
    </xf>
    <xf numFmtId="0" fontId="5" fillId="0" borderId="0" xfId="0" applyFont="1" applyBorder="1" applyAlignment="1">
      <alignment horizontal="right" vertical="top"/>
    </xf>
    <xf numFmtId="164" fontId="5" fillId="0" borderId="5" xfId="0" applyNumberFormat="1" applyFont="1" applyBorder="1" applyAlignment="1">
      <alignment horizontal="center" vertical="top"/>
    </xf>
    <xf numFmtId="0" fontId="0" fillId="0" borderId="6" xfId="0" applyBorder="1" applyAlignment="1">
      <alignment vertical="top"/>
    </xf>
    <xf numFmtId="0" fontId="2" fillId="0" borderId="0" xfId="0" applyFont="1" applyBorder="1" applyAlignment="1">
      <alignment horizontal="right" vertical="top"/>
    </xf>
    <xf numFmtId="0" fontId="6" fillId="0" borderId="0" xfId="0" applyFont="1" applyBorder="1" applyAlignment="1">
      <alignment vertical="top"/>
    </xf>
    <xf numFmtId="0" fontId="0" fillId="0" borderId="0" xfId="0" applyBorder="1" applyAlignment="1">
      <alignment vertical="top"/>
    </xf>
    <xf numFmtId="0" fontId="5" fillId="0" borderId="5" xfId="0" applyFont="1" applyBorder="1" applyAlignment="1">
      <alignment horizontal="center" vertical="top"/>
    </xf>
    <xf numFmtId="0" fontId="7" fillId="0" borderId="6" xfId="0" applyFont="1" applyBorder="1" applyAlignment="1">
      <alignment vertical="top"/>
    </xf>
    <xf numFmtId="0" fontId="7" fillId="0" borderId="0" xfId="0" applyFont="1" applyBorder="1" applyAlignment="1">
      <alignment vertical="top"/>
    </xf>
    <xf numFmtId="9" fontId="3" fillId="0" borderId="8" xfId="0" applyNumberFormat="1" applyFont="1" applyBorder="1" applyAlignment="1">
      <alignment horizontal="center" vertical="top"/>
    </xf>
    <xf numFmtId="0" fontId="3" fillId="0" borderId="6" xfId="0" applyFont="1" applyBorder="1" applyAlignment="1">
      <alignment vertical="top"/>
    </xf>
    <xf numFmtId="0" fontId="9" fillId="0" borderId="13" xfId="0" applyFont="1" applyBorder="1" applyAlignment="1">
      <alignment horizontal="left" vertical="top"/>
    </xf>
    <xf numFmtId="0" fontId="9" fillId="0" borderId="5" xfId="0" applyFont="1" applyBorder="1" applyAlignment="1">
      <alignment horizontal="center" vertical="top"/>
    </xf>
    <xf numFmtId="9" fontId="10" fillId="0" borderId="8" xfId="0" applyNumberFormat="1" applyFont="1" applyBorder="1" applyAlignment="1">
      <alignment horizontal="center" vertical="top"/>
    </xf>
    <xf numFmtId="165" fontId="9" fillId="0" borderId="13" xfId="0" applyNumberFormat="1" applyFont="1" applyBorder="1" applyAlignment="1">
      <alignment horizontal="center" vertical="top"/>
    </xf>
    <xf numFmtId="165" fontId="9" fillId="0" borderId="5" xfId="0" applyNumberFormat="1" applyFont="1" applyBorder="1" applyAlignment="1">
      <alignment horizontal="center" vertical="top"/>
    </xf>
    <xf numFmtId="9" fontId="7" fillId="0" borderId="8" xfId="0" applyNumberFormat="1" applyFont="1" applyBorder="1" applyAlignment="1">
      <alignment horizontal="center" vertical="top"/>
    </xf>
    <xf numFmtId="0" fontId="6" fillId="0" borderId="0" xfId="0" applyFont="1" applyFill="1" applyBorder="1" applyAlignment="1">
      <alignment horizontal="left" vertical="center" indent="1"/>
    </xf>
    <xf numFmtId="1" fontId="13" fillId="0" borderId="0" xfId="0" applyNumberFormat="1" applyFont="1" applyFill="1" applyBorder="1" applyAlignment="1">
      <alignment horizontal="center" vertical="center"/>
    </xf>
    <xf numFmtId="0" fontId="3" fillId="0" borderId="3" xfId="0" applyFont="1" applyBorder="1" applyAlignment="1">
      <alignment vertical="top"/>
    </xf>
    <xf numFmtId="0" fontId="0" fillId="0" borderId="4" xfId="0" applyBorder="1" applyAlignment="1">
      <alignment vertical="top"/>
    </xf>
    <xf numFmtId="0" fontId="14" fillId="0" borderId="0" xfId="0" applyFont="1"/>
    <xf numFmtId="49" fontId="14" fillId="0" borderId="0" xfId="0" applyNumberFormat="1" applyFont="1"/>
    <xf numFmtId="4" fontId="14" fillId="0" borderId="0" xfId="0" applyNumberFormat="1" applyFont="1"/>
    <xf numFmtId="49" fontId="14" fillId="0" borderId="0" xfId="0" applyNumberFormat="1" applyFont="1" applyAlignment="1">
      <alignment horizontal="center"/>
    </xf>
    <xf numFmtId="4" fontId="6" fillId="0" borderId="10" xfId="0" applyNumberFormat="1" applyFont="1" applyBorder="1" applyAlignment="1">
      <alignment vertical="top"/>
    </xf>
    <xf numFmtId="0" fontId="14" fillId="0" borderId="0" xfId="0" applyFont="1" applyAlignment="1">
      <alignment vertical="center"/>
    </xf>
    <xf numFmtId="0" fontId="3" fillId="0" borderId="2" xfId="0" applyFont="1" applyBorder="1" applyAlignment="1">
      <alignment vertical="top"/>
    </xf>
    <xf numFmtId="0" fontId="9" fillId="0" borderId="15" xfId="0" applyFont="1" applyBorder="1" applyAlignment="1">
      <alignment horizontal="center" vertical="center"/>
    </xf>
    <xf numFmtId="0" fontId="9" fillId="0" borderId="17" xfId="0" applyFont="1" applyBorder="1" applyAlignment="1">
      <alignment horizontal="center" vertical="center"/>
    </xf>
    <xf numFmtId="9" fontId="9" fillId="0" borderId="18" xfId="0" applyNumberFormat="1" applyFont="1" applyBorder="1" applyAlignment="1">
      <alignment horizontal="center" vertical="center" wrapText="1"/>
    </xf>
    <xf numFmtId="1" fontId="19" fillId="0" borderId="1" xfId="0" applyNumberFormat="1" applyFont="1" applyBorder="1" applyAlignment="1">
      <alignment vertical="top"/>
    </xf>
    <xf numFmtId="4" fontId="20" fillId="0" borderId="20" xfId="0" applyNumberFormat="1" applyFont="1" applyBorder="1" applyAlignment="1">
      <alignment vertical="top"/>
    </xf>
    <xf numFmtId="3" fontId="20" fillId="0" borderId="20" xfId="0" applyNumberFormat="1" applyFont="1" applyBorder="1" applyAlignment="1">
      <alignment vertical="top"/>
    </xf>
    <xf numFmtId="0" fontId="21" fillId="0" borderId="0" xfId="0" applyFont="1"/>
    <xf numFmtId="3" fontId="19" fillId="0" borderId="20" xfId="0" applyNumberFormat="1" applyFont="1" applyBorder="1" applyAlignment="1">
      <alignment vertical="top"/>
    </xf>
    <xf numFmtId="3" fontId="20" fillId="0" borderId="21" xfId="0" applyNumberFormat="1" applyFont="1" applyBorder="1" applyAlignment="1">
      <alignment horizontal="right" vertical="top"/>
    </xf>
    <xf numFmtId="3" fontId="20" fillId="0" borderId="10" xfId="0" applyNumberFormat="1" applyFont="1" applyBorder="1" applyAlignment="1">
      <alignment vertical="top"/>
    </xf>
    <xf numFmtId="0" fontId="22" fillId="0" borderId="1" xfId="0" applyFont="1" applyBorder="1" applyAlignment="1">
      <alignment vertical="center"/>
    </xf>
    <xf numFmtId="0" fontId="21" fillId="0" borderId="0" xfId="0" applyFont="1" applyAlignment="1">
      <alignment vertical="center"/>
    </xf>
    <xf numFmtId="0" fontId="9" fillId="0" borderId="22" xfId="0" applyFont="1" applyBorder="1" applyAlignment="1">
      <alignment vertical="center"/>
    </xf>
    <xf numFmtId="0" fontId="23" fillId="0" borderId="21" xfId="0" applyFont="1" applyBorder="1" applyAlignment="1">
      <alignment vertical="center" wrapText="1"/>
    </xf>
    <xf numFmtId="0" fontId="20" fillId="0" borderId="23" xfId="0" applyFont="1" applyBorder="1" applyAlignment="1">
      <alignment horizontal="center" vertical="center" textRotation="90"/>
    </xf>
    <xf numFmtId="0" fontId="20" fillId="0" borderId="0" xfId="0" applyFont="1" applyAlignment="1">
      <alignment vertical="center"/>
    </xf>
    <xf numFmtId="0" fontId="9" fillId="0" borderId="26" xfId="0" applyFont="1" applyBorder="1" applyAlignment="1">
      <alignment vertical="center" wrapText="1"/>
    </xf>
    <xf numFmtId="1" fontId="9" fillId="0" borderId="27" xfId="0" applyNumberFormat="1" applyFont="1" applyBorder="1" applyAlignment="1">
      <alignment horizontal="center" vertical="center"/>
    </xf>
    <xf numFmtId="9" fontId="20" fillId="0" borderId="3" xfId="0" applyNumberFormat="1" applyFont="1" applyBorder="1" applyAlignment="1">
      <alignment vertical="top"/>
    </xf>
    <xf numFmtId="0" fontId="20" fillId="0" borderId="3" xfId="0" applyFont="1" applyBorder="1" applyAlignment="1">
      <alignment vertical="top"/>
    </xf>
    <xf numFmtId="0" fontId="20" fillId="0" borderId="4" xfId="0" applyFont="1" applyBorder="1" applyAlignment="1">
      <alignment vertical="top"/>
    </xf>
    <xf numFmtId="0" fontId="20" fillId="0" borderId="0" xfId="0" applyFont="1"/>
    <xf numFmtId="0" fontId="18" fillId="0" borderId="0" xfId="0" applyFont="1" applyBorder="1" applyAlignment="1">
      <alignment horizontal="left"/>
    </xf>
    <xf numFmtId="4" fontId="0" fillId="0" borderId="3" xfId="0" applyNumberFormat="1" applyBorder="1" applyAlignment="1">
      <alignment vertical="top"/>
    </xf>
    <xf numFmtId="4" fontId="5" fillId="0" borderId="0" xfId="0" applyNumberFormat="1" applyFont="1" applyBorder="1" applyAlignment="1">
      <alignment horizontal="right" vertical="top"/>
    </xf>
    <xf numFmtId="4" fontId="14" fillId="0" borderId="0" xfId="0" applyNumberFormat="1" applyFont="1" applyAlignment="1">
      <alignment horizontal="center"/>
    </xf>
    <xf numFmtId="4" fontId="14" fillId="0" borderId="0" xfId="0" applyNumberFormat="1" applyFont="1" applyAlignment="1">
      <alignment horizontal="right"/>
    </xf>
    <xf numFmtId="1" fontId="1" fillId="0" borderId="2" xfId="0" applyNumberFormat="1" applyFont="1" applyBorder="1" applyAlignment="1">
      <alignment vertical="top"/>
    </xf>
    <xf numFmtId="1" fontId="1" fillId="0" borderId="3" xfId="0" applyNumberFormat="1" applyFont="1" applyBorder="1" applyAlignment="1">
      <alignment vertical="top"/>
    </xf>
    <xf numFmtId="4" fontId="1" fillId="0" borderId="0" xfId="0" applyNumberFormat="1" applyFont="1" applyBorder="1" applyAlignment="1">
      <alignment vertical="top"/>
    </xf>
    <xf numFmtId="0" fontId="0" fillId="0" borderId="21" xfId="0" applyBorder="1" applyAlignment="1">
      <alignment vertical="top"/>
    </xf>
    <xf numFmtId="4" fontId="25" fillId="0" borderId="10" xfId="0" applyNumberFormat="1" applyFont="1" applyBorder="1" applyAlignment="1">
      <alignment vertical="top"/>
    </xf>
    <xf numFmtId="4" fontId="5" fillId="0" borderId="10" xfId="0" applyNumberFormat="1" applyFont="1" applyBorder="1" applyAlignment="1">
      <alignment horizontal="right" vertical="top"/>
    </xf>
    <xf numFmtId="0" fontId="5" fillId="0" borderId="11" xfId="0" applyFont="1" applyBorder="1" applyAlignment="1">
      <alignment horizontal="center" vertical="top"/>
    </xf>
    <xf numFmtId="3" fontId="5" fillId="0" borderId="28" xfId="0" applyNumberFormat="1" applyFont="1" applyFill="1" applyBorder="1" applyAlignment="1">
      <alignment horizontal="left" vertical="center" wrapText="1"/>
    </xf>
    <xf numFmtId="42" fontId="5" fillId="0" borderId="4" xfId="0" applyNumberFormat="1" applyFont="1" applyFill="1" applyBorder="1" applyAlignment="1">
      <alignment horizontal="left" vertical="center" wrapText="1"/>
    </xf>
    <xf numFmtId="4" fontId="5" fillId="0" borderId="20" xfId="0" applyNumberFormat="1" applyFont="1" applyBorder="1" applyAlignment="1">
      <alignment horizontal="right" vertical="top"/>
    </xf>
    <xf numFmtId="164" fontId="5" fillId="0" borderId="7" xfId="0" applyNumberFormat="1" applyFont="1" applyBorder="1" applyAlignment="1">
      <alignment horizontal="center" vertical="top"/>
    </xf>
    <xf numFmtId="0" fontId="5" fillId="0" borderId="2" xfId="0" applyFont="1" applyBorder="1" applyAlignment="1">
      <alignment vertical="top"/>
    </xf>
    <xf numFmtId="0" fontId="22" fillId="0" borderId="24" xfId="0" applyFont="1" applyBorder="1" applyAlignment="1">
      <alignment vertical="center" wrapText="1"/>
    </xf>
    <xf numFmtId="9" fontId="9" fillId="0" borderId="16" xfId="0" applyNumberFormat="1" applyFont="1" applyBorder="1" applyAlignment="1">
      <alignment horizontal="center" vertical="center" wrapText="1"/>
    </xf>
    <xf numFmtId="165" fontId="20" fillId="0" borderId="20" xfId="0" applyNumberFormat="1" applyFont="1" applyBorder="1" applyAlignment="1">
      <alignment horizontal="center" vertical="top"/>
    </xf>
    <xf numFmtId="165" fontId="6" fillId="0" borderId="20" xfId="0" applyNumberFormat="1" applyFont="1" applyBorder="1" applyAlignment="1">
      <alignment horizontal="center" vertical="top"/>
    </xf>
    <xf numFmtId="165" fontId="20" fillId="0" borderId="10" xfId="0" applyNumberFormat="1" applyFont="1" applyBorder="1" applyAlignment="1">
      <alignment horizontal="center" vertical="top"/>
    </xf>
    <xf numFmtId="165" fontId="9" fillId="0" borderId="25" xfId="0" applyNumberFormat="1" applyFont="1" applyBorder="1" applyAlignment="1">
      <alignment horizontal="center" vertical="center"/>
    </xf>
    <xf numFmtId="165" fontId="9" fillId="0" borderId="27" xfId="0" applyNumberFormat="1" applyFont="1" applyBorder="1" applyAlignment="1">
      <alignment horizontal="center" vertical="center"/>
    </xf>
    <xf numFmtId="165" fontId="20" fillId="0" borderId="3" xfId="0" applyNumberFormat="1" applyFont="1" applyBorder="1" applyAlignment="1">
      <alignment vertical="top"/>
    </xf>
    <xf numFmtId="165" fontId="20" fillId="0" borderId="0" xfId="0" applyNumberFormat="1" applyFont="1"/>
    <xf numFmtId="0" fontId="14" fillId="0" borderId="0" xfId="0" applyFont="1" applyFill="1" applyBorder="1" applyAlignment="1">
      <alignment vertical="center"/>
    </xf>
    <xf numFmtId="0" fontId="18" fillId="0" borderId="20" xfId="0" applyFont="1" applyBorder="1" applyAlignment="1">
      <alignment horizontal="left"/>
    </xf>
    <xf numFmtId="0" fontId="7" fillId="4" borderId="1" xfId="0" applyFont="1" applyFill="1" applyBorder="1" applyAlignment="1">
      <alignment vertical="top"/>
    </xf>
    <xf numFmtId="0" fontId="7" fillId="4" borderId="33" xfId="0" applyFont="1" applyFill="1" applyBorder="1" applyAlignment="1">
      <alignment vertical="top"/>
    </xf>
    <xf numFmtId="9" fontId="3" fillId="4" borderId="7" xfId="0" applyNumberFormat="1" applyFont="1" applyFill="1" applyBorder="1" applyAlignment="1">
      <alignment horizontal="center" vertical="top"/>
    </xf>
    <xf numFmtId="0" fontId="3" fillId="4" borderId="9" xfId="0" applyFont="1" applyFill="1" applyBorder="1" applyAlignment="1">
      <alignment vertical="top"/>
    </xf>
    <xf numFmtId="0" fontId="7" fillId="4" borderId="34" xfId="0" applyFont="1" applyFill="1" applyBorder="1" applyAlignment="1">
      <alignment vertical="top"/>
    </xf>
    <xf numFmtId="9" fontId="3" fillId="4" borderId="11" xfId="0" applyNumberFormat="1" applyFont="1" applyFill="1" applyBorder="1" applyAlignment="1">
      <alignment horizontal="center" vertical="top"/>
    </xf>
    <xf numFmtId="0" fontId="9" fillId="4" borderId="9" xfId="0" applyFont="1" applyFill="1" applyBorder="1" applyAlignment="1">
      <alignment horizontal="left" vertical="top"/>
    </xf>
    <xf numFmtId="0" fontId="9" fillId="4" borderId="11" xfId="0" applyFont="1" applyFill="1" applyBorder="1" applyAlignment="1">
      <alignment horizontal="center" vertical="top"/>
    </xf>
    <xf numFmtId="0" fontId="9" fillId="4" borderId="12" xfId="0" applyFont="1" applyFill="1" applyBorder="1" applyAlignment="1">
      <alignment horizontal="left" vertical="top"/>
    </xf>
    <xf numFmtId="0" fontId="27" fillId="3" borderId="23" xfId="0" applyFont="1" applyFill="1" applyBorder="1" applyAlignment="1">
      <alignment horizontal="center" vertical="top"/>
    </xf>
    <xf numFmtId="4" fontId="9" fillId="4" borderId="19" xfId="0" applyNumberFormat="1" applyFont="1" applyFill="1" applyBorder="1" applyAlignment="1">
      <alignment horizontal="center" vertical="center" wrapText="1"/>
    </xf>
    <xf numFmtId="0" fontId="9" fillId="4" borderId="11" xfId="0" applyFont="1" applyFill="1" applyBorder="1" applyAlignment="1">
      <alignment horizontal="center" vertical="center"/>
    </xf>
    <xf numFmtId="4" fontId="9" fillId="4" borderId="12" xfId="0" applyNumberFormat="1" applyFont="1" applyFill="1" applyBorder="1" applyAlignment="1">
      <alignment horizontal="center" vertical="center" wrapText="1"/>
    </xf>
    <xf numFmtId="0" fontId="5" fillId="2" borderId="28" xfId="0" applyFont="1" applyFill="1" applyBorder="1" applyAlignment="1">
      <alignment vertical="center" wrapText="1"/>
    </xf>
    <xf numFmtId="1" fontId="5" fillId="2" borderId="20"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167" fontId="15" fillId="2" borderId="28" xfId="0" applyNumberFormat="1" applyFont="1" applyFill="1" applyBorder="1" applyAlignment="1">
      <alignment horizontal="center" vertical="center"/>
    </xf>
    <xf numFmtId="0" fontId="27" fillId="3" borderId="30" xfId="0" applyFont="1" applyFill="1" applyBorder="1" applyAlignment="1">
      <alignment horizontal="center" vertical="top"/>
    </xf>
    <xf numFmtId="4" fontId="5" fillId="4" borderId="9" xfId="0" applyNumberFormat="1" applyFont="1" applyFill="1" applyBorder="1" applyAlignment="1">
      <alignment horizontal="center" vertical="center" wrapText="1"/>
    </xf>
    <xf numFmtId="4" fontId="5" fillId="4" borderId="11" xfId="0" applyNumberFormat="1" applyFont="1" applyFill="1" applyBorder="1" applyAlignment="1">
      <alignment horizontal="center" vertical="center" wrapText="1"/>
    </xf>
    <xf numFmtId="0" fontId="5" fillId="0" borderId="2" xfId="0" applyFont="1" applyBorder="1" applyAlignment="1">
      <alignment vertical="center" wrapText="1"/>
    </xf>
    <xf numFmtId="4" fontId="9" fillId="0" borderId="35" xfId="0" applyNumberFormat="1" applyFont="1" applyBorder="1" applyAlignment="1">
      <alignment horizontal="center" vertical="center" wrapText="1"/>
    </xf>
    <xf numFmtId="0" fontId="9" fillId="0" borderId="4" xfId="0" applyFont="1" applyBorder="1" applyAlignment="1">
      <alignment horizontal="center" vertical="center"/>
    </xf>
    <xf numFmtId="0" fontId="30" fillId="0" borderId="1" xfId="0" applyFont="1" applyBorder="1" applyAlignment="1">
      <alignment horizontal="left"/>
    </xf>
    <xf numFmtId="1" fontId="19" fillId="0" borderId="2" xfId="0" applyNumberFormat="1" applyFont="1" applyBorder="1" applyAlignment="1">
      <alignment vertical="top"/>
    </xf>
    <xf numFmtId="0" fontId="20" fillId="0" borderId="3" xfId="0" applyFont="1" applyBorder="1" applyAlignment="1">
      <alignment horizontal="center" vertical="top"/>
    </xf>
    <xf numFmtId="4" fontId="20" fillId="0" borderId="3" xfId="0" applyNumberFormat="1" applyFont="1" applyBorder="1" applyAlignment="1">
      <alignment vertical="top"/>
    </xf>
    <xf numFmtId="3" fontId="20" fillId="0" borderId="3" xfId="0" applyNumberFormat="1" applyFont="1" applyBorder="1" applyAlignment="1">
      <alignment vertical="top"/>
    </xf>
    <xf numFmtId="4" fontId="5" fillId="0" borderId="3" xfId="0" applyNumberFormat="1" applyFont="1" applyBorder="1" applyAlignment="1">
      <alignment horizontal="right" vertical="top"/>
    </xf>
    <xf numFmtId="164" fontId="5" fillId="0" borderId="4" xfId="0" applyNumberFormat="1" applyFont="1" applyBorder="1" applyAlignment="1">
      <alignment horizontal="center" vertical="top"/>
    </xf>
    <xf numFmtId="3" fontId="20" fillId="0" borderId="2" xfId="0" applyNumberFormat="1" applyFont="1" applyBorder="1" applyAlignment="1">
      <alignment horizontal="right" vertical="top"/>
    </xf>
    <xf numFmtId="4" fontId="19" fillId="0" borderId="3" xfId="0" applyNumberFormat="1" applyFont="1" applyBorder="1" applyAlignment="1">
      <alignment vertical="top"/>
    </xf>
    <xf numFmtId="0" fontId="5" fillId="0" borderId="4" xfId="0" applyFont="1" applyBorder="1" applyAlignment="1">
      <alignment horizontal="center" vertical="top"/>
    </xf>
    <xf numFmtId="3" fontId="9" fillId="0" borderId="23" xfId="0" applyNumberFormat="1" applyFont="1" applyFill="1" applyBorder="1" applyAlignment="1">
      <alignment horizontal="center" vertical="top" wrapText="1"/>
    </xf>
    <xf numFmtId="3" fontId="9" fillId="0" borderId="4" xfId="0" applyNumberFormat="1" applyFont="1" applyFill="1" applyBorder="1" applyAlignment="1">
      <alignment horizontal="center" vertical="top" wrapText="1"/>
    </xf>
    <xf numFmtId="49" fontId="5" fillId="0" borderId="24" xfId="0" applyNumberFormat="1" applyFont="1" applyFill="1" applyBorder="1" applyAlignment="1">
      <alignment horizontal="center" vertical="center" wrapText="1"/>
    </xf>
    <xf numFmtId="49" fontId="16" fillId="0" borderId="29" xfId="0" applyNumberFormat="1" applyFont="1" applyFill="1" applyBorder="1" applyAlignment="1">
      <alignment horizontal="center" vertical="center" wrapText="1"/>
    </xf>
    <xf numFmtId="3" fontId="5" fillId="0" borderId="15" xfId="0" applyNumberFormat="1" applyFont="1" applyFill="1" applyBorder="1" applyAlignment="1">
      <alignment horizontal="left" vertical="center" wrapText="1"/>
    </xf>
    <xf numFmtId="42" fontId="5" fillId="0" borderId="29" xfId="0" applyNumberFormat="1" applyFont="1" applyFill="1" applyBorder="1" applyAlignment="1">
      <alignment horizontal="left" vertical="center" wrapText="1"/>
    </xf>
    <xf numFmtId="49" fontId="5" fillId="0" borderId="21" xfId="0" applyNumberFormat="1"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3" fontId="5" fillId="0" borderId="9" xfId="0" applyNumberFormat="1" applyFont="1" applyFill="1" applyBorder="1" applyAlignment="1">
      <alignment horizontal="left" vertical="center" wrapText="1"/>
    </xf>
    <xf numFmtId="168" fontId="5" fillId="0" borderId="11" xfId="0" applyNumberFormat="1" applyFont="1" applyFill="1" applyBorder="1" applyAlignment="1">
      <alignment horizontal="center" vertical="center" wrapText="1"/>
    </xf>
    <xf numFmtId="0" fontId="14" fillId="0" borderId="6" xfId="0" applyFont="1" applyFill="1" applyBorder="1" applyAlignment="1">
      <alignment vertical="center"/>
    </xf>
    <xf numFmtId="2" fontId="15" fillId="2" borderId="4" xfId="0" applyNumberFormat="1" applyFont="1" applyFill="1" applyBorder="1" applyAlignment="1">
      <alignment horizontal="center" vertical="center"/>
    </xf>
    <xf numFmtId="2" fontId="15" fillId="2" borderId="28" xfId="0" applyNumberFormat="1" applyFont="1" applyFill="1" applyBorder="1" applyAlignment="1">
      <alignment horizontal="center" vertical="center"/>
    </xf>
    <xf numFmtId="2" fontId="5" fillId="2" borderId="14" xfId="0" applyNumberFormat="1" applyFont="1" applyFill="1" applyBorder="1" applyAlignment="1">
      <alignment horizontal="center" vertical="center"/>
    </xf>
    <xf numFmtId="2" fontId="5" fillId="2" borderId="7" xfId="0" applyNumberFormat="1" applyFont="1" applyFill="1" applyBorder="1" applyAlignment="1">
      <alignment horizontal="center" vertical="center"/>
    </xf>
    <xf numFmtId="2" fontId="11" fillId="2" borderId="14" xfId="0" applyNumberFormat="1" applyFont="1" applyFill="1" applyBorder="1" applyAlignment="1">
      <alignment horizontal="center" vertical="center"/>
    </xf>
    <xf numFmtId="2" fontId="12" fillId="2" borderId="7" xfId="0" applyNumberFormat="1" applyFont="1" applyFill="1" applyBorder="1" applyAlignment="1">
      <alignment horizontal="center" vertical="top"/>
    </xf>
    <xf numFmtId="2" fontId="10" fillId="2" borderId="7" xfId="0" applyNumberFormat="1" applyFont="1" applyFill="1" applyBorder="1" applyAlignment="1">
      <alignment horizontal="center" vertical="top"/>
    </xf>
    <xf numFmtId="2" fontId="5" fillId="0" borderId="13" xfId="0" applyNumberFormat="1" applyFont="1" applyBorder="1" applyAlignment="1">
      <alignment horizontal="center" vertical="top"/>
    </xf>
    <xf numFmtId="2" fontId="5" fillId="0" borderId="5" xfId="0" applyNumberFormat="1" applyFont="1" applyBorder="1" applyAlignment="1">
      <alignment horizontal="center" vertical="top"/>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5" fillId="2" borderId="1" xfId="0" applyFont="1" applyFill="1" applyBorder="1" applyAlignment="1">
      <alignment horizontal="center" vertical="center" wrapText="1"/>
    </xf>
    <xf numFmtId="0" fontId="0" fillId="2" borderId="20" xfId="0" applyFill="1" applyBorder="1" applyAlignment="1"/>
    <xf numFmtId="0" fontId="28" fillId="3" borderId="2" xfId="0" applyFont="1" applyFill="1" applyBorder="1" applyAlignment="1">
      <alignment horizontal="left" vertical="center" indent="1"/>
    </xf>
    <xf numFmtId="0" fontId="28" fillId="3" borderId="3" xfId="0" applyFont="1" applyFill="1" applyBorder="1" applyAlignment="1">
      <alignment horizontal="left" vertical="center" indent="1"/>
    </xf>
    <xf numFmtId="0" fontId="28" fillId="3" borderId="4" xfId="0" applyFont="1" applyFill="1" applyBorder="1" applyAlignment="1">
      <alignment horizontal="left" vertical="center" indent="1"/>
    </xf>
    <xf numFmtId="1" fontId="29" fillId="3" borderId="2" xfId="0" applyNumberFormat="1" applyFont="1" applyFill="1" applyBorder="1" applyAlignment="1">
      <alignment horizontal="center" vertical="center"/>
    </xf>
    <xf numFmtId="1" fontId="29" fillId="3" borderId="4" xfId="0" applyNumberFormat="1" applyFont="1" applyFill="1" applyBorder="1" applyAlignment="1">
      <alignment horizontal="center" vertical="center"/>
    </xf>
    <xf numFmtId="0" fontId="3" fillId="4" borderId="24" xfId="0" applyFont="1" applyFill="1" applyBorder="1" applyAlignment="1">
      <alignment horizontal="center" vertical="center"/>
    </xf>
    <xf numFmtId="0" fontId="0" fillId="4" borderId="29" xfId="0" applyFill="1" applyBorder="1" applyAlignment="1">
      <alignment horizontal="center" vertical="center"/>
    </xf>
    <xf numFmtId="9" fontId="23" fillId="0" borderId="30" xfId="0" applyNumberFormat="1" applyFont="1" applyBorder="1" applyAlignment="1">
      <alignment horizontal="center" vertical="center" textRotation="90" wrapText="1"/>
    </xf>
    <xf numFmtId="0" fontId="20" fillId="0" borderId="31" xfId="0" applyFont="1" applyBorder="1" applyAlignment="1">
      <alignment horizontal="center" vertical="center" textRotation="90"/>
    </xf>
    <xf numFmtId="0" fontId="20" fillId="0" borderId="32" xfId="0" applyFont="1" applyBorder="1" applyAlignment="1">
      <alignment horizontal="center" vertical="center" textRotation="90"/>
    </xf>
    <xf numFmtId="4" fontId="24" fillId="2" borderId="20" xfId="0" applyNumberFormat="1" applyFont="1" applyFill="1" applyBorder="1" applyAlignment="1">
      <alignment horizontal="center" vertical="center"/>
    </xf>
    <xf numFmtId="4" fontId="20" fillId="2" borderId="20" xfId="0" applyNumberFormat="1" applyFont="1" applyFill="1" applyBorder="1" applyAlignment="1">
      <alignment horizontal="center" vertical="center"/>
    </xf>
    <xf numFmtId="4" fontId="20" fillId="2" borderId="7" xfId="0" applyNumberFormat="1" applyFont="1" applyFill="1" applyBorder="1" applyAlignment="1">
      <alignment horizontal="center" vertical="center"/>
    </xf>
    <xf numFmtId="4" fontId="19" fillId="0" borderId="2" xfId="0" applyNumberFormat="1" applyFont="1" applyBorder="1" applyAlignment="1">
      <alignment horizontal="center" vertical="top" wrapText="1"/>
    </xf>
    <xf numFmtId="4" fontId="19" fillId="0" borderId="3" xfId="0" applyNumberFormat="1" applyFont="1" applyBorder="1" applyAlignment="1">
      <alignment horizontal="center" vertical="top" wrapText="1"/>
    </xf>
    <xf numFmtId="165" fontId="23" fillId="0" borderId="30" xfId="0" applyNumberFormat="1" applyFont="1" applyBorder="1" applyAlignment="1">
      <alignment horizontal="center" vertical="center" textRotation="90" wrapText="1"/>
    </xf>
    <xf numFmtId="165" fontId="20" fillId="0" borderId="31" xfId="0" applyNumberFormat="1" applyFont="1" applyBorder="1" applyAlignment="1">
      <alignment horizontal="center" vertical="center" textRotation="90"/>
    </xf>
    <xf numFmtId="165" fontId="20" fillId="0" borderId="32" xfId="0" applyNumberFormat="1" applyFont="1" applyBorder="1" applyAlignment="1">
      <alignment horizontal="center" vertical="center" textRotation="90"/>
    </xf>
    <xf numFmtId="166" fontId="15" fillId="2" borderId="2" xfId="0" applyNumberFormat="1" applyFont="1" applyFill="1" applyBorder="1" applyAlignment="1">
      <alignment horizontal="center" vertical="center" wrapText="1"/>
    </xf>
    <xf numFmtId="166" fontId="15" fillId="2" borderId="3" xfId="0" applyNumberFormat="1"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5" xfId="0" applyFont="1" applyFill="1" applyBorder="1" applyAlignment="1">
      <alignment horizontal="center" vertical="center"/>
    </xf>
    <xf numFmtId="4" fontId="8" fillId="2" borderId="3" xfId="0" applyNumberFormat="1" applyFont="1" applyFill="1" applyBorder="1" applyAlignment="1">
      <alignment horizontal="center" vertical="top"/>
    </xf>
    <xf numFmtId="4" fontId="8" fillId="2" borderId="4" xfId="0" applyNumberFormat="1" applyFont="1" applyFill="1" applyBorder="1" applyAlignment="1">
      <alignment horizontal="center" vertical="top"/>
    </xf>
    <xf numFmtId="0" fontId="3" fillId="0" borderId="2" xfId="0" applyFont="1" applyFill="1" applyBorder="1" applyAlignment="1">
      <alignment horizontal="center" vertical="top"/>
    </xf>
    <xf numFmtId="0" fontId="3" fillId="0" borderId="3" xfId="0" applyFont="1" applyFill="1" applyBorder="1" applyAlignment="1">
      <alignment horizontal="center" vertical="top"/>
    </xf>
  </cellXfs>
  <cellStyles count="1">
    <cellStyle name="Standaard"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zoomScale="125" zoomScaleNormal="125" workbookViewId="0">
      <selection activeCell="G3" sqref="G3"/>
    </sheetView>
  </sheetViews>
  <sheetFormatPr defaultRowHeight="13.2" x14ac:dyDescent="0.25"/>
  <cols>
    <col min="1" max="1" width="4.33203125" customWidth="1"/>
    <col min="2" max="2" width="17.33203125" customWidth="1"/>
    <col min="3" max="3" width="8.33203125" customWidth="1"/>
    <col min="4" max="4" width="8" customWidth="1"/>
    <col min="5" max="5" width="35.5546875" customWidth="1"/>
    <col min="6" max="6" width="8" customWidth="1"/>
    <col min="7" max="7" width="35.5546875" customWidth="1"/>
  </cols>
  <sheetData>
    <row r="1" spans="1:7" ht="13.8" thickBot="1" x14ac:dyDescent="0.3">
      <c r="A1" s="1" t="s">
        <v>0</v>
      </c>
      <c r="B1" s="2"/>
      <c r="C1" s="3"/>
      <c r="D1" s="3"/>
      <c r="E1" s="3"/>
      <c r="F1" s="4"/>
      <c r="G1" s="94" t="s">
        <v>25</v>
      </c>
    </row>
    <row r="2" spans="1:7" ht="15.6" x14ac:dyDescent="0.25">
      <c r="A2" s="108" t="s">
        <v>33</v>
      </c>
      <c r="B2" s="5"/>
      <c r="C2" s="57"/>
      <c r="D2" s="6"/>
      <c r="E2" s="6"/>
      <c r="F2" s="7" t="s">
        <v>1</v>
      </c>
      <c r="G2" s="8" t="s">
        <v>51</v>
      </c>
    </row>
    <row r="3" spans="1:7" ht="16.2" thickBot="1" x14ac:dyDescent="0.3">
      <c r="A3" s="9"/>
      <c r="B3" s="10"/>
      <c r="C3" s="11" t="s">
        <v>2</v>
      </c>
      <c r="D3" s="12"/>
      <c r="E3" s="12"/>
      <c r="F3" s="7" t="s">
        <v>3</v>
      </c>
      <c r="G3" s="13" t="s">
        <v>30</v>
      </c>
    </row>
    <row r="4" spans="1:7" ht="13.8" thickBot="1" x14ac:dyDescent="0.3">
      <c r="A4" s="138" t="s">
        <v>5</v>
      </c>
      <c r="B4" s="139"/>
      <c r="C4" s="139"/>
      <c r="D4" s="139"/>
      <c r="E4" s="139"/>
      <c r="F4" s="139"/>
      <c r="G4" s="140"/>
    </row>
    <row r="5" spans="1:7" ht="26.4" customHeight="1" x14ac:dyDescent="0.25">
      <c r="A5" s="85"/>
      <c r="B5" s="86"/>
      <c r="C5" s="87" t="s">
        <v>4</v>
      </c>
      <c r="D5" s="148" t="s">
        <v>35</v>
      </c>
      <c r="E5" s="149"/>
      <c r="F5" s="148" t="s">
        <v>36</v>
      </c>
      <c r="G5" s="149"/>
    </row>
    <row r="6" spans="1:7" ht="13.8" thickBot="1" x14ac:dyDescent="0.3">
      <c r="A6" s="88" t="s">
        <v>7</v>
      </c>
      <c r="B6" s="89"/>
      <c r="C6" s="90" t="s">
        <v>6</v>
      </c>
      <c r="D6" s="91"/>
      <c r="E6" s="92" t="s">
        <v>8</v>
      </c>
      <c r="F6" s="93"/>
      <c r="G6" s="92" t="s">
        <v>8</v>
      </c>
    </row>
    <row r="7" spans="1:7" x14ac:dyDescent="0.25">
      <c r="A7" s="17"/>
      <c r="B7" s="15"/>
      <c r="C7" s="16"/>
      <c r="D7" s="18"/>
      <c r="E7" s="19"/>
      <c r="F7" s="18"/>
      <c r="G7" s="19"/>
    </row>
    <row r="8" spans="1:7" x14ac:dyDescent="0.25">
      <c r="A8" s="14">
        <v>1</v>
      </c>
      <c r="B8" s="15" t="s">
        <v>23</v>
      </c>
      <c r="C8" s="20">
        <v>0.2</v>
      </c>
      <c r="D8" s="136">
        <f>'Prestatie-onderbouwing'!C17</f>
        <v>6</v>
      </c>
      <c r="E8" s="137"/>
      <c r="F8" s="136">
        <f>'Prestatie-onderbouwing'!E17</f>
        <v>6</v>
      </c>
      <c r="G8" s="22"/>
    </row>
    <row r="9" spans="1:7" x14ac:dyDescent="0.25">
      <c r="A9" s="14"/>
      <c r="B9" s="15"/>
      <c r="C9" s="20"/>
      <c r="D9" s="136"/>
      <c r="E9" s="137"/>
      <c r="F9" s="136"/>
      <c r="G9" s="22"/>
    </row>
    <row r="10" spans="1:7" x14ac:dyDescent="0.25">
      <c r="A10" s="14">
        <v>2</v>
      </c>
      <c r="B10" s="15" t="s">
        <v>31</v>
      </c>
      <c r="C10" s="20">
        <v>0.1</v>
      </c>
      <c r="D10" s="136">
        <f>'Interview 1'!C11</f>
        <v>6</v>
      </c>
      <c r="E10" s="137"/>
      <c r="F10" s="136">
        <f>'Interview 1'!E11</f>
        <v>6</v>
      </c>
      <c r="G10" s="22"/>
    </row>
    <row r="11" spans="1:7" x14ac:dyDescent="0.25">
      <c r="A11" s="14"/>
      <c r="B11" s="15"/>
      <c r="C11" s="20"/>
      <c r="D11" s="136"/>
      <c r="E11" s="137"/>
      <c r="F11" s="136"/>
      <c r="G11" s="22"/>
    </row>
    <row r="12" spans="1:7" x14ac:dyDescent="0.25">
      <c r="A12" s="14">
        <v>3</v>
      </c>
      <c r="B12" s="15" t="s">
        <v>32</v>
      </c>
      <c r="C12" s="20">
        <v>0.1</v>
      </c>
      <c r="D12" s="136">
        <f>'Interview 2'!C11</f>
        <v>6</v>
      </c>
      <c r="E12" s="137"/>
      <c r="F12" s="136">
        <f>'Interview 2'!E11</f>
        <v>6</v>
      </c>
      <c r="G12" s="22"/>
    </row>
    <row r="13" spans="1:7" x14ac:dyDescent="0.25">
      <c r="A13" s="14"/>
      <c r="B13" s="15"/>
      <c r="C13" s="20"/>
      <c r="D13" s="136"/>
      <c r="E13" s="137"/>
      <c r="F13" s="136"/>
      <c r="G13" s="22"/>
    </row>
    <row r="14" spans="1:7" x14ac:dyDescent="0.25">
      <c r="A14" s="14">
        <v>3</v>
      </c>
      <c r="B14" s="15" t="s">
        <v>9</v>
      </c>
      <c r="C14" s="20">
        <v>0.6</v>
      </c>
      <c r="D14" s="136">
        <f>'Financieel aanbod'!D11</f>
        <v>6</v>
      </c>
      <c r="E14" s="137"/>
      <c r="F14" s="136">
        <f>'Financieel aanbod'!F11</f>
        <v>6</v>
      </c>
      <c r="G14" s="22"/>
    </row>
    <row r="15" spans="1:7" ht="13.8" thickBot="1" x14ac:dyDescent="0.3">
      <c r="A15" s="14"/>
      <c r="B15" s="15"/>
      <c r="C15" s="23"/>
      <c r="D15" s="21"/>
      <c r="E15" s="22"/>
      <c r="F15" s="21"/>
      <c r="G15" s="22"/>
    </row>
    <row r="16" spans="1:7" ht="37.5" customHeight="1" thickBot="1" x14ac:dyDescent="0.3">
      <c r="A16" s="141" t="s">
        <v>10</v>
      </c>
      <c r="B16" s="142"/>
      <c r="C16" s="142"/>
      <c r="D16" s="133">
        <f>$C8*D8+$C10*D10+$C12*D12+$C14*D14</f>
        <v>6</v>
      </c>
      <c r="E16" s="134"/>
      <c r="F16" s="133">
        <f>$C8*F8+$C10*F10+$C12*F12+$C14*F14</f>
        <v>6</v>
      </c>
      <c r="G16" s="135"/>
    </row>
    <row r="17" spans="1:7" ht="33" customHeight="1" thickBot="1" x14ac:dyDescent="0.3">
      <c r="A17" s="143" t="s">
        <v>11</v>
      </c>
      <c r="B17" s="144"/>
      <c r="C17" s="145"/>
      <c r="D17" s="146">
        <v>1</v>
      </c>
      <c r="E17" s="147"/>
      <c r="F17" s="146">
        <v>1</v>
      </c>
      <c r="G17" s="147"/>
    </row>
    <row r="18" spans="1:7" ht="18.600000000000001" thickBot="1" x14ac:dyDescent="0.3">
      <c r="A18" s="24"/>
      <c r="B18" s="24"/>
      <c r="C18" s="24"/>
      <c r="D18" s="25"/>
      <c r="E18" s="25"/>
      <c r="F18" s="25"/>
      <c r="G18" s="25"/>
    </row>
    <row r="19" spans="1:7" ht="13.8" thickBot="1" x14ac:dyDescent="0.3">
      <c r="A19" s="34" t="s">
        <v>12</v>
      </c>
      <c r="B19" s="26"/>
      <c r="C19" s="3"/>
      <c r="D19" s="3"/>
      <c r="E19" s="3"/>
      <c r="F19" s="4"/>
      <c r="G19" s="27"/>
    </row>
    <row r="22" spans="1:7" ht="13.5" customHeight="1" x14ac:dyDescent="0.25"/>
    <row r="23" spans="1:7" ht="13.5" customHeight="1" x14ac:dyDescent="0.25"/>
  </sheetData>
  <mergeCells count="7">
    <mergeCell ref="A4:G4"/>
    <mergeCell ref="A16:C16"/>
    <mergeCell ref="A17:C17"/>
    <mergeCell ref="D17:E17"/>
    <mergeCell ref="D5:E5"/>
    <mergeCell ref="F5:G5"/>
    <mergeCell ref="F17:G17"/>
  </mergeCells>
  <phoneticPr fontId="17" type="noConversion"/>
  <pageMargins left="0.82677165354330717" right="0.19685039370078741"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zoomScale="125" zoomScaleNormal="125" workbookViewId="0">
      <selection activeCell="A9" sqref="A9"/>
    </sheetView>
  </sheetViews>
  <sheetFormatPr defaultColWidth="9.109375" defaultRowHeight="13.2" x14ac:dyDescent="0.25"/>
  <cols>
    <col min="1" max="1" width="49.88671875" style="56" customWidth="1"/>
    <col min="2" max="2" width="4.44140625" style="56" customWidth="1"/>
    <col min="3" max="3" width="10.77734375" style="56" customWidth="1"/>
    <col min="4" max="4" width="32.88671875" style="56" customWidth="1"/>
    <col min="5" max="5" width="10.77734375" style="56" customWidth="1"/>
    <col min="6" max="6" width="32.88671875" style="56" customWidth="1"/>
    <col min="7" max="16384" width="9.109375" style="56"/>
  </cols>
  <sheetData>
    <row r="1" spans="1:6" s="41" customFormat="1" ht="13.8" thickBot="1" x14ac:dyDescent="0.3">
      <c r="A1" s="109" t="s">
        <v>0</v>
      </c>
      <c r="B1" s="110"/>
      <c r="C1" s="111"/>
      <c r="D1" s="112"/>
      <c r="E1" s="111"/>
      <c r="F1" s="94" t="s">
        <v>25</v>
      </c>
    </row>
    <row r="2" spans="1:6" s="41" customFormat="1" ht="19.2" customHeight="1" thickBot="1" x14ac:dyDescent="0.3">
      <c r="A2" s="156" t="s">
        <v>34</v>
      </c>
      <c r="B2" s="157"/>
      <c r="C2" s="157"/>
      <c r="D2" s="157"/>
      <c r="E2" s="113" t="s">
        <v>1</v>
      </c>
      <c r="F2" s="114" t="str">
        <f>Masterblad!G2</f>
        <v>3 03 2018</v>
      </c>
    </row>
    <row r="3" spans="1:6" s="41" customFormat="1" ht="13.8" thickBot="1" x14ac:dyDescent="0.3">
      <c r="A3" s="115"/>
      <c r="B3" s="110"/>
      <c r="C3" s="116"/>
      <c r="D3" s="112"/>
      <c r="E3" s="113" t="s">
        <v>3</v>
      </c>
      <c r="F3" s="117" t="str">
        <f>Masterblad!G3</f>
        <v>conc</v>
      </c>
    </row>
    <row r="4" spans="1:6" s="46" customFormat="1" ht="13.5" customHeight="1" thickBot="1" x14ac:dyDescent="0.3">
      <c r="A4" s="45"/>
      <c r="B4" s="150" t="s">
        <v>13</v>
      </c>
      <c r="C4" s="153" t="s">
        <v>5</v>
      </c>
      <c r="D4" s="154"/>
      <c r="E4" s="154"/>
      <c r="F4" s="155"/>
    </row>
    <row r="5" spans="1:6" s="46" customFormat="1" x14ac:dyDescent="0.25">
      <c r="A5" s="47"/>
      <c r="B5" s="151"/>
      <c r="C5" s="148" t="s">
        <v>35</v>
      </c>
      <c r="D5" s="149"/>
      <c r="E5" s="148" t="s">
        <v>36</v>
      </c>
      <c r="F5" s="149"/>
    </row>
    <row r="6" spans="1:6" s="46" customFormat="1" ht="22.5" customHeight="1" thickBot="1" x14ac:dyDescent="0.3">
      <c r="A6" s="48" t="s">
        <v>14</v>
      </c>
      <c r="B6" s="152"/>
      <c r="C6" s="95"/>
      <c r="D6" s="96" t="s">
        <v>15</v>
      </c>
      <c r="E6" s="97"/>
      <c r="F6" s="96" t="s">
        <v>15</v>
      </c>
    </row>
    <row r="7" spans="1:6" s="46" customFormat="1" ht="22.5" customHeight="1" thickBot="1" x14ac:dyDescent="0.3">
      <c r="A7" s="105" t="s">
        <v>16</v>
      </c>
      <c r="B7" s="49" t="s">
        <v>17</v>
      </c>
      <c r="C7" s="106" t="s">
        <v>39</v>
      </c>
      <c r="D7" s="107"/>
      <c r="E7" s="106" t="s">
        <v>39</v>
      </c>
      <c r="F7" s="107"/>
    </row>
    <row r="8" spans="1:6" s="50" customFormat="1" ht="84" customHeight="1" x14ac:dyDescent="0.25">
      <c r="A8" s="51" t="s">
        <v>50</v>
      </c>
      <c r="B8" s="52">
        <v>15</v>
      </c>
      <c r="C8" s="36">
        <v>6</v>
      </c>
      <c r="D8" s="37"/>
      <c r="E8" s="36">
        <v>6</v>
      </c>
      <c r="F8" s="37"/>
    </row>
    <row r="9" spans="1:6" s="50" customFormat="1" ht="84.6" customHeight="1" x14ac:dyDescent="0.25">
      <c r="A9" s="51" t="s">
        <v>40</v>
      </c>
      <c r="B9" s="52">
        <v>10</v>
      </c>
      <c r="C9" s="36">
        <v>6</v>
      </c>
      <c r="D9" s="37"/>
      <c r="E9" s="36">
        <v>6</v>
      </c>
      <c r="F9" s="37"/>
    </row>
    <row r="10" spans="1:6" s="50" customFormat="1" ht="85.2" customHeight="1" x14ac:dyDescent="0.25">
      <c r="A10" s="51" t="s">
        <v>41</v>
      </c>
      <c r="B10" s="52">
        <v>20</v>
      </c>
      <c r="C10" s="36">
        <v>6</v>
      </c>
      <c r="D10" s="37"/>
      <c r="E10" s="36">
        <v>6</v>
      </c>
      <c r="F10" s="37"/>
    </row>
    <row r="11" spans="1:6" s="50" customFormat="1" ht="166.8" customHeight="1" x14ac:dyDescent="0.25">
      <c r="A11" s="51" t="s">
        <v>42</v>
      </c>
      <c r="B11" s="52">
        <v>5</v>
      </c>
      <c r="C11" s="36">
        <v>6</v>
      </c>
      <c r="D11" s="37"/>
      <c r="E11" s="36">
        <v>6</v>
      </c>
      <c r="F11" s="37"/>
    </row>
    <row r="12" spans="1:6" s="50" customFormat="1" ht="72" customHeight="1" x14ac:dyDescent="0.25">
      <c r="A12" s="51" t="s">
        <v>43</v>
      </c>
      <c r="B12" s="52">
        <v>5</v>
      </c>
      <c r="C12" s="36">
        <v>6</v>
      </c>
      <c r="D12" s="37"/>
      <c r="E12" s="36">
        <v>6</v>
      </c>
      <c r="F12" s="37"/>
    </row>
    <row r="13" spans="1:6" s="50" customFormat="1" ht="99.6" customHeight="1" x14ac:dyDescent="0.25">
      <c r="A13" s="51" t="s">
        <v>44</v>
      </c>
      <c r="B13" s="52">
        <v>10</v>
      </c>
      <c r="C13" s="36">
        <v>6</v>
      </c>
      <c r="D13" s="37"/>
      <c r="E13" s="36">
        <v>6</v>
      </c>
      <c r="F13" s="37"/>
    </row>
    <row r="14" spans="1:6" s="50" customFormat="1" ht="142.19999999999999" customHeight="1" x14ac:dyDescent="0.25">
      <c r="A14" s="51" t="s">
        <v>45</v>
      </c>
      <c r="B14" s="52">
        <v>15</v>
      </c>
      <c r="C14" s="36">
        <v>6</v>
      </c>
      <c r="D14" s="37"/>
      <c r="E14" s="36">
        <v>6</v>
      </c>
      <c r="F14" s="37"/>
    </row>
    <row r="15" spans="1:6" s="50" customFormat="1" ht="77.400000000000006" customHeight="1" x14ac:dyDescent="0.25">
      <c r="A15" s="51" t="s">
        <v>46</v>
      </c>
      <c r="B15" s="52">
        <v>15</v>
      </c>
      <c r="C15" s="36">
        <v>6</v>
      </c>
      <c r="D15" s="37"/>
      <c r="E15" s="36">
        <v>6</v>
      </c>
      <c r="F15" s="37"/>
    </row>
    <row r="16" spans="1:6" s="50" customFormat="1" ht="102" customHeight="1" thickBot="1" x14ac:dyDescent="0.3">
      <c r="A16" s="51" t="s">
        <v>47</v>
      </c>
      <c r="B16" s="52">
        <v>5</v>
      </c>
      <c r="C16" s="36">
        <v>6</v>
      </c>
      <c r="D16" s="37"/>
      <c r="E16" s="36">
        <v>6</v>
      </c>
      <c r="F16" s="37"/>
    </row>
    <row r="17" spans="1:6" s="50" customFormat="1" ht="21" thickBot="1" x14ac:dyDescent="0.3">
      <c r="A17" s="98" t="s">
        <v>18</v>
      </c>
      <c r="B17" s="99">
        <f>SUM(B8:B16)</f>
        <v>100</v>
      </c>
      <c r="C17" s="131">
        <f>($B8*C8+$B9*C9+$B10*C10+$B11*C11+$B12*C12+$B13*C13+$B14*C14+$B15*C15+$B16*C16)/100</f>
        <v>6</v>
      </c>
      <c r="D17" s="132"/>
      <c r="E17" s="131">
        <f>($B8*E8+$B9*E9+$B10*E10+$B11*E11+$B12*E12+$B13*E13+$B14*E14+$B15*E15+$B16*E16)/100</f>
        <v>6</v>
      </c>
      <c r="F17" s="132"/>
    </row>
    <row r="18" spans="1:6" ht="13.8" thickBot="1" x14ac:dyDescent="0.3">
      <c r="A18" s="73" t="s">
        <v>12</v>
      </c>
      <c r="B18" s="53"/>
      <c r="C18" s="53"/>
      <c r="D18" s="53"/>
      <c r="E18" s="54"/>
      <c r="F18" s="55"/>
    </row>
  </sheetData>
  <mergeCells count="5">
    <mergeCell ref="E5:F5"/>
    <mergeCell ref="B4:B6"/>
    <mergeCell ref="C4:F4"/>
    <mergeCell ref="C5:D5"/>
    <mergeCell ref="A2:D2"/>
  </mergeCells>
  <phoneticPr fontId="17" type="noConversion"/>
  <pageMargins left="0.57999999999999996" right="0.2" top="0.76" bottom="0.33" header="0.26" footer="0.27"/>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125" zoomScaleNormal="125" workbookViewId="0"/>
  </sheetViews>
  <sheetFormatPr defaultColWidth="9.109375" defaultRowHeight="13.2" x14ac:dyDescent="0.25"/>
  <cols>
    <col min="1" max="1" width="32.5546875" style="56" customWidth="1"/>
    <col min="2" max="2" width="6.5546875" style="82" customWidth="1"/>
    <col min="3" max="3" width="8.88671875" style="56" customWidth="1"/>
    <col min="4" max="4" width="32.33203125" style="56" customWidth="1"/>
    <col min="5" max="5" width="8.88671875" style="56" customWidth="1"/>
    <col min="6" max="6" width="32.33203125" style="56" customWidth="1"/>
    <col min="7" max="16384" width="9.109375" style="56"/>
  </cols>
  <sheetData>
    <row r="1" spans="1:6" s="41" customFormat="1" ht="13.8" thickBot="1" x14ac:dyDescent="0.3">
      <c r="A1" s="38" t="s">
        <v>0</v>
      </c>
      <c r="B1" s="76"/>
      <c r="C1" s="39"/>
      <c r="D1" s="40"/>
      <c r="E1" s="39"/>
      <c r="F1" s="102" t="s">
        <v>25</v>
      </c>
    </row>
    <row r="2" spans="1:6" s="41" customFormat="1" ht="15.6" x14ac:dyDescent="0.25">
      <c r="A2" s="108" t="s">
        <v>33</v>
      </c>
      <c r="B2" s="77"/>
      <c r="C2" s="84"/>
      <c r="D2" s="42"/>
      <c r="E2" s="71" t="s">
        <v>1</v>
      </c>
      <c r="F2" s="72" t="str">
        <f>Masterblad!G2</f>
        <v>3 03 2018</v>
      </c>
    </row>
    <row r="3" spans="1:6" s="41" customFormat="1" ht="16.2" thickBot="1" x14ac:dyDescent="0.3">
      <c r="A3" s="43"/>
      <c r="B3" s="78"/>
      <c r="C3" s="32" t="s">
        <v>38</v>
      </c>
      <c r="D3" s="44"/>
      <c r="E3" s="67" t="s">
        <v>3</v>
      </c>
      <c r="F3" s="68" t="str">
        <f>Masterblad!G3</f>
        <v>conc</v>
      </c>
    </row>
    <row r="4" spans="1:6" s="46" customFormat="1" ht="13.5" customHeight="1" thickBot="1" x14ac:dyDescent="0.3">
      <c r="A4" s="45"/>
      <c r="B4" s="158" t="s">
        <v>13</v>
      </c>
      <c r="C4" s="153" t="s">
        <v>5</v>
      </c>
      <c r="D4" s="154"/>
      <c r="E4" s="154"/>
      <c r="F4" s="155"/>
    </row>
    <row r="5" spans="1:6" s="46" customFormat="1" x14ac:dyDescent="0.25">
      <c r="A5" s="47"/>
      <c r="B5" s="159"/>
      <c r="C5" s="148" t="s">
        <v>35</v>
      </c>
      <c r="D5" s="149"/>
      <c r="E5" s="148" t="s">
        <v>36</v>
      </c>
      <c r="F5" s="149"/>
    </row>
    <row r="6" spans="1:6" s="46" customFormat="1" ht="22.5" customHeight="1" thickBot="1" x14ac:dyDescent="0.3">
      <c r="A6" s="48" t="s">
        <v>14</v>
      </c>
      <c r="B6" s="160"/>
      <c r="C6" s="95"/>
      <c r="D6" s="96" t="s">
        <v>15</v>
      </c>
      <c r="E6" s="97"/>
      <c r="F6" s="96" t="s">
        <v>15</v>
      </c>
    </row>
    <row r="7" spans="1:6" s="50" customFormat="1" ht="22.8" customHeight="1" x14ac:dyDescent="0.25">
      <c r="A7" s="74" t="s">
        <v>26</v>
      </c>
      <c r="B7" s="79"/>
      <c r="C7" s="35"/>
      <c r="D7" s="75"/>
      <c r="E7" s="35"/>
      <c r="F7" s="75"/>
    </row>
    <row r="8" spans="1:6" s="50" customFormat="1" ht="95.4" customHeight="1" x14ac:dyDescent="0.25">
      <c r="A8" s="51" t="s">
        <v>27</v>
      </c>
      <c r="B8" s="80">
        <v>35</v>
      </c>
      <c r="C8" s="36">
        <v>6</v>
      </c>
      <c r="D8" s="37"/>
      <c r="E8" s="36">
        <v>6</v>
      </c>
      <c r="F8" s="37"/>
    </row>
    <row r="9" spans="1:6" s="50" customFormat="1" ht="99.6" customHeight="1" x14ac:dyDescent="0.25">
      <c r="A9" s="51" t="s">
        <v>28</v>
      </c>
      <c r="B9" s="80">
        <v>35</v>
      </c>
      <c r="C9" s="36">
        <v>6</v>
      </c>
      <c r="D9" s="37"/>
      <c r="E9" s="36">
        <v>6</v>
      </c>
      <c r="F9" s="37"/>
    </row>
    <row r="10" spans="1:6" s="50" customFormat="1" ht="99" customHeight="1" thickBot="1" x14ac:dyDescent="0.3">
      <c r="A10" s="51" t="s">
        <v>29</v>
      </c>
      <c r="B10" s="80">
        <v>30</v>
      </c>
      <c r="C10" s="36">
        <v>6</v>
      </c>
      <c r="D10" s="37"/>
      <c r="E10" s="36">
        <v>6</v>
      </c>
      <c r="F10" s="37"/>
    </row>
    <row r="11" spans="1:6" s="50" customFormat="1" ht="31.2" customHeight="1" thickBot="1" x14ac:dyDescent="0.3">
      <c r="A11" s="98" t="s">
        <v>18</v>
      </c>
      <c r="B11" s="99">
        <f>SUM(B7:B10)</f>
        <v>100</v>
      </c>
      <c r="C11" s="131">
        <f>($B8*C8+$B9*C9+$B10*C10)/100</f>
        <v>6</v>
      </c>
      <c r="D11" s="132"/>
      <c r="E11" s="131">
        <f>($B8*E8+$B9*E9+$B10*E10)/100</f>
        <v>6</v>
      </c>
      <c r="F11" s="100"/>
    </row>
    <row r="12" spans="1:6" ht="13.8" thickBot="1" x14ac:dyDescent="0.3">
      <c r="A12" s="73" t="s">
        <v>12</v>
      </c>
      <c r="B12" s="81"/>
      <c r="C12" s="53"/>
      <c r="D12" s="53"/>
      <c r="E12" s="54"/>
      <c r="F12" s="55"/>
    </row>
  </sheetData>
  <mergeCells count="4">
    <mergeCell ref="B4:B6"/>
    <mergeCell ref="C4:F4"/>
    <mergeCell ref="C5:D5"/>
    <mergeCell ref="E5:F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D26A-25A7-44A7-9643-6E254B63AE24}">
  <dimension ref="A1:F12"/>
  <sheetViews>
    <sheetView workbookViewId="0"/>
  </sheetViews>
  <sheetFormatPr defaultColWidth="9.109375" defaultRowHeight="13.2" x14ac:dyDescent="0.25"/>
  <cols>
    <col min="1" max="1" width="32.5546875" style="56" customWidth="1"/>
    <col min="2" max="2" width="6.5546875" style="82" customWidth="1"/>
    <col min="3" max="3" width="8.88671875" style="56" customWidth="1"/>
    <col min="4" max="4" width="32.33203125" style="56" customWidth="1"/>
    <col min="5" max="5" width="8.88671875" style="56" customWidth="1"/>
    <col min="6" max="6" width="32.33203125" style="56" customWidth="1"/>
    <col min="7" max="16384" width="9.109375" style="56"/>
  </cols>
  <sheetData>
    <row r="1" spans="1:6" s="41" customFormat="1" ht="13.8" thickBot="1" x14ac:dyDescent="0.3">
      <c r="A1" s="38" t="s">
        <v>0</v>
      </c>
      <c r="B1" s="76"/>
      <c r="C1" s="39"/>
      <c r="D1" s="40"/>
      <c r="E1" s="39"/>
      <c r="F1" s="102" t="s">
        <v>25</v>
      </c>
    </row>
    <row r="2" spans="1:6" s="41" customFormat="1" ht="15.6" x14ac:dyDescent="0.25">
      <c r="A2" s="108" t="s">
        <v>33</v>
      </c>
      <c r="B2" s="77"/>
      <c r="C2" s="84"/>
      <c r="D2" s="42"/>
      <c r="E2" s="71" t="s">
        <v>1</v>
      </c>
      <c r="F2" s="72" t="str">
        <f>Masterblad!G2</f>
        <v>3 03 2018</v>
      </c>
    </row>
    <row r="3" spans="1:6" s="41" customFormat="1" ht="16.2" thickBot="1" x14ac:dyDescent="0.3">
      <c r="A3" s="43"/>
      <c r="B3" s="78"/>
      <c r="C3" s="32" t="s">
        <v>37</v>
      </c>
      <c r="D3" s="44"/>
      <c r="E3" s="67" t="s">
        <v>3</v>
      </c>
      <c r="F3" s="68" t="str">
        <f>Masterblad!G3</f>
        <v>conc</v>
      </c>
    </row>
    <row r="4" spans="1:6" s="46" customFormat="1" ht="13.5" customHeight="1" thickBot="1" x14ac:dyDescent="0.3">
      <c r="A4" s="45"/>
      <c r="B4" s="158" t="s">
        <v>13</v>
      </c>
      <c r="C4" s="153" t="s">
        <v>5</v>
      </c>
      <c r="D4" s="154"/>
      <c r="E4" s="154"/>
      <c r="F4" s="155"/>
    </row>
    <row r="5" spans="1:6" s="46" customFormat="1" x14ac:dyDescent="0.25">
      <c r="A5" s="47"/>
      <c r="B5" s="159"/>
      <c r="C5" s="148" t="s">
        <v>35</v>
      </c>
      <c r="D5" s="149"/>
      <c r="E5" s="148" t="s">
        <v>36</v>
      </c>
      <c r="F5" s="149"/>
    </row>
    <row r="6" spans="1:6" s="46" customFormat="1" ht="22.5" customHeight="1" thickBot="1" x14ac:dyDescent="0.3">
      <c r="A6" s="48" t="s">
        <v>14</v>
      </c>
      <c r="B6" s="160"/>
      <c r="C6" s="95"/>
      <c r="D6" s="96" t="s">
        <v>15</v>
      </c>
      <c r="E6" s="97"/>
      <c r="F6" s="96" t="s">
        <v>15</v>
      </c>
    </row>
    <row r="7" spans="1:6" s="50" customFormat="1" ht="22.8" customHeight="1" x14ac:dyDescent="0.25">
      <c r="A7" s="74" t="s">
        <v>26</v>
      </c>
      <c r="B7" s="79"/>
      <c r="C7" s="35"/>
      <c r="D7" s="75"/>
      <c r="E7" s="35"/>
      <c r="F7" s="75"/>
    </row>
    <row r="8" spans="1:6" s="50" customFormat="1" ht="95.4" customHeight="1" x14ac:dyDescent="0.25">
      <c r="A8" s="51" t="s">
        <v>27</v>
      </c>
      <c r="B8" s="80">
        <v>35</v>
      </c>
      <c r="C8" s="36">
        <v>6</v>
      </c>
      <c r="D8" s="37"/>
      <c r="E8" s="36">
        <v>6</v>
      </c>
      <c r="F8" s="37"/>
    </row>
    <row r="9" spans="1:6" s="50" customFormat="1" ht="99.6" customHeight="1" x14ac:dyDescent="0.25">
      <c r="A9" s="51" t="s">
        <v>28</v>
      </c>
      <c r="B9" s="80">
        <v>35</v>
      </c>
      <c r="C9" s="36">
        <v>6</v>
      </c>
      <c r="D9" s="37"/>
      <c r="E9" s="36">
        <v>6</v>
      </c>
      <c r="F9" s="37"/>
    </row>
    <row r="10" spans="1:6" s="50" customFormat="1" ht="99" customHeight="1" thickBot="1" x14ac:dyDescent="0.3">
      <c r="A10" s="51" t="s">
        <v>29</v>
      </c>
      <c r="B10" s="80">
        <v>30</v>
      </c>
      <c r="C10" s="36">
        <v>6</v>
      </c>
      <c r="D10" s="37"/>
      <c r="E10" s="36">
        <v>6</v>
      </c>
      <c r="F10" s="37"/>
    </row>
    <row r="11" spans="1:6" s="50" customFormat="1" ht="31.2" customHeight="1" thickBot="1" x14ac:dyDescent="0.3">
      <c r="A11" s="98" t="s">
        <v>18</v>
      </c>
      <c r="B11" s="99">
        <f>SUM(B7:B10)</f>
        <v>100</v>
      </c>
      <c r="C11" s="131">
        <f>($B8*C8+$B9*C9+$B10*C10)/100</f>
        <v>6</v>
      </c>
      <c r="D11" s="132"/>
      <c r="E11" s="131">
        <f>($B8*E8+$B9*E9+$B10*E10)/100</f>
        <v>6</v>
      </c>
      <c r="F11" s="100"/>
    </row>
    <row r="12" spans="1:6" ht="13.8" thickBot="1" x14ac:dyDescent="0.3">
      <c r="A12" s="73" t="s">
        <v>12</v>
      </c>
      <c r="B12" s="81"/>
      <c r="C12" s="53"/>
      <c r="D12" s="53"/>
      <c r="E12" s="54"/>
      <c r="F12" s="55"/>
    </row>
  </sheetData>
  <mergeCells count="4">
    <mergeCell ref="B4:B6"/>
    <mergeCell ref="C4:F4"/>
    <mergeCell ref="C5:D5"/>
    <mergeCell ref="E5:F5"/>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zoomScale="125" zoomScaleNormal="125" workbookViewId="0">
      <selection activeCell="B17" sqref="B17"/>
    </sheetView>
  </sheetViews>
  <sheetFormatPr defaultColWidth="9.109375" defaultRowHeight="13.2" x14ac:dyDescent="0.25"/>
  <cols>
    <col min="1" max="1" width="4.88671875" style="29" customWidth="1"/>
    <col min="2" max="2" width="29.5546875" style="29" customWidth="1"/>
    <col min="3" max="3" width="8.77734375" style="30" customWidth="1"/>
    <col min="4" max="4" width="30.77734375" style="30" customWidth="1"/>
    <col min="5" max="5" width="8.77734375" style="30" customWidth="1"/>
    <col min="6" max="6" width="30.77734375" style="30" customWidth="1"/>
    <col min="7" max="16384" width="9.109375" style="28"/>
  </cols>
  <sheetData>
    <row r="1" spans="1:6" ht="13.8" thickBot="1" x14ac:dyDescent="0.3">
      <c r="A1" s="62" t="s">
        <v>0</v>
      </c>
      <c r="B1" s="63"/>
      <c r="C1" s="58"/>
      <c r="D1" s="58"/>
      <c r="E1" s="58"/>
      <c r="F1" s="94" t="s">
        <v>25</v>
      </c>
    </row>
    <row r="2" spans="1:6" x14ac:dyDescent="0.25">
      <c r="A2" s="108" t="s">
        <v>33</v>
      </c>
      <c r="B2" s="57"/>
      <c r="C2" s="57"/>
      <c r="D2" s="64"/>
      <c r="E2" s="59"/>
      <c r="F2" s="8" t="str">
        <f>Masterblad!G2</f>
        <v>3 03 2018</v>
      </c>
    </row>
    <row r="3" spans="1:6" ht="16.2" thickBot="1" x14ac:dyDescent="0.3">
      <c r="A3" s="65"/>
      <c r="B3" s="32" t="s">
        <v>19</v>
      </c>
      <c r="C3" s="32"/>
      <c r="D3" s="66" t="s">
        <v>20</v>
      </c>
      <c r="E3" s="67"/>
      <c r="F3" s="68" t="str">
        <f>Masterblad!G3</f>
        <v>conc</v>
      </c>
    </row>
    <row r="4" spans="1:6" ht="15.75" customHeight="1" thickBot="1" x14ac:dyDescent="0.3">
      <c r="A4" s="163" t="s">
        <v>21</v>
      </c>
      <c r="B4" s="164"/>
      <c r="C4" s="167"/>
      <c r="D4" s="167"/>
      <c r="E4" s="167"/>
      <c r="F4" s="168"/>
    </row>
    <row r="5" spans="1:6" ht="18.75" customHeight="1" x14ac:dyDescent="0.25">
      <c r="A5" s="165"/>
      <c r="B5" s="166"/>
      <c r="C5" s="148" t="s">
        <v>35</v>
      </c>
      <c r="D5" s="149"/>
      <c r="E5" s="148" t="s">
        <v>36</v>
      </c>
      <c r="F5" s="149"/>
    </row>
    <row r="6" spans="1:6" ht="30" customHeight="1" thickBot="1" x14ac:dyDescent="0.3">
      <c r="A6" s="165"/>
      <c r="B6" s="166"/>
      <c r="C6" s="103"/>
      <c r="D6" s="104" t="s">
        <v>22</v>
      </c>
      <c r="E6" s="103"/>
      <c r="F6" s="104" t="s">
        <v>22</v>
      </c>
    </row>
    <row r="7" spans="1:6" ht="4.8" customHeight="1" thickBot="1" x14ac:dyDescent="0.3">
      <c r="A7" s="169"/>
      <c r="B7" s="170"/>
      <c r="C7" s="118"/>
      <c r="D7" s="119"/>
      <c r="E7" s="118"/>
      <c r="F7" s="119"/>
    </row>
    <row r="8" spans="1:6" ht="30" customHeight="1" thickBot="1" x14ac:dyDescent="0.3">
      <c r="A8" s="128"/>
      <c r="B8" s="83"/>
      <c r="C8" s="69"/>
      <c r="D8" s="70">
        <v>1600000</v>
      </c>
      <c r="E8" s="69"/>
      <c r="F8" s="70">
        <v>1600000</v>
      </c>
    </row>
    <row r="9" spans="1:6" ht="30" customHeight="1" x14ac:dyDescent="0.25">
      <c r="A9" s="120"/>
      <c r="B9" s="121" t="s">
        <v>48</v>
      </c>
      <c r="C9" s="122"/>
      <c r="D9" s="123">
        <f>D8-1600000</f>
        <v>0</v>
      </c>
      <c r="E9" s="122"/>
      <c r="F9" s="123">
        <f>F8-1600000</f>
        <v>0</v>
      </c>
    </row>
    <row r="10" spans="1:6" s="83" customFormat="1" ht="32.4" customHeight="1" thickBot="1" x14ac:dyDescent="0.3">
      <c r="A10" s="124"/>
      <c r="B10" s="125" t="s">
        <v>49</v>
      </c>
      <c r="C10" s="126"/>
      <c r="D10" s="127">
        <f>D9/1500000</f>
        <v>0</v>
      </c>
      <c r="E10" s="126"/>
      <c r="F10" s="127">
        <f>F9/1500000</f>
        <v>0</v>
      </c>
    </row>
    <row r="11" spans="1:6" s="33" customFormat="1" ht="33.75" customHeight="1" thickBot="1" x14ac:dyDescent="0.3">
      <c r="A11" s="161" t="s">
        <v>24</v>
      </c>
      <c r="B11" s="162"/>
      <c r="C11" s="101"/>
      <c r="D11" s="129">
        <f>6-10*D10</f>
        <v>6</v>
      </c>
      <c r="E11" s="130"/>
      <c r="F11" s="129">
        <f>6-10*F10</f>
        <v>6</v>
      </c>
    </row>
    <row r="12" spans="1:6" x14ac:dyDescent="0.25">
      <c r="A12" s="31"/>
      <c r="B12" s="31"/>
      <c r="C12" s="61"/>
      <c r="D12" s="61"/>
      <c r="E12" s="61"/>
      <c r="F12" s="60"/>
    </row>
    <row r="13" spans="1:6" x14ac:dyDescent="0.25">
      <c r="A13" s="31"/>
      <c r="B13" s="31"/>
      <c r="C13" s="61"/>
      <c r="D13" s="61"/>
      <c r="E13" s="61"/>
      <c r="F13" s="60"/>
    </row>
    <row r="14" spans="1:6" x14ac:dyDescent="0.25">
      <c r="A14" s="31"/>
      <c r="B14" s="31"/>
      <c r="C14" s="61"/>
      <c r="D14" s="61"/>
      <c r="E14" s="61"/>
      <c r="F14" s="60"/>
    </row>
    <row r="15" spans="1:6" x14ac:dyDescent="0.25">
      <c r="A15" s="31"/>
      <c r="B15" s="31"/>
      <c r="C15" s="61"/>
      <c r="D15" s="61"/>
      <c r="E15" s="61"/>
      <c r="F15" s="60"/>
    </row>
    <row r="16" spans="1:6" x14ac:dyDescent="0.25">
      <c r="A16" s="31"/>
      <c r="B16" s="31"/>
      <c r="C16" s="61"/>
      <c r="D16" s="61"/>
      <c r="E16" s="61"/>
      <c r="F16" s="60"/>
    </row>
    <row r="17" spans="1:6" x14ac:dyDescent="0.25">
      <c r="A17" s="31"/>
      <c r="B17" s="31"/>
      <c r="C17" s="61"/>
      <c r="D17" s="61"/>
      <c r="E17" s="61"/>
      <c r="F17" s="60"/>
    </row>
    <row r="18" spans="1:6" x14ac:dyDescent="0.25">
      <c r="A18" s="31"/>
      <c r="B18" s="31"/>
      <c r="C18" s="61"/>
      <c r="D18" s="61"/>
      <c r="E18" s="61"/>
      <c r="F18" s="60"/>
    </row>
    <row r="19" spans="1:6" x14ac:dyDescent="0.25">
      <c r="A19" s="31"/>
      <c r="B19" s="31"/>
      <c r="C19" s="61"/>
      <c r="D19" s="61"/>
      <c r="E19" s="61"/>
      <c r="F19" s="60"/>
    </row>
    <row r="20" spans="1:6" x14ac:dyDescent="0.25">
      <c r="A20" s="31"/>
      <c r="B20" s="31"/>
      <c r="C20" s="61"/>
      <c r="D20" s="61"/>
      <c r="E20" s="61"/>
      <c r="F20" s="60"/>
    </row>
    <row r="21" spans="1:6" x14ac:dyDescent="0.25">
      <c r="A21" s="31"/>
      <c r="B21" s="31"/>
      <c r="C21" s="61"/>
      <c r="D21" s="61"/>
      <c r="E21" s="61"/>
      <c r="F21" s="60"/>
    </row>
    <row r="22" spans="1:6" x14ac:dyDescent="0.25">
      <c r="A22" s="31"/>
      <c r="B22" s="31"/>
      <c r="C22" s="61"/>
      <c r="D22" s="61"/>
      <c r="E22" s="61"/>
      <c r="F22" s="60"/>
    </row>
    <row r="23" spans="1:6" x14ac:dyDescent="0.25">
      <c r="A23" s="31"/>
      <c r="B23" s="31"/>
      <c r="C23" s="61"/>
      <c r="D23" s="61"/>
      <c r="E23" s="61"/>
      <c r="F23" s="60"/>
    </row>
    <row r="24" spans="1:6" x14ac:dyDescent="0.25">
      <c r="A24" s="31"/>
      <c r="B24" s="31"/>
      <c r="C24" s="61"/>
      <c r="D24" s="61"/>
      <c r="E24" s="61"/>
      <c r="F24" s="60"/>
    </row>
    <row r="25" spans="1:6" x14ac:dyDescent="0.25">
      <c r="A25" s="31"/>
      <c r="B25" s="31"/>
      <c r="C25" s="61"/>
      <c r="D25" s="61"/>
      <c r="E25" s="61"/>
      <c r="F25" s="60"/>
    </row>
    <row r="26" spans="1:6" x14ac:dyDescent="0.25">
      <c r="A26" s="31"/>
      <c r="B26" s="31"/>
      <c r="C26" s="61"/>
      <c r="D26" s="61"/>
      <c r="E26" s="61"/>
      <c r="F26" s="60"/>
    </row>
    <row r="27" spans="1:6" x14ac:dyDescent="0.25">
      <c r="A27" s="31"/>
      <c r="B27" s="31"/>
      <c r="C27" s="61"/>
      <c r="D27" s="61"/>
      <c r="E27" s="61"/>
      <c r="F27" s="60"/>
    </row>
    <row r="28" spans="1:6" x14ac:dyDescent="0.25">
      <c r="C28" s="61"/>
      <c r="D28" s="61"/>
      <c r="E28" s="61"/>
    </row>
    <row r="29" spans="1:6" x14ac:dyDescent="0.25">
      <c r="C29" s="61"/>
      <c r="D29" s="61"/>
      <c r="E29" s="61"/>
    </row>
  </sheetData>
  <mergeCells count="6">
    <mergeCell ref="A11:B11"/>
    <mergeCell ref="E5:F5"/>
    <mergeCell ref="A4:B6"/>
    <mergeCell ref="C4:F4"/>
    <mergeCell ref="C5:D5"/>
    <mergeCell ref="A7:B7"/>
  </mergeCells>
  <phoneticPr fontId="17" type="noConversion"/>
  <pageMargins left="0.77" right="0.48" top="0.48" bottom="0.2" header="0.2" footer="0.1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Masterblad</vt:lpstr>
      <vt:lpstr>Prestatie-onderbouwing</vt:lpstr>
      <vt:lpstr>Interview 1</vt:lpstr>
      <vt:lpstr>Interview 2</vt:lpstr>
      <vt:lpstr>Financieel aanbod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Peter Stroo</cp:lastModifiedBy>
  <cp:lastPrinted>2018-02-20T10:36:40Z</cp:lastPrinted>
  <dcterms:created xsi:type="dcterms:W3CDTF">2007-09-15T06:27:46Z</dcterms:created>
  <dcterms:modified xsi:type="dcterms:W3CDTF">2018-03-14T16:19:04Z</dcterms:modified>
</cp:coreProperties>
</file>