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Pieter/Documents/WERK/projecten/Meierijstad/1781 implementatie inzameling/CMS/stukken CMS voor Tendernet/"/>
    </mc:Choice>
  </mc:AlternateContent>
  <bookViews>
    <workbookView xWindow="16560" yWindow="840" windowWidth="24940" windowHeight="21000"/>
  </bookViews>
  <sheets>
    <sheet name="Blad1" sheetId="1" r:id="rId1"/>
    <sheet name="Blad2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6" i="1"/>
  <c r="F6" i="1"/>
  <c r="C39" i="1"/>
  <c r="C38" i="1"/>
  <c r="C40" i="1"/>
  <c r="E39" i="1"/>
  <c r="E38" i="1"/>
  <c r="E40" i="1"/>
  <c r="D39" i="1"/>
  <c r="D38" i="1"/>
  <c r="D40" i="1"/>
  <c r="F39" i="1"/>
  <c r="F38" i="1"/>
  <c r="F40" i="1"/>
  <c r="G39" i="1"/>
  <c r="G38" i="1"/>
  <c r="G40" i="1"/>
  <c r="H40" i="1"/>
  <c r="L6" i="1"/>
  <c r="J38" i="1"/>
  <c r="J40" i="1"/>
  <c r="H6" i="1"/>
  <c r="L38" i="1"/>
  <c r="L40" i="1"/>
  <c r="J6" i="1"/>
  <c r="C6" i="1"/>
  <c r="D11" i="1"/>
  <c r="E5" i="1"/>
  <c r="F5" i="1"/>
  <c r="C30" i="1"/>
  <c r="C29" i="1"/>
  <c r="C31" i="1"/>
  <c r="E30" i="1"/>
  <c r="E29" i="1"/>
  <c r="E31" i="1"/>
  <c r="D30" i="1"/>
  <c r="D29" i="1"/>
  <c r="D31" i="1"/>
  <c r="F30" i="1"/>
  <c r="F29" i="1"/>
  <c r="F31" i="1"/>
  <c r="G30" i="1"/>
  <c r="G29" i="1"/>
  <c r="G31" i="1"/>
  <c r="H31" i="1"/>
  <c r="L5" i="1"/>
  <c r="J29" i="1"/>
  <c r="J31" i="1"/>
  <c r="H5" i="1"/>
  <c r="L29" i="1"/>
  <c r="L31" i="1"/>
  <c r="J5" i="1"/>
  <c r="C5" i="1"/>
  <c r="D10" i="1"/>
  <c r="E4" i="1"/>
  <c r="F4" i="1"/>
  <c r="C21" i="1"/>
  <c r="C20" i="1"/>
  <c r="C22" i="1"/>
  <c r="E21" i="1"/>
  <c r="E20" i="1"/>
  <c r="E22" i="1"/>
  <c r="D21" i="1"/>
  <c r="D20" i="1"/>
  <c r="D22" i="1"/>
  <c r="F21" i="1"/>
  <c r="F20" i="1"/>
  <c r="F22" i="1"/>
  <c r="G21" i="1"/>
  <c r="G20" i="1"/>
  <c r="G22" i="1"/>
  <c r="H22" i="1"/>
  <c r="L4" i="1"/>
  <c r="J20" i="1"/>
  <c r="J22" i="1"/>
  <c r="H4" i="1"/>
  <c r="L20" i="1"/>
  <c r="L22" i="1"/>
  <c r="J4" i="1"/>
  <c r="C4" i="1"/>
  <c r="K6" i="1"/>
  <c r="K5" i="1"/>
  <c r="K4" i="1"/>
  <c r="I6" i="1"/>
  <c r="I5" i="1"/>
  <c r="I4" i="1"/>
  <c r="G6" i="1"/>
  <c r="G5" i="1"/>
  <c r="G4" i="1"/>
  <c r="K14" i="1"/>
</calcChain>
</file>

<file path=xl/sharedStrings.xml><?xml version="1.0" encoding="utf-8"?>
<sst xmlns="http://schemas.openxmlformats.org/spreadsheetml/2006/main" count="79" uniqueCount="33">
  <si>
    <t>inschrijfprijs</t>
  </si>
  <si>
    <t>score</t>
  </si>
  <si>
    <t>afwijking</t>
  </si>
  <si>
    <t>TOTAAL</t>
  </si>
  <si>
    <t>SCORE</t>
  </si>
  <si>
    <t>weging subcriteria</t>
  </si>
  <si>
    <t>Demo</t>
  </si>
  <si>
    <t>prijs</t>
  </si>
  <si>
    <t>DEMO</t>
  </si>
  <si>
    <t>WENSEN</t>
  </si>
  <si>
    <t>Pv ICH</t>
  </si>
  <si>
    <t>wegingsfactor</t>
  </si>
  <si>
    <t>Wensen</t>
  </si>
  <si>
    <t>scenario 1</t>
  </si>
  <si>
    <t>scenario 2</t>
  </si>
  <si>
    <t>scenario</t>
  </si>
  <si>
    <t>tussenscore</t>
  </si>
  <si>
    <t>scenario 3</t>
  </si>
  <si>
    <t>tussenresultaat</t>
  </si>
  <si>
    <t>beoordelaar</t>
  </si>
  <si>
    <t>gemiddeld</t>
  </si>
  <si>
    <t>weging Wensen conform onderstaande velden (3 scenario's)</t>
  </si>
  <si>
    <t>milieustraat: tariefgroepen koppelen aan MIFARE transponder</t>
  </si>
  <si>
    <t>rapportage: mogelijkheden buiten de voorgeschreven vereisten</t>
  </si>
  <si>
    <t xml:space="preserve">uptime/storing: historie van afgelopen 3 jaar </t>
  </si>
  <si>
    <t>Beoordelaars geven de volgende punten: "0", "4", "7" of "10".  Andere punten worden niet gegeven.</t>
  </si>
  <si>
    <t>Automatische koppeling vanuit CMS met Gouw IT</t>
  </si>
  <si>
    <t>inzameldagen verschuiven en uitdraaien van inzamelkalender</t>
  </si>
  <si>
    <t>verschuiven inzameldagen</t>
  </si>
  <si>
    <t>aut. kop. CMS met Gouw IT</t>
  </si>
  <si>
    <t>tariefgroep aan Mifare</t>
  </si>
  <si>
    <t>rapportering uptime 3jr</t>
  </si>
  <si>
    <t>mogelijkheden rapportages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</si>
</sst>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 [$€-413]\ * #,##0.00_ ;_ [$€-413]\ * \-#,##0.00_ ;_ [$€-413]\ * &quot;-&quot;??_ ;_ @_ "/>
    <numFmt numFmtId="166" formatCode="_ [$€-413]\ * #,##0_ ;_ [$€-413]\ * \-#,##0_ ;_ [$€-413]\ * &quot;-&quot;??_ ;_ @_ "/>
    <numFmt numFmtId="167" formatCode="0.00\ &quot;pt&quot;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9" tint="0.39997558519241921"/>
      <name val="Arial"/>
      <family val="2"/>
    </font>
    <font>
      <sz val="10"/>
      <color theme="0" tint="-0.34998626667073579"/>
      <name val="Arial"/>
      <family val="2"/>
    </font>
    <font>
      <b/>
      <sz val="10"/>
      <color rgb="FFFFFF0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4"/>
      <color rgb="FFFFFF00"/>
      <name val="Arial"/>
      <family val="2"/>
    </font>
    <font>
      <b/>
      <sz val="14"/>
      <color theme="4" tint="0.39997558519241921"/>
      <name val="Arial"/>
      <family val="2"/>
    </font>
    <font>
      <sz val="14"/>
      <color theme="1"/>
      <name val="Arial"/>
      <family val="2"/>
    </font>
    <font>
      <sz val="10"/>
      <color rgb="FFFF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2" fontId="2" fillId="0" borderId="0" xfId="0" applyNumberFormat="1" applyFont="1"/>
    <xf numFmtId="43" fontId="2" fillId="0" borderId="0" xfId="2" applyFont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164" fontId="0" fillId="0" borderId="0" xfId="0" applyNumberFormat="1"/>
    <xf numFmtId="2" fontId="0" fillId="0" borderId="0" xfId="0" applyNumberFormat="1" applyFont="1"/>
    <xf numFmtId="43" fontId="3" fillId="2" borderId="0" xfId="2" applyFont="1" applyFill="1"/>
    <xf numFmtId="166" fontId="5" fillId="2" borderId="0" xfId="1" applyNumberFormat="1" applyFont="1" applyFill="1"/>
    <xf numFmtId="9" fontId="0" fillId="0" borderId="0" xfId="0" applyNumberFormat="1"/>
    <xf numFmtId="0" fontId="0" fillId="2" borderId="0" xfId="0" applyFill="1"/>
    <xf numFmtId="9" fontId="9" fillId="2" borderId="0" xfId="0" applyNumberFormat="1" applyFont="1" applyFill="1"/>
    <xf numFmtId="165" fontId="2" fillId="2" borderId="0" xfId="0" applyNumberFormat="1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4" fontId="4" fillId="2" borderId="0" xfId="2" applyNumberFormat="1" applyFont="1" applyFill="1" applyAlignment="1">
      <alignment horizontal="center"/>
    </xf>
    <xf numFmtId="4" fontId="9" fillId="2" borderId="0" xfId="2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" fontId="3" fillId="2" borderId="0" xfId="2" applyNumberFormat="1" applyFont="1" applyFill="1" applyAlignment="1">
      <alignment horizontal="center"/>
    </xf>
    <xf numFmtId="165" fontId="0" fillId="3" borderId="0" xfId="0" applyNumberFormat="1" applyFill="1" applyProtection="1">
      <protection locked="0"/>
    </xf>
    <xf numFmtId="9" fontId="2" fillId="0" borderId="0" xfId="0" applyNumberFormat="1" applyFont="1"/>
    <xf numFmtId="0" fontId="0" fillId="3" borderId="0" xfId="0" applyFont="1" applyFill="1" applyAlignment="1" applyProtection="1">
      <alignment horizontal="center"/>
      <protection locked="0"/>
    </xf>
    <xf numFmtId="2" fontId="8" fillId="0" borderId="0" xfId="0" applyNumberFormat="1" applyFont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9" fontId="14" fillId="2" borderId="0" xfId="0" applyNumberFormat="1" applyFont="1" applyFill="1" applyAlignment="1">
      <alignment horizontal="center"/>
    </xf>
    <xf numFmtId="0" fontId="15" fillId="0" borderId="0" xfId="0" applyFont="1"/>
    <xf numFmtId="0" fontId="13" fillId="2" borderId="0" xfId="0" applyFont="1" applyFill="1" applyAlignment="1">
      <alignment horizontal="right"/>
    </xf>
    <xf numFmtId="0" fontId="16" fillId="2" borderId="0" xfId="0" applyFont="1" applyFill="1"/>
    <xf numFmtId="167" fontId="13" fillId="2" borderId="0" xfId="0" applyNumberFormat="1" applyFont="1" applyFill="1" applyAlignment="1">
      <alignment horizontal="left"/>
    </xf>
    <xf numFmtId="0" fontId="2" fillId="0" borderId="0" xfId="0" applyFont="1" applyAlignment="1">
      <alignment vertical="top" wrapText="1"/>
    </xf>
  </cellXfs>
  <cellStyles count="15"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Komma" xfId="2" builtinId="3"/>
    <cellStyle name="Procent" xfId="1" builtinId="5"/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B1" zoomScale="170" zoomScaleNormal="170" workbookViewId="0">
      <pane ySplit="6" topLeftCell="A16" activePane="bottomLeft" state="frozen"/>
      <selection pane="bottomLeft" activeCell="D42" sqref="D42"/>
    </sheetView>
  </sheetViews>
  <sheetFormatPr baseColWidth="10" defaultColWidth="8.83203125" defaultRowHeight="13" x14ac:dyDescent="0.15"/>
  <cols>
    <col min="1" max="1" width="12.6640625" customWidth="1"/>
    <col min="2" max="2" width="4" customWidth="1"/>
    <col min="3" max="4" width="11.6640625" customWidth="1"/>
    <col min="5" max="6" width="10.83203125" customWidth="1"/>
    <col min="7" max="7" width="12.33203125" customWidth="1"/>
    <col min="8" max="8" width="8.83203125" customWidth="1"/>
    <col min="9" max="9" width="9.83203125" customWidth="1"/>
    <col min="10" max="10" width="8.83203125" customWidth="1"/>
    <col min="11" max="11" width="9.83203125" bestFit="1" customWidth="1"/>
    <col min="12" max="12" width="7.5" bestFit="1" customWidth="1"/>
    <col min="13" max="13" width="11.5" bestFit="1" customWidth="1"/>
    <col min="20" max="20" width="7.1640625" bestFit="1" customWidth="1"/>
  </cols>
  <sheetData>
    <row r="1" spans="1:12" x14ac:dyDescent="0.15">
      <c r="A1" s="6"/>
      <c r="B1" s="7"/>
      <c r="C1" s="17" t="s">
        <v>4</v>
      </c>
      <c r="D1" s="14"/>
      <c r="E1" s="15" t="s">
        <v>16</v>
      </c>
      <c r="F1" s="8" t="s">
        <v>1</v>
      </c>
      <c r="G1" s="15" t="s">
        <v>16</v>
      </c>
      <c r="H1" s="26" t="s">
        <v>1</v>
      </c>
      <c r="I1" s="15" t="s">
        <v>16</v>
      </c>
      <c r="J1" s="26" t="s">
        <v>1</v>
      </c>
      <c r="K1" s="15" t="s">
        <v>16</v>
      </c>
      <c r="L1" s="8" t="s">
        <v>1</v>
      </c>
    </row>
    <row r="2" spans="1:12" x14ac:dyDescent="0.15">
      <c r="A2" s="6"/>
      <c r="B2" s="7"/>
      <c r="C2" s="17" t="s">
        <v>3</v>
      </c>
      <c r="D2" s="14"/>
      <c r="E2" s="25" t="s">
        <v>7</v>
      </c>
      <c r="F2" s="8" t="s">
        <v>7</v>
      </c>
      <c r="G2" s="25" t="s">
        <v>10</v>
      </c>
      <c r="H2" s="8" t="s">
        <v>10</v>
      </c>
      <c r="I2" s="25" t="s">
        <v>6</v>
      </c>
      <c r="J2" s="8" t="s">
        <v>6</v>
      </c>
      <c r="K2" s="25" t="s">
        <v>12</v>
      </c>
      <c r="L2" s="8" t="s">
        <v>12</v>
      </c>
    </row>
    <row r="3" spans="1:12" s="37" customFormat="1" ht="18" x14ac:dyDescent="0.2">
      <c r="A3" s="31"/>
      <c r="B3" s="32"/>
      <c r="C3" s="33"/>
      <c r="D3" s="34" t="s">
        <v>11</v>
      </c>
      <c r="E3" s="35"/>
      <c r="F3" s="36">
        <v>0.3</v>
      </c>
      <c r="G3" s="36"/>
      <c r="H3" s="36">
        <v>0.25</v>
      </c>
      <c r="I3" s="36"/>
      <c r="J3" s="36">
        <v>0.25</v>
      </c>
      <c r="K3" s="36"/>
      <c r="L3" s="36">
        <v>0.2</v>
      </c>
    </row>
    <row r="4" spans="1:12" ht="18" x14ac:dyDescent="0.2">
      <c r="A4" s="38" t="s">
        <v>15</v>
      </c>
      <c r="B4" s="33">
        <v>1</v>
      </c>
      <c r="C4" s="40">
        <f>F4+H4+J4+L4</f>
        <v>3</v>
      </c>
      <c r="D4" s="14"/>
      <c r="E4" s="21">
        <f>IF(C10&lt;100000,10,10-(D10/105))</f>
        <v>10</v>
      </c>
      <c r="F4" s="22">
        <f>ROUND(E4*F$3,1)</f>
        <v>3</v>
      </c>
      <c r="G4" s="23">
        <f>J20</f>
        <v>0</v>
      </c>
      <c r="H4" s="24">
        <f>J22</f>
        <v>0</v>
      </c>
      <c r="I4" s="21">
        <f>L20</f>
        <v>0</v>
      </c>
      <c r="J4" s="24">
        <f>L22</f>
        <v>0</v>
      </c>
      <c r="K4" s="21">
        <f>H22</f>
        <v>0</v>
      </c>
      <c r="L4" s="24">
        <f>H22*L$3</f>
        <v>0</v>
      </c>
    </row>
    <row r="5" spans="1:12" ht="18" x14ac:dyDescent="0.2">
      <c r="A5" s="38" t="s">
        <v>15</v>
      </c>
      <c r="B5" s="33">
        <v>2</v>
      </c>
      <c r="C5" s="40">
        <f>F5+H5+J5+L5</f>
        <v>1.5</v>
      </c>
      <c r="D5" s="14"/>
      <c r="E5" s="21">
        <f>IF(C11&lt;100000,10,10-(D11/10500))</f>
        <v>5</v>
      </c>
      <c r="F5" s="22">
        <f>ROUND(E5*F$3,1)</f>
        <v>1.5</v>
      </c>
      <c r="G5" s="23">
        <f>J29</f>
        <v>0</v>
      </c>
      <c r="H5" s="22">
        <f>J31</f>
        <v>0</v>
      </c>
      <c r="I5" s="23">
        <f>L29</f>
        <v>0</v>
      </c>
      <c r="J5" s="22">
        <f>L31</f>
        <v>0</v>
      </c>
      <c r="K5" s="23">
        <f>H31</f>
        <v>0</v>
      </c>
      <c r="L5" s="24">
        <f>H31*L3</f>
        <v>0</v>
      </c>
    </row>
    <row r="6" spans="1:12" ht="18" x14ac:dyDescent="0.2">
      <c r="A6" s="38" t="s">
        <v>15</v>
      </c>
      <c r="B6" s="33">
        <v>3</v>
      </c>
      <c r="C6" s="40">
        <f>F6+H6+J6+L6</f>
        <v>0</v>
      </c>
      <c r="D6" s="14"/>
      <c r="E6" s="21">
        <f>IF(C12&lt;100000,10,10-(D12/10500))</f>
        <v>0</v>
      </c>
      <c r="F6" s="22">
        <f>ROUND(E6*F$3,1)</f>
        <v>0</v>
      </c>
      <c r="G6" s="23">
        <f>J38</f>
        <v>0</v>
      </c>
      <c r="H6" s="22">
        <f>J40</f>
        <v>0</v>
      </c>
      <c r="I6" s="23">
        <f>L38</f>
        <v>0</v>
      </c>
      <c r="J6" s="22">
        <f>L40</f>
        <v>0</v>
      </c>
      <c r="K6" s="23">
        <f>H40</f>
        <v>0</v>
      </c>
      <c r="L6" s="24">
        <f>H40*L3</f>
        <v>0</v>
      </c>
    </row>
    <row r="8" spans="1:12" x14ac:dyDescent="0.15">
      <c r="A8" s="16">
        <v>100000</v>
      </c>
      <c r="B8" s="7"/>
      <c r="C8" s="20" t="s">
        <v>0</v>
      </c>
      <c r="D8" s="20" t="s">
        <v>2</v>
      </c>
      <c r="F8" s="6" t="s">
        <v>21</v>
      </c>
      <c r="G8" s="14"/>
      <c r="H8" s="14"/>
      <c r="I8" s="14"/>
      <c r="J8" s="14"/>
      <c r="K8" s="6"/>
    </row>
    <row r="9" spans="1:12" x14ac:dyDescent="0.15">
      <c r="A9" s="6"/>
      <c r="B9" s="7"/>
      <c r="C9" s="8"/>
      <c r="D9" s="7"/>
      <c r="F9" t="s">
        <v>26</v>
      </c>
      <c r="K9" s="13">
        <v>0.1</v>
      </c>
    </row>
    <row r="10" spans="1:12" x14ac:dyDescent="0.15">
      <c r="A10" s="18" t="s">
        <v>15</v>
      </c>
      <c r="B10" s="17">
        <v>1</v>
      </c>
      <c r="C10" s="27">
        <v>100000</v>
      </c>
      <c r="D10" s="12">
        <f>C10-A$8</f>
        <v>0</v>
      </c>
      <c r="F10" t="s">
        <v>27</v>
      </c>
      <c r="K10" s="13">
        <v>0.2</v>
      </c>
    </row>
    <row r="11" spans="1:12" x14ac:dyDescent="0.15">
      <c r="A11" s="18" t="s">
        <v>15</v>
      </c>
      <c r="B11" s="17">
        <v>2</v>
      </c>
      <c r="C11" s="27">
        <v>152500</v>
      </c>
      <c r="D11" s="12">
        <f>C11-A$8</f>
        <v>52500</v>
      </c>
      <c r="F11" t="s">
        <v>22</v>
      </c>
      <c r="K11" s="13">
        <v>0.2</v>
      </c>
    </row>
    <row r="12" spans="1:12" x14ac:dyDescent="0.15">
      <c r="A12" s="18" t="s">
        <v>15</v>
      </c>
      <c r="B12" s="17">
        <v>3</v>
      </c>
      <c r="C12" s="27">
        <v>205000</v>
      </c>
      <c r="D12" s="12">
        <f>C12-A$8</f>
        <v>105000</v>
      </c>
      <c r="F12" t="s">
        <v>24</v>
      </c>
      <c r="K12" s="13">
        <v>0.3</v>
      </c>
    </row>
    <row r="13" spans="1:12" x14ac:dyDescent="0.15">
      <c r="F13" t="s">
        <v>23</v>
      </c>
      <c r="K13" s="13">
        <v>0.2</v>
      </c>
    </row>
    <row r="14" spans="1:12" x14ac:dyDescent="0.15">
      <c r="K14" s="28">
        <f>SUM(K9:K13)</f>
        <v>1</v>
      </c>
    </row>
    <row r="15" spans="1:12" x14ac:dyDescent="0.15">
      <c r="A15" s="39" t="s">
        <v>25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 ht="26" customHeight="1" x14ac:dyDescent="0.15">
      <c r="A16" s="19" t="s">
        <v>13</v>
      </c>
      <c r="B16" s="3"/>
      <c r="C16" s="41" t="s">
        <v>29</v>
      </c>
      <c r="D16" s="41" t="s">
        <v>28</v>
      </c>
      <c r="E16" s="41" t="s">
        <v>30</v>
      </c>
      <c r="F16" s="41" t="s">
        <v>31</v>
      </c>
      <c r="G16" s="41" t="s">
        <v>32</v>
      </c>
      <c r="H16" s="3" t="s">
        <v>9</v>
      </c>
      <c r="J16" s="3" t="s">
        <v>10</v>
      </c>
      <c r="L16" s="3" t="s">
        <v>8</v>
      </c>
    </row>
    <row r="17" spans="1:12" x14ac:dyDescent="0.15">
      <c r="A17" s="3" t="s">
        <v>19</v>
      </c>
      <c r="B17" s="3">
        <v>1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30"/>
      <c r="I17" s="2"/>
      <c r="J17" s="29">
        <v>0</v>
      </c>
      <c r="K17" s="2"/>
      <c r="L17" s="29">
        <v>0</v>
      </c>
    </row>
    <row r="18" spans="1:12" x14ac:dyDescent="0.15">
      <c r="A18" s="3" t="s">
        <v>19</v>
      </c>
      <c r="B18" s="3">
        <v>2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30"/>
      <c r="I18" s="2"/>
      <c r="J18" s="29">
        <v>0</v>
      </c>
      <c r="K18" s="2"/>
      <c r="L18" s="29">
        <v>0</v>
      </c>
    </row>
    <row r="19" spans="1:12" x14ac:dyDescent="0.15">
      <c r="A19" s="3" t="s">
        <v>19</v>
      </c>
      <c r="B19" s="3">
        <v>3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30"/>
      <c r="I19" s="2"/>
      <c r="J19" s="29">
        <v>0</v>
      </c>
      <c r="K19" s="2"/>
      <c r="L19" s="29">
        <v>0</v>
      </c>
    </row>
    <row r="20" spans="1:12" x14ac:dyDescent="0.15">
      <c r="A20" s="3" t="s">
        <v>20</v>
      </c>
      <c r="B20" s="3"/>
      <c r="C20" s="10">
        <f>AVERAGE(C17:C19)</f>
        <v>0</v>
      </c>
      <c r="D20" s="10">
        <f>AVERAGE(D17:D19)</f>
        <v>0</v>
      </c>
      <c r="E20" s="10">
        <f>AVERAGE(E17:E19)</f>
        <v>0</v>
      </c>
      <c r="F20" s="10">
        <f>AVERAGE(F17:F19)</f>
        <v>0</v>
      </c>
      <c r="G20" s="10">
        <f>AVERAGE(G17:G19)</f>
        <v>0</v>
      </c>
      <c r="H20" s="4"/>
      <c r="J20" s="10">
        <f>AVERAGE(J17:J19)</f>
        <v>0</v>
      </c>
      <c r="L20" s="10">
        <f>AVERAGE(L17:L19)</f>
        <v>0</v>
      </c>
    </row>
    <row r="21" spans="1:12" x14ac:dyDescent="0.15">
      <c r="A21" s="3" t="s">
        <v>5</v>
      </c>
      <c r="B21" s="9"/>
      <c r="C21" s="9">
        <f>K$9</f>
        <v>0.1</v>
      </c>
      <c r="D21" s="9">
        <f>K$11</f>
        <v>0.2</v>
      </c>
      <c r="E21" s="9">
        <f>K$10</f>
        <v>0.2</v>
      </c>
      <c r="F21" s="9">
        <f>K$12</f>
        <v>0.3</v>
      </c>
      <c r="G21" s="9">
        <f>K$13</f>
        <v>0.2</v>
      </c>
      <c r="H21" s="1"/>
      <c r="J21" s="9">
        <v>0.25</v>
      </c>
      <c r="L21" s="9">
        <v>0.25</v>
      </c>
    </row>
    <row r="22" spans="1:12" x14ac:dyDescent="0.15">
      <c r="A22" s="3" t="s">
        <v>18</v>
      </c>
      <c r="B22" s="4"/>
      <c r="C22" s="5">
        <f>C20*C21</f>
        <v>0</v>
      </c>
      <c r="D22" s="5">
        <f>D20*D21</f>
        <v>0</v>
      </c>
      <c r="E22" s="5">
        <f t="shared" ref="E22:G22" si="0">E20*E21</f>
        <v>0</v>
      </c>
      <c r="F22" s="5">
        <f t="shared" si="0"/>
        <v>0</v>
      </c>
      <c r="G22" s="5">
        <f t="shared" si="0"/>
        <v>0</v>
      </c>
      <c r="H22" s="11">
        <f>SUM(C22:G22)</f>
        <v>0</v>
      </c>
      <c r="J22" s="11">
        <f>J20*J21</f>
        <v>0</v>
      </c>
      <c r="L22" s="11">
        <f t="shared" ref="L22" si="1">L20*L21</f>
        <v>0</v>
      </c>
    </row>
    <row r="24" spans="1:12" x14ac:dyDescent="0.15">
      <c r="A24" s="3"/>
    </row>
    <row r="25" spans="1:12" ht="26" customHeight="1" x14ac:dyDescent="0.15">
      <c r="A25" s="19" t="s">
        <v>14</v>
      </c>
      <c r="B25" s="3"/>
      <c r="C25" s="41" t="s">
        <v>29</v>
      </c>
      <c r="D25" s="41" t="s">
        <v>28</v>
      </c>
      <c r="E25" s="41" t="s">
        <v>30</v>
      </c>
      <c r="F25" s="41" t="s">
        <v>31</v>
      </c>
      <c r="G25" s="41" t="s">
        <v>32</v>
      </c>
      <c r="H25" s="3" t="s">
        <v>9</v>
      </c>
      <c r="J25" s="3" t="s">
        <v>10</v>
      </c>
      <c r="L25" s="3" t="s">
        <v>8</v>
      </c>
    </row>
    <row r="26" spans="1:12" x14ac:dyDescent="0.15">
      <c r="A26" s="3" t="s">
        <v>19</v>
      </c>
      <c r="B26" s="3">
        <v>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30"/>
      <c r="I26" s="2"/>
      <c r="J26" s="29">
        <v>0</v>
      </c>
      <c r="K26" s="2"/>
      <c r="L26" s="29">
        <v>0</v>
      </c>
    </row>
    <row r="27" spans="1:12" x14ac:dyDescent="0.15">
      <c r="A27" s="3" t="s">
        <v>19</v>
      </c>
      <c r="B27" s="3">
        <v>2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0"/>
      <c r="I27" s="2"/>
      <c r="J27" s="29">
        <v>0</v>
      </c>
      <c r="K27" s="2"/>
      <c r="L27" s="29">
        <v>0</v>
      </c>
    </row>
    <row r="28" spans="1:12" x14ac:dyDescent="0.15">
      <c r="A28" s="3" t="s">
        <v>19</v>
      </c>
      <c r="B28" s="3">
        <v>3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0"/>
      <c r="I28" s="2"/>
      <c r="J28" s="29">
        <v>0</v>
      </c>
      <c r="K28" s="2"/>
      <c r="L28" s="29">
        <v>0</v>
      </c>
    </row>
    <row r="29" spans="1:12" x14ac:dyDescent="0.15">
      <c r="A29" s="3" t="s">
        <v>20</v>
      </c>
      <c r="B29" s="3"/>
      <c r="C29" s="10">
        <f>AVERAGE(C26:C28)</f>
        <v>0</v>
      </c>
      <c r="D29" s="10">
        <f>AVERAGE(D26:D28)</f>
        <v>0</v>
      </c>
      <c r="E29" s="10">
        <f>AVERAGE(E26:E28)</f>
        <v>0</v>
      </c>
      <c r="F29" s="10">
        <f>AVERAGE(F26:F28)</f>
        <v>0</v>
      </c>
      <c r="G29" s="10">
        <f>AVERAGE(G26:G28)</f>
        <v>0</v>
      </c>
      <c r="H29" s="4"/>
      <c r="J29" s="10">
        <f>AVERAGE(J26:J28)</f>
        <v>0</v>
      </c>
      <c r="L29" s="10">
        <f>AVERAGE(L26:L28)</f>
        <v>0</v>
      </c>
    </row>
    <row r="30" spans="1:12" x14ac:dyDescent="0.15">
      <c r="A30" s="3" t="s">
        <v>5</v>
      </c>
      <c r="B30" s="9"/>
      <c r="C30" s="9">
        <f>K$9</f>
        <v>0.1</v>
      </c>
      <c r="D30" s="9">
        <f>K$11</f>
        <v>0.2</v>
      </c>
      <c r="E30" s="9">
        <f>K$10</f>
        <v>0.2</v>
      </c>
      <c r="F30" s="9">
        <f>K$12</f>
        <v>0.3</v>
      </c>
      <c r="G30" s="9">
        <f>K$13</f>
        <v>0.2</v>
      </c>
      <c r="H30" s="1"/>
      <c r="J30" s="9">
        <v>0.25</v>
      </c>
      <c r="L30" s="9">
        <v>0.25</v>
      </c>
    </row>
    <row r="31" spans="1:12" x14ac:dyDescent="0.15">
      <c r="A31" s="3" t="s">
        <v>18</v>
      </c>
      <c r="B31" s="4"/>
      <c r="C31" s="5">
        <f>C29*C30</f>
        <v>0</v>
      </c>
      <c r="D31" s="5">
        <f t="shared" ref="D31" si="2">D29*D30</f>
        <v>0</v>
      </c>
      <c r="E31" s="5">
        <f t="shared" ref="E31" si="3">E29*E30</f>
        <v>0</v>
      </c>
      <c r="F31" s="5">
        <f t="shared" ref="F31" si="4">F29*F30</f>
        <v>0</v>
      </c>
      <c r="G31" s="5">
        <f t="shared" ref="G31" si="5">G29*G30</f>
        <v>0</v>
      </c>
      <c r="H31" s="11">
        <f>SUM(C31:G31)</f>
        <v>0</v>
      </c>
      <c r="J31" s="11">
        <f>J29*J30</f>
        <v>0</v>
      </c>
      <c r="L31" s="11">
        <f t="shared" ref="L31" si="6">L29*L30</f>
        <v>0</v>
      </c>
    </row>
    <row r="33" spans="1:12" x14ac:dyDescent="0.15">
      <c r="A33" s="3"/>
    </row>
    <row r="34" spans="1:12" ht="26" customHeight="1" x14ac:dyDescent="0.15">
      <c r="A34" s="19" t="s">
        <v>17</v>
      </c>
      <c r="B34" s="3"/>
      <c r="C34" s="41" t="s">
        <v>29</v>
      </c>
      <c r="D34" s="41" t="s">
        <v>28</v>
      </c>
      <c r="E34" s="41" t="s">
        <v>30</v>
      </c>
      <c r="F34" s="41" t="s">
        <v>31</v>
      </c>
      <c r="G34" s="41" t="s">
        <v>32</v>
      </c>
      <c r="H34" s="3" t="s">
        <v>9</v>
      </c>
      <c r="J34" s="3" t="s">
        <v>10</v>
      </c>
      <c r="L34" s="3" t="s">
        <v>8</v>
      </c>
    </row>
    <row r="35" spans="1:12" x14ac:dyDescent="0.15">
      <c r="A35" s="3" t="s">
        <v>19</v>
      </c>
      <c r="B35" s="3">
        <v>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0"/>
      <c r="I35" s="2"/>
      <c r="J35" s="29">
        <v>0</v>
      </c>
      <c r="K35" s="2"/>
      <c r="L35" s="29">
        <v>0</v>
      </c>
    </row>
    <row r="36" spans="1:12" x14ac:dyDescent="0.15">
      <c r="A36" s="3" t="s">
        <v>19</v>
      </c>
      <c r="B36" s="3">
        <v>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0"/>
      <c r="I36" s="2"/>
      <c r="J36" s="29">
        <v>0</v>
      </c>
      <c r="K36" s="2"/>
      <c r="L36" s="29">
        <v>0</v>
      </c>
    </row>
    <row r="37" spans="1:12" x14ac:dyDescent="0.15">
      <c r="A37" s="3" t="s">
        <v>19</v>
      </c>
      <c r="B37" s="3">
        <v>3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30"/>
      <c r="I37" s="2"/>
      <c r="J37" s="29">
        <v>0</v>
      </c>
      <c r="K37" s="2"/>
      <c r="L37" s="29">
        <v>0</v>
      </c>
    </row>
    <row r="38" spans="1:12" x14ac:dyDescent="0.15">
      <c r="A38" s="3" t="s">
        <v>20</v>
      </c>
      <c r="B38" s="3"/>
      <c r="C38" s="10">
        <f>AVERAGE(C35:C37)</f>
        <v>0</v>
      </c>
      <c r="D38" s="10">
        <f>AVERAGE(D35:D37)</f>
        <v>0</v>
      </c>
      <c r="E38" s="10">
        <f>AVERAGE(E35:E37)</f>
        <v>0</v>
      </c>
      <c r="F38" s="10">
        <f>AVERAGE(F35:F37)</f>
        <v>0</v>
      </c>
      <c r="G38" s="10">
        <f>AVERAGE(G35:G37)</f>
        <v>0</v>
      </c>
      <c r="H38" s="4"/>
      <c r="J38" s="10">
        <f>AVERAGE(J35:J37)</f>
        <v>0</v>
      </c>
      <c r="L38" s="10">
        <f>AVERAGE(L35:L37)</f>
        <v>0</v>
      </c>
    </row>
    <row r="39" spans="1:12" x14ac:dyDescent="0.15">
      <c r="A39" s="3" t="s">
        <v>5</v>
      </c>
      <c r="B39" s="9"/>
      <c r="C39" s="9">
        <f>K$9</f>
        <v>0.1</v>
      </c>
      <c r="D39" s="9">
        <f>K$11</f>
        <v>0.2</v>
      </c>
      <c r="E39" s="9">
        <f>K$10</f>
        <v>0.2</v>
      </c>
      <c r="F39" s="9">
        <f>K$12</f>
        <v>0.3</v>
      </c>
      <c r="G39" s="9">
        <f>K$13</f>
        <v>0.2</v>
      </c>
      <c r="H39" s="1"/>
      <c r="J39" s="9">
        <v>0.25</v>
      </c>
      <c r="L39" s="9">
        <v>0.25</v>
      </c>
    </row>
    <row r="40" spans="1:12" x14ac:dyDescent="0.15">
      <c r="A40" s="3" t="s">
        <v>18</v>
      </c>
      <c r="B40" s="4"/>
      <c r="C40" s="5">
        <f>C38*C39</f>
        <v>0</v>
      </c>
      <c r="D40" s="5">
        <f t="shared" ref="D40" si="7">D38*D39</f>
        <v>0</v>
      </c>
      <c r="E40" s="5">
        <f t="shared" ref="E40" si="8">E38*E39</f>
        <v>0</v>
      </c>
      <c r="F40" s="5">
        <f t="shared" ref="F40" si="9">F38*F39</f>
        <v>0</v>
      </c>
      <c r="G40" s="5">
        <f t="shared" ref="G40" si="10">G38*G39</f>
        <v>0</v>
      </c>
      <c r="H40" s="11">
        <f>SUM(C40:G40)</f>
        <v>0</v>
      </c>
      <c r="J40" s="11">
        <f>J38*J39</f>
        <v>0</v>
      </c>
      <c r="L40" s="11">
        <f t="shared" ref="L40" si="11">L38*L39</f>
        <v>0</v>
      </c>
    </row>
    <row r="42" spans="1:12" x14ac:dyDescent="0.15">
      <c r="A42" s="3"/>
    </row>
  </sheetData>
  <sheetProtection password="E7D6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Meierijstad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Pieter Reus</cp:lastModifiedBy>
  <dcterms:created xsi:type="dcterms:W3CDTF">2017-11-30T07:29:58Z</dcterms:created>
  <dcterms:modified xsi:type="dcterms:W3CDTF">2017-12-27T16:05:33Z</dcterms:modified>
</cp:coreProperties>
</file>