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CT aanbestedingen\ICT werkplekken en accessoires\Docs 2e NvI\"/>
    </mc:Choice>
  </mc:AlternateContent>
  <bookViews>
    <workbookView xWindow="0" yWindow="0" windowWidth="28800" windowHeight="13020"/>
  </bookViews>
  <sheets>
    <sheet name="handleiding" sheetId="1" r:id="rId1"/>
    <sheet name="Perceel 1 Werkplekken" sheetId="2" r:id="rId2"/>
    <sheet name="Perceel 2 Presentatiemiddelen" sheetId="3" r:id="rId3"/>
    <sheet name="Perceel 3 Netwerkapparatuur"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2" l="1"/>
  <c r="F18" i="4" l="1"/>
  <c r="G18" i="4" l="1"/>
  <c r="H18" i="4" s="1"/>
  <c r="I18" i="4" s="1"/>
  <c r="F23" i="4" l="1"/>
  <c r="G23" i="4" s="1"/>
  <c r="E9" i="3"/>
  <c r="F9" i="3" s="1"/>
  <c r="E10" i="3"/>
  <c r="F10" i="3" s="1"/>
  <c r="I10" i="3" s="1"/>
  <c r="H10" i="3"/>
  <c r="D20" i="2"/>
  <c r="F20" i="2" s="1"/>
  <c r="G20" i="2" s="1"/>
  <c r="H20" i="2" s="1"/>
  <c r="J18" i="4" l="1"/>
  <c r="H23" i="4"/>
  <c r="I9" i="3"/>
  <c r="I20" i="2"/>
  <c r="G22" i="4"/>
  <c r="H22" i="4" s="1"/>
  <c r="J22" i="4" s="1"/>
  <c r="F15" i="3"/>
  <c r="F14" i="3"/>
  <c r="I15" i="3"/>
  <c r="F15" i="4"/>
  <c r="F12" i="4"/>
  <c r="F11" i="4"/>
  <c r="F10" i="4"/>
  <c r="G10" i="4" s="1"/>
  <c r="D32" i="2"/>
  <c r="F32" i="2" s="1"/>
  <c r="G32" i="2" s="1"/>
  <c r="D31" i="2"/>
  <c r="F31" i="2" s="1"/>
  <c r="G31" i="2" s="1"/>
  <c r="D30" i="2"/>
  <c r="F30" i="2" s="1"/>
  <c r="G30" i="2" s="1"/>
  <c r="I23" i="4" l="1"/>
  <c r="J23" i="4" s="1"/>
  <c r="H30" i="2"/>
  <c r="I30" i="2" s="1"/>
  <c r="H31" i="2"/>
  <c r="I31" i="2" s="1"/>
  <c r="H32" i="2"/>
  <c r="I32" i="2" s="1"/>
  <c r="D25" i="2"/>
  <c r="F25" i="2" s="1"/>
  <c r="G25" i="2" s="1"/>
  <c r="D27" i="2"/>
  <c r="F27" i="2" s="1"/>
  <c r="G27" i="2" s="1"/>
  <c r="D21" i="2"/>
  <c r="F21" i="2" s="1"/>
  <c r="G21" i="2" s="1"/>
  <c r="H27" i="2" l="1"/>
  <c r="I27" i="2" s="1"/>
  <c r="H25" i="2"/>
  <c r="I25" i="2" s="1"/>
  <c r="H21" i="2"/>
  <c r="I21" i="2" s="1"/>
  <c r="H12" i="3"/>
  <c r="H11" i="3"/>
  <c r="D18" i="2" l="1"/>
  <c r="F18" i="2" s="1"/>
  <c r="G18" i="2" s="1"/>
  <c r="G15" i="4"/>
  <c r="H15" i="4" s="1"/>
  <c r="I15" i="4" s="1"/>
  <c r="H18" i="2" l="1"/>
  <c r="I18" i="2" s="1"/>
  <c r="J15" i="4"/>
  <c r="G21" i="4"/>
  <c r="H21" i="4" s="1"/>
  <c r="J21" i="4" s="1"/>
  <c r="G12" i="4"/>
  <c r="H12" i="4" s="1"/>
  <c r="I12" i="4" s="1"/>
  <c r="G11" i="4"/>
  <c r="H11" i="4" s="1"/>
  <c r="I11" i="4" s="1"/>
  <c r="H10" i="4"/>
  <c r="D28" i="2"/>
  <c r="F28" i="2" s="1"/>
  <c r="D26" i="2"/>
  <c r="F26" i="2" s="1"/>
  <c r="D24" i="2"/>
  <c r="F24" i="2" s="1"/>
  <c r="D23" i="2"/>
  <c r="F23" i="2" s="1"/>
  <c r="D22" i="2"/>
  <c r="F22" i="2" s="1"/>
  <c r="D15" i="2"/>
  <c r="F15" i="2" s="1"/>
  <c r="D10" i="2"/>
  <c r="F10" i="2" s="1"/>
  <c r="H25" i="4" l="1"/>
  <c r="I10" i="4"/>
  <c r="I25" i="4" s="1"/>
  <c r="J11" i="4"/>
  <c r="J12" i="4"/>
  <c r="D17" i="2"/>
  <c r="G10" i="2"/>
  <c r="D14" i="2"/>
  <c r="J10" i="4" l="1"/>
  <c r="J25" i="4" s="1"/>
  <c r="F14" i="2"/>
  <c r="G14" i="2" s="1"/>
  <c r="F17" i="2"/>
  <c r="G17" i="2" s="1"/>
  <c r="H10" i="2"/>
  <c r="I10" i="2" s="1"/>
  <c r="E12" i="3"/>
  <c r="F12" i="3" s="1"/>
  <c r="E11" i="3"/>
  <c r="F11" i="3" s="1"/>
  <c r="G28" i="2"/>
  <c r="G26" i="2"/>
  <c r="G24" i="2"/>
  <c r="G23" i="2"/>
  <c r="G22" i="2"/>
  <c r="G15" i="2"/>
  <c r="D13" i="2"/>
  <c r="D12" i="2"/>
  <c r="H23" i="2" l="1"/>
  <c r="I23" i="2" s="1"/>
  <c r="H26" i="2"/>
  <c r="I26" i="2" s="1"/>
  <c r="H22" i="2"/>
  <c r="I22" i="2" s="1"/>
  <c r="H24" i="2"/>
  <c r="I24" i="2" s="1"/>
  <c r="H28" i="2"/>
  <c r="I28" i="2" s="1"/>
  <c r="H17" i="2"/>
  <c r="I17" i="2" s="1"/>
  <c r="H14" i="2"/>
  <c r="I14" i="2" s="1"/>
  <c r="F13" i="2"/>
  <c r="G13" i="2" s="1"/>
  <c r="F12" i="2"/>
  <c r="G12" i="2" s="1"/>
  <c r="I12" i="3"/>
  <c r="I11" i="3"/>
  <c r="I13" i="3" s="1"/>
  <c r="I14" i="3"/>
  <c r="H15" i="2"/>
  <c r="I15" i="2" s="1"/>
  <c r="G29" i="2" l="1"/>
  <c r="H13" i="2"/>
  <c r="I13" i="2" s="1"/>
  <c r="H12" i="2"/>
  <c r="I12" i="2" s="1"/>
  <c r="H29" i="2" l="1"/>
  <c r="J29" i="2" s="1"/>
</calcChain>
</file>

<file path=xl/sharedStrings.xml><?xml version="1.0" encoding="utf-8"?>
<sst xmlns="http://schemas.openxmlformats.org/spreadsheetml/2006/main" count="221" uniqueCount="108">
  <si>
    <t>Productgroep</t>
  </si>
  <si>
    <t>Reken
aantal</t>
  </si>
  <si>
    <t xml:space="preserve">Inkoopprijs </t>
  </si>
  <si>
    <r>
      <t xml:space="preserve">Opslag in </t>
    </r>
    <r>
      <rPr>
        <b/>
        <sz val="10"/>
        <color theme="1"/>
        <rFont val="Calibri"/>
        <family val="2"/>
      </rPr>
      <t>€</t>
    </r>
  </si>
  <si>
    <t>Verkoopprijs
per stuk</t>
  </si>
  <si>
    <t>Rekentotalen</t>
  </si>
  <si>
    <t>Totaalprijs</t>
  </si>
  <si>
    <t>Opslag%</t>
  </si>
  <si>
    <t>Desktops</t>
  </si>
  <si>
    <t>Overige</t>
  </si>
  <si>
    <t>* specificatie toevoegen waaruit blijkt: materialen, ureninzet en tarieven</t>
  </si>
  <si>
    <t>Handleiding:</t>
  </si>
  <si>
    <t>Desktop Micro</t>
  </si>
  <si>
    <t>Onderdeel</t>
  </si>
  <si>
    <t>Mobiel device 1 Ultrabook Clamshell 11,6"- 12,5"</t>
  </si>
  <si>
    <t>Mobiel device 2 Ultrabook Clamshell 13"- 14"</t>
  </si>
  <si>
    <t>Mobiel device 3 2 in 1 detachable 11,6"- 14"</t>
  </si>
  <si>
    <t>Mobiel device 4 2 in 1 convertable 11,6"- 14"</t>
  </si>
  <si>
    <t>desktops</t>
  </si>
  <si>
    <t>mobiele devices</t>
  </si>
  <si>
    <t>Mobiele devices</t>
  </si>
  <si>
    <t>Beeldschermen</t>
  </si>
  <si>
    <t>Naam inschrijver:</t>
  </si>
  <si>
    <t>Bij het invullen van het prijzenblad gelden de volgende uitgangspunten:</t>
  </si>
  <si>
    <t>korting</t>
  </si>
  <si>
    <t>totaalprijs</t>
  </si>
  <si>
    <t>nvt</t>
  </si>
  <si>
    <t>switches</t>
  </si>
  <si>
    <t>Dockingstation</t>
  </si>
  <si>
    <t>Presentatiemiddelen inrichting ruimten</t>
  </si>
  <si>
    <t>Ruimte 1*</t>
  </si>
  <si>
    <t>Ruimte 2*</t>
  </si>
  <si>
    <t>Ruimte 3*</t>
  </si>
  <si>
    <t>- De prijzen zijn exclusief BTW</t>
  </si>
  <si>
    <t>- De prijzen zijn uitgedrukt in Euro's (€)</t>
  </si>
  <si>
    <t>- Indien de opdrachtgever een WENS wil afnemen geldt de opgegeven prijs voor het totaal van 3 jaar.</t>
  </si>
  <si>
    <t>Verkoopprijs</t>
  </si>
  <si>
    <t>Switches</t>
  </si>
  <si>
    <t>klein</t>
  </si>
  <si>
    <t>middel</t>
  </si>
  <si>
    <t>groot</t>
  </si>
  <si>
    <t>Wireless</t>
  </si>
  <si>
    <t>wireless</t>
  </si>
  <si>
    <t xml:space="preserve">merk en type: </t>
  </si>
  <si>
    <t>VGGM prijs pcmodule</t>
  </si>
  <si>
    <t>5. Niet invullen van prijswensen, of onderdelen van een prijswens, leidt tot ongeldigheid en dus uitsluiting. Ingediende prijzen/opslagen worden afgerond en beoordeeld op de decimalen waarop de prijzen/opslagen worden afgerond in dit Prijzenblad.</t>
  </si>
  <si>
    <t>Lock Slot</t>
  </si>
  <si>
    <t>&lt; 26</t>
  </si>
  <si>
    <t>&gt; 100</t>
  </si>
  <si>
    <t>26 t/m 100</t>
  </si>
  <si>
    <t>Accespoints</t>
  </si>
  <si>
    <t>11 t/m 50</t>
  </si>
  <si>
    <t>&lt; 11</t>
  </si>
  <si>
    <t xml:space="preserve">&gt; 50 </t>
  </si>
  <si>
    <t>Bijlage XIII Prijzenblad (alle percelen)</t>
  </si>
  <si>
    <t>2. Het verkeerd interpreteren van dit Prijzenblad komt voor verantwoordelijkheid van de Inschrijver. Vragen omtrent dit Prijzenblad kunnen gesteld worden, conform de mogelijkheden die staan beschreven in het Beschrijvend Document.</t>
  </si>
  <si>
    <t xml:space="preserve">3. Wijzigen van het Prijzenblad leidt tot ongeldigverklaring van uw Inschrijving en derhalve tot uitsluiting. </t>
  </si>
  <si>
    <t>4. U wordt verzocht het prijzenblad in te vullen, waarbij alle kosten voor de uitvoering van de overeenkomst bij de prijzen zijn inbegrepen.</t>
  </si>
  <si>
    <t xml:space="preserve">Perceel 1, Werkplekken en accessoires </t>
  </si>
  <si>
    <t>Perceel 2, Presentatiemiddelen</t>
  </si>
  <si>
    <t xml:space="preserve">Perceel 3, Netwerkapparatuur </t>
  </si>
  <si>
    <t>Inkoopprijs (initiele kosten)</t>
  </si>
  <si>
    <t>ingebouwde pcmodule (ja of neen invullen)</t>
  </si>
  <si>
    <t>Stafel 1</t>
  </si>
  <si>
    <t>Stafel 2</t>
  </si>
  <si>
    <t xml:space="preserve">Stafel 3 </t>
  </si>
  <si>
    <t>Stafel 3</t>
  </si>
  <si>
    <t>Wensen</t>
  </si>
  <si>
    <t>Opslagpercentages</t>
  </si>
  <si>
    <t>Kortingspercentages</t>
  </si>
  <si>
    <t>Optie: Smartcardreader mobiel device 1 en 2 (niet in totaalprijs)</t>
  </si>
  <si>
    <t>Optie: Smartcardreader mobiel device 3 en 4 (niet in totaalprijs)</t>
  </si>
  <si>
    <t>Optie: Smartcardreader desktop Micro (niet in totaalprijs)</t>
  </si>
  <si>
    <t>Muizen: type 2. VGGM wijzigt aantal in nul als keuze op type 1 of 3 valt</t>
  </si>
  <si>
    <t>Muizen: type 3. VGGM wijzigt aantal in nul als keuze op type 1 of 2 valt</t>
  </si>
  <si>
    <t>Toetsenborden: type 2. VGGM wijzigt aantal in nul als keuze op type 1 of 3 valt</t>
  </si>
  <si>
    <t>Toetsenborden: type 1. VGGM wijzigt aantal in nul als keuze op type 2 of 3 valt</t>
  </si>
  <si>
    <t>Muizen: type 1. VGGM wijzigt aantal in nul als keuze op type 2 of 3 valt</t>
  </si>
  <si>
    <t>Toetsenborden: type 3. VGGM wijzigt aantal in nul als keuze op type 1 of 2 valt</t>
  </si>
  <si>
    <t>imagen per device *prijs niet in totaalprijs</t>
  </si>
  <si>
    <t>Rekenaantal</t>
  </si>
  <si>
    <t>Verkoopprijs per stuk</t>
  </si>
  <si>
    <t>korting bij bestelling (in stuks) in %</t>
  </si>
  <si>
    <t>korting bij bestelling (in stuks) en in %</t>
  </si>
  <si>
    <t>onderhoud 3 jaar hardware</t>
  </si>
  <si>
    <t>onderhoud 3 jaar software</t>
  </si>
  <si>
    <t xml:space="preserve">NE2: Training  1 training voor 6 personen </t>
  </si>
  <si>
    <t>NE3: certificering voor 2 personen</t>
  </si>
  <si>
    <t>Wens 1 standaard onderhoudscontract voor 3 jaar</t>
  </si>
  <si>
    <t>Wens 1 pro-actief onderhoud voor 3 jaar</t>
  </si>
  <si>
    <t>onderhoud 3 jaar standaard en pro-active (explotatiekosten)</t>
  </si>
  <si>
    <t>ja/neen</t>
  </si>
  <si>
    <t>1. De tabbladen van deze spreadsheet, corresponderen met de prijswensen zoals beschreven in het Beschrijvend Document en in de afzonderlijke Geschiksheidseisen en gunningscriteria per perceel. Inschrijver dient alle geel gekleurde velden van de tabbladen van het betreffende perceel te vullen met de gevraagde informatie (met uitzondering Pereel 2 kolom G)</t>
  </si>
  <si>
    <t xml:space="preserve">Eis AE22: ultra destructible sticker </t>
  </si>
  <si>
    <t>controle</t>
  </si>
  <si>
    <t>Ondertekening</t>
  </si>
  <si>
    <t>Naam ondergetekende:</t>
  </si>
  <si>
    <t>Plaats:</t>
  </si>
  <si>
    <t>Datum:</t>
  </si>
  <si>
    <t>Handtekening:</t>
  </si>
  <si>
    <t>Beeldscherm 24" zonder camera en zonder geluid</t>
  </si>
  <si>
    <t>hardware</t>
  </si>
  <si>
    <t>beheer hardware en software switches en Wireless</t>
  </si>
  <si>
    <t>Hardware voor beheer</t>
  </si>
  <si>
    <t>hardware voor beheer</t>
  </si>
  <si>
    <t xml:space="preserve">WENS WW.3: kosten inrichting CYOD </t>
  </si>
  <si>
    <t>WENS WW.6: korte gebruikers uitleg/demonstratie over de nieuwe werkplek</t>
  </si>
  <si>
    <t>Beeldscherm 24" met camera en met geluid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</si>
</sst>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9" x14ac:knownFonts="1">
    <font>
      <sz val="11"/>
      <color theme="1"/>
      <name val="Calibri"/>
      <family val="2"/>
      <scheme val="minor"/>
    </font>
    <font>
      <sz val="11"/>
      <color theme="1"/>
      <name val="Calibri"/>
      <family val="2"/>
      <scheme val="minor"/>
    </font>
    <font>
      <b/>
      <sz val="10"/>
      <color theme="1"/>
      <name val="Calibri"/>
      <family val="2"/>
      <scheme val="minor"/>
    </font>
    <font>
      <b/>
      <sz val="10"/>
      <color theme="1"/>
      <name val="Calibri"/>
      <family val="2"/>
    </font>
    <font>
      <sz val="10"/>
      <color rgb="FF000000"/>
      <name val="Calibri"/>
      <family val="2"/>
      <scheme val="minor"/>
    </font>
    <font>
      <sz val="10"/>
      <color theme="1"/>
      <name val="Calibri"/>
      <family val="2"/>
      <scheme val="minor"/>
    </font>
    <font>
      <b/>
      <sz val="10"/>
      <color rgb="FF000000"/>
      <name val="Calibri"/>
      <family val="2"/>
      <scheme val="minor"/>
    </font>
    <font>
      <sz val="8"/>
      <color rgb="FF000000"/>
      <name val="Calibri"/>
      <family val="2"/>
      <scheme val="minor"/>
    </font>
    <font>
      <sz val="8"/>
      <color theme="1"/>
      <name val="Calibri"/>
      <family val="2"/>
      <scheme val="minor"/>
    </font>
    <font>
      <sz val="10"/>
      <color theme="1"/>
      <name val="Symbol"/>
      <family val="1"/>
      <charset val="2"/>
    </font>
    <font>
      <b/>
      <sz val="16"/>
      <name val="Calibri"/>
      <family val="2"/>
      <scheme val="minor"/>
    </font>
    <font>
      <b/>
      <sz val="24"/>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0"/>
      <color theme="0"/>
      <name val="Calibri"/>
      <family val="2"/>
      <scheme val="minor"/>
    </font>
    <font>
      <sz val="10"/>
      <color indexed="8"/>
      <name val="Verdana"/>
      <family val="2"/>
    </font>
    <font>
      <sz val="10"/>
      <color theme="1"/>
      <name val="Verdana"/>
      <family val="2"/>
    </font>
    <font>
      <b/>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theme="0"/>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them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95">
    <xf numFmtId="0" fontId="0" fillId="0" borderId="0" xfId="0"/>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2" fontId="2" fillId="0" borderId="3" xfId="0" applyNumberFormat="1" applyFont="1" applyBorder="1" applyAlignment="1" applyProtection="1">
      <alignment horizontal="left" vertical="center" wrapText="1"/>
    </xf>
    <xf numFmtId="2" fontId="2" fillId="0" borderId="4" xfId="0" applyNumberFormat="1" applyFont="1" applyBorder="1" applyAlignment="1" applyProtection="1">
      <alignment horizontal="left" vertical="top" wrapText="1"/>
    </xf>
    <xf numFmtId="0" fontId="2" fillId="0" borderId="4" xfId="0" applyFont="1" applyBorder="1" applyAlignment="1" applyProtection="1">
      <alignment vertical="center" wrapText="1"/>
    </xf>
    <xf numFmtId="0" fontId="2" fillId="0" borderId="1" xfId="0" applyFont="1" applyBorder="1" applyAlignment="1" applyProtection="1">
      <alignment vertical="center" wrapText="1"/>
    </xf>
    <xf numFmtId="0" fontId="4" fillId="2" borderId="5" xfId="0" applyFont="1" applyFill="1" applyBorder="1" applyAlignment="1" applyProtection="1">
      <alignment wrapText="1"/>
    </xf>
    <xf numFmtId="0" fontId="4" fillId="2" borderId="7" xfId="0" applyFont="1" applyFill="1" applyBorder="1" applyAlignment="1" applyProtection="1">
      <alignment wrapText="1"/>
    </xf>
    <xf numFmtId="0" fontId="4" fillId="2" borderId="8" xfId="0" applyFont="1" applyFill="1" applyBorder="1" applyAlignment="1" applyProtection="1">
      <alignment wrapText="1"/>
    </xf>
    <xf numFmtId="44" fontId="5" fillId="3" borderId="9" xfId="1" applyFont="1" applyFill="1" applyBorder="1" applyAlignment="1" applyProtection="1">
      <alignment horizontal="center"/>
      <protection locked="0"/>
    </xf>
    <xf numFmtId="44" fontId="5" fillId="0" borderId="9" xfId="1" applyFont="1" applyFill="1" applyBorder="1" applyAlignment="1" applyProtection="1">
      <alignment horizontal="center"/>
    </xf>
    <xf numFmtId="44" fontId="5" fillId="0" borderId="10" xfId="1" applyFont="1" applyFill="1" applyBorder="1" applyAlignment="1" applyProtection="1">
      <alignment horizontal="center"/>
    </xf>
    <xf numFmtId="44" fontId="5" fillId="0" borderId="7" xfId="0" applyNumberFormat="1" applyFont="1" applyBorder="1" applyProtection="1"/>
    <xf numFmtId="44" fontId="5" fillId="0" borderId="14" xfId="0" applyNumberFormat="1" applyFont="1" applyBorder="1" applyProtection="1"/>
    <xf numFmtId="0" fontId="6" fillId="4" borderId="1" xfId="0" applyFont="1" applyFill="1" applyBorder="1" applyAlignment="1" applyProtection="1">
      <alignment vertical="top" wrapText="1"/>
    </xf>
    <xf numFmtId="0" fontId="7" fillId="4" borderId="16" xfId="0" applyFont="1" applyFill="1" applyBorder="1" applyAlignment="1" applyProtection="1">
      <alignment vertical="top" wrapText="1"/>
    </xf>
    <xf numFmtId="0" fontId="7" fillId="4" borderId="17" xfId="0" applyFont="1" applyFill="1" applyBorder="1" applyAlignment="1" applyProtection="1">
      <alignment vertical="top" wrapText="1"/>
    </xf>
    <xf numFmtId="2" fontId="7" fillId="4" borderId="17" xfId="0" applyNumberFormat="1" applyFont="1" applyFill="1" applyBorder="1" applyAlignment="1" applyProtection="1">
      <alignment vertical="top" wrapText="1"/>
    </xf>
    <xf numFmtId="44" fontId="6" fillId="4" borderId="16" xfId="0" applyNumberFormat="1" applyFont="1" applyFill="1" applyBorder="1" applyAlignment="1" applyProtection="1">
      <alignment horizontal="center" vertical="top" wrapText="1"/>
    </xf>
    <xf numFmtId="0" fontId="2" fillId="0" borderId="18" xfId="0" applyFont="1" applyBorder="1" applyAlignment="1" applyProtection="1"/>
    <xf numFmtId="0" fontId="2" fillId="0" borderId="19" xfId="0" applyFont="1" applyBorder="1" applyAlignment="1" applyProtection="1"/>
    <xf numFmtId="2" fontId="5" fillId="0" borderId="0" xfId="0" applyNumberFormat="1" applyFont="1" applyProtection="1"/>
    <xf numFmtId="0" fontId="5" fillId="0" borderId="0" xfId="0" applyFont="1" applyProtection="1"/>
    <xf numFmtId="0" fontId="5" fillId="0" borderId="0" xfId="0" applyFont="1" applyProtection="1">
      <protection locked="0"/>
    </xf>
    <xf numFmtId="0" fontId="8" fillId="0" borderId="0" xfId="0" applyFont="1" applyProtection="1">
      <protection locked="0"/>
    </xf>
    <xf numFmtId="0" fontId="4" fillId="2" borderId="20" xfId="0" applyFont="1" applyFill="1" applyBorder="1" applyAlignment="1" applyProtection="1">
      <alignment wrapText="1"/>
    </xf>
    <xf numFmtId="10" fontId="5" fillId="3" borderId="21" xfId="2" applyNumberFormat="1" applyFont="1" applyFill="1" applyBorder="1" applyAlignment="1" applyProtection="1">
      <alignment horizontal="center"/>
      <protection locked="0"/>
    </xf>
    <xf numFmtId="2" fontId="5" fillId="0" borderId="0" xfId="0" applyNumberFormat="1" applyFont="1" applyProtection="1">
      <protection locked="0"/>
    </xf>
    <xf numFmtId="2" fontId="9" fillId="0" borderId="0" xfId="0" applyNumberFormat="1" applyFont="1" applyAlignment="1" applyProtection="1">
      <alignment horizontal="justify" vertical="center"/>
      <protection locked="0"/>
    </xf>
    <xf numFmtId="0" fontId="4" fillId="2" borderId="22" xfId="0" applyFont="1" applyFill="1" applyBorder="1" applyAlignment="1" applyProtection="1">
      <alignment wrapText="1"/>
    </xf>
    <xf numFmtId="10" fontId="5" fillId="3" borderId="23" xfId="2" applyNumberFormat="1" applyFont="1" applyFill="1" applyBorder="1" applyAlignment="1" applyProtection="1">
      <alignment horizontal="center"/>
      <protection locked="0"/>
    </xf>
    <xf numFmtId="0" fontId="4" fillId="2" borderId="0" xfId="0" applyFont="1" applyFill="1" applyBorder="1" applyAlignment="1" applyProtection="1">
      <alignment wrapText="1"/>
      <protection locked="0"/>
    </xf>
    <xf numFmtId="10" fontId="5" fillId="0" borderId="0" xfId="2" applyNumberFormat="1" applyFont="1" applyFill="1" applyBorder="1" applyAlignment="1" applyProtection="1">
      <alignment horizontal="center"/>
      <protection locked="0"/>
    </xf>
    <xf numFmtId="0" fontId="7" fillId="4" borderId="0" xfId="0" applyFont="1" applyFill="1" applyBorder="1" applyAlignment="1" applyProtection="1">
      <alignment vertical="top" wrapText="1"/>
      <protection locked="0"/>
    </xf>
    <xf numFmtId="2" fontId="7" fillId="4" borderId="0" xfId="0" applyNumberFormat="1" applyFont="1" applyFill="1" applyBorder="1" applyAlignment="1" applyProtection="1">
      <alignment vertical="top" wrapText="1"/>
      <protection locked="0"/>
    </xf>
    <xf numFmtId="0" fontId="2" fillId="0" borderId="3" xfId="0" applyFont="1" applyBorder="1" applyAlignment="1" applyProtection="1">
      <alignment vertical="center" wrapText="1"/>
    </xf>
    <xf numFmtId="0" fontId="2" fillId="0" borderId="25" xfId="0" applyFont="1" applyBorder="1" applyAlignment="1" applyProtection="1">
      <alignment vertical="center" wrapText="1"/>
    </xf>
    <xf numFmtId="0" fontId="4" fillId="2" borderId="9" xfId="0" applyFont="1" applyFill="1" applyBorder="1" applyAlignment="1" applyProtection="1">
      <alignment wrapText="1"/>
    </xf>
    <xf numFmtId="44" fontId="5" fillId="0" borderId="21" xfId="0" applyNumberFormat="1" applyFont="1" applyBorder="1" applyProtection="1"/>
    <xf numFmtId="0" fontId="6" fillId="4" borderId="24" xfId="0" applyFont="1" applyFill="1" applyBorder="1" applyAlignment="1" applyProtection="1">
      <alignment vertical="top" wrapText="1"/>
    </xf>
    <xf numFmtId="0" fontId="7" fillId="4" borderId="3" xfId="0" applyFont="1" applyFill="1" applyBorder="1" applyAlignment="1" applyProtection="1">
      <alignment vertical="top" wrapText="1"/>
    </xf>
    <xf numFmtId="2" fontId="7" fillId="4" borderId="3" xfId="0" applyNumberFormat="1" applyFont="1" applyFill="1" applyBorder="1" applyAlignment="1" applyProtection="1">
      <alignment vertical="top" wrapText="1"/>
    </xf>
    <xf numFmtId="44" fontId="6" fillId="4" borderId="25" xfId="0" applyNumberFormat="1" applyFont="1" applyFill="1" applyBorder="1" applyAlignment="1" applyProtection="1">
      <alignment horizontal="center" vertical="top" wrapText="1"/>
    </xf>
    <xf numFmtId="0" fontId="2" fillId="0" borderId="26" xfId="0" applyFont="1" applyBorder="1" applyAlignment="1" applyProtection="1"/>
    <xf numFmtId="0" fontId="2" fillId="0" borderId="6" xfId="0" applyFont="1" applyBorder="1" applyAlignment="1" applyProtection="1"/>
    <xf numFmtId="10" fontId="5" fillId="3" borderId="15" xfId="2" applyNumberFormat="1" applyFont="1" applyFill="1" applyBorder="1" applyAlignment="1" applyProtection="1">
      <alignment horizontal="center"/>
      <protection locked="0"/>
    </xf>
    <xf numFmtId="0" fontId="9" fillId="0" borderId="0" xfId="0" applyFont="1" applyAlignment="1" applyProtection="1">
      <alignment horizontal="justify" vertical="center"/>
    </xf>
    <xf numFmtId="2" fontId="9" fillId="0" borderId="0" xfId="0" applyNumberFormat="1" applyFont="1" applyAlignment="1" applyProtection="1">
      <alignment horizontal="justify" vertical="center"/>
    </xf>
    <xf numFmtId="0" fontId="2" fillId="0" borderId="27" xfId="0" applyFont="1" applyBorder="1" applyAlignment="1" applyProtection="1">
      <alignment horizontal="left" vertical="center"/>
    </xf>
    <xf numFmtId="0" fontId="0" fillId="0" borderId="0" xfId="0" applyProtection="1"/>
    <xf numFmtId="0" fontId="13" fillId="2" borderId="29" xfId="0" applyFont="1" applyFill="1" applyBorder="1" applyProtection="1"/>
    <xf numFmtId="0" fontId="13" fillId="2" borderId="0" xfId="0" applyFont="1" applyFill="1" applyBorder="1" applyAlignment="1" applyProtection="1">
      <alignment horizontal="left"/>
    </xf>
    <xf numFmtId="0" fontId="13" fillId="2" borderId="30" xfId="0" applyFont="1" applyFill="1" applyBorder="1" applyAlignment="1" applyProtection="1">
      <alignment horizontal="left"/>
    </xf>
    <xf numFmtId="0" fontId="14" fillId="0" borderId="0" xfId="0" applyFont="1" applyBorder="1" applyAlignment="1" applyProtection="1">
      <alignment wrapText="1"/>
    </xf>
    <xf numFmtId="0" fontId="13" fillId="6" borderId="9" xfId="0" applyFont="1" applyFill="1" applyBorder="1" applyAlignment="1" applyProtection="1">
      <alignment horizontal="left" wrapText="1" shrinkToFit="1"/>
    </xf>
    <xf numFmtId="0" fontId="13" fillId="6" borderId="21" xfId="0" applyFont="1" applyFill="1" applyBorder="1" applyAlignment="1" applyProtection="1">
      <alignment horizontal="left" wrapText="1" shrinkToFit="1"/>
    </xf>
    <xf numFmtId="0" fontId="13" fillId="0" borderId="0" xfId="0" applyFont="1" applyBorder="1" applyAlignment="1" applyProtection="1">
      <alignment wrapText="1"/>
    </xf>
    <xf numFmtId="0" fontId="13" fillId="6" borderId="0" xfId="0" applyFont="1" applyFill="1" applyBorder="1" applyAlignment="1" applyProtection="1">
      <alignment horizontal="left" wrapText="1" shrinkToFit="1"/>
    </xf>
    <xf numFmtId="0" fontId="0" fillId="0" borderId="1" xfId="0" applyBorder="1"/>
    <xf numFmtId="0" fontId="0" fillId="0" borderId="9" xfId="0" applyBorder="1"/>
    <xf numFmtId="0" fontId="4" fillId="2" borderId="11" xfId="0" applyFont="1" applyFill="1" applyBorder="1" applyAlignment="1" applyProtection="1">
      <alignment wrapText="1"/>
    </xf>
    <xf numFmtId="0" fontId="4" fillId="2" borderId="32" xfId="0" applyFont="1" applyFill="1" applyBorder="1" applyAlignment="1" applyProtection="1">
      <alignment wrapText="1"/>
    </xf>
    <xf numFmtId="0" fontId="4" fillId="2" borderId="36" xfId="0" applyFont="1" applyFill="1" applyBorder="1" applyAlignment="1" applyProtection="1">
      <alignment wrapText="1"/>
    </xf>
    <xf numFmtId="0" fontId="7" fillId="4" borderId="4" xfId="0" applyFont="1" applyFill="1" applyBorder="1" applyAlignment="1" applyProtection="1">
      <alignment vertical="top" wrapText="1"/>
    </xf>
    <xf numFmtId="0" fontId="11" fillId="7" borderId="1" xfId="0" applyFont="1" applyFill="1" applyBorder="1" applyProtection="1"/>
    <xf numFmtId="0" fontId="12" fillId="7" borderId="18" xfId="0" applyFont="1" applyFill="1" applyBorder="1" applyProtection="1"/>
    <xf numFmtId="0" fontId="6" fillId="8" borderId="7" xfId="0" applyFont="1" applyFill="1" applyBorder="1" applyAlignment="1" applyProtection="1">
      <alignment wrapText="1"/>
    </xf>
    <xf numFmtId="44" fontId="0" fillId="0" borderId="0" xfId="0" applyNumberFormat="1"/>
    <xf numFmtId="44" fontId="5" fillId="0" borderId="9" xfId="0" applyNumberFormat="1" applyFont="1" applyBorder="1" applyProtection="1"/>
    <xf numFmtId="0" fontId="2" fillId="0" borderId="37" xfId="0" applyFont="1" applyBorder="1" applyAlignment="1" applyProtection="1"/>
    <xf numFmtId="0" fontId="4" fillId="2" borderId="39" xfId="0" applyFont="1" applyFill="1" applyBorder="1" applyAlignment="1" applyProtection="1">
      <alignment wrapText="1"/>
    </xf>
    <xf numFmtId="0" fontId="5" fillId="0" borderId="28" xfId="0" applyFont="1" applyBorder="1" applyProtection="1"/>
    <xf numFmtId="0" fontId="2" fillId="0" borderId="40" xfId="0" applyFont="1" applyBorder="1" applyAlignment="1" applyProtection="1"/>
    <xf numFmtId="0" fontId="5" fillId="0" borderId="41" xfId="0" applyFont="1" applyBorder="1" applyProtection="1"/>
    <xf numFmtId="2" fontId="5" fillId="0" borderId="42" xfId="0" applyNumberFormat="1" applyFont="1" applyBorder="1" applyProtection="1"/>
    <xf numFmtId="10" fontId="5" fillId="3" borderId="9" xfId="2" applyNumberFormat="1" applyFont="1" applyFill="1" applyBorder="1" applyAlignment="1" applyProtection="1">
      <alignment horizontal="center"/>
      <protection locked="0"/>
    </xf>
    <xf numFmtId="44" fontId="5" fillId="0" borderId="11" xfId="1" applyFont="1" applyFill="1" applyBorder="1" applyAlignment="1" applyProtection="1">
      <alignment horizontal="center"/>
    </xf>
    <xf numFmtId="0" fontId="2" fillId="0" borderId="9" xfId="0" applyFont="1" applyBorder="1" applyAlignment="1" applyProtection="1"/>
    <xf numFmtId="17" fontId="2" fillId="0" borderId="9" xfId="0" applyNumberFormat="1" applyFont="1" applyBorder="1" applyAlignment="1" applyProtection="1"/>
    <xf numFmtId="0" fontId="2" fillId="0" borderId="9" xfId="0" applyFont="1" applyBorder="1" applyProtection="1"/>
    <xf numFmtId="0" fontId="7" fillId="4" borderId="0" xfId="0" applyFont="1" applyFill="1" applyBorder="1" applyAlignment="1" applyProtection="1">
      <alignment horizontal="center" vertical="top" wrapText="1"/>
    </xf>
    <xf numFmtId="44" fontId="6" fillId="4" borderId="0" xfId="0" applyNumberFormat="1" applyFont="1" applyFill="1" applyBorder="1" applyAlignment="1" applyProtection="1">
      <alignment horizontal="center" vertical="top" wrapText="1"/>
    </xf>
    <xf numFmtId="44" fontId="0" fillId="0" borderId="0" xfId="0" applyNumberFormat="1" applyBorder="1"/>
    <xf numFmtId="0" fontId="4" fillId="2" borderId="44" xfId="0" applyFont="1" applyFill="1" applyBorder="1" applyAlignment="1" applyProtection="1">
      <alignment wrapText="1"/>
    </xf>
    <xf numFmtId="0" fontId="4" fillId="2" borderId="0" xfId="0" applyFont="1" applyFill="1" applyBorder="1" applyAlignment="1" applyProtection="1">
      <alignment wrapText="1"/>
    </xf>
    <xf numFmtId="44" fontId="5" fillId="0" borderId="0" xfId="1" applyFont="1" applyFill="1" applyBorder="1" applyAlignment="1" applyProtection="1">
      <alignment horizontal="center"/>
    </xf>
    <xf numFmtId="44" fontId="5" fillId="0" borderId="0" xfId="0" applyNumberFormat="1" applyFont="1" applyBorder="1" applyProtection="1"/>
    <xf numFmtId="44" fontId="4" fillId="4" borderId="16" xfId="0" applyNumberFormat="1" applyFont="1" applyFill="1" applyBorder="1" applyAlignment="1" applyProtection="1">
      <alignment horizontal="center" vertical="top" wrapText="1"/>
    </xf>
    <xf numFmtId="44" fontId="5" fillId="0" borderId="9" xfId="1" applyFont="1" applyFill="1" applyBorder="1" applyAlignment="1" applyProtection="1">
      <alignment horizontal="center"/>
      <protection locked="0"/>
    </xf>
    <xf numFmtId="44" fontId="5" fillId="0" borderId="9" xfId="0" applyNumberFormat="1" applyFont="1" applyBorder="1"/>
    <xf numFmtId="0" fontId="5" fillId="0" borderId="29" xfId="0" applyFont="1" applyBorder="1"/>
    <xf numFmtId="0" fontId="5" fillId="0" borderId="9" xfId="0" applyFont="1" applyBorder="1"/>
    <xf numFmtId="0" fontId="4" fillId="2" borderId="33" xfId="0" applyFont="1" applyFill="1" applyBorder="1" applyAlignment="1" applyProtection="1">
      <alignment wrapText="1"/>
    </xf>
    <xf numFmtId="0" fontId="4" fillId="2" borderId="6" xfId="0" applyFont="1" applyFill="1" applyBorder="1" applyAlignment="1" applyProtection="1">
      <alignment wrapText="1"/>
    </xf>
    <xf numFmtId="0" fontId="6" fillId="8" borderId="1" xfId="0" applyFont="1" applyFill="1" applyBorder="1" applyAlignment="1" applyProtection="1">
      <alignment wrapText="1"/>
    </xf>
    <xf numFmtId="0" fontId="5" fillId="0" borderId="9" xfId="0" applyFont="1" applyBorder="1" applyProtection="1"/>
    <xf numFmtId="0" fontId="2" fillId="0" borderId="28" xfId="0" applyFont="1" applyBorder="1" applyProtection="1"/>
    <xf numFmtId="2" fontId="2" fillId="0" borderId="19" xfId="0" applyNumberFormat="1" applyFont="1" applyBorder="1" applyProtection="1"/>
    <xf numFmtId="17" fontId="5" fillId="0" borderId="20" xfId="0" applyNumberFormat="1" applyFont="1" applyBorder="1" applyAlignment="1" applyProtection="1"/>
    <xf numFmtId="2" fontId="5" fillId="0" borderId="21" xfId="0" applyNumberFormat="1" applyFont="1" applyBorder="1" applyProtection="1"/>
    <xf numFmtId="10" fontId="5" fillId="3" borderId="20" xfId="2" applyNumberFormat="1" applyFont="1" applyFill="1" applyBorder="1" applyAlignment="1" applyProtection="1">
      <alignment horizontal="center"/>
      <protection locked="0"/>
    </xf>
    <xf numFmtId="10" fontId="5" fillId="3" borderId="22" xfId="2" applyNumberFormat="1" applyFont="1" applyFill="1" applyBorder="1" applyAlignment="1" applyProtection="1">
      <alignment horizontal="center"/>
      <protection locked="0"/>
    </xf>
    <xf numFmtId="0" fontId="15" fillId="9" borderId="7" xfId="0" applyFont="1" applyFill="1" applyBorder="1" applyAlignment="1" applyProtection="1">
      <alignment wrapText="1"/>
    </xf>
    <xf numFmtId="0" fontId="15" fillId="9" borderId="44" xfId="0" applyFont="1" applyFill="1" applyBorder="1" applyAlignment="1" applyProtection="1">
      <alignment wrapText="1"/>
    </xf>
    <xf numFmtId="44" fontId="5" fillId="0" borderId="10" xfId="0" applyNumberFormat="1" applyFont="1" applyBorder="1"/>
    <xf numFmtId="44" fontId="5" fillId="0" borderId="39" xfId="0" applyNumberFormat="1" applyFont="1" applyBorder="1" applyProtection="1"/>
    <xf numFmtId="0" fontId="2" fillId="0" borderId="28" xfId="0" applyFont="1" applyBorder="1" applyAlignment="1" applyProtection="1"/>
    <xf numFmtId="2" fontId="5" fillId="0" borderId="19" xfId="0" applyNumberFormat="1" applyFont="1" applyBorder="1" applyProtection="1"/>
    <xf numFmtId="0" fontId="2" fillId="0" borderId="20" xfId="0" applyFont="1" applyBorder="1" applyAlignment="1" applyProtection="1"/>
    <xf numFmtId="2" fontId="2" fillId="0" borderId="21" xfId="0" applyNumberFormat="1" applyFont="1" applyBorder="1" applyProtection="1"/>
    <xf numFmtId="0" fontId="4" fillId="2" borderId="12" xfId="0" applyFont="1" applyFill="1" applyBorder="1" applyAlignment="1" applyProtection="1">
      <alignment wrapText="1"/>
    </xf>
    <xf numFmtId="0" fontId="4" fillId="2" borderId="13" xfId="0" applyFont="1" applyFill="1" applyBorder="1" applyAlignment="1" applyProtection="1">
      <alignment wrapText="1"/>
    </xf>
    <xf numFmtId="0" fontId="4" fillId="2" borderId="26" xfId="0" applyFont="1" applyFill="1" applyBorder="1" applyAlignment="1" applyProtection="1">
      <alignment wrapText="1"/>
    </xf>
    <xf numFmtId="44" fontId="5" fillId="0" borderId="11" xfId="1" applyFont="1" applyFill="1" applyBorder="1" applyAlignment="1" applyProtection="1">
      <alignment horizontal="center"/>
    </xf>
    <xf numFmtId="0" fontId="16" fillId="2" borderId="9" xfId="0" applyFont="1" applyFill="1" applyBorder="1" applyAlignment="1" applyProtection="1">
      <alignment vertical="top" wrapText="1"/>
    </xf>
    <xf numFmtId="0" fontId="17" fillId="0" borderId="0" xfId="0" applyFont="1"/>
    <xf numFmtId="0" fontId="17" fillId="0" borderId="0" xfId="0" applyFont="1" applyAlignment="1">
      <alignment wrapText="1"/>
    </xf>
    <xf numFmtId="0" fontId="17" fillId="2" borderId="9" xfId="0" applyFont="1" applyFill="1" applyBorder="1" applyAlignment="1" applyProtection="1">
      <alignment vertical="top" wrapText="1"/>
    </xf>
    <xf numFmtId="44" fontId="4" fillId="10" borderId="16" xfId="0" applyNumberFormat="1" applyFont="1" applyFill="1" applyBorder="1" applyAlignment="1" applyProtection="1">
      <alignment horizontal="center" vertical="top" wrapText="1"/>
    </xf>
    <xf numFmtId="44" fontId="5" fillId="0" borderId="46" xfId="1" applyFont="1" applyFill="1" applyBorder="1" applyAlignment="1" applyProtection="1">
      <alignment horizontal="center"/>
    </xf>
    <xf numFmtId="44" fontId="5" fillId="0" borderId="11" xfId="0" applyNumberFormat="1" applyFont="1" applyBorder="1" applyProtection="1"/>
    <xf numFmtId="44" fontId="5" fillId="0" borderId="47" xfId="1" applyFont="1" applyFill="1" applyBorder="1" applyAlignment="1" applyProtection="1">
      <alignment horizontal="center"/>
    </xf>
    <xf numFmtId="0" fontId="2" fillId="0" borderId="24" xfId="0" applyFont="1" applyBorder="1" applyAlignment="1" applyProtection="1">
      <alignment vertical="center" wrapText="1"/>
    </xf>
    <xf numFmtId="44" fontId="5" fillId="0" borderId="11" xfId="1" applyFont="1" applyFill="1" applyBorder="1" applyAlignment="1" applyProtection="1">
      <alignment horizontal="center"/>
    </xf>
    <xf numFmtId="0" fontId="0" fillId="3" borderId="9" xfId="0" applyFill="1" applyBorder="1" applyProtection="1">
      <protection locked="0"/>
    </xf>
    <xf numFmtId="44" fontId="5" fillId="3" borderId="10" xfId="1" applyFont="1" applyFill="1" applyBorder="1" applyAlignment="1" applyProtection="1">
      <alignment horizontal="center"/>
      <protection locked="0"/>
    </xf>
    <xf numFmtId="0" fontId="12" fillId="2" borderId="48" xfId="0" applyFont="1" applyFill="1" applyBorder="1" applyProtection="1"/>
    <xf numFmtId="0" fontId="17" fillId="0" borderId="8" xfId="0" applyFont="1" applyBorder="1"/>
    <xf numFmtId="0" fontId="0" fillId="0" borderId="0" xfId="0"/>
    <xf numFmtId="0" fontId="0" fillId="0" borderId="0" xfId="0" applyProtection="1"/>
    <xf numFmtId="0" fontId="14" fillId="0" borderId="0" xfId="0" applyFont="1" applyBorder="1" applyAlignment="1" applyProtection="1">
      <alignment wrapText="1"/>
    </xf>
    <xf numFmtId="0" fontId="13" fillId="0" borderId="0" xfId="0" applyFont="1" applyBorder="1" applyAlignment="1" applyProtection="1">
      <alignment wrapText="1"/>
    </xf>
    <xf numFmtId="0" fontId="13" fillId="2" borderId="29" xfId="0" applyFont="1" applyFill="1" applyBorder="1" applyProtection="1"/>
    <xf numFmtId="0" fontId="13" fillId="2" borderId="0" xfId="0" applyFont="1" applyFill="1" applyBorder="1" applyAlignment="1" applyProtection="1">
      <alignment horizontal="left"/>
    </xf>
    <xf numFmtId="0" fontId="13" fillId="2" borderId="30" xfId="0" applyFont="1" applyFill="1" applyBorder="1" applyAlignment="1" applyProtection="1">
      <alignment horizontal="left"/>
    </xf>
    <xf numFmtId="0" fontId="13" fillId="6" borderId="9" xfId="0" applyFont="1" applyFill="1" applyBorder="1" applyAlignment="1" applyProtection="1">
      <alignment horizontal="left" wrapText="1" shrinkToFit="1"/>
    </xf>
    <xf numFmtId="0" fontId="13" fillId="6" borderId="21" xfId="0" applyFont="1" applyFill="1" applyBorder="1" applyAlignment="1" applyProtection="1">
      <alignment horizontal="left" wrapText="1" shrinkToFit="1"/>
    </xf>
    <xf numFmtId="0" fontId="13" fillId="6" borderId="0" xfId="0" applyFont="1" applyFill="1" applyBorder="1" applyAlignment="1" applyProtection="1">
      <alignment horizontal="left" wrapText="1" shrinkToFit="1"/>
    </xf>
    <xf numFmtId="0" fontId="18" fillId="0" borderId="9" xfId="0" applyFont="1" applyBorder="1" applyProtection="1"/>
    <xf numFmtId="0" fontId="0" fillId="0" borderId="9" xfId="0" applyBorder="1" applyProtection="1"/>
    <xf numFmtId="0" fontId="0" fillId="0" borderId="9" xfId="0" applyFill="1" applyBorder="1" applyProtection="1"/>
    <xf numFmtId="0" fontId="0" fillId="0" borderId="10" xfId="0" applyFill="1" applyBorder="1" applyProtection="1"/>
    <xf numFmtId="0" fontId="8" fillId="0" borderId="0" xfId="0" applyFont="1" applyProtection="1"/>
    <xf numFmtId="0" fontId="0" fillId="0" borderId="1" xfId="0" applyBorder="1" applyProtection="1"/>
    <xf numFmtId="0" fontId="0" fillId="0" borderId="38" xfId="0" applyBorder="1" applyProtection="1"/>
    <xf numFmtId="0" fontId="0" fillId="0" borderId="25" xfId="0" applyBorder="1" applyProtection="1"/>
    <xf numFmtId="0" fontId="0" fillId="0" borderId="29" xfId="0" applyBorder="1" applyProtection="1"/>
    <xf numFmtId="0" fontId="0" fillId="0" borderId="10" xfId="0" applyBorder="1" applyProtection="1"/>
    <xf numFmtId="0" fontId="0" fillId="0" borderId="6" xfId="0" applyBorder="1" applyProtection="1"/>
    <xf numFmtId="44" fontId="0" fillId="0" borderId="10" xfId="0" applyNumberFormat="1" applyBorder="1" applyProtection="1"/>
    <xf numFmtId="44" fontId="0" fillId="0" borderId="1" xfId="0" applyNumberFormat="1" applyBorder="1" applyProtection="1"/>
    <xf numFmtId="10" fontId="5" fillId="0" borderId="0" xfId="2" applyNumberFormat="1" applyFont="1" applyFill="1" applyBorder="1" applyAlignment="1" applyProtection="1">
      <alignment horizontal="center"/>
    </xf>
    <xf numFmtId="0" fontId="7" fillId="4" borderId="0" xfId="0" applyFont="1" applyFill="1" applyBorder="1" applyAlignment="1" applyProtection="1">
      <alignment vertical="top" wrapText="1"/>
    </xf>
    <xf numFmtId="2" fontId="7" fillId="4" borderId="0" xfId="0" applyNumberFormat="1" applyFont="1" applyFill="1" applyBorder="1" applyAlignment="1" applyProtection="1">
      <alignment vertical="top" wrapText="1"/>
    </xf>
    <xf numFmtId="0" fontId="5" fillId="0" borderId="0" xfId="0" applyFont="1" applyFill="1" applyProtection="1"/>
    <xf numFmtId="44" fontId="5" fillId="0" borderId="11" xfId="1" applyFont="1" applyFill="1" applyBorder="1" applyAlignment="1" applyProtection="1">
      <alignment horizontal="center"/>
    </xf>
    <xf numFmtId="0" fontId="6" fillId="8" borderId="11" xfId="0" applyFont="1" applyFill="1" applyBorder="1" applyAlignment="1" applyProtection="1">
      <alignment wrapText="1"/>
    </xf>
    <xf numFmtId="44" fontId="0" fillId="0" borderId="49" xfId="0" applyNumberFormat="1" applyBorder="1" applyProtection="1"/>
    <xf numFmtId="44" fontId="0" fillId="0" borderId="9" xfId="0" applyNumberFormat="1" applyBorder="1" applyProtection="1"/>
    <xf numFmtId="44" fontId="5" fillId="0" borderId="9" xfId="1" applyFont="1" applyFill="1" applyBorder="1" applyAlignment="1" applyProtection="1"/>
    <xf numFmtId="0" fontId="4" fillId="2" borderId="50" xfId="0" applyFont="1" applyFill="1" applyBorder="1" applyAlignment="1" applyProtection="1">
      <alignment wrapText="1"/>
    </xf>
    <xf numFmtId="10" fontId="5" fillId="3" borderId="51" xfId="2" applyNumberFormat="1" applyFont="1" applyFill="1" applyBorder="1" applyAlignment="1" applyProtection="1">
      <alignment horizontal="center"/>
      <protection locked="0"/>
    </xf>
    <xf numFmtId="10" fontId="5" fillId="3" borderId="47" xfId="2" applyNumberFormat="1" applyFont="1" applyFill="1" applyBorder="1" applyAlignment="1" applyProtection="1">
      <alignment horizontal="center"/>
      <protection locked="0"/>
    </xf>
    <xf numFmtId="0" fontId="0" fillId="3" borderId="6" xfId="0" applyFill="1" applyBorder="1" applyProtection="1">
      <protection locked="0"/>
    </xf>
    <xf numFmtId="0" fontId="10" fillId="5" borderId="34" xfId="0" applyFont="1" applyFill="1" applyBorder="1" applyAlignment="1" applyProtection="1">
      <alignment horizontal="center"/>
      <protection locked="0"/>
    </xf>
    <xf numFmtId="0" fontId="10" fillId="5" borderId="35" xfId="0" applyFont="1" applyFill="1" applyBorder="1" applyAlignment="1" applyProtection="1">
      <alignment horizontal="center"/>
      <protection locked="0"/>
    </xf>
    <xf numFmtId="0" fontId="4" fillId="2" borderId="11" xfId="0" applyFont="1" applyFill="1" applyBorder="1" applyAlignment="1" applyProtection="1">
      <alignment horizontal="center" wrapText="1"/>
    </xf>
    <xf numFmtId="0" fontId="4" fillId="2" borderId="12" xfId="0" applyFont="1" applyFill="1" applyBorder="1" applyAlignment="1" applyProtection="1">
      <alignment horizontal="center" wrapText="1"/>
    </xf>
    <xf numFmtId="0" fontId="4" fillId="2" borderId="13" xfId="0" applyFont="1" applyFill="1" applyBorder="1" applyAlignment="1" applyProtection="1">
      <alignment horizontal="center" wrapText="1"/>
    </xf>
    <xf numFmtId="0" fontId="4" fillId="2" borderId="8" xfId="0" applyFont="1" applyFill="1" applyBorder="1" applyAlignment="1" applyProtection="1">
      <alignment horizontal="center" wrapText="1"/>
    </xf>
    <xf numFmtId="44" fontId="5" fillId="0" borderId="11" xfId="1" applyFont="1" applyFill="1" applyBorder="1" applyAlignment="1" applyProtection="1">
      <alignment horizontal="center"/>
    </xf>
    <xf numFmtId="44" fontId="5" fillId="0" borderId="12" xfId="1" applyFont="1" applyFill="1" applyBorder="1" applyAlignment="1" applyProtection="1">
      <alignment horizontal="center"/>
    </xf>
    <xf numFmtId="44" fontId="5" fillId="0" borderId="8" xfId="1" applyFont="1" applyFill="1" applyBorder="1" applyAlignment="1" applyProtection="1">
      <alignment horizontal="center"/>
    </xf>
    <xf numFmtId="0" fontId="2" fillId="0" borderId="45"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13" fillId="3" borderId="28" xfId="0" applyFont="1" applyFill="1" applyBorder="1" applyAlignment="1" applyProtection="1">
      <alignment horizontal="left"/>
      <protection locked="0"/>
    </xf>
    <xf numFmtId="0" fontId="13" fillId="3" borderId="19" xfId="0" applyFont="1" applyFill="1" applyBorder="1" applyAlignment="1" applyProtection="1">
      <alignment horizontal="left"/>
      <protection locked="0"/>
    </xf>
    <xf numFmtId="0" fontId="14" fillId="6" borderId="26" xfId="0" applyFont="1" applyFill="1" applyBorder="1" applyAlignment="1" applyProtection="1">
      <alignment horizontal="left" wrapText="1" shrinkToFit="1"/>
    </xf>
    <xf numFmtId="0" fontId="14" fillId="6" borderId="6" xfId="0" applyFont="1" applyFill="1" applyBorder="1" applyAlignment="1" applyProtection="1">
      <alignment horizontal="left" wrapText="1" shrinkToFit="1"/>
    </xf>
    <xf numFmtId="0" fontId="14" fillId="6" borderId="31" xfId="0" applyFont="1" applyFill="1" applyBorder="1" applyAlignment="1" applyProtection="1">
      <alignment horizontal="left" wrapText="1" shrinkToFit="1"/>
    </xf>
    <xf numFmtId="0" fontId="13" fillId="6" borderId="11" xfId="0" quotePrefix="1" applyFont="1" applyFill="1" applyBorder="1" applyAlignment="1" applyProtection="1">
      <alignment wrapText="1" shrinkToFit="1"/>
    </xf>
    <xf numFmtId="0" fontId="13" fillId="6" borderId="12" xfId="0" applyFont="1" applyFill="1" applyBorder="1" applyAlignment="1" applyProtection="1">
      <alignment wrapText="1" shrinkToFit="1"/>
    </xf>
    <xf numFmtId="0" fontId="13" fillId="6" borderId="8" xfId="0" applyFont="1" applyFill="1" applyBorder="1" applyAlignment="1" applyProtection="1">
      <alignment wrapText="1" shrinkToFit="1"/>
    </xf>
    <xf numFmtId="0" fontId="0" fillId="3" borderId="9" xfId="0" applyFill="1" applyBorder="1" applyAlignment="1" applyProtection="1">
      <alignment horizontal="center"/>
      <protection locked="0"/>
    </xf>
    <xf numFmtId="0" fontId="4" fillId="4" borderId="38" xfId="0" applyFont="1" applyFill="1" applyBorder="1" applyAlignment="1" applyProtection="1">
      <alignment horizontal="center" vertical="top" wrapText="1"/>
    </xf>
    <xf numFmtId="0" fontId="4" fillId="4" borderId="17" xfId="0" applyFont="1" applyFill="1" applyBorder="1" applyAlignment="1" applyProtection="1">
      <alignment horizontal="center" vertical="top" wrapText="1"/>
    </xf>
    <xf numFmtId="0" fontId="4" fillId="4" borderId="16" xfId="0" applyFont="1" applyFill="1" applyBorder="1" applyAlignment="1" applyProtection="1">
      <alignment horizontal="center" vertical="top" wrapText="1"/>
    </xf>
    <xf numFmtId="0" fontId="0" fillId="0" borderId="9" xfId="0" applyFill="1" applyBorder="1" applyAlignment="1" applyProtection="1">
      <alignment horizontal="center"/>
    </xf>
    <xf numFmtId="0" fontId="10" fillId="5" borderId="24" xfId="0" applyFont="1" applyFill="1" applyBorder="1" applyAlignment="1" applyProtection="1">
      <alignment horizontal="center"/>
      <protection locked="0"/>
    </xf>
    <xf numFmtId="0" fontId="10" fillId="5" borderId="3" xfId="0" applyFont="1" applyFill="1" applyBorder="1" applyAlignment="1" applyProtection="1">
      <alignment horizontal="center"/>
      <protection locked="0"/>
    </xf>
    <xf numFmtId="0" fontId="10" fillId="5" borderId="25" xfId="0" applyFont="1" applyFill="1" applyBorder="1" applyAlignment="1" applyProtection="1">
      <alignment horizontal="center"/>
      <protection locked="0"/>
    </xf>
    <xf numFmtId="0" fontId="10" fillId="5" borderId="34" xfId="0" applyFont="1" applyFill="1" applyBorder="1" applyAlignment="1" applyProtection="1">
      <alignment horizontal="center"/>
    </xf>
    <xf numFmtId="0" fontId="10" fillId="5" borderId="35" xfId="0" applyFont="1" applyFill="1" applyBorder="1" applyAlignment="1" applyProtection="1">
      <alignment horizontal="center"/>
    </xf>
  </cellXfs>
  <cellStyles count="5">
    <cellStyle name="Procent" xfId="2" builtinId="5"/>
    <cellStyle name="Standaard" xfId="0" builtinId="0"/>
    <cellStyle name="Valuta" xfId="1" builtinId="4"/>
    <cellStyle name="Valuta 2" xfId="4"/>
    <cellStyle name="Valuta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workbookViewId="0">
      <selection activeCell="A5" sqref="A5"/>
    </sheetView>
  </sheetViews>
  <sheetFormatPr defaultColWidth="69" defaultRowHeight="14.4" x14ac:dyDescent="0.3"/>
  <cols>
    <col min="1" max="1" width="133.88671875" customWidth="1"/>
    <col min="2" max="2" width="3.5546875" customWidth="1"/>
  </cols>
  <sheetData>
    <row r="1" spans="1:8" ht="31.8" thickBot="1" x14ac:dyDescent="0.65">
      <c r="A1" s="66" t="s">
        <v>54</v>
      </c>
    </row>
    <row r="2" spans="1:8" ht="26.4" customHeight="1" x14ac:dyDescent="0.35">
      <c r="A2" s="128" t="s">
        <v>11</v>
      </c>
    </row>
    <row r="3" spans="1:8" ht="37.799999999999997" x14ac:dyDescent="0.3">
      <c r="A3" s="116" t="s">
        <v>92</v>
      </c>
      <c r="B3" s="117"/>
      <c r="C3" s="117"/>
      <c r="D3" s="117"/>
      <c r="E3" s="117"/>
      <c r="F3" s="117"/>
      <c r="G3" s="117"/>
      <c r="H3" s="117"/>
    </row>
    <row r="4" spans="1:8" ht="25.2" x14ac:dyDescent="0.3">
      <c r="A4" s="116" t="s">
        <v>55</v>
      </c>
      <c r="B4" s="118"/>
      <c r="C4" s="117"/>
      <c r="D4" s="117"/>
      <c r="E4" s="117"/>
      <c r="F4" s="117"/>
      <c r="G4" s="117"/>
      <c r="H4" s="117"/>
    </row>
    <row r="5" spans="1:8" ht="22.95" customHeight="1" x14ac:dyDescent="0.3">
      <c r="A5" s="119" t="s">
        <v>56</v>
      </c>
      <c r="B5" s="117"/>
      <c r="C5" s="117"/>
      <c r="D5" s="117"/>
      <c r="E5" s="117"/>
      <c r="F5" s="117"/>
      <c r="G5" s="117"/>
      <c r="H5" s="117"/>
    </row>
    <row r="6" spans="1:8" ht="22.2" customHeight="1" x14ac:dyDescent="0.3">
      <c r="A6" s="129" t="s">
        <v>57</v>
      </c>
      <c r="B6" s="117"/>
      <c r="C6" s="117"/>
      <c r="D6" s="117"/>
      <c r="E6" s="117"/>
      <c r="F6" s="117"/>
      <c r="G6" s="117"/>
      <c r="H6" s="117"/>
    </row>
    <row r="7" spans="1:8" ht="25.2" x14ac:dyDescent="0.3">
      <c r="A7" s="116" t="s">
        <v>45</v>
      </c>
      <c r="B7" s="117"/>
      <c r="C7" s="117"/>
      <c r="D7" s="117"/>
      <c r="E7" s="117"/>
      <c r="F7" s="117"/>
      <c r="G7" s="117"/>
      <c r="H7" s="117"/>
    </row>
    <row r="8" spans="1:8" x14ac:dyDescent="0.3">
      <c r="A8" s="117"/>
      <c r="B8" s="117"/>
      <c r="C8" s="117"/>
      <c r="D8" s="117"/>
      <c r="E8" s="117"/>
      <c r="F8" s="117"/>
      <c r="G8" s="117"/>
      <c r="H8" s="117"/>
    </row>
  </sheetData>
  <sheetProtection algorithmName="SHA-512" hashValue="V08kEoJPAzyqM3jYESlUWZAKOBc7Oby2w1vtdH/TAnpOFT01qKNSclUaSIgidJa89+V98/yxWIvy4U7qRO8XqQ==" saltValue="N1PilL9JNGhiIt4OugI0t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workbookViewId="0">
      <selection activeCell="A14" sqref="A14"/>
    </sheetView>
  </sheetViews>
  <sheetFormatPr defaultRowHeight="14.4" x14ac:dyDescent="0.3"/>
  <cols>
    <col min="1" max="1" width="80.44140625" bestFit="1" customWidth="1"/>
    <col min="2" max="2" width="12.6640625" customWidth="1"/>
    <col min="3" max="3" width="10.5546875" customWidth="1"/>
    <col min="4" max="4" width="10.33203125" customWidth="1"/>
    <col min="5" max="5" width="12.88671875" customWidth="1"/>
    <col min="6" max="6" width="18.109375" customWidth="1"/>
    <col min="7" max="7" width="17.88671875" customWidth="1"/>
    <col min="8" max="8" width="19.44140625" customWidth="1"/>
    <col min="9" max="9" width="19" customWidth="1"/>
    <col min="10" max="10" width="20.33203125" customWidth="1"/>
    <col min="11" max="11" width="55" customWidth="1"/>
  </cols>
  <sheetData>
    <row r="1" spans="1:12" ht="18" x14ac:dyDescent="0.35">
      <c r="A1" s="67" t="s">
        <v>22</v>
      </c>
      <c r="B1" s="177"/>
      <c r="C1" s="177"/>
      <c r="D1" s="177"/>
      <c r="E1" s="177"/>
      <c r="F1" s="177"/>
      <c r="G1" s="177"/>
      <c r="H1" s="177"/>
      <c r="I1" s="177"/>
      <c r="J1" s="177"/>
      <c r="K1" s="178"/>
      <c r="L1" s="51"/>
    </row>
    <row r="2" spans="1:12" ht="15.6" x14ac:dyDescent="0.3">
      <c r="A2" s="52"/>
      <c r="B2" s="53"/>
      <c r="C2" s="53"/>
      <c r="D2" s="53"/>
      <c r="E2" s="53"/>
      <c r="F2" s="53"/>
      <c r="G2" s="53"/>
      <c r="H2" s="53"/>
      <c r="I2" s="53"/>
      <c r="J2" s="53"/>
      <c r="K2" s="54"/>
      <c r="L2" s="51"/>
    </row>
    <row r="3" spans="1:12" ht="15.6" x14ac:dyDescent="0.3">
      <c r="A3" s="179" t="s">
        <v>23</v>
      </c>
      <c r="B3" s="180"/>
      <c r="C3" s="180"/>
      <c r="D3" s="180"/>
      <c r="E3" s="180"/>
      <c r="F3" s="180"/>
      <c r="G3" s="180"/>
      <c r="H3" s="180"/>
      <c r="I3" s="180"/>
      <c r="J3" s="180"/>
      <c r="K3" s="181"/>
      <c r="L3" s="55"/>
    </row>
    <row r="4" spans="1:12" ht="15.6" x14ac:dyDescent="0.3">
      <c r="A4" s="182" t="s">
        <v>33</v>
      </c>
      <c r="B4" s="183"/>
      <c r="C4" s="183"/>
      <c r="D4" s="183"/>
      <c r="E4" s="183"/>
      <c r="F4" s="183"/>
      <c r="G4" s="183"/>
      <c r="H4" s="184"/>
      <c r="I4" s="56"/>
      <c r="J4" s="56"/>
      <c r="K4" s="57"/>
      <c r="L4" s="58"/>
    </row>
    <row r="5" spans="1:12" ht="15.6" x14ac:dyDescent="0.3">
      <c r="A5" s="182" t="s">
        <v>34</v>
      </c>
      <c r="B5" s="183"/>
      <c r="C5" s="183"/>
      <c r="D5" s="183"/>
      <c r="E5" s="183"/>
      <c r="F5" s="183"/>
      <c r="G5" s="183"/>
      <c r="H5" s="184"/>
      <c r="I5" s="56"/>
      <c r="J5" s="56"/>
      <c r="K5" s="57"/>
      <c r="L5" s="58"/>
    </row>
    <row r="6" spans="1:12" ht="16.5" customHeight="1" x14ac:dyDescent="0.3">
      <c r="A6" s="182" t="s">
        <v>35</v>
      </c>
      <c r="B6" s="183"/>
      <c r="C6" s="183"/>
      <c r="D6" s="183"/>
      <c r="E6" s="183"/>
      <c r="F6" s="183"/>
      <c r="G6" s="183"/>
      <c r="H6" s="184"/>
      <c r="I6" s="59"/>
      <c r="J6" s="59"/>
      <c r="K6" s="59"/>
      <c r="L6" s="59"/>
    </row>
    <row r="7" spans="1:12" ht="21.6" thickBot="1" x14ac:dyDescent="0.45">
      <c r="A7" s="166" t="s">
        <v>58</v>
      </c>
      <c r="B7" s="167"/>
      <c r="C7" s="167"/>
      <c r="D7" s="167"/>
      <c r="E7" s="167"/>
      <c r="F7" s="167"/>
      <c r="G7" s="167"/>
      <c r="H7" s="167"/>
      <c r="I7" s="167"/>
    </row>
    <row r="8" spans="1:12" ht="55.8" thickBot="1" x14ac:dyDescent="0.35">
      <c r="A8" s="50" t="s">
        <v>13</v>
      </c>
      <c r="B8" s="2" t="s">
        <v>80</v>
      </c>
      <c r="C8" s="3" t="s">
        <v>2</v>
      </c>
      <c r="D8" s="4" t="s">
        <v>3</v>
      </c>
      <c r="E8" s="5" t="s">
        <v>79</v>
      </c>
      <c r="F8" s="6" t="s">
        <v>81</v>
      </c>
      <c r="G8" s="7" t="s">
        <v>5</v>
      </c>
      <c r="H8" s="7" t="s">
        <v>24</v>
      </c>
      <c r="I8" s="7" t="s">
        <v>25</v>
      </c>
      <c r="J8" s="7" t="s">
        <v>43</v>
      </c>
      <c r="K8" s="60"/>
    </row>
    <row r="9" spans="1:12" x14ac:dyDescent="0.3">
      <c r="A9" s="68" t="s">
        <v>18</v>
      </c>
      <c r="B9" s="175"/>
      <c r="C9" s="176"/>
      <c r="D9" s="176"/>
      <c r="E9" s="176"/>
      <c r="F9" s="176"/>
      <c r="G9" s="176"/>
      <c r="H9" s="176"/>
      <c r="I9" s="176"/>
      <c r="J9" s="176"/>
      <c r="K9" s="176"/>
    </row>
    <row r="10" spans="1:12" x14ac:dyDescent="0.3">
      <c r="A10" s="8" t="s">
        <v>12</v>
      </c>
      <c r="B10" s="10">
        <v>100</v>
      </c>
      <c r="C10" s="11"/>
      <c r="D10" s="12">
        <f>C10*+$B$40</f>
        <v>0</v>
      </c>
      <c r="E10" s="11"/>
      <c r="F10" s="13">
        <f>SUM(C10+D10)</f>
        <v>0</v>
      </c>
      <c r="G10" s="14">
        <f>+F10*B10</f>
        <v>0</v>
      </c>
      <c r="H10" s="78">
        <f>G10*+$C$48</f>
        <v>0</v>
      </c>
      <c r="I10" s="91">
        <f>G10-H10</f>
        <v>0</v>
      </c>
      <c r="J10" s="61" t="s">
        <v>43</v>
      </c>
      <c r="K10" s="126"/>
    </row>
    <row r="11" spans="1:12" x14ac:dyDescent="0.3">
      <c r="A11" s="68" t="s">
        <v>19</v>
      </c>
      <c r="B11" s="168"/>
      <c r="C11" s="169"/>
      <c r="D11" s="169"/>
      <c r="E11" s="169"/>
      <c r="F11" s="169"/>
      <c r="G11" s="170"/>
      <c r="H11" s="92"/>
      <c r="I11" s="93"/>
    </row>
    <row r="12" spans="1:12" x14ac:dyDescent="0.3">
      <c r="A12" s="9" t="s">
        <v>14</v>
      </c>
      <c r="B12" s="10">
        <v>250</v>
      </c>
      <c r="C12" s="11"/>
      <c r="D12" s="12">
        <f>C12*+$B$41</f>
        <v>0</v>
      </c>
      <c r="E12" s="11"/>
      <c r="F12" s="13">
        <f>SUM(C12+D12)</f>
        <v>0</v>
      </c>
      <c r="G12" s="14">
        <f>+F12*B12</f>
        <v>0</v>
      </c>
      <c r="H12" s="78">
        <f>G12*+$D$49</f>
        <v>0</v>
      </c>
      <c r="I12" s="91">
        <f t="shared" ref="I12:I15" si="0">G12-H12</f>
        <v>0</v>
      </c>
      <c r="J12" s="61" t="s">
        <v>43</v>
      </c>
      <c r="K12" s="126"/>
    </row>
    <row r="13" spans="1:12" x14ac:dyDescent="0.3">
      <c r="A13" s="9" t="s">
        <v>15</v>
      </c>
      <c r="B13" s="10">
        <v>250</v>
      </c>
      <c r="C13" s="11"/>
      <c r="D13" s="12">
        <f>C13*+$B$41</f>
        <v>0</v>
      </c>
      <c r="E13" s="11"/>
      <c r="F13" s="13">
        <f>SUM(C13+D13)</f>
        <v>0</v>
      </c>
      <c r="G13" s="14">
        <f>+F13*B13</f>
        <v>0</v>
      </c>
      <c r="H13" s="78">
        <f>G13*+$D$49</f>
        <v>0</v>
      </c>
      <c r="I13" s="91">
        <f t="shared" si="0"/>
        <v>0</v>
      </c>
      <c r="J13" s="61" t="s">
        <v>43</v>
      </c>
      <c r="K13" s="126"/>
    </row>
    <row r="14" spans="1:12" x14ac:dyDescent="0.3">
      <c r="A14" s="9" t="s">
        <v>16</v>
      </c>
      <c r="B14" s="10">
        <v>250</v>
      </c>
      <c r="C14" s="11"/>
      <c r="D14" s="12">
        <f>C14*+$B$41</f>
        <v>0</v>
      </c>
      <c r="E14" s="11"/>
      <c r="F14" s="13">
        <f>SUM(C14+D14)</f>
        <v>0</v>
      </c>
      <c r="G14" s="14">
        <f>+F14*B14</f>
        <v>0</v>
      </c>
      <c r="H14" s="78">
        <f>G14*+$D$49</f>
        <v>0</v>
      </c>
      <c r="I14" s="91">
        <f t="shared" si="0"/>
        <v>0</v>
      </c>
      <c r="J14" s="61" t="s">
        <v>43</v>
      </c>
      <c r="K14" s="126"/>
    </row>
    <row r="15" spans="1:12" x14ac:dyDescent="0.3">
      <c r="A15" s="9" t="s">
        <v>17</v>
      </c>
      <c r="B15" s="10">
        <v>250</v>
      </c>
      <c r="C15" s="11"/>
      <c r="D15" s="12">
        <f>C15*+$B$41</f>
        <v>0</v>
      </c>
      <c r="E15" s="11"/>
      <c r="F15" s="13">
        <f>SUM(C15+D15)</f>
        <v>0</v>
      </c>
      <c r="G15" s="14">
        <f>+F15*B15</f>
        <v>0</v>
      </c>
      <c r="H15" s="78">
        <f>G15*+$D$49</f>
        <v>0</v>
      </c>
      <c r="I15" s="91">
        <f t="shared" si="0"/>
        <v>0</v>
      </c>
      <c r="J15" s="61" t="s">
        <v>43</v>
      </c>
      <c r="K15" s="126"/>
    </row>
    <row r="16" spans="1:12" x14ac:dyDescent="0.3">
      <c r="A16" s="68" t="s">
        <v>21</v>
      </c>
      <c r="B16" s="168"/>
      <c r="C16" s="169"/>
      <c r="D16" s="169"/>
      <c r="E16" s="169"/>
      <c r="F16" s="169"/>
      <c r="G16" s="169"/>
      <c r="H16" s="169"/>
      <c r="I16" s="171"/>
    </row>
    <row r="17" spans="1:11" x14ac:dyDescent="0.3">
      <c r="A17" s="9" t="s">
        <v>100</v>
      </c>
      <c r="B17" s="10">
        <v>800</v>
      </c>
      <c r="C17" s="11"/>
      <c r="D17" s="12">
        <f>C17*+$B$42</f>
        <v>0</v>
      </c>
      <c r="E17" s="90" t="s">
        <v>26</v>
      </c>
      <c r="F17" s="13">
        <f>SUM(C17+D17)</f>
        <v>0</v>
      </c>
      <c r="G17" s="14">
        <f>+F17*B17</f>
        <v>0</v>
      </c>
      <c r="H17" s="78">
        <f>G17*+$D$50</f>
        <v>0</v>
      </c>
      <c r="I17" s="91">
        <f>G17-H17</f>
        <v>0</v>
      </c>
      <c r="J17" s="61" t="s">
        <v>43</v>
      </c>
      <c r="K17" s="126"/>
    </row>
    <row r="18" spans="1:11" x14ac:dyDescent="0.3">
      <c r="A18" s="9" t="s">
        <v>107</v>
      </c>
      <c r="B18" s="10">
        <v>800</v>
      </c>
      <c r="C18" s="11"/>
      <c r="D18" s="12">
        <f>C18*+$B$42</f>
        <v>0</v>
      </c>
      <c r="E18" s="90" t="s">
        <v>26</v>
      </c>
      <c r="F18" s="13">
        <f>SUM(C18+D18)</f>
        <v>0</v>
      </c>
      <c r="G18" s="14">
        <f>+F18*B18</f>
        <v>0</v>
      </c>
      <c r="H18" s="78">
        <f>G18*+$D$50</f>
        <v>0</v>
      </c>
      <c r="I18" s="91">
        <f>G18-H18</f>
        <v>0</v>
      </c>
      <c r="J18" s="61" t="s">
        <v>43</v>
      </c>
      <c r="K18" s="126"/>
    </row>
    <row r="19" spans="1:11" x14ac:dyDescent="0.3">
      <c r="A19" s="68" t="s">
        <v>9</v>
      </c>
      <c r="B19" s="172"/>
      <c r="C19" s="173"/>
      <c r="D19" s="173"/>
      <c r="E19" s="173"/>
      <c r="F19" s="173"/>
      <c r="G19" s="173"/>
      <c r="H19" s="173"/>
      <c r="I19" s="174"/>
    </row>
    <row r="20" spans="1:11" x14ac:dyDescent="0.3">
      <c r="A20" s="9" t="s">
        <v>93</v>
      </c>
      <c r="B20" s="39">
        <v>2700</v>
      </c>
      <c r="C20" s="11"/>
      <c r="D20" s="12">
        <f>C20*+$B$43</f>
        <v>0</v>
      </c>
      <c r="E20" s="90" t="s">
        <v>26</v>
      </c>
      <c r="F20" s="13">
        <f>SUM(C20+D20)</f>
        <v>0</v>
      </c>
      <c r="G20" s="14">
        <f>+F20*B20</f>
        <v>0</v>
      </c>
      <c r="H20" s="115">
        <f>G20*+$D$51</f>
        <v>0</v>
      </c>
      <c r="I20" s="91">
        <f>G20-H20</f>
        <v>0</v>
      </c>
    </row>
    <row r="21" spans="1:11" x14ac:dyDescent="0.3">
      <c r="A21" s="9" t="s">
        <v>46</v>
      </c>
      <c r="B21" s="10">
        <v>1000</v>
      </c>
      <c r="C21" s="11"/>
      <c r="D21" s="12">
        <f>C21*+$B$43</f>
        <v>0</v>
      </c>
      <c r="E21" s="90" t="s">
        <v>26</v>
      </c>
      <c r="F21" s="13">
        <f t="shared" ref="F21:F28" si="1">SUM(C21+D21)</f>
        <v>0</v>
      </c>
      <c r="G21" s="14">
        <f>+F21*B21</f>
        <v>0</v>
      </c>
      <c r="H21" s="78">
        <f t="shared" ref="H21:H28" si="2">G21*+$D$51</f>
        <v>0</v>
      </c>
      <c r="I21" s="106">
        <f>G21-H21</f>
        <v>0</v>
      </c>
      <c r="J21" s="61" t="s">
        <v>43</v>
      </c>
      <c r="K21" s="126"/>
    </row>
    <row r="22" spans="1:11" x14ac:dyDescent="0.3">
      <c r="A22" s="9" t="s">
        <v>28</v>
      </c>
      <c r="B22" s="10">
        <v>1000</v>
      </c>
      <c r="C22" s="11"/>
      <c r="D22" s="12">
        <f>C22*+$B$43</f>
        <v>0</v>
      </c>
      <c r="E22" s="90" t="s">
        <v>26</v>
      </c>
      <c r="F22" s="13">
        <f t="shared" si="1"/>
        <v>0</v>
      </c>
      <c r="G22" s="14">
        <f>+F22*B22</f>
        <v>0</v>
      </c>
      <c r="H22" s="78">
        <f t="shared" si="2"/>
        <v>0</v>
      </c>
      <c r="I22" s="106">
        <f t="shared" ref="I22:I28" si="3">G22-H22</f>
        <v>0</v>
      </c>
      <c r="J22" s="61" t="s">
        <v>43</v>
      </c>
      <c r="K22" s="126"/>
    </row>
    <row r="23" spans="1:11" x14ac:dyDescent="0.3">
      <c r="A23" s="9" t="s">
        <v>76</v>
      </c>
      <c r="B23" s="10">
        <v>450</v>
      </c>
      <c r="C23" s="11"/>
      <c r="D23" s="12">
        <f t="shared" ref="D23:D32" si="4">C23*+$B$43</f>
        <v>0</v>
      </c>
      <c r="E23" s="90" t="s">
        <v>26</v>
      </c>
      <c r="F23" s="13">
        <f t="shared" si="1"/>
        <v>0</v>
      </c>
      <c r="G23" s="14">
        <f t="shared" ref="G23:G32" si="5">+F23*B23</f>
        <v>0</v>
      </c>
      <c r="H23" s="78">
        <f t="shared" si="2"/>
        <v>0</v>
      </c>
      <c r="I23" s="106">
        <f t="shared" si="3"/>
        <v>0</v>
      </c>
      <c r="J23" s="61" t="s">
        <v>43</v>
      </c>
      <c r="K23" s="126"/>
    </row>
    <row r="24" spans="1:11" x14ac:dyDescent="0.3">
      <c r="A24" s="9" t="s">
        <v>75</v>
      </c>
      <c r="B24" s="10">
        <v>450</v>
      </c>
      <c r="C24" s="11"/>
      <c r="D24" s="12">
        <f t="shared" si="4"/>
        <v>0</v>
      </c>
      <c r="E24" s="90" t="s">
        <v>26</v>
      </c>
      <c r="F24" s="13">
        <f t="shared" si="1"/>
        <v>0</v>
      </c>
      <c r="G24" s="14">
        <f t="shared" si="5"/>
        <v>0</v>
      </c>
      <c r="H24" s="78">
        <f t="shared" si="2"/>
        <v>0</v>
      </c>
      <c r="I24" s="106">
        <f t="shared" si="3"/>
        <v>0</v>
      </c>
      <c r="J24" s="61" t="s">
        <v>43</v>
      </c>
      <c r="K24" s="126"/>
    </row>
    <row r="25" spans="1:11" x14ac:dyDescent="0.3">
      <c r="A25" s="9" t="s">
        <v>78</v>
      </c>
      <c r="B25" s="10">
        <v>450</v>
      </c>
      <c r="C25" s="11"/>
      <c r="D25" s="12">
        <f t="shared" si="4"/>
        <v>0</v>
      </c>
      <c r="E25" s="90" t="s">
        <v>26</v>
      </c>
      <c r="F25" s="13">
        <f t="shared" si="1"/>
        <v>0</v>
      </c>
      <c r="G25" s="14">
        <f t="shared" si="5"/>
        <v>0</v>
      </c>
      <c r="H25" s="78">
        <f t="shared" si="2"/>
        <v>0</v>
      </c>
      <c r="I25" s="106">
        <f t="shared" si="3"/>
        <v>0</v>
      </c>
      <c r="J25" s="61" t="s">
        <v>43</v>
      </c>
      <c r="K25" s="126"/>
    </row>
    <row r="26" spans="1:11" x14ac:dyDescent="0.3">
      <c r="A26" s="9" t="s">
        <v>77</v>
      </c>
      <c r="B26" s="10">
        <v>450</v>
      </c>
      <c r="C26" s="11"/>
      <c r="D26" s="12">
        <f t="shared" si="4"/>
        <v>0</v>
      </c>
      <c r="E26" s="90" t="s">
        <v>26</v>
      </c>
      <c r="F26" s="13">
        <f t="shared" si="1"/>
        <v>0</v>
      </c>
      <c r="G26" s="14">
        <f t="shared" si="5"/>
        <v>0</v>
      </c>
      <c r="H26" s="78">
        <f t="shared" si="2"/>
        <v>0</v>
      </c>
      <c r="I26" s="106">
        <f t="shared" si="3"/>
        <v>0</v>
      </c>
      <c r="J26" s="61" t="s">
        <v>43</v>
      </c>
      <c r="K26" s="126"/>
    </row>
    <row r="27" spans="1:11" x14ac:dyDescent="0.3">
      <c r="A27" s="63" t="s">
        <v>73</v>
      </c>
      <c r="B27" s="64">
        <v>450</v>
      </c>
      <c r="C27" s="11"/>
      <c r="D27" s="12">
        <f t="shared" si="4"/>
        <v>0</v>
      </c>
      <c r="E27" s="90" t="s">
        <v>26</v>
      </c>
      <c r="F27" s="13">
        <f t="shared" si="1"/>
        <v>0</v>
      </c>
      <c r="G27" s="14">
        <f t="shared" si="5"/>
        <v>0</v>
      </c>
      <c r="H27" s="78">
        <f t="shared" si="2"/>
        <v>0</v>
      </c>
      <c r="I27" s="106">
        <f t="shared" si="3"/>
        <v>0</v>
      </c>
      <c r="J27" s="61" t="s">
        <v>43</v>
      </c>
      <c r="K27" s="126"/>
    </row>
    <row r="28" spans="1:11" ht="15" thickBot="1" x14ac:dyDescent="0.35">
      <c r="A28" s="63" t="s">
        <v>74</v>
      </c>
      <c r="B28" s="64">
        <v>450</v>
      </c>
      <c r="C28" s="11"/>
      <c r="D28" s="12">
        <f t="shared" si="4"/>
        <v>0</v>
      </c>
      <c r="E28" s="90" t="s">
        <v>26</v>
      </c>
      <c r="F28" s="13">
        <f t="shared" si="1"/>
        <v>0</v>
      </c>
      <c r="G28" s="15">
        <f t="shared" si="5"/>
        <v>0</v>
      </c>
      <c r="H28" s="15">
        <f t="shared" si="2"/>
        <v>0</v>
      </c>
      <c r="I28" s="107">
        <f t="shared" si="3"/>
        <v>0</v>
      </c>
      <c r="J28" s="61" t="s">
        <v>43</v>
      </c>
      <c r="K28" s="126"/>
    </row>
    <row r="29" spans="1:11" ht="15" thickBot="1" x14ac:dyDescent="0.35">
      <c r="A29" s="16" t="s">
        <v>6</v>
      </c>
      <c r="B29" s="186"/>
      <c r="C29" s="187"/>
      <c r="D29" s="187"/>
      <c r="E29" s="187"/>
      <c r="F29" s="188"/>
      <c r="G29" s="89">
        <f>SUM(G10:G28)</f>
        <v>0</v>
      </c>
      <c r="H29" s="89">
        <f>SUM(H10:H28)</f>
        <v>0</v>
      </c>
      <c r="I29" s="120">
        <f>SUM(I28,I27,I26,I25,I24,I23,I22,I21,I20,I18,I17,I15,I14,I13,I12,I10)</f>
        <v>0</v>
      </c>
      <c r="J29" s="89">
        <f>G29-H29</f>
        <v>0</v>
      </c>
      <c r="K29" t="s">
        <v>94</v>
      </c>
    </row>
    <row r="30" spans="1:11" x14ac:dyDescent="0.3">
      <c r="A30" s="9" t="s">
        <v>72</v>
      </c>
      <c r="B30" s="10">
        <v>50</v>
      </c>
      <c r="C30" s="11"/>
      <c r="D30" s="12">
        <f t="shared" si="4"/>
        <v>0</v>
      </c>
      <c r="E30" s="90" t="s">
        <v>26</v>
      </c>
      <c r="F30" s="13">
        <f t="shared" ref="F30:F32" si="6">SUM(C30+D30)</f>
        <v>0</v>
      </c>
      <c r="G30" s="14">
        <f t="shared" si="5"/>
        <v>0</v>
      </c>
      <c r="H30" s="78">
        <f>G30*+$C$51</f>
        <v>0</v>
      </c>
      <c r="I30" s="91">
        <f t="shared" ref="I30:I32" si="7">G30-H30</f>
        <v>0</v>
      </c>
    </row>
    <row r="31" spans="1:11" x14ac:dyDescent="0.3">
      <c r="A31" s="9" t="s">
        <v>70</v>
      </c>
      <c r="B31" s="10">
        <v>500</v>
      </c>
      <c r="C31" s="11"/>
      <c r="D31" s="12">
        <f t="shared" si="4"/>
        <v>0</v>
      </c>
      <c r="E31" s="90" t="s">
        <v>26</v>
      </c>
      <c r="F31" s="13">
        <f t="shared" si="6"/>
        <v>0</v>
      </c>
      <c r="G31" s="14">
        <f t="shared" si="5"/>
        <v>0</v>
      </c>
      <c r="H31" s="78">
        <f t="shared" ref="H31:H32" si="8">G31*+$D$51</f>
        <v>0</v>
      </c>
      <c r="I31" s="91">
        <f t="shared" si="7"/>
        <v>0</v>
      </c>
    </row>
    <row r="32" spans="1:11" x14ac:dyDescent="0.3">
      <c r="A32" s="9" t="s">
        <v>71</v>
      </c>
      <c r="B32" s="39">
        <v>500</v>
      </c>
      <c r="C32" s="11"/>
      <c r="D32" s="12">
        <f t="shared" si="4"/>
        <v>0</v>
      </c>
      <c r="E32" s="90" t="s">
        <v>26</v>
      </c>
      <c r="F32" s="12">
        <f t="shared" si="6"/>
        <v>0</v>
      </c>
      <c r="G32" s="70">
        <f t="shared" si="5"/>
        <v>0</v>
      </c>
      <c r="H32" s="12">
        <f t="shared" si="8"/>
        <v>0</v>
      </c>
      <c r="I32" s="91">
        <f t="shared" si="7"/>
        <v>0</v>
      </c>
    </row>
    <row r="33" spans="1:9" ht="15" thickBot="1" x14ac:dyDescent="0.35">
      <c r="A33" s="94"/>
      <c r="B33" s="86"/>
      <c r="C33" s="82"/>
      <c r="D33" s="87"/>
      <c r="E33" s="82"/>
      <c r="F33" s="87"/>
      <c r="G33" s="88"/>
      <c r="H33" s="87"/>
      <c r="I33" s="84"/>
    </row>
    <row r="34" spans="1:9" ht="15" thickBot="1" x14ac:dyDescent="0.35">
      <c r="A34" s="96" t="s">
        <v>67</v>
      </c>
      <c r="B34" s="82"/>
      <c r="C34" s="82"/>
      <c r="D34" s="82"/>
      <c r="E34" s="82"/>
      <c r="F34" s="82"/>
      <c r="G34" s="83"/>
      <c r="H34" s="84"/>
      <c r="I34" s="84"/>
    </row>
    <row r="35" spans="1:9" x14ac:dyDescent="0.3">
      <c r="A35" s="95" t="s">
        <v>105</v>
      </c>
      <c r="B35" s="11"/>
    </row>
    <row r="36" spans="1:9" x14ac:dyDescent="0.3">
      <c r="A36" s="39" t="s">
        <v>106</v>
      </c>
      <c r="B36" s="11"/>
    </row>
    <row r="37" spans="1:9" x14ac:dyDescent="0.3">
      <c r="A37" s="85"/>
    </row>
    <row r="38" spans="1:9" ht="15" thickBot="1" x14ac:dyDescent="0.35">
      <c r="A38" s="105" t="s">
        <v>68</v>
      </c>
    </row>
    <row r="39" spans="1:9" x14ac:dyDescent="0.3">
      <c r="A39" s="27" t="s">
        <v>0</v>
      </c>
      <c r="B39" s="22" t="s">
        <v>7</v>
      </c>
      <c r="C39" s="23"/>
      <c r="D39" s="23"/>
      <c r="E39" s="24"/>
      <c r="F39" s="25"/>
      <c r="G39" s="26"/>
      <c r="I39" s="69"/>
    </row>
    <row r="40" spans="1:9" x14ac:dyDescent="0.3">
      <c r="A40" s="27" t="s">
        <v>8</v>
      </c>
      <c r="B40" s="28"/>
      <c r="C40" s="29"/>
      <c r="D40" s="29"/>
      <c r="E40" s="24"/>
      <c r="F40" s="24"/>
      <c r="G40" s="144"/>
    </row>
    <row r="41" spans="1:9" x14ac:dyDescent="0.3">
      <c r="A41" s="27" t="s">
        <v>20</v>
      </c>
      <c r="B41" s="28"/>
      <c r="C41" s="30"/>
      <c r="D41" s="30"/>
      <c r="E41" s="24"/>
      <c r="F41" s="24"/>
      <c r="G41" s="144"/>
    </row>
    <row r="42" spans="1:9" x14ac:dyDescent="0.3">
      <c r="A42" s="27" t="s">
        <v>21</v>
      </c>
      <c r="B42" s="28"/>
      <c r="C42" s="30"/>
      <c r="D42" s="30"/>
      <c r="E42" s="24"/>
      <c r="F42" s="24"/>
      <c r="G42" s="144"/>
    </row>
    <row r="43" spans="1:9" ht="15" thickBot="1" x14ac:dyDescent="0.35">
      <c r="A43" s="31" t="s">
        <v>9</v>
      </c>
      <c r="B43" s="32"/>
      <c r="C43" s="30"/>
      <c r="D43" s="30"/>
      <c r="E43" s="24"/>
      <c r="F43" s="24"/>
      <c r="G43" s="144"/>
    </row>
    <row r="44" spans="1:9" ht="15" thickBot="1" x14ac:dyDescent="0.35">
      <c r="A44" s="33"/>
      <c r="B44" s="34"/>
      <c r="C44" s="35"/>
      <c r="D44" s="36"/>
      <c r="E44" s="49"/>
      <c r="F44" s="24"/>
      <c r="G44" s="24"/>
    </row>
    <row r="45" spans="1:9" ht="15" thickBot="1" x14ac:dyDescent="0.35">
      <c r="A45" s="104" t="s">
        <v>69</v>
      </c>
      <c r="B45" s="74" t="s">
        <v>82</v>
      </c>
      <c r="C45" s="75"/>
      <c r="D45" s="76"/>
      <c r="E45" s="23"/>
      <c r="F45" s="24"/>
      <c r="G45" s="24"/>
    </row>
    <row r="46" spans="1:9" x14ac:dyDescent="0.3">
      <c r="A46" s="71"/>
      <c r="B46" s="21" t="s">
        <v>63</v>
      </c>
      <c r="C46" s="98" t="s">
        <v>64</v>
      </c>
      <c r="D46" s="99" t="s">
        <v>65</v>
      </c>
      <c r="E46" s="23"/>
      <c r="F46" s="24"/>
      <c r="G46" s="24"/>
    </row>
    <row r="47" spans="1:9" x14ac:dyDescent="0.3">
      <c r="A47" s="62" t="s">
        <v>0</v>
      </c>
      <c r="B47" s="100" t="s">
        <v>47</v>
      </c>
      <c r="C47" s="97" t="s">
        <v>49</v>
      </c>
      <c r="D47" s="101" t="s">
        <v>48</v>
      </c>
      <c r="E47" s="23"/>
      <c r="F47" s="24"/>
      <c r="G47" s="24"/>
    </row>
    <row r="48" spans="1:9" x14ac:dyDescent="0.3">
      <c r="A48" s="62" t="s">
        <v>8</v>
      </c>
      <c r="B48" s="102"/>
      <c r="C48" s="77"/>
      <c r="D48" s="28"/>
      <c r="E48" s="23"/>
      <c r="F48" s="24"/>
      <c r="G48" s="24"/>
    </row>
    <row r="49" spans="1:7" x14ac:dyDescent="0.3">
      <c r="A49" s="62" t="s">
        <v>20</v>
      </c>
      <c r="B49" s="102"/>
      <c r="C49" s="77"/>
      <c r="D49" s="28"/>
      <c r="E49" s="23"/>
      <c r="F49" s="24"/>
      <c r="G49" s="24"/>
    </row>
    <row r="50" spans="1:7" x14ac:dyDescent="0.3">
      <c r="A50" s="62" t="s">
        <v>21</v>
      </c>
      <c r="B50" s="102"/>
      <c r="C50" s="77"/>
      <c r="D50" s="28"/>
    </row>
    <row r="51" spans="1:7" ht="15" thickBot="1" x14ac:dyDescent="0.35">
      <c r="A51" s="72" t="s">
        <v>9</v>
      </c>
      <c r="B51" s="103"/>
      <c r="C51" s="47"/>
      <c r="D51" s="32"/>
    </row>
    <row r="53" spans="1:7" ht="21" x14ac:dyDescent="0.4">
      <c r="A53" s="140" t="s">
        <v>95</v>
      </c>
      <c r="B53" s="189"/>
      <c r="C53" s="189"/>
      <c r="D53" s="189"/>
      <c r="E53" s="189"/>
      <c r="F53" s="189"/>
      <c r="G53" s="189"/>
    </row>
    <row r="54" spans="1:7" ht="16.5" customHeight="1" x14ac:dyDescent="0.3">
      <c r="A54" s="141" t="s">
        <v>22</v>
      </c>
      <c r="B54" s="185"/>
      <c r="C54" s="185"/>
      <c r="D54" s="185"/>
      <c r="E54" s="185"/>
      <c r="F54" s="185"/>
      <c r="G54" s="185"/>
    </row>
    <row r="55" spans="1:7" x14ac:dyDescent="0.3">
      <c r="A55" s="141" t="s">
        <v>96</v>
      </c>
      <c r="B55" s="185"/>
      <c r="C55" s="185"/>
      <c r="D55" s="185"/>
      <c r="E55" s="185"/>
      <c r="F55" s="185"/>
      <c r="G55" s="185"/>
    </row>
    <row r="56" spans="1:7" x14ac:dyDescent="0.3">
      <c r="A56" s="142" t="s">
        <v>97</v>
      </c>
      <c r="B56" s="185"/>
      <c r="C56" s="185"/>
      <c r="D56" s="185"/>
      <c r="E56" s="185"/>
      <c r="F56" s="185"/>
      <c r="G56" s="185"/>
    </row>
    <row r="57" spans="1:7" x14ac:dyDescent="0.3">
      <c r="A57" s="142" t="s">
        <v>98</v>
      </c>
      <c r="B57" s="185"/>
      <c r="C57" s="185"/>
      <c r="D57" s="185"/>
      <c r="E57" s="185"/>
      <c r="F57" s="185"/>
      <c r="G57" s="185"/>
    </row>
    <row r="58" spans="1:7" x14ac:dyDescent="0.3">
      <c r="A58" s="143" t="s">
        <v>99</v>
      </c>
      <c r="B58" s="185"/>
      <c r="C58" s="185"/>
      <c r="D58" s="185"/>
      <c r="E58" s="185"/>
      <c r="F58" s="185"/>
      <c r="G58" s="185"/>
    </row>
    <row r="59" spans="1:7" x14ac:dyDescent="0.3">
      <c r="A59" s="130"/>
      <c r="B59" s="185"/>
      <c r="C59" s="185"/>
      <c r="D59" s="185"/>
      <c r="E59" s="185"/>
      <c r="F59" s="185"/>
      <c r="G59" s="185"/>
    </row>
    <row r="60" spans="1:7" x14ac:dyDescent="0.3">
      <c r="A60" s="130"/>
      <c r="B60" s="185"/>
      <c r="C60" s="185"/>
      <c r="D60" s="185"/>
      <c r="E60" s="185"/>
      <c r="F60" s="185"/>
      <c r="G60" s="185"/>
    </row>
    <row r="61" spans="1:7" x14ac:dyDescent="0.3">
      <c r="A61" s="130"/>
      <c r="B61" s="185"/>
      <c r="C61" s="185"/>
      <c r="D61" s="185"/>
      <c r="E61" s="185"/>
      <c r="F61" s="185"/>
      <c r="G61" s="185"/>
    </row>
    <row r="62" spans="1:7" x14ac:dyDescent="0.3">
      <c r="A62" s="130"/>
      <c r="B62" s="185"/>
      <c r="C62" s="185"/>
      <c r="D62" s="185"/>
      <c r="E62" s="185"/>
      <c r="F62" s="185"/>
      <c r="G62" s="185"/>
    </row>
    <row r="63" spans="1:7" x14ac:dyDescent="0.3">
      <c r="A63" s="130"/>
      <c r="B63" s="185"/>
      <c r="C63" s="185"/>
      <c r="D63" s="185"/>
      <c r="E63" s="185"/>
      <c r="F63" s="185"/>
      <c r="G63" s="185"/>
    </row>
    <row r="64" spans="1:7" x14ac:dyDescent="0.3">
      <c r="A64" s="130"/>
      <c r="B64" s="185"/>
      <c r="C64" s="185"/>
      <c r="D64" s="185"/>
      <c r="E64" s="185"/>
      <c r="F64" s="185"/>
      <c r="G64" s="185"/>
    </row>
  </sheetData>
  <sheetProtection algorithmName="SHA-512" hashValue="WI0N1P5xmZc3bVhi6I+1T+1Jhy+Y7UfsddK8qCsdVf2FFC9zM9VP81kgNytLG1XkyuLk5IN8K+0AKTCViv0txw==" saltValue="xK7YdV7Borkm2CGCIr1Viw==" spinCount="100000" sheet="1" objects="1" scenarios="1"/>
  <mergeCells count="17">
    <mergeCell ref="B55:G55"/>
    <mergeCell ref="B56:G56"/>
    <mergeCell ref="B57:G57"/>
    <mergeCell ref="B58:G64"/>
    <mergeCell ref="B29:F29"/>
    <mergeCell ref="B53:G53"/>
    <mergeCell ref="B54:G54"/>
    <mergeCell ref="B1:K1"/>
    <mergeCell ref="A3:K3"/>
    <mergeCell ref="A4:H4"/>
    <mergeCell ref="A5:H5"/>
    <mergeCell ref="A6:H6"/>
    <mergeCell ref="A7:I7"/>
    <mergeCell ref="B11:G11"/>
    <mergeCell ref="B16:I16"/>
    <mergeCell ref="B19:I19"/>
    <mergeCell ref="B9:K9"/>
  </mergeCells>
  <pageMargins left="0.7" right="0.7" top="0.75" bottom="0.75" header="0.3" footer="0.3"/>
  <pageSetup paperSize="9" orientation="portrait" r:id="rId1"/>
  <ignoredErrors>
    <ignoredError sqref="G2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4" workbookViewId="0">
      <selection activeCell="B11" sqref="B11"/>
    </sheetView>
  </sheetViews>
  <sheetFormatPr defaultRowHeight="14.4" x14ac:dyDescent="0.3"/>
  <cols>
    <col min="1" max="1" width="88.109375" customWidth="1"/>
    <col min="2" max="2" width="7.44140625" bestFit="1" customWidth="1"/>
    <col min="3" max="3" width="14.33203125" customWidth="1"/>
    <col min="4" max="4" width="16.5546875" customWidth="1"/>
    <col min="5" max="5" width="10.6640625" customWidth="1"/>
    <col min="6" max="8" width="13.6640625" customWidth="1"/>
    <col min="9" max="9" width="16.109375" customWidth="1"/>
    <col min="10" max="10" width="13.6640625" customWidth="1"/>
    <col min="12" max="12" width="19.6640625" customWidth="1"/>
  </cols>
  <sheetData>
    <row r="1" spans="1:17" ht="23.4" customHeight="1" x14ac:dyDescent="0.35">
      <c r="A1" s="67" t="s">
        <v>22</v>
      </c>
      <c r="B1" s="177"/>
      <c r="C1" s="177"/>
      <c r="D1" s="177"/>
      <c r="E1" s="177"/>
      <c r="F1" s="177"/>
      <c r="G1" s="177"/>
      <c r="H1" s="177"/>
      <c r="I1" s="177"/>
      <c r="J1" s="177"/>
      <c r="K1" s="177"/>
      <c r="L1" s="177"/>
      <c r="M1" s="177"/>
      <c r="N1" s="177"/>
      <c r="O1" s="177"/>
      <c r="P1" s="178"/>
      <c r="Q1" s="51"/>
    </row>
    <row r="2" spans="1:17" ht="15.6" x14ac:dyDescent="0.3">
      <c r="A2" s="52"/>
      <c r="B2" s="53"/>
      <c r="C2" s="53"/>
      <c r="D2" s="53"/>
      <c r="E2" s="53"/>
      <c r="F2" s="53"/>
      <c r="G2" s="53"/>
      <c r="H2" s="53"/>
      <c r="I2" s="53"/>
      <c r="J2" s="53"/>
      <c r="K2" s="53"/>
      <c r="L2" s="53"/>
      <c r="M2" s="53"/>
      <c r="N2" s="53"/>
      <c r="O2" s="53"/>
      <c r="P2" s="54"/>
      <c r="Q2" s="51"/>
    </row>
    <row r="3" spans="1:17" ht="15.6" x14ac:dyDescent="0.3">
      <c r="A3" s="179" t="s">
        <v>23</v>
      </c>
      <c r="B3" s="180"/>
      <c r="C3" s="180"/>
      <c r="D3" s="180"/>
      <c r="E3" s="180"/>
      <c r="F3" s="180"/>
      <c r="G3" s="180"/>
      <c r="H3" s="180"/>
      <c r="I3" s="180"/>
      <c r="J3" s="180"/>
      <c r="K3" s="180"/>
      <c r="L3" s="180"/>
      <c r="M3" s="180"/>
      <c r="N3" s="180"/>
      <c r="O3" s="180"/>
      <c r="P3" s="181"/>
      <c r="Q3" s="55"/>
    </row>
    <row r="4" spans="1:17" ht="15.6" x14ac:dyDescent="0.3">
      <c r="A4" s="182" t="s">
        <v>33</v>
      </c>
      <c r="B4" s="183"/>
      <c r="C4" s="183"/>
      <c r="D4" s="183"/>
      <c r="E4" s="183"/>
      <c r="F4" s="183"/>
      <c r="G4" s="183"/>
      <c r="H4" s="183"/>
      <c r="I4" s="183"/>
      <c r="J4" s="183"/>
      <c r="K4" s="184"/>
      <c r="L4" s="56"/>
      <c r="M4" s="56"/>
      <c r="N4" s="56"/>
      <c r="O4" s="56"/>
      <c r="P4" s="57"/>
      <c r="Q4" s="58"/>
    </row>
    <row r="5" spans="1:17" ht="15.6" x14ac:dyDescent="0.3">
      <c r="A5" s="182" t="s">
        <v>34</v>
      </c>
      <c r="B5" s="183"/>
      <c r="C5" s="183"/>
      <c r="D5" s="183"/>
      <c r="E5" s="183"/>
      <c r="F5" s="183"/>
      <c r="G5" s="183"/>
      <c r="H5" s="183"/>
      <c r="I5" s="183"/>
      <c r="J5" s="183"/>
      <c r="K5" s="184"/>
      <c r="L5" s="56"/>
      <c r="M5" s="56"/>
      <c r="N5" s="56"/>
      <c r="O5" s="56"/>
      <c r="P5" s="57"/>
      <c r="Q5" s="58"/>
    </row>
    <row r="6" spans="1:17" ht="16.2" thickBot="1" x14ac:dyDescent="0.35">
      <c r="A6" s="182" t="s">
        <v>35</v>
      </c>
      <c r="B6" s="183"/>
      <c r="C6" s="183"/>
      <c r="D6" s="183"/>
      <c r="E6" s="183"/>
      <c r="F6" s="183"/>
      <c r="G6" s="183"/>
      <c r="H6" s="183"/>
      <c r="I6" s="183"/>
      <c r="J6" s="183"/>
      <c r="K6" s="184"/>
      <c r="L6" s="59"/>
      <c r="M6" s="59"/>
      <c r="N6" s="59"/>
      <c r="O6" s="59"/>
      <c r="P6" s="59"/>
      <c r="Q6" s="59"/>
    </row>
    <row r="7" spans="1:17" ht="21.6" thickBot="1" x14ac:dyDescent="0.45">
      <c r="A7" s="190" t="s">
        <v>59</v>
      </c>
      <c r="B7" s="191"/>
      <c r="C7" s="191"/>
      <c r="D7" s="191"/>
      <c r="E7" s="191"/>
      <c r="F7" s="191"/>
      <c r="G7" s="191"/>
      <c r="H7" s="191"/>
      <c r="I7" s="191"/>
      <c r="J7" s="192"/>
    </row>
    <row r="8" spans="1:17" ht="55.8" thickBot="1" x14ac:dyDescent="0.35">
      <c r="A8" s="1" t="s">
        <v>29</v>
      </c>
      <c r="B8" s="2" t="s">
        <v>1</v>
      </c>
      <c r="C8" s="3" t="s">
        <v>61</v>
      </c>
      <c r="D8" s="3" t="s">
        <v>90</v>
      </c>
      <c r="E8" s="4" t="s">
        <v>3</v>
      </c>
      <c r="F8" s="37" t="s">
        <v>36</v>
      </c>
      <c r="G8" s="6" t="s">
        <v>62</v>
      </c>
      <c r="H8" s="6" t="s">
        <v>44</v>
      </c>
      <c r="I8" s="38" t="s">
        <v>5</v>
      </c>
    </row>
    <row r="9" spans="1:17" x14ac:dyDescent="0.3">
      <c r="A9" s="9" t="s">
        <v>93</v>
      </c>
      <c r="B9" s="39">
        <v>100</v>
      </c>
      <c r="C9" s="11"/>
      <c r="D9" s="12" t="s">
        <v>26</v>
      </c>
      <c r="E9" s="12">
        <f>C9*+$B$17</f>
        <v>0</v>
      </c>
      <c r="F9" s="12">
        <f>C9+E9</f>
        <v>0</v>
      </c>
      <c r="G9" s="14" t="s">
        <v>26</v>
      </c>
      <c r="H9" s="115" t="s">
        <v>26</v>
      </c>
      <c r="I9" s="91" t="str">
        <f>G9</f>
        <v>nvt</v>
      </c>
    </row>
    <row r="10" spans="1:17" x14ac:dyDescent="0.3">
      <c r="A10" s="27" t="s">
        <v>30</v>
      </c>
      <c r="B10" s="39">
        <v>1</v>
      </c>
      <c r="C10" s="11"/>
      <c r="D10" s="11"/>
      <c r="E10" s="12">
        <f>C10*+$B$17</f>
        <v>0</v>
      </c>
      <c r="F10" s="12">
        <f>C10+D10+E10</f>
        <v>0</v>
      </c>
      <c r="G10" s="127" t="s">
        <v>91</v>
      </c>
      <c r="H10" s="13">
        <f>IF(G10="ja",0,400)</f>
        <v>400</v>
      </c>
      <c r="I10" s="40">
        <f>+F10*B10+H10</f>
        <v>400</v>
      </c>
    </row>
    <row r="11" spans="1:17" x14ac:dyDescent="0.3">
      <c r="A11" s="27" t="s">
        <v>31</v>
      </c>
      <c r="B11" s="39">
        <v>1</v>
      </c>
      <c r="C11" s="11"/>
      <c r="D11" s="11"/>
      <c r="E11" s="12">
        <f>C11*+$B$17</f>
        <v>0</v>
      </c>
      <c r="F11" s="12">
        <f>C11+D11+E11</f>
        <v>0</v>
      </c>
      <c r="G11" s="127" t="s">
        <v>91</v>
      </c>
      <c r="H11" s="13">
        <f>IF(G11="ja",0,400)</f>
        <v>400</v>
      </c>
      <c r="I11" s="40">
        <f>+F11*B11+H11</f>
        <v>400</v>
      </c>
    </row>
    <row r="12" spans="1:17" ht="15" thickBot="1" x14ac:dyDescent="0.35">
      <c r="A12" s="27" t="s">
        <v>32</v>
      </c>
      <c r="B12" s="39">
        <v>1</v>
      </c>
      <c r="C12" s="11"/>
      <c r="D12" s="11"/>
      <c r="E12" s="12">
        <f>C12*+$B$17</f>
        <v>0</v>
      </c>
      <c r="F12" s="12">
        <f>C12+D12+E12</f>
        <v>0</v>
      </c>
      <c r="G12" s="127" t="s">
        <v>91</v>
      </c>
      <c r="H12" s="13">
        <f>IF(G12="ja",0,400)</f>
        <v>400</v>
      </c>
      <c r="I12" s="40">
        <f>+F12*B12+H12</f>
        <v>400</v>
      </c>
    </row>
    <row r="13" spans="1:17" ht="15" thickBot="1" x14ac:dyDescent="0.35">
      <c r="A13" s="41" t="s">
        <v>6</v>
      </c>
      <c r="B13" s="42"/>
      <c r="C13" s="42"/>
      <c r="D13" s="42"/>
      <c r="E13" s="43"/>
      <c r="F13" s="42"/>
      <c r="G13" s="65"/>
      <c r="H13" s="65"/>
      <c r="I13" s="44">
        <f>SUM(I9:I12)</f>
        <v>1200</v>
      </c>
    </row>
    <row r="14" spans="1:17" x14ac:dyDescent="0.3">
      <c r="A14" s="27" t="s">
        <v>88</v>
      </c>
      <c r="B14" s="39">
        <v>1</v>
      </c>
      <c r="C14" s="27" t="s">
        <v>26</v>
      </c>
      <c r="D14" s="11"/>
      <c r="E14" s="12" t="s">
        <v>26</v>
      </c>
      <c r="F14" s="12">
        <f>D14</f>
        <v>0</v>
      </c>
      <c r="G14" s="13" t="s">
        <v>26</v>
      </c>
      <c r="H14" s="13" t="s">
        <v>26</v>
      </c>
      <c r="I14" s="40">
        <f>+F14*B14</f>
        <v>0</v>
      </c>
    </row>
    <row r="15" spans="1:17" x14ac:dyDescent="0.3">
      <c r="A15" s="114" t="s">
        <v>89</v>
      </c>
      <c r="B15" s="39">
        <v>1</v>
      </c>
      <c r="C15" s="27" t="s">
        <v>26</v>
      </c>
      <c r="D15" s="11"/>
      <c r="E15" s="12" t="s">
        <v>26</v>
      </c>
      <c r="F15" s="12">
        <f>D15</f>
        <v>0</v>
      </c>
      <c r="G15" s="13" t="s">
        <v>26</v>
      </c>
      <c r="H15" s="13" t="s">
        <v>26</v>
      </c>
      <c r="I15" s="40">
        <f>+F15*B15</f>
        <v>0</v>
      </c>
    </row>
    <row r="16" spans="1:17" x14ac:dyDescent="0.3">
      <c r="A16" s="45" t="s">
        <v>0</v>
      </c>
      <c r="B16" s="46" t="s">
        <v>7</v>
      </c>
      <c r="C16" s="23"/>
      <c r="D16" s="23"/>
      <c r="E16" s="24"/>
      <c r="F16" s="24"/>
      <c r="G16" s="24"/>
      <c r="H16" s="24"/>
      <c r="I16" s="25"/>
      <c r="J16" s="25"/>
    </row>
    <row r="17" spans="1:10" ht="15" thickBot="1" x14ac:dyDescent="0.35">
      <c r="A17" s="31" t="s">
        <v>29</v>
      </c>
      <c r="B17" s="47"/>
      <c r="C17" s="23"/>
      <c r="D17" s="23"/>
      <c r="E17" s="24"/>
      <c r="F17" s="24"/>
      <c r="G17" s="24"/>
      <c r="H17" s="24"/>
      <c r="I17" s="24"/>
      <c r="J17" s="24"/>
    </row>
    <row r="18" spans="1:10" x14ac:dyDescent="0.3">
      <c r="A18" s="24"/>
      <c r="B18" s="24"/>
      <c r="C18" s="24"/>
      <c r="D18" s="24"/>
      <c r="E18" s="23"/>
      <c r="F18" s="23"/>
      <c r="G18" s="23"/>
      <c r="H18" s="23"/>
      <c r="I18" s="24"/>
      <c r="J18" s="24"/>
    </row>
    <row r="19" spans="1:10" x14ac:dyDescent="0.3">
      <c r="A19" s="24" t="s">
        <v>10</v>
      </c>
      <c r="B19" s="24"/>
      <c r="C19" s="24"/>
      <c r="D19" s="24"/>
      <c r="E19" s="23"/>
      <c r="F19" s="23"/>
      <c r="G19" s="23"/>
      <c r="H19" s="23"/>
      <c r="I19" s="24"/>
      <c r="J19" s="24"/>
    </row>
    <row r="20" spans="1:10" x14ac:dyDescent="0.3">
      <c r="A20" s="24"/>
      <c r="B20" s="24"/>
      <c r="C20" s="48"/>
      <c r="D20" s="48"/>
      <c r="E20" s="49"/>
      <c r="F20" s="23"/>
      <c r="G20" s="23"/>
      <c r="H20" s="23"/>
      <c r="I20" s="24"/>
      <c r="J20" s="24"/>
    </row>
    <row r="21" spans="1:10" ht="21" x14ac:dyDescent="0.4">
      <c r="A21" s="140" t="s">
        <v>95</v>
      </c>
      <c r="B21" s="189"/>
      <c r="C21" s="189"/>
      <c r="D21" s="189"/>
      <c r="E21" s="189"/>
      <c r="F21" s="189"/>
      <c r="G21" s="189"/>
    </row>
    <row r="22" spans="1:10" x14ac:dyDescent="0.3">
      <c r="A22" s="141" t="s">
        <v>22</v>
      </c>
      <c r="B22" s="185"/>
      <c r="C22" s="185"/>
      <c r="D22" s="185"/>
      <c r="E22" s="185"/>
      <c r="F22" s="185"/>
      <c r="G22" s="185"/>
    </row>
    <row r="23" spans="1:10" x14ac:dyDescent="0.3">
      <c r="A23" s="141" t="s">
        <v>96</v>
      </c>
      <c r="B23" s="185"/>
      <c r="C23" s="185"/>
      <c r="D23" s="185"/>
      <c r="E23" s="185"/>
      <c r="F23" s="185"/>
      <c r="G23" s="185"/>
    </row>
    <row r="24" spans="1:10" x14ac:dyDescent="0.3">
      <c r="A24" s="142" t="s">
        <v>97</v>
      </c>
      <c r="B24" s="185"/>
      <c r="C24" s="185"/>
      <c r="D24" s="185"/>
      <c r="E24" s="185"/>
      <c r="F24" s="185"/>
      <c r="G24" s="185"/>
    </row>
    <row r="25" spans="1:10" x14ac:dyDescent="0.3">
      <c r="A25" s="142" t="s">
        <v>98</v>
      </c>
      <c r="B25" s="185"/>
      <c r="C25" s="185"/>
      <c r="D25" s="185"/>
      <c r="E25" s="185"/>
      <c r="F25" s="185"/>
      <c r="G25" s="185"/>
    </row>
    <row r="26" spans="1:10" x14ac:dyDescent="0.3">
      <c r="A26" s="143" t="s">
        <v>99</v>
      </c>
      <c r="B26" s="185"/>
      <c r="C26" s="185"/>
      <c r="D26" s="185"/>
      <c r="E26" s="185"/>
      <c r="F26" s="185"/>
      <c r="G26" s="185"/>
    </row>
    <row r="27" spans="1:10" x14ac:dyDescent="0.3">
      <c r="A27" s="130"/>
      <c r="B27" s="185"/>
      <c r="C27" s="185"/>
      <c r="D27" s="185"/>
      <c r="E27" s="185"/>
      <c r="F27" s="185"/>
      <c r="G27" s="185"/>
    </row>
    <row r="28" spans="1:10" x14ac:dyDescent="0.3">
      <c r="A28" s="130"/>
      <c r="B28" s="185"/>
      <c r="C28" s="185"/>
      <c r="D28" s="185"/>
      <c r="E28" s="185"/>
      <c r="F28" s="185"/>
      <c r="G28" s="185"/>
    </row>
    <row r="29" spans="1:10" x14ac:dyDescent="0.3">
      <c r="A29" s="130"/>
      <c r="B29" s="185"/>
      <c r="C29" s="185"/>
      <c r="D29" s="185"/>
      <c r="E29" s="185"/>
      <c r="F29" s="185"/>
      <c r="G29" s="185"/>
    </row>
    <row r="30" spans="1:10" x14ac:dyDescent="0.3">
      <c r="A30" s="130"/>
      <c r="B30" s="185"/>
      <c r="C30" s="185"/>
      <c r="D30" s="185"/>
      <c r="E30" s="185"/>
      <c r="F30" s="185"/>
      <c r="G30" s="185"/>
    </row>
    <row r="31" spans="1:10" x14ac:dyDescent="0.3">
      <c r="A31" s="130"/>
      <c r="B31" s="185"/>
      <c r="C31" s="185"/>
      <c r="D31" s="185"/>
      <c r="E31" s="185"/>
      <c r="F31" s="185"/>
      <c r="G31" s="185"/>
    </row>
    <row r="32" spans="1:10" x14ac:dyDescent="0.3">
      <c r="A32" s="130"/>
      <c r="B32" s="185"/>
      <c r="C32" s="185"/>
      <c r="D32" s="185"/>
      <c r="E32" s="185"/>
      <c r="F32" s="185"/>
      <c r="G32" s="185"/>
    </row>
  </sheetData>
  <sheetProtection algorithmName="SHA-512" hashValue="hUPkaT8nclAOYqm+l47I3w+AJUjUN9CotlGx7PnLRELFoMuJFmWHUZWmQDtxDci5Buk0KhNHylK/lyS3w6M9UQ==" saltValue="0RQPkjuXDAo8bKYeZjLF5A==" spinCount="100000" sheet="1" objects="1" scenarios="1"/>
  <mergeCells count="12">
    <mergeCell ref="B26:G32"/>
    <mergeCell ref="B21:G21"/>
    <mergeCell ref="B22:G22"/>
    <mergeCell ref="B23:G23"/>
    <mergeCell ref="B24:G24"/>
    <mergeCell ref="B25:G25"/>
    <mergeCell ref="A7:J7"/>
    <mergeCell ref="B1:P1"/>
    <mergeCell ref="A3:P3"/>
    <mergeCell ref="A4:K4"/>
    <mergeCell ref="A5:K5"/>
    <mergeCell ref="A6:K6"/>
  </mergeCells>
  <conditionalFormatting sqref="I10">
    <cfRule type="expression" priority="3">
      <formula>"als+$G$9=ja;"</formula>
    </cfRule>
  </conditionalFormatting>
  <conditionalFormatting sqref="I11">
    <cfRule type="expression" priority="2">
      <formula>"als+$G$9=ja;"</formula>
    </cfRule>
  </conditionalFormatting>
  <conditionalFormatting sqref="I12">
    <cfRule type="expression" priority="1">
      <formula>"als+$G$9=ja;"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E18" sqref="E18"/>
    </sheetView>
  </sheetViews>
  <sheetFormatPr defaultColWidth="9.109375" defaultRowHeight="14.4" x14ac:dyDescent="0.3"/>
  <cols>
    <col min="1" max="1" width="39" style="131" customWidth="1"/>
    <col min="2" max="2" width="9.109375" style="131"/>
    <col min="3" max="3" width="14.5546875" style="131" customWidth="1"/>
    <col min="4" max="4" width="13.88671875" style="131" customWidth="1"/>
    <col min="5" max="5" width="13.44140625" style="131" customWidth="1"/>
    <col min="6" max="6" width="13.6640625" style="131" customWidth="1"/>
    <col min="7" max="7" width="15.5546875" style="131" customWidth="1"/>
    <col min="8" max="8" width="19.109375" style="131" customWidth="1"/>
    <col min="9" max="9" width="18" style="131" customWidth="1"/>
    <col min="10" max="10" width="18.5546875" style="131" customWidth="1"/>
    <col min="11" max="11" width="15.6640625" style="131" customWidth="1"/>
    <col min="12" max="12" width="46" style="131" customWidth="1"/>
    <col min="13" max="16384" width="9.109375" style="131"/>
  </cols>
  <sheetData>
    <row r="1" spans="1:14" ht="18.75" customHeight="1" x14ac:dyDescent="0.35">
      <c r="A1" s="67" t="s">
        <v>22</v>
      </c>
      <c r="B1" s="177"/>
      <c r="C1" s="177"/>
      <c r="D1" s="177"/>
      <c r="E1" s="177"/>
      <c r="F1" s="177"/>
      <c r="G1" s="177"/>
      <c r="H1" s="177"/>
      <c r="I1" s="177"/>
      <c r="J1" s="177"/>
      <c r="K1" s="177"/>
      <c r="L1" s="177"/>
      <c r="M1" s="178"/>
    </row>
    <row r="2" spans="1:14" ht="15.75" customHeight="1" x14ac:dyDescent="0.3">
      <c r="A2" s="134"/>
      <c r="B2" s="135"/>
      <c r="C2" s="135"/>
      <c r="D2" s="135"/>
      <c r="E2" s="135"/>
      <c r="F2" s="135"/>
      <c r="G2" s="135"/>
      <c r="H2" s="135"/>
      <c r="I2" s="135"/>
      <c r="J2" s="135"/>
      <c r="K2" s="135"/>
      <c r="L2" s="135"/>
      <c r="M2" s="136"/>
    </row>
    <row r="3" spans="1:14" ht="15.75" customHeight="1" x14ac:dyDescent="0.3">
      <c r="A3" s="179" t="s">
        <v>23</v>
      </c>
      <c r="B3" s="180"/>
      <c r="C3" s="180"/>
      <c r="D3" s="180"/>
      <c r="E3" s="180"/>
      <c r="F3" s="180"/>
      <c r="G3" s="180"/>
      <c r="H3" s="180"/>
      <c r="I3" s="180"/>
      <c r="J3" s="180"/>
      <c r="K3" s="180"/>
      <c r="L3" s="180"/>
      <c r="M3" s="181"/>
      <c r="N3" s="132"/>
    </row>
    <row r="4" spans="1:14" ht="15.75" customHeight="1" x14ac:dyDescent="0.3">
      <c r="A4" s="182" t="s">
        <v>33</v>
      </c>
      <c r="B4" s="183"/>
      <c r="C4" s="183"/>
      <c r="D4" s="183"/>
      <c r="E4" s="183"/>
      <c r="F4" s="183"/>
      <c r="G4" s="183"/>
      <c r="H4" s="184"/>
      <c r="I4" s="137"/>
      <c r="J4" s="137"/>
      <c r="K4" s="137"/>
      <c r="L4" s="137"/>
      <c r="M4" s="138"/>
      <c r="N4" s="133"/>
    </row>
    <row r="5" spans="1:14" ht="15.75" customHeight="1" x14ac:dyDescent="0.3">
      <c r="A5" s="182" t="s">
        <v>34</v>
      </c>
      <c r="B5" s="183"/>
      <c r="C5" s="183"/>
      <c r="D5" s="183"/>
      <c r="E5" s="183"/>
      <c r="F5" s="183"/>
      <c r="G5" s="183"/>
      <c r="H5" s="184"/>
      <c r="I5" s="137"/>
      <c r="J5" s="137"/>
      <c r="K5" s="137"/>
      <c r="L5" s="137"/>
      <c r="M5" s="138"/>
      <c r="N5" s="133"/>
    </row>
    <row r="6" spans="1:14" ht="16.5" customHeight="1" x14ac:dyDescent="0.3">
      <c r="A6" s="182" t="s">
        <v>35</v>
      </c>
      <c r="B6" s="183"/>
      <c r="C6" s="183"/>
      <c r="D6" s="183"/>
      <c r="E6" s="183"/>
      <c r="F6" s="183"/>
      <c r="G6" s="183"/>
      <c r="H6" s="184"/>
      <c r="I6" s="139"/>
      <c r="J6" s="139"/>
      <c r="K6" s="139"/>
      <c r="L6" s="139"/>
      <c r="M6" s="139"/>
      <c r="N6" s="139"/>
    </row>
    <row r="7" spans="1:14" ht="21.6" thickBot="1" x14ac:dyDescent="0.45">
      <c r="A7" s="193" t="s">
        <v>60</v>
      </c>
      <c r="B7" s="194"/>
      <c r="C7" s="194"/>
      <c r="D7" s="194"/>
      <c r="E7" s="194"/>
      <c r="F7" s="194"/>
      <c r="G7" s="194"/>
      <c r="H7" s="194"/>
      <c r="I7" s="194"/>
    </row>
    <row r="8" spans="1:14" ht="28.2" thickBot="1" x14ac:dyDescent="0.35">
      <c r="A8" s="50" t="s">
        <v>13</v>
      </c>
      <c r="B8" s="2" t="s">
        <v>1</v>
      </c>
      <c r="C8" s="3" t="s">
        <v>2</v>
      </c>
      <c r="D8" s="3" t="s">
        <v>84</v>
      </c>
      <c r="E8" s="3" t="s">
        <v>85</v>
      </c>
      <c r="F8" s="4" t="s">
        <v>3</v>
      </c>
      <c r="G8" s="6" t="s">
        <v>4</v>
      </c>
      <c r="H8" s="7" t="s">
        <v>5</v>
      </c>
      <c r="I8" s="145" t="s">
        <v>24</v>
      </c>
      <c r="J8" s="146" t="s">
        <v>25</v>
      </c>
      <c r="K8" s="124" t="s">
        <v>43</v>
      </c>
      <c r="L8" s="147"/>
    </row>
    <row r="9" spans="1:14" x14ac:dyDescent="0.3">
      <c r="A9" s="68" t="s">
        <v>37</v>
      </c>
      <c r="B9" s="62"/>
      <c r="C9" s="112"/>
      <c r="D9" s="112"/>
      <c r="E9" s="112"/>
      <c r="F9" s="112"/>
      <c r="G9" s="112"/>
      <c r="H9" s="113"/>
      <c r="I9" s="148"/>
      <c r="J9" s="149"/>
      <c r="K9" s="150"/>
      <c r="L9" s="150"/>
    </row>
    <row r="10" spans="1:14" x14ac:dyDescent="0.3">
      <c r="A10" s="9" t="s">
        <v>38</v>
      </c>
      <c r="B10" s="10">
        <v>65</v>
      </c>
      <c r="C10" s="11"/>
      <c r="D10" s="11"/>
      <c r="E10" s="11"/>
      <c r="F10" s="12">
        <f>(C10+D10+E10)*+$B$27</f>
        <v>0</v>
      </c>
      <c r="G10" s="13">
        <f>SUM(C10:F10)</f>
        <v>0</v>
      </c>
      <c r="H10" s="14">
        <f>+G10*B10</f>
        <v>0</v>
      </c>
      <c r="I10" s="125">
        <f>H10*+$D$36</f>
        <v>0</v>
      </c>
      <c r="J10" s="151">
        <f t="shared" ref="J10:J12" si="0">H10-I10</f>
        <v>0</v>
      </c>
      <c r="K10" s="141" t="s">
        <v>43</v>
      </c>
      <c r="L10" s="126"/>
    </row>
    <row r="11" spans="1:14" x14ac:dyDescent="0.3">
      <c r="A11" s="9" t="s">
        <v>39</v>
      </c>
      <c r="B11" s="10">
        <v>26</v>
      </c>
      <c r="C11" s="11"/>
      <c r="D11" s="11"/>
      <c r="E11" s="11"/>
      <c r="F11" s="12">
        <f>(C11+D11+E11)*+$B$27</f>
        <v>0</v>
      </c>
      <c r="G11" s="13">
        <f>SUM(C11:F11)</f>
        <v>0</v>
      </c>
      <c r="H11" s="14">
        <f>+G11*B11</f>
        <v>0</v>
      </c>
      <c r="I11" s="125">
        <f>H11*+$C$36</f>
        <v>0</v>
      </c>
      <c r="J11" s="151">
        <f t="shared" si="0"/>
        <v>0</v>
      </c>
      <c r="K11" s="141" t="s">
        <v>43</v>
      </c>
      <c r="L11" s="126"/>
    </row>
    <row r="12" spans="1:14" x14ac:dyDescent="0.3">
      <c r="A12" s="9" t="s">
        <v>40</v>
      </c>
      <c r="B12" s="10">
        <v>31</v>
      </c>
      <c r="C12" s="11"/>
      <c r="D12" s="11"/>
      <c r="E12" s="11"/>
      <c r="F12" s="12">
        <f>(C12+D12+E12)*+$B$27</f>
        <v>0</v>
      </c>
      <c r="G12" s="13">
        <f>SUM(C12:F12)</f>
        <v>0</v>
      </c>
      <c r="H12" s="14">
        <f>+G12*B12</f>
        <v>0</v>
      </c>
      <c r="I12" s="125">
        <f>H12*+$C$36</f>
        <v>0</v>
      </c>
      <c r="J12" s="151">
        <f t="shared" si="0"/>
        <v>0</v>
      </c>
      <c r="K12" s="141" t="s">
        <v>43</v>
      </c>
      <c r="L12" s="126"/>
    </row>
    <row r="13" spans="1:14" x14ac:dyDescent="0.3">
      <c r="A13" s="9"/>
      <c r="B13" s="10"/>
      <c r="C13" s="10"/>
      <c r="D13" s="10"/>
      <c r="E13" s="10"/>
      <c r="F13" s="12"/>
      <c r="G13" s="13"/>
      <c r="H13" s="14"/>
      <c r="I13" s="125"/>
      <c r="J13" s="151"/>
      <c r="K13" s="141"/>
      <c r="L13" s="141"/>
    </row>
    <row r="14" spans="1:14" x14ac:dyDescent="0.3">
      <c r="A14" s="68" t="s">
        <v>41</v>
      </c>
      <c r="B14" s="62"/>
      <c r="C14" s="112"/>
      <c r="D14" s="112"/>
      <c r="E14" s="112"/>
      <c r="F14" s="112"/>
      <c r="G14" s="112"/>
      <c r="H14" s="113"/>
      <c r="I14" s="148"/>
      <c r="J14" s="149"/>
      <c r="K14" s="141"/>
      <c r="L14" s="141"/>
    </row>
    <row r="15" spans="1:14" x14ac:dyDescent="0.3">
      <c r="A15" s="9" t="s">
        <v>50</v>
      </c>
      <c r="B15" s="10">
        <v>325</v>
      </c>
      <c r="C15" s="11"/>
      <c r="D15" s="11"/>
      <c r="E15" s="11"/>
      <c r="F15" s="12">
        <f>(C15+D15+E15)*+$B$28</f>
        <v>0</v>
      </c>
      <c r="G15" s="13">
        <f>SUM(C15:F15)</f>
        <v>0</v>
      </c>
      <c r="H15" s="14">
        <f>+G15*B15</f>
        <v>0</v>
      </c>
      <c r="I15" s="125">
        <f>H15*+$D$37</f>
        <v>0</v>
      </c>
      <c r="J15" s="151">
        <f t="shared" ref="J15" si="1">H15-I15</f>
        <v>0</v>
      </c>
      <c r="K15" s="141" t="s">
        <v>43</v>
      </c>
      <c r="L15" s="126"/>
    </row>
    <row r="16" spans="1:14" x14ac:dyDescent="0.3">
      <c r="A16" s="9"/>
      <c r="B16" s="10"/>
      <c r="C16" s="12"/>
      <c r="D16" s="12"/>
      <c r="E16" s="12"/>
      <c r="F16" s="12"/>
      <c r="G16" s="13"/>
      <c r="H16" s="14"/>
      <c r="I16" s="125"/>
      <c r="J16" s="151"/>
      <c r="K16" s="141"/>
      <c r="L16" s="141"/>
    </row>
    <row r="17" spans="1:12" ht="27.6" x14ac:dyDescent="0.3">
      <c r="A17" s="158" t="s">
        <v>102</v>
      </c>
      <c r="B17" s="39"/>
      <c r="C17" s="12"/>
      <c r="D17" s="12"/>
      <c r="E17" s="12"/>
      <c r="F17" s="12"/>
      <c r="G17" s="12"/>
      <c r="H17" s="70"/>
      <c r="I17" s="12"/>
      <c r="J17" s="160"/>
      <c r="K17" s="141"/>
      <c r="L17" s="141"/>
    </row>
    <row r="18" spans="1:12" x14ac:dyDescent="0.3">
      <c r="A18" s="62" t="s">
        <v>101</v>
      </c>
      <c r="B18" s="39">
        <v>1</v>
      </c>
      <c r="C18" s="11"/>
      <c r="D18" s="11"/>
      <c r="E18" s="11"/>
      <c r="F18" s="12">
        <f>(C18+D18+E18)*+$B$29</f>
        <v>0</v>
      </c>
      <c r="G18" s="13">
        <f>SUM(C18:F18)</f>
        <v>0</v>
      </c>
      <c r="H18" s="14">
        <f>+G18*B18</f>
        <v>0</v>
      </c>
      <c r="I18" s="157">
        <f>H18*+$B$38</f>
        <v>0</v>
      </c>
      <c r="J18" s="151">
        <f t="shared" ref="J18" si="2">H18-I18</f>
        <v>0</v>
      </c>
      <c r="K18" s="141" t="s">
        <v>43</v>
      </c>
      <c r="L18" s="165"/>
    </row>
    <row r="19" spans="1:12" x14ac:dyDescent="0.3">
      <c r="A19" s="62"/>
      <c r="B19" s="39"/>
      <c r="C19" s="12"/>
      <c r="D19" s="12"/>
      <c r="E19" s="12"/>
      <c r="F19" s="12"/>
      <c r="G19" s="12"/>
      <c r="H19" s="70"/>
      <c r="I19" s="12"/>
      <c r="J19" s="159"/>
      <c r="K19" s="150"/>
      <c r="L19" s="150"/>
    </row>
    <row r="20" spans="1:12" x14ac:dyDescent="0.3">
      <c r="A20" s="158" t="s">
        <v>9</v>
      </c>
      <c r="B20" s="161"/>
      <c r="C20" s="161"/>
      <c r="D20" s="161"/>
      <c r="E20" s="161"/>
      <c r="F20" s="161"/>
      <c r="G20" s="161"/>
      <c r="H20" s="161"/>
      <c r="I20" s="141"/>
      <c r="J20" s="149"/>
      <c r="K20" s="141"/>
      <c r="L20" s="141"/>
    </row>
    <row r="21" spans="1:12" x14ac:dyDescent="0.3">
      <c r="A21" s="9" t="s">
        <v>86</v>
      </c>
      <c r="B21" s="10">
        <v>1</v>
      </c>
      <c r="C21" s="11"/>
      <c r="D21" s="12" t="s">
        <v>26</v>
      </c>
      <c r="E21" s="12" t="s">
        <v>26</v>
      </c>
      <c r="F21" s="12" t="s">
        <v>26</v>
      </c>
      <c r="G21" s="13">
        <f>SUM(C21:F21)</f>
        <v>0</v>
      </c>
      <c r="H21" s="14">
        <f>+G21*B21</f>
        <v>0</v>
      </c>
      <c r="I21" s="125" t="s">
        <v>26</v>
      </c>
      <c r="J21" s="151">
        <f>H21</f>
        <v>0</v>
      </c>
      <c r="K21" s="141"/>
      <c r="L21" s="141"/>
    </row>
    <row r="22" spans="1:12" x14ac:dyDescent="0.3">
      <c r="A22" s="63" t="s">
        <v>87</v>
      </c>
      <c r="B22" s="64">
        <v>1</v>
      </c>
      <c r="C22" s="11"/>
      <c r="D22" s="12" t="s">
        <v>26</v>
      </c>
      <c r="E22" s="12" t="s">
        <v>26</v>
      </c>
      <c r="F22" s="12" t="s">
        <v>26</v>
      </c>
      <c r="G22" s="13">
        <f>SUM(C22:F22)</f>
        <v>0</v>
      </c>
      <c r="H22" s="14">
        <f>+G22*B22</f>
        <v>0</v>
      </c>
      <c r="I22" s="125" t="s">
        <v>26</v>
      </c>
      <c r="J22" s="151">
        <f>H22</f>
        <v>0</v>
      </c>
      <c r="K22" s="141"/>
      <c r="L22" s="141"/>
    </row>
    <row r="23" spans="1:12" x14ac:dyDescent="0.3">
      <c r="A23" s="9" t="s">
        <v>93</v>
      </c>
      <c r="B23" s="39">
        <v>450</v>
      </c>
      <c r="C23" s="11"/>
      <c r="D23" s="12" t="s">
        <v>26</v>
      </c>
      <c r="E23" s="12" t="s">
        <v>26</v>
      </c>
      <c r="F23" s="12">
        <f>(C23)*+$B$30</f>
        <v>0</v>
      </c>
      <c r="G23" s="14">
        <f>+F23+C23</f>
        <v>0</v>
      </c>
      <c r="H23" s="122">
        <f>+G23*B23</f>
        <v>0</v>
      </c>
      <c r="I23" s="125">
        <f>H23*+$D$39</f>
        <v>0</v>
      </c>
      <c r="J23" s="151">
        <f>H23-I23</f>
        <v>0</v>
      </c>
      <c r="K23" s="141"/>
      <c r="L23" s="141"/>
    </row>
    <row r="24" spans="1:12" ht="15" thickBot="1" x14ac:dyDescent="0.35">
      <c r="A24" s="63"/>
      <c r="B24" s="64"/>
      <c r="C24" s="12"/>
      <c r="D24" s="12"/>
      <c r="E24" s="12"/>
      <c r="F24" s="12"/>
      <c r="G24" s="13"/>
      <c r="H24" s="121"/>
      <c r="I24" s="121"/>
      <c r="J24" s="121"/>
      <c r="K24" s="123"/>
      <c r="L24" s="123"/>
    </row>
    <row r="25" spans="1:12" ht="15" thickBot="1" x14ac:dyDescent="0.35">
      <c r="A25" s="16" t="s">
        <v>6</v>
      </c>
      <c r="B25" s="17"/>
      <c r="C25" s="18"/>
      <c r="D25" s="19"/>
      <c r="E25" s="18"/>
      <c r="F25" s="20"/>
      <c r="G25" s="152"/>
      <c r="H25" s="152">
        <f>SUM(H10,H11,H12,H15,H18,H21,H22,H23)</f>
        <v>0</v>
      </c>
      <c r="I25" s="152">
        <f>SUM(I23,I15,I18,I12,I11,I10)</f>
        <v>0</v>
      </c>
      <c r="J25" s="152">
        <f>SUM(J10,J11,J12,J15,J18,J21,J22,J23)</f>
        <v>0</v>
      </c>
      <c r="K25" s="152"/>
      <c r="L25" s="152"/>
    </row>
    <row r="26" spans="1:12" x14ac:dyDescent="0.3">
      <c r="A26" s="21" t="s">
        <v>0</v>
      </c>
      <c r="B26" s="22" t="s">
        <v>7</v>
      </c>
      <c r="C26" s="23"/>
      <c r="D26" s="23"/>
      <c r="E26" s="24"/>
      <c r="F26" s="144"/>
    </row>
    <row r="27" spans="1:12" x14ac:dyDescent="0.3">
      <c r="A27" s="27" t="s">
        <v>27</v>
      </c>
      <c r="B27" s="28"/>
      <c r="C27" s="23"/>
      <c r="D27" s="23"/>
      <c r="E27" s="24"/>
      <c r="F27" s="144"/>
    </row>
    <row r="28" spans="1:12" x14ac:dyDescent="0.3">
      <c r="A28" s="27" t="s">
        <v>42</v>
      </c>
      <c r="B28" s="28"/>
      <c r="C28" s="49"/>
      <c r="D28" s="49"/>
      <c r="E28" s="24"/>
      <c r="F28" s="144"/>
    </row>
    <row r="29" spans="1:12" x14ac:dyDescent="0.3">
      <c r="A29" s="162" t="s">
        <v>103</v>
      </c>
      <c r="B29" s="163"/>
      <c r="C29" s="49"/>
      <c r="D29" s="49"/>
      <c r="E29" s="24"/>
      <c r="F29" s="144"/>
    </row>
    <row r="30" spans="1:12" ht="15" thickBot="1" x14ac:dyDescent="0.35">
      <c r="A30" s="31" t="s">
        <v>9</v>
      </c>
      <c r="B30" s="32"/>
      <c r="C30" s="49"/>
      <c r="D30" s="49"/>
      <c r="E30" s="24"/>
      <c r="F30" s="144"/>
    </row>
    <row r="31" spans="1:12" x14ac:dyDescent="0.3">
      <c r="A31" s="86"/>
      <c r="B31" s="153"/>
      <c r="C31" s="154"/>
      <c r="D31" s="155"/>
      <c r="E31" s="24"/>
      <c r="F31" s="24"/>
    </row>
    <row r="32" spans="1:12" ht="15" thickBot="1" x14ac:dyDescent="0.35">
      <c r="A32" s="24"/>
      <c r="B32" s="24"/>
      <c r="C32" s="24"/>
      <c r="D32" s="23"/>
      <c r="E32" s="24"/>
      <c r="F32" s="24"/>
    </row>
    <row r="33" spans="1:7" x14ac:dyDescent="0.3">
      <c r="A33" s="21" t="s">
        <v>0</v>
      </c>
      <c r="B33" s="108" t="s">
        <v>83</v>
      </c>
      <c r="C33" s="73"/>
      <c r="D33" s="109"/>
      <c r="E33" s="24"/>
      <c r="F33" s="24"/>
    </row>
    <row r="34" spans="1:7" x14ac:dyDescent="0.3">
      <c r="A34" s="110"/>
      <c r="B34" s="79" t="s">
        <v>63</v>
      </c>
      <c r="C34" s="81" t="s">
        <v>64</v>
      </c>
      <c r="D34" s="111" t="s">
        <v>66</v>
      </c>
      <c r="E34" s="24"/>
      <c r="F34" s="24"/>
    </row>
    <row r="35" spans="1:7" x14ac:dyDescent="0.3">
      <c r="A35" s="110"/>
      <c r="B35" s="80" t="s">
        <v>52</v>
      </c>
      <c r="C35" s="81" t="s">
        <v>51</v>
      </c>
      <c r="D35" s="111" t="s">
        <v>53</v>
      </c>
      <c r="E35" s="156"/>
      <c r="F35" s="24"/>
    </row>
    <row r="36" spans="1:7" x14ac:dyDescent="0.3">
      <c r="A36" s="27" t="s">
        <v>27</v>
      </c>
      <c r="B36" s="77"/>
      <c r="C36" s="77"/>
      <c r="D36" s="28"/>
      <c r="E36" s="24"/>
      <c r="F36" s="24"/>
    </row>
    <row r="37" spans="1:7" x14ac:dyDescent="0.3">
      <c r="A37" s="27" t="s">
        <v>42</v>
      </c>
      <c r="B37" s="77"/>
      <c r="C37" s="77"/>
      <c r="D37" s="28"/>
      <c r="E37" s="24"/>
      <c r="F37" s="24"/>
    </row>
    <row r="38" spans="1:7" x14ac:dyDescent="0.3">
      <c r="A38" s="162" t="s">
        <v>104</v>
      </c>
      <c r="B38" s="164"/>
      <c r="C38" s="164"/>
      <c r="D38" s="163"/>
      <c r="E38" s="24"/>
      <c r="F38" s="24"/>
    </row>
    <row r="39" spans="1:7" ht="15" thickBot="1" x14ac:dyDescent="0.35">
      <c r="A39" s="31" t="s">
        <v>9</v>
      </c>
      <c r="B39" s="47"/>
      <c r="C39" s="47"/>
      <c r="D39" s="32"/>
    </row>
    <row r="41" spans="1:7" ht="21" x14ac:dyDescent="0.4">
      <c r="A41" s="140" t="s">
        <v>95</v>
      </c>
      <c r="B41" s="189"/>
      <c r="C41" s="189"/>
      <c r="D41" s="189"/>
      <c r="E41" s="189"/>
      <c r="F41" s="189"/>
      <c r="G41" s="189"/>
    </row>
    <row r="42" spans="1:7" x14ac:dyDescent="0.3">
      <c r="A42" s="141" t="s">
        <v>22</v>
      </c>
      <c r="B42" s="185"/>
      <c r="C42" s="185"/>
      <c r="D42" s="185"/>
      <c r="E42" s="185"/>
      <c r="F42" s="185"/>
      <c r="G42" s="185"/>
    </row>
    <row r="43" spans="1:7" x14ac:dyDescent="0.3">
      <c r="A43" s="141" t="s">
        <v>96</v>
      </c>
      <c r="B43" s="185"/>
      <c r="C43" s="185"/>
      <c r="D43" s="185"/>
      <c r="E43" s="185"/>
      <c r="F43" s="185"/>
      <c r="G43" s="185"/>
    </row>
    <row r="44" spans="1:7" x14ac:dyDescent="0.3">
      <c r="A44" s="142" t="s">
        <v>97</v>
      </c>
      <c r="B44" s="185"/>
      <c r="C44" s="185"/>
      <c r="D44" s="185"/>
      <c r="E44" s="185"/>
      <c r="F44" s="185"/>
      <c r="G44" s="185"/>
    </row>
    <row r="45" spans="1:7" x14ac:dyDescent="0.3">
      <c r="A45" s="142" t="s">
        <v>98</v>
      </c>
      <c r="B45" s="185"/>
      <c r="C45" s="185"/>
      <c r="D45" s="185"/>
      <c r="E45" s="185"/>
      <c r="F45" s="185"/>
      <c r="G45" s="185"/>
    </row>
    <row r="46" spans="1:7" x14ac:dyDescent="0.3">
      <c r="A46" s="143" t="s">
        <v>99</v>
      </c>
      <c r="B46" s="185"/>
      <c r="C46" s="185"/>
      <c r="D46" s="185"/>
      <c r="E46" s="185"/>
      <c r="F46" s="185"/>
      <c r="G46" s="185"/>
    </row>
    <row r="47" spans="1:7" x14ac:dyDescent="0.3">
      <c r="B47" s="185"/>
      <c r="C47" s="185"/>
      <c r="D47" s="185"/>
      <c r="E47" s="185"/>
      <c r="F47" s="185"/>
      <c r="G47" s="185"/>
    </row>
    <row r="48" spans="1:7" x14ac:dyDescent="0.3">
      <c r="B48" s="185"/>
      <c r="C48" s="185"/>
      <c r="D48" s="185"/>
      <c r="E48" s="185"/>
      <c r="F48" s="185"/>
      <c r="G48" s="185"/>
    </row>
    <row r="49" spans="2:7" x14ac:dyDescent="0.3">
      <c r="B49" s="185"/>
      <c r="C49" s="185"/>
      <c r="D49" s="185"/>
      <c r="E49" s="185"/>
      <c r="F49" s="185"/>
      <c r="G49" s="185"/>
    </row>
    <row r="50" spans="2:7" x14ac:dyDescent="0.3">
      <c r="B50" s="185"/>
      <c r="C50" s="185"/>
      <c r="D50" s="185"/>
      <c r="E50" s="185"/>
      <c r="F50" s="185"/>
      <c r="G50" s="185"/>
    </row>
    <row r="51" spans="2:7" x14ac:dyDescent="0.3">
      <c r="B51" s="185"/>
      <c r="C51" s="185"/>
      <c r="D51" s="185"/>
      <c r="E51" s="185"/>
      <c r="F51" s="185"/>
      <c r="G51" s="185"/>
    </row>
    <row r="52" spans="2:7" x14ac:dyDescent="0.3">
      <c r="B52" s="185"/>
      <c r="C52" s="185"/>
      <c r="D52" s="185"/>
      <c r="E52" s="185"/>
      <c r="F52" s="185"/>
      <c r="G52" s="185"/>
    </row>
  </sheetData>
  <sheetProtection algorithmName="SHA-512" hashValue="ZWJsm+IcCAPs9TCJ3iTENjJCCiRkUYB3h2temFR4Y6KDqTft91CS/UXNF/o77S+NFHsaveIlNvhBLRa5zhUtlg==" saltValue="KAIhXjv/hYJQCZbnx4mkxg==" spinCount="100000" sheet="1" objects="1" scenarios="1"/>
  <mergeCells count="12">
    <mergeCell ref="B46:G52"/>
    <mergeCell ref="B41:G41"/>
    <mergeCell ref="B42:G42"/>
    <mergeCell ref="B43:G43"/>
    <mergeCell ref="B44:G44"/>
    <mergeCell ref="B45:G45"/>
    <mergeCell ref="B1:M1"/>
    <mergeCell ref="A3:M3"/>
    <mergeCell ref="A6:H6"/>
    <mergeCell ref="A7:I7"/>
    <mergeCell ref="A4:H4"/>
    <mergeCell ref="A5:H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handleiding</vt:lpstr>
      <vt:lpstr>Perceel 1 Werkplekken</vt:lpstr>
      <vt:lpstr>Perceel 2 Presentatiemiddelen</vt:lpstr>
      <vt:lpstr>Perceel 3 Netwerkapparatuur</vt:lpstr>
    </vt:vector>
  </TitlesOfParts>
  <Company>Veiligheids- en Gezondheidsregio Gelderland-Midden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Pim Stoopendaal</dc:creator>
  <cp:lastModifiedBy>Doreen Hazeleger</cp:lastModifiedBy>
  <dcterms:created xsi:type="dcterms:W3CDTF">2017-05-24T09:38:13Z</dcterms:created>
  <dcterms:modified xsi:type="dcterms:W3CDTF">2017-09-11T10:53:12Z</dcterms:modified>
</cp:coreProperties>
</file>