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25" windowWidth="28380" windowHeight="12210"/>
  </bookViews>
  <sheets>
    <sheet name="Blad1" sheetId="1" r:id="rId1"/>
    <sheet name="Blad2" sheetId="2" r:id="rId2"/>
    <sheet name="Blad3" sheetId="3" r:id="rId3"/>
  </sheets>
  <definedNames>
    <definedName name="_xlnm.Print_Area" localSheetId="0">Blad1!$A$1:$E$45</definedName>
  </definedNames>
  <calcPr calcId="145621"/>
</workbook>
</file>

<file path=xl/calcChain.xml><?xml version="1.0" encoding="utf-8"?>
<calcChain xmlns="http://schemas.openxmlformats.org/spreadsheetml/2006/main">
  <c r="AC47" i="1" l="1"/>
  <c r="AD47" i="1"/>
  <c r="AE47" i="1"/>
  <c r="AF47" i="1"/>
  <c r="AG47" i="1"/>
  <c r="AH47" i="1"/>
  <c r="AI47" i="1"/>
  <c r="AJ47" i="1"/>
  <c r="Z47" i="1"/>
  <c r="AA47" i="1"/>
  <c r="BA47" i="1"/>
  <c r="AZ47" i="1"/>
  <c r="AY47" i="1"/>
  <c r="AI6" i="1"/>
  <c r="AJ6" i="1"/>
  <c r="AI8" i="1"/>
  <c r="AJ8" i="1"/>
  <c r="AI9" i="1"/>
  <c r="AJ9" i="1"/>
  <c r="AI10" i="1"/>
  <c r="AJ10" i="1"/>
  <c r="AI11" i="1"/>
  <c r="AJ11" i="1"/>
  <c r="AI12" i="1"/>
  <c r="AJ12" i="1"/>
  <c r="AI14" i="1"/>
  <c r="AJ14" i="1"/>
  <c r="AI15" i="1"/>
  <c r="AJ15" i="1"/>
  <c r="AI16" i="1"/>
  <c r="AJ16" i="1"/>
  <c r="AI17" i="1"/>
  <c r="AJ17" i="1"/>
  <c r="AI19" i="1"/>
  <c r="AJ19" i="1"/>
  <c r="AI20" i="1"/>
  <c r="AJ20" i="1"/>
  <c r="AI21" i="1"/>
  <c r="AJ21" i="1"/>
  <c r="AI22" i="1"/>
  <c r="AJ22" i="1"/>
  <c r="AI23" i="1"/>
  <c r="AJ23" i="1"/>
  <c r="AI24" i="1"/>
  <c r="AJ24" i="1"/>
  <c r="AI25" i="1"/>
  <c r="AJ25" i="1"/>
  <c r="AI26" i="1"/>
  <c r="AJ26" i="1"/>
  <c r="AI27" i="1"/>
  <c r="AJ27" i="1"/>
  <c r="AI28" i="1"/>
  <c r="AJ28" i="1"/>
  <c r="AI29" i="1"/>
  <c r="AJ29" i="1"/>
  <c r="AI30" i="1"/>
  <c r="AJ30" i="1"/>
  <c r="AI31" i="1"/>
  <c r="AJ31" i="1"/>
  <c r="AI32" i="1"/>
  <c r="AJ32" i="1"/>
  <c r="AI33" i="1"/>
  <c r="AJ33" i="1"/>
  <c r="AI35" i="1"/>
  <c r="AJ35" i="1"/>
  <c r="AI36" i="1"/>
  <c r="AJ36" i="1"/>
  <c r="AI37" i="1"/>
  <c r="AJ37" i="1"/>
  <c r="AI38" i="1"/>
  <c r="AJ38" i="1"/>
  <c r="AI39" i="1"/>
  <c r="AJ39" i="1"/>
  <c r="AI40" i="1"/>
  <c r="AJ40" i="1"/>
  <c r="AI41" i="1"/>
  <c r="AJ41" i="1"/>
  <c r="AI42" i="1"/>
  <c r="AJ42" i="1"/>
  <c r="AI43" i="1"/>
  <c r="AJ43" i="1"/>
  <c r="AI44" i="1"/>
  <c r="AJ44" i="1"/>
  <c r="AI45" i="1"/>
  <c r="AJ45" i="1"/>
  <c r="AJ5" i="1"/>
  <c r="AI5" i="1"/>
  <c r="AE45" i="1"/>
  <c r="AK45" i="1" s="1"/>
  <c r="AE44" i="1"/>
  <c r="AE43" i="1"/>
  <c r="AE42" i="1"/>
  <c r="AE41" i="1"/>
  <c r="AK41" i="1" s="1"/>
  <c r="AE40" i="1"/>
  <c r="AE39" i="1"/>
  <c r="AE38" i="1"/>
  <c r="AE37" i="1"/>
  <c r="AK37" i="1" s="1"/>
  <c r="AE36" i="1"/>
  <c r="AE35" i="1"/>
  <c r="AE33" i="1"/>
  <c r="AK33" i="1" s="1"/>
  <c r="AE32" i="1"/>
  <c r="AE31" i="1"/>
  <c r="AE30" i="1"/>
  <c r="AE29" i="1"/>
  <c r="AK29" i="1" s="1"/>
  <c r="AE28" i="1"/>
  <c r="AE27" i="1"/>
  <c r="AE26" i="1"/>
  <c r="AE25" i="1"/>
  <c r="AK25" i="1" s="1"/>
  <c r="AE24" i="1"/>
  <c r="AE23" i="1"/>
  <c r="AE22" i="1"/>
  <c r="AE21" i="1"/>
  <c r="AK21" i="1" s="1"/>
  <c r="AE20" i="1"/>
  <c r="AE19" i="1"/>
  <c r="AE17" i="1"/>
  <c r="AK17" i="1" s="1"/>
  <c r="AE16" i="1"/>
  <c r="AE15" i="1"/>
  <c r="AE14" i="1"/>
  <c r="AE12" i="1"/>
  <c r="AE11" i="1"/>
  <c r="AE10" i="1"/>
  <c r="AE9" i="1"/>
  <c r="AK9" i="1" s="1"/>
  <c r="AE8" i="1"/>
  <c r="AE6" i="1"/>
  <c r="AE5" i="1"/>
  <c r="AK5" i="1" s="1"/>
  <c r="AH45" i="1"/>
  <c r="AH44" i="1"/>
  <c r="AH43" i="1"/>
  <c r="AH42" i="1"/>
  <c r="AH41" i="1"/>
  <c r="AH40" i="1"/>
  <c r="AH39" i="1"/>
  <c r="AH38" i="1"/>
  <c r="AH37" i="1"/>
  <c r="AH36" i="1"/>
  <c r="AH35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7" i="1"/>
  <c r="AH16" i="1"/>
  <c r="AH15" i="1"/>
  <c r="AH14" i="1"/>
  <c r="AH12" i="1"/>
  <c r="AH11" i="1"/>
  <c r="AH10" i="1"/>
  <c r="AH9" i="1"/>
  <c r="AH8" i="1"/>
  <c r="AH6" i="1"/>
  <c r="AH5" i="1"/>
  <c r="AB6" i="1"/>
  <c r="AK6" i="1" s="1"/>
  <c r="AB8" i="1"/>
  <c r="AK8" i="1" s="1"/>
  <c r="AB9" i="1"/>
  <c r="AB10" i="1"/>
  <c r="AK10" i="1" s="1"/>
  <c r="AB11" i="1"/>
  <c r="AK11" i="1" s="1"/>
  <c r="AB12" i="1"/>
  <c r="AK12" i="1" s="1"/>
  <c r="AB14" i="1"/>
  <c r="AK14" i="1" s="1"/>
  <c r="AB15" i="1"/>
  <c r="AK15" i="1" s="1"/>
  <c r="AB16" i="1"/>
  <c r="AK16" i="1" s="1"/>
  <c r="AB17" i="1"/>
  <c r="AB19" i="1"/>
  <c r="AK19" i="1" s="1"/>
  <c r="AB20" i="1"/>
  <c r="AK20" i="1" s="1"/>
  <c r="AB21" i="1"/>
  <c r="AB22" i="1"/>
  <c r="AK22" i="1" s="1"/>
  <c r="AB23" i="1"/>
  <c r="AK23" i="1" s="1"/>
  <c r="AB24" i="1"/>
  <c r="AK24" i="1" s="1"/>
  <c r="AB25" i="1"/>
  <c r="AB26" i="1"/>
  <c r="AK26" i="1" s="1"/>
  <c r="AB27" i="1"/>
  <c r="AK27" i="1" s="1"/>
  <c r="AB28" i="1"/>
  <c r="AK28" i="1" s="1"/>
  <c r="AB29" i="1"/>
  <c r="AB30" i="1"/>
  <c r="AK30" i="1" s="1"/>
  <c r="AB31" i="1"/>
  <c r="AK31" i="1" s="1"/>
  <c r="AB32" i="1"/>
  <c r="AK32" i="1" s="1"/>
  <c r="AB33" i="1"/>
  <c r="AB35" i="1"/>
  <c r="AK35" i="1" s="1"/>
  <c r="AB36" i="1"/>
  <c r="AK36" i="1" s="1"/>
  <c r="AB37" i="1"/>
  <c r="AB38" i="1"/>
  <c r="AK38" i="1" s="1"/>
  <c r="AB39" i="1"/>
  <c r="AK39" i="1" s="1"/>
  <c r="AB40" i="1"/>
  <c r="AK40" i="1" s="1"/>
  <c r="AB41" i="1"/>
  <c r="AB42" i="1"/>
  <c r="AK42" i="1" s="1"/>
  <c r="AB43" i="1"/>
  <c r="AK43" i="1" s="1"/>
  <c r="AB44" i="1"/>
  <c r="AK44" i="1" s="1"/>
  <c r="AB45" i="1"/>
  <c r="AR48" i="1" l="1"/>
  <c r="BC13" i="1"/>
  <c r="BP13" i="1"/>
  <c r="BN13" i="1"/>
  <c r="BL13" i="1"/>
  <c r="BI13" i="1"/>
  <c r="BG13" i="1"/>
  <c r="BE13" i="1"/>
  <c r="BP8" i="1"/>
  <c r="BN8" i="1"/>
  <c r="BL8" i="1"/>
  <c r="BI8" i="1"/>
  <c r="BG8" i="1"/>
  <c r="BE8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BC43" i="1"/>
  <c r="BC44" i="1"/>
  <c r="BC45" i="1"/>
  <c r="BC6" i="1"/>
  <c r="BC7" i="1"/>
  <c r="BC8" i="1"/>
  <c r="BC9" i="1"/>
  <c r="BC10" i="1"/>
  <c r="BC11" i="1"/>
  <c r="BC12" i="1"/>
  <c r="BC14" i="1"/>
  <c r="BC5" i="1"/>
  <c r="L48" i="1"/>
  <c r="M48" i="1"/>
  <c r="N48" i="1"/>
  <c r="K48" i="1"/>
  <c r="CC48" i="1"/>
  <c r="CB48" i="1"/>
  <c r="CA48" i="1"/>
  <c r="BZ48" i="1"/>
  <c r="BY48" i="1"/>
  <c r="BX48" i="1"/>
  <c r="BW48" i="1"/>
  <c r="BV48" i="1"/>
  <c r="BU48" i="1"/>
  <c r="BT48" i="1"/>
  <c r="BS48" i="1"/>
  <c r="BR48" i="1"/>
  <c r="BP45" i="1"/>
  <c r="BN45" i="1"/>
  <c r="BL45" i="1"/>
  <c r="BP44" i="1"/>
  <c r="BN44" i="1"/>
  <c r="BL44" i="1"/>
  <c r="BP43" i="1"/>
  <c r="BN43" i="1"/>
  <c r="BL43" i="1"/>
  <c r="BP42" i="1"/>
  <c r="BN42" i="1"/>
  <c r="BL42" i="1"/>
  <c r="BP41" i="1"/>
  <c r="BN41" i="1"/>
  <c r="BL41" i="1"/>
  <c r="BP40" i="1"/>
  <c r="BN40" i="1"/>
  <c r="BL40" i="1"/>
  <c r="BP39" i="1"/>
  <c r="BN39" i="1"/>
  <c r="BL39" i="1"/>
  <c r="BP38" i="1"/>
  <c r="BN38" i="1"/>
  <c r="BL38" i="1"/>
  <c r="BP37" i="1"/>
  <c r="BN37" i="1"/>
  <c r="BL37" i="1"/>
  <c r="BP36" i="1"/>
  <c r="BN36" i="1"/>
  <c r="BL36" i="1"/>
  <c r="BP35" i="1"/>
  <c r="BN35" i="1"/>
  <c r="BL35" i="1"/>
  <c r="BP34" i="1"/>
  <c r="BN34" i="1"/>
  <c r="BL34" i="1"/>
  <c r="BP33" i="1"/>
  <c r="BN33" i="1"/>
  <c r="BL33" i="1"/>
  <c r="BP32" i="1"/>
  <c r="BN32" i="1"/>
  <c r="BL32" i="1"/>
  <c r="BP31" i="1"/>
  <c r="BN31" i="1"/>
  <c r="BL31" i="1"/>
  <c r="BP30" i="1"/>
  <c r="BN30" i="1"/>
  <c r="BL30" i="1"/>
  <c r="BP29" i="1"/>
  <c r="BN29" i="1"/>
  <c r="BL29" i="1"/>
  <c r="BP28" i="1"/>
  <c r="BN28" i="1"/>
  <c r="BL28" i="1"/>
  <c r="BP27" i="1"/>
  <c r="BN27" i="1"/>
  <c r="BL27" i="1"/>
  <c r="BP26" i="1"/>
  <c r="BN26" i="1"/>
  <c r="BL26" i="1"/>
  <c r="BP25" i="1"/>
  <c r="BN25" i="1"/>
  <c r="BL25" i="1"/>
  <c r="BP24" i="1"/>
  <c r="BN24" i="1"/>
  <c r="BL24" i="1"/>
  <c r="BP23" i="1"/>
  <c r="BN23" i="1"/>
  <c r="BL23" i="1"/>
  <c r="BP22" i="1"/>
  <c r="BN22" i="1"/>
  <c r="BL22" i="1"/>
  <c r="BP21" i="1"/>
  <c r="BN21" i="1"/>
  <c r="BL21" i="1"/>
  <c r="BP20" i="1"/>
  <c r="BN20" i="1"/>
  <c r="BL20" i="1"/>
  <c r="BP19" i="1"/>
  <c r="BN19" i="1"/>
  <c r="BL19" i="1"/>
  <c r="BP18" i="1"/>
  <c r="BN18" i="1"/>
  <c r="BL18" i="1"/>
  <c r="BP17" i="1"/>
  <c r="BN17" i="1"/>
  <c r="BL17" i="1"/>
  <c r="BP16" i="1"/>
  <c r="BN16" i="1"/>
  <c r="BL16" i="1"/>
  <c r="BP15" i="1"/>
  <c r="BN15" i="1"/>
  <c r="BL15" i="1"/>
  <c r="BP14" i="1"/>
  <c r="BN14" i="1"/>
  <c r="BL14" i="1"/>
  <c r="BP12" i="1"/>
  <c r="BN12" i="1"/>
  <c r="BL12" i="1"/>
  <c r="BP11" i="1"/>
  <c r="BN11" i="1"/>
  <c r="BL11" i="1"/>
  <c r="BP10" i="1"/>
  <c r="BN10" i="1"/>
  <c r="BL10" i="1"/>
  <c r="BP9" i="1"/>
  <c r="BN9" i="1"/>
  <c r="BL9" i="1"/>
  <c r="BP7" i="1"/>
  <c r="BN7" i="1"/>
  <c r="BL7" i="1"/>
  <c r="BP6" i="1"/>
  <c r="BN6" i="1"/>
  <c r="BL6" i="1"/>
  <c r="BP5" i="1"/>
  <c r="BN5" i="1"/>
  <c r="BL5" i="1"/>
  <c r="BI45" i="1"/>
  <c r="BI44" i="1"/>
  <c r="BI43" i="1"/>
  <c r="BI42" i="1"/>
  <c r="BI41" i="1"/>
  <c r="BI40" i="1"/>
  <c r="BI39" i="1"/>
  <c r="BI38" i="1"/>
  <c r="BI37" i="1"/>
  <c r="BI36" i="1"/>
  <c r="BI35" i="1"/>
  <c r="BI34" i="1"/>
  <c r="BI33" i="1"/>
  <c r="BI32" i="1"/>
  <c r="BI31" i="1"/>
  <c r="BI30" i="1"/>
  <c r="BI29" i="1"/>
  <c r="BI28" i="1"/>
  <c r="BI27" i="1"/>
  <c r="BI26" i="1"/>
  <c r="BI25" i="1"/>
  <c r="BI24" i="1"/>
  <c r="BI23" i="1"/>
  <c r="BI22" i="1"/>
  <c r="BI21" i="1"/>
  <c r="BI20" i="1"/>
  <c r="BI19" i="1"/>
  <c r="BI18" i="1"/>
  <c r="BI17" i="1"/>
  <c r="BI16" i="1"/>
  <c r="BI15" i="1"/>
  <c r="BG45" i="1"/>
  <c r="BG44" i="1"/>
  <c r="BG43" i="1"/>
  <c r="BG42" i="1"/>
  <c r="BG41" i="1"/>
  <c r="BG40" i="1"/>
  <c r="BG39" i="1"/>
  <c r="BG38" i="1"/>
  <c r="BG37" i="1"/>
  <c r="BG36" i="1"/>
  <c r="BG35" i="1"/>
  <c r="BG34" i="1"/>
  <c r="BG33" i="1"/>
  <c r="BG32" i="1"/>
  <c r="BG31" i="1"/>
  <c r="BG30" i="1"/>
  <c r="BG29" i="1"/>
  <c r="BG28" i="1"/>
  <c r="BG27" i="1"/>
  <c r="BG26" i="1"/>
  <c r="BG25" i="1"/>
  <c r="BG24" i="1"/>
  <c r="BG23" i="1"/>
  <c r="BG22" i="1"/>
  <c r="BG21" i="1"/>
  <c r="BG20" i="1"/>
  <c r="BG19" i="1"/>
  <c r="BG18" i="1"/>
  <c r="BG17" i="1"/>
  <c r="BG16" i="1"/>
  <c r="BG15" i="1"/>
  <c r="BE15" i="1"/>
  <c r="BE16" i="1"/>
  <c r="BE17" i="1"/>
  <c r="BE18" i="1"/>
  <c r="BE19" i="1"/>
  <c r="BE20" i="1"/>
  <c r="BE21" i="1"/>
  <c r="BE22" i="1"/>
  <c r="BE23" i="1"/>
  <c r="BE24" i="1"/>
  <c r="BE25" i="1"/>
  <c r="BE26" i="1"/>
  <c r="BE27" i="1"/>
  <c r="BE28" i="1"/>
  <c r="BE29" i="1"/>
  <c r="BE30" i="1"/>
  <c r="BE31" i="1"/>
  <c r="BE32" i="1"/>
  <c r="BE33" i="1"/>
  <c r="BE34" i="1"/>
  <c r="BE35" i="1"/>
  <c r="BE36" i="1"/>
  <c r="BE37" i="1"/>
  <c r="BE38" i="1"/>
  <c r="BE39" i="1"/>
  <c r="BE40" i="1"/>
  <c r="BE41" i="1"/>
  <c r="BE42" i="1"/>
  <c r="BE43" i="1"/>
  <c r="BE44" i="1"/>
  <c r="BE45" i="1"/>
  <c r="AP48" i="1"/>
  <c r="AP49" i="1"/>
  <c r="AS49" i="1"/>
  <c r="AT49" i="1"/>
  <c r="AU49" i="1"/>
  <c r="AR49" i="1"/>
  <c r="AU48" i="1"/>
  <c r="AT48" i="1"/>
  <c r="AS48" i="1"/>
  <c r="AB47" i="1"/>
  <c r="AK47" i="1"/>
  <c r="AX47" i="1"/>
  <c r="D48" i="1" l="1"/>
  <c r="E48" i="1"/>
  <c r="F48" i="1"/>
  <c r="H48" i="1"/>
  <c r="I48" i="1"/>
  <c r="O48" i="1"/>
  <c r="AN48" i="1"/>
  <c r="AO48" i="1"/>
  <c r="AW47" i="1"/>
  <c r="W47" i="1"/>
  <c r="U47" i="1"/>
  <c r="T47" i="1"/>
  <c r="R47" i="1"/>
  <c r="Q47" i="1"/>
</calcChain>
</file>

<file path=xl/sharedStrings.xml><?xml version="1.0" encoding="utf-8"?>
<sst xmlns="http://schemas.openxmlformats.org/spreadsheetml/2006/main" count="761" uniqueCount="119">
  <si>
    <t>Spaklerweg</t>
  </si>
  <si>
    <t>Strandvliet</t>
  </si>
  <si>
    <t>Bullewijk</t>
  </si>
  <si>
    <t>Holendrecht</t>
  </si>
  <si>
    <t>Gein</t>
  </si>
  <si>
    <t>Venserpolder</t>
  </si>
  <si>
    <t>Diemen Zuid</t>
  </si>
  <si>
    <t>Verrijn Stuart weg</t>
  </si>
  <si>
    <t>Kraaiennest</t>
  </si>
  <si>
    <t>Gaasperplas</t>
  </si>
  <si>
    <t>Amstelveenseweg</t>
  </si>
  <si>
    <t>Henk Sneevlietweg</t>
  </si>
  <si>
    <t xml:space="preserve">Heemstedestraat </t>
  </si>
  <si>
    <t>Lelylaan</t>
  </si>
  <si>
    <t>Postjesweg</t>
  </si>
  <si>
    <t>Jan van Galenstraat</t>
  </si>
  <si>
    <t>De Vlugtlaan</t>
  </si>
  <si>
    <t>Isolatorweg</t>
  </si>
  <si>
    <t>Noord</t>
  </si>
  <si>
    <t>Noorderpark</t>
  </si>
  <si>
    <t>Centraal Station</t>
  </si>
  <si>
    <t>Rokin</t>
  </si>
  <si>
    <t>Vijzelgracht</t>
  </si>
  <si>
    <t>De Pijp</t>
  </si>
  <si>
    <t>Europaplein</t>
  </si>
  <si>
    <t>Zuid</t>
  </si>
  <si>
    <t>Nieuwmarkt</t>
  </si>
  <si>
    <t>Waterlooplein</t>
  </si>
  <si>
    <t>Wibautstraat</t>
  </si>
  <si>
    <t>Weesperplein</t>
  </si>
  <si>
    <t>Amstel</t>
  </si>
  <si>
    <t>Duivendrecht</t>
  </si>
  <si>
    <t>Bijlmer Arena</t>
  </si>
  <si>
    <t>Reigersbos</t>
  </si>
  <si>
    <t>Ganzenhoef</t>
  </si>
  <si>
    <t>Amsterdam</t>
  </si>
  <si>
    <t>Station</t>
  </si>
  <si>
    <t>Sloterdijk</t>
  </si>
  <si>
    <t>x</t>
  </si>
  <si>
    <t>Gemeente</t>
  </si>
  <si>
    <t>Diemen</t>
  </si>
  <si>
    <t>Ouderamstel</t>
  </si>
  <si>
    <t>Overamstel</t>
  </si>
  <si>
    <t>Staton RAI</t>
  </si>
  <si>
    <t>Ondergornds</t>
  </si>
  <si>
    <t>Ligging</t>
  </si>
  <si>
    <t>Trein</t>
  </si>
  <si>
    <t>Metro</t>
  </si>
  <si>
    <t xml:space="preserve"> ja</t>
  </si>
  <si>
    <t>Bovengronds</t>
  </si>
  <si>
    <t>Perronvorm</t>
  </si>
  <si>
    <t>2 / 3</t>
  </si>
  <si>
    <t>Stelsel</t>
  </si>
  <si>
    <t>Ontsluiting van metro- station</t>
  </si>
  <si>
    <t>Totaal</t>
  </si>
  <si>
    <t>Gebruikers (in en uit)</t>
  </si>
  <si>
    <t>ja</t>
  </si>
  <si>
    <t>Perronkap bovengronds</t>
  </si>
  <si>
    <t>deels</t>
  </si>
  <si>
    <t>nee</t>
  </si>
  <si>
    <t>deels (komt er een grotere kap?)</t>
  </si>
  <si>
    <t>nee (komt er een kap?)</t>
  </si>
  <si>
    <t>#</t>
  </si>
  <si>
    <t>toegangen op maaiveld</t>
  </si>
  <si>
    <t>stijgpunten per perron</t>
  </si>
  <si>
    <t>Kantperron(s)</t>
  </si>
  <si>
    <t>Eilandperron(s)</t>
  </si>
  <si>
    <t>Hal gecombineerd met Prorail/NS (buiten contract)</t>
  </si>
  <si>
    <t>Perron gecombineerd met Prorail / NS(buiten reclamecontract)</t>
  </si>
  <si>
    <t>Abri's in huidig contract</t>
  </si>
  <si>
    <t>Windschermen in huidig contract</t>
  </si>
  <si>
    <t>In contract</t>
  </si>
  <si>
    <t>Op te nemen in reclamecontract (perron)</t>
  </si>
  <si>
    <t>Op te nemen in reclamecontract (hal)</t>
  </si>
  <si>
    <t>ja / deels</t>
  </si>
  <si>
    <t>spits</t>
  </si>
  <si>
    <t>overdag</t>
  </si>
  <si>
    <t>avond</t>
  </si>
  <si>
    <t># ritten per lijn</t>
  </si>
  <si>
    <t>interval per lijn</t>
  </si>
  <si>
    <t>Lijnen</t>
  </si>
  <si>
    <t>1 perron wel</t>
  </si>
  <si>
    <t>1 perron niet</t>
  </si>
  <si>
    <t>ja / nee / deels</t>
  </si>
  <si>
    <t>Frequentie in spits (2016)</t>
  </si>
  <si>
    <t>Frequentie in spits              (2018 - 2020)</t>
  </si>
  <si>
    <t>Wonen</t>
  </si>
  <si>
    <t>Werken</t>
  </si>
  <si>
    <t>Ziekenhuis</t>
  </si>
  <si>
    <t>Markt</t>
  </si>
  <si>
    <t>OV knooppunt</t>
  </si>
  <si>
    <t>Winkel</t>
  </si>
  <si>
    <t>Hotel / Camping</t>
  </si>
  <si>
    <t>Sportacomodatie</t>
  </si>
  <si>
    <t>Theater / Muziekzaal / Bioscoop</t>
  </si>
  <si>
    <t>Tentoonstelling- / Congres- / Vergadercentrum</t>
  </si>
  <si>
    <t>Universiteit / HBO / MBO / studentenhuisvesting</t>
  </si>
  <si>
    <t>Van der Madeweg</t>
  </si>
  <si>
    <t>Museum / Bezienswaardigheid</t>
  </si>
  <si>
    <t>Omgeving / Bezoekerspopulatie</t>
  </si>
  <si>
    <t>Gaasperplaslijn (53)</t>
  </si>
  <si>
    <t>Geinlijn (54)</t>
  </si>
  <si>
    <t>Noord/Zuidlijn (52)</t>
  </si>
  <si>
    <t>Ringlijn (50)</t>
  </si>
  <si>
    <t>Amstelveenlijn (51, tot 2020)</t>
  </si>
  <si>
    <t>Volgnummer</t>
  </si>
  <si>
    <t>Dagtotaal Realisatie (2015)</t>
  </si>
  <si>
    <t>Ochtendspits Prognose (2020)</t>
  </si>
  <si>
    <t>Middagspits Prognose (2020)</t>
  </si>
  <si>
    <t>Rest dag Prognose (2020)</t>
  </si>
  <si>
    <t>Dagtotaal Prognose (2020)</t>
  </si>
  <si>
    <t>Beschrijving Metronet</t>
  </si>
  <si>
    <t># In</t>
  </si>
  <si>
    <t xml:space="preserve"># Uit </t>
  </si>
  <si>
    <t># Gebruikers (In + Uit)</t>
  </si>
  <si>
    <t>Digitale borden in huidig contract</t>
  </si>
  <si>
    <t>Affichage borden in huidig contract</t>
  </si>
  <si>
    <t>In huidig contract</t>
  </si>
  <si>
    <t>Analoge rol borden in huidig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</si>
</sst>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* #,##0.00_-;_-* #,##0.00\-;_-* &quot;-&quot;??_-;_-@_-"/>
    <numFmt numFmtId="165" formatCode="_ * #,##0_ ;_ * \-#,##0_ ;_ * &quot;-&quot;??_ ;_ @_ "/>
  </numFmts>
  <fonts count="5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center" textRotation="90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2" borderId="5" xfId="0" applyFont="1" applyFill="1" applyBorder="1" applyAlignment="1">
      <alignment horizontal="center" textRotation="90" wrapText="1"/>
    </xf>
    <xf numFmtId="0" fontId="0" fillId="0" borderId="0" xfId="0" applyFill="1"/>
    <xf numFmtId="0" fontId="1" fillId="0" borderId="0" xfId="0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textRotation="90"/>
    </xf>
    <xf numFmtId="0" fontId="1" fillId="2" borderId="1" xfId="0" applyFont="1" applyFill="1" applyBorder="1" applyAlignment="1">
      <alignment horizontal="center"/>
    </xf>
    <xf numFmtId="2" fontId="1" fillId="0" borderId="1" xfId="0" quotePrefix="1" applyNumberFormat="1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Fill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 applyAlignment="1"/>
    <xf numFmtId="165" fontId="1" fillId="0" borderId="0" xfId="1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textRotation="90" wrapText="1"/>
    </xf>
    <xf numFmtId="0" fontId="1" fillId="0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textRotation="90" wrapText="1"/>
    </xf>
    <xf numFmtId="0" fontId="1" fillId="2" borderId="4" xfId="0" applyFont="1" applyFill="1" applyBorder="1" applyAlignment="1">
      <alignment horizontal="center" textRotation="90" wrapText="1"/>
    </xf>
    <xf numFmtId="0" fontId="0" fillId="0" borderId="0" xfId="0" applyFill="1" applyBorder="1"/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2" borderId="13" xfId="0" applyFont="1" applyFill="1" applyBorder="1" applyAlignment="1">
      <alignment horizontal="center" textRotation="90"/>
    </xf>
    <xf numFmtId="0" fontId="1" fillId="2" borderId="14" xfId="0" applyFont="1" applyFill="1" applyBorder="1" applyAlignment="1">
      <alignment horizontal="center" textRotation="90"/>
    </xf>
    <xf numFmtId="0" fontId="1" fillId="2" borderId="15" xfId="0" applyFont="1" applyFill="1" applyBorder="1" applyAlignment="1">
      <alignment horizontal="center" textRotation="90"/>
    </xf>
    <xf numFmtId="0" fontId="1" fillId="2" borderId="7" xfId="0" applyFont="1" applyFill="1" applyBorder="1" applyAlignment="1">
      <alignment horizontal="center" textRotation="90" wrapText="1"/>
    </xf>
    <xf numFmtId="0" fontId="1" fillId="2" borderId="11" xfId="0" applyFont="1" applyFill="1" applyBorder="1" applyAlignment="1">
      <alignment horizontal="center" textRotation="90" wrapText="1"/>
    </xf>
    <xf numFmtId="0" fontId="1" fillId="0" borderId="9" xfId="0" applyFont="1" applyBorder="1"/>
    <xf numFmtId="0" fontId="0" fillId="0" borderId="10" xfId="0" applyFill="1" applyBorder="1"/>
    <xf numFmtId="0" fontId="0" fillId="0" borderId="10" xfId="0" applyBorder="1"/>
    <xf numFmtId="0" fontId="0" fillId="0" borderId="9" xfId="0" applyFill="1" applyBorder="1"/>
    <xf numFmtId="0" fontId="0" fillId="0" borderId="9" xfId="0" applyBorder="1"/>
    <xf numFmtId="0" fontId="1" fillId="0" borderId="10" xfId="0" applyFont="1" applyBorder="1" applyAlignment="1">
      <alignment horizontal="center" vertical="center"/>
    </xf>
    <xf numFmtId="0" fontId="1" fillId="0" borderId="0" xfId="0" applyFont="1" applyBorder="1"/>
    <xf numFmtId="0" fontId="1" fillId="0" borderId="10" xfId="0" applyFont="1" applyBorder="1"/>
    <xf numFmtId="0" fontId="0" fillId="0" borderId="10" xfId="0" applyBorder="1" applyAlignment="1">
      <alignment wrapText="1"/>
    </xf>
    <xf numFmtId="0" fontId="1" fillId="0" borderId="7" xfId="0" applyFont="1" applyBorder="1"/>
    <xf numFmtId="0" fontId="1" fillId="0" borderId="8" xfId="0" applyFont="1" applyBorder="1"/>
    <xf numFmtId="0" fontId="1" fillId="0" borderId="11" xfId="0" applyFont="1" applyBorder="1"/>
    <xf numFmtId="165" fontId="1" fillId="0" borderId="9" xfId="1" applyNumberFormat="1" applyFont="1" applyBorder="1" applyAlignment="1">
      <alignment horizontal="center" vertical="center"/>
    </xf>
    <xf numFmtId="165" fontId="1" fillId="0" borderId="10" xfId="1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right" vertical="center"/>
    </xf>
    <xf numFmtId="0" fontId="0" fillId="0" borderId="13" xfId="0" applyFill="1" applyBorder="1"/>
    <xf numFmtId="0" fontId="0" fillId="0" borderId="14" xfId="0" applyBorder="1"/>
    <xf numFmtId="0" fontId="0" fillId="0" borderId="15" xfId="0" applyBorder="1"/>
    <xf numFmtId="0" fontId="0" fillId="0" borderId="7" xfId="0" applyFill="1" applyBorder="1"/>
    <xf numFmtId="0" fontId="0" fillId="0" borderId="8" xfId="0" applyBorder="1"/>
    <xf numFmtId="0" fontId="0" fillId="0" borderId="11" xfId="0" applyBorder="1"/>
    <xf numFmtId="0" fontId="0" fillId="0" borderId="13" xfId="0" applyBorder="1"/>
    <xf numFmtId="0" fontId="0" fillId="0" borderId="7" xfId="0" applyBorder="1"/>
    <xf numFmtId="0" fontId="1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right" vertical="center"/>
    </xf>
    <xf numFmtId="165" fontId="0" fillId="0" borderId="1" xfId="1" applyNumberFormat="1" applyFont="1" applyFill="1" applyBorder="1" applyAlignment="1">
      <alignment horizontal="right" vertical="center"/>
    </xf>
    <xf numFmtId="165" fontId="0" fillId="0" borderId="1" xfId="1" applyNumberFormat="1" applyFont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vertical="center"/>
    </xf>
  </cellXfs>
  <cellStyles count="8">
    <cellStyle name="Komma" xfId="1" builtinId="3"/>
    <cellStyle name="Komma 2" xfId="6"/>
    <cellStyle name="Procent 2" xfId="5"/>
    <cellStyle name="Procent 3" xfId="7"/>
    <cellStyle name="Standaard" xfId="0" builtinId="0"/>
    <cellStyle name="Standaard 2" xfId="2"/>
    <cellStyle name="Standaard 2 2" xfId="4"/>
    <cellStyle name="Standaard 3" xfId="3"/>
  </cellStyles>
  <dxfs count="0"/>
  <tableStyles count="0" defaultTableStyle="TableStyleMedium2" defaultPivotStyle="PivotStyleLight16"/>
  <colors>
    <mruColors>
      <color rgb="FFBFBFBF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55"/>
  <sheetViews>
    <sheetView tabSelected="1" workbookViewId="0">
      <pane xSplit="2" ySplit="4" topLeftCell="C41" activePane="bottomRight" state="frozen"/>
      <selection pane="topRight" activeCell="C1" sqref="C1"/>
      <selection pane="bottomLeft" activeCell="A4" sqref="A4"/>
      <selection pane="bottomRight" activeCell="AI48" sqref="AI48"/>
    </sheetView>
  </sheetViews>
  <sheetFormatPr defaultRowHeight="15" x14ac:dyDescent="0.25"/>
  <cols>
    <col min="1" max="1" width="3" style="4" bestFit="1" customWidth="1"/>
    <col min="2" max="2" width="19.5703125" style="4" customWidth="1"/>
    <col min="3" max="3" width="0.7109375" style="11" customWidth="1"/>
    <col min="4" max="4" width="3.7109375" style="4" bestFit="1" customWidth="1"/>
    <col min="5" max="5" width="3.7109375" bestFit="1" customWidth="1"/>
    <col min="6" max="6" width="3.7109375" style="4" bestFit="1" customWidth="1"/>
    <col min="7" max="7" width="0.7109375" style="11" customWidth="1"/>
    <col min="8" max="9" width="3.7109375" bestFit="1" customWidth="1"/>
    <col min="10" max="10" width="0.7109375" customWidth="1"/>
    <col min="11" max="15" width="3.7109375" style="4" bestFit="1" customWidth="1"/>
    <col min="16" max="16" width="0.7109375" style="11" customWidth="1"/>
    <col min="17" max="18" width="6.140625" customWidth="1"/>
    <col min="19" max="19" width="0.7109375" style="11" customWidth="1"/>
    <col min="20" max="21" width="3.7109375" bestFit="1" customWidth="1"/>
    <col min="22" max="22" width="0.7109375" style="11" customWidth="1"/>
    <col min="23" max="23" width="9.28515625" customWidth="1"/>
    <col min="24" max="25" width="9.28515625" style="17" customWidth="1"/>
    <col min="26" max="27" width="7.42578125" style="17" bestFit="1" customWidth="1"/>
    <col min="28" max="28" width="8.42578125" style="16" bestFit="1" customWidth="1"/>
    <col min="29" max="30" width="7.42578125" style="17" bestFit="1" customWidth="1"/>
    <col min="31" max="36" width="8.42578125" style="17" bestFit="1" customWidth="1"/>
    <col min="37" max="37" width="8.42578125" style="16" bestFit="1" customWidth="1"/>
    <col min="38" max="39" width="0.7109375" style="11" customWidth="1"/>
    <col min="40" max="41" width="3.7109375" bestFit="1" customWidth="1"/>
    <col min="42" max="42" width="13.85546875" style="25" customWidth="1"/>
    <col min="43" max="43" width="0.7109375" style="11" customWidth="1"/>
    <col min="44" max="44" width="9.140625" style="17" bestFit="1" customWidth="1"/>
    <col min="45" max="45" width="9.42578125" style="17" bestFit="1" customWidth="1"/>
    <col min="46" max="47" width="9.140625" style="17" bestFit="1" customWidth="1"/>
    <col min="48" max="48" width="0.7109375" style="11" customWidth="1"/>
    <col min="49" max="49" width="3.7109375" bestFit="1" customWidth="1"/>
    <col min="50" max="53" width="3.7109375" style="17" bestFit="1" customWidth="1"/>
    <col min="54" max="54" width="0.7109375" style="11" customWidth="1"/>
    <col min="55" max="55" width="3.28515625" style="11" customWidth="1"/>
    <col min="56" max="56" width="3.7109375" style="17" bestFit="1" customWidth="1"/>
    <col min="57" max="57" width="4" style="17" bestFit="1" customWidth="1"/>
    <col min="58" max="61" width="3.7109375" style="17" bestFit="1" customWidth="1"/>
    <col min="62" max="62" width="0.7109375" style="11" customWidth="1"/>
    <col min="63" max="63" width="3.7109375" style="17" bestFit="1" customWidth="1"/>
    <col min="64" max="64" width="4" style="17" bestFit="1" customWidth="1"/>
    <col min="65" max="67" width="3.7109375" style="17" bestFit="1" customWidth="1"/>
    <col min="68" max="68" width="4" style="17" bestFit="1" customWidth="1"/>
    <col min="69" max="69" width="0.7109375" style="11" customWidth="1"/>
    <col min="70" max="71" width="3.7109375" bestFit="1" customWidth="1"/>
    <col min="72" max="72" width="3.7109375" style="17" customWidth="1"/>
    <col min="73" max="74" width="3.7109375" bestFit="1" customWidth="1"/>
    <col min="75" max="80" width="3.7109375" style="17" customWidth="1"/>
    <col min="81" max="81" width="3.7109375" bestFit="1" customWidth="1"/>
    <col min="82" max="82" width="0.7109375" style="11" customWidth="1"/>
    <col min="83" max="83" width="19.5703125" style="4" customWidth="1"/>
    <col min="84" max="84" width="3" style="4" bestFit="1" customWidth="1"/>
  </cols>
  <sheetData>
    <row r="1" spans="1:89" x14ac:dyDescent="0.25">
      <c r="A1" s="2"/>
      <c r="B1" s="2"/>
      <c r="D1"/>
      <c r="F1"/>
      <c r="G1"/>
      <c r="K1" s="17"/>
      <c r="L1" s="17"/>
      <c r="M1" s="17"/>
      <c r="N1" s="17"/>
      <c r="O1"/>
      <c r="P1"/>
      <c r="S1"/>
      <c r="V1"/>
      <c r="AL1" s="17"/>
      <c r="AM1"/>
      <c r="AQ1" s="17"/>
      <c r="AV1" s="17"/>
      <c r="BB1"/>
      <c r="BC1" s="17"/>
      <c r="BJ1" s="17"/>
      <c r="BQ1" s="17"/>
      <c r="CD1" s="17"/>
      <c r="CE1" s="2"/>
      <c r="CF1" s="2"/>
    </row>
    <row r="2" spans="1:89" s="9" customFormat="1" ht="87.75" customHeight="1" x14ac:dyDescent="0.25">
      <c r="A2" s="80" t="s">
        <v>111</v>
      </c>
      <c r="B2" s="81"/>
      <c r="C2" s="12"/>
      <c r="D2" s="21" t="s">
        <v>39</v>
      </c>
      <c r="E2" s="23"/>
      <c r="F2" s="22"/>
      <c r="G2" s="12"/>
      <c r="H2" s="24" t="s">
        <v>52</v>
      </c>
      <c r="I2" s="24"/>
      <c r="K2" s="21"/>
      <c r="L2" s="23"/>
      <c r="M2" s="23"/>
      <c r="N2" s="23"/>
      <c r="O2" s="22"/>
      <c r="P2" s="12"/>
      <c r="Q2" s="24" t="s">
        <v>53</v>
      </c>
      <c r="R2" s="24"/>
      <c r="S2" s="12"/>
      <c r="T2" s="21" t="s">
        <v>50</v>
      </c>
      <c r="U2" s="22"/>
      <c r="V2" s="12"/>
      <c r="W2" s="21" t="s">
        <v>55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2"/>
      <c r="AL2" s="12"/>
      <c r="AM2" s="12"/>
      <c r="AN2" s="21" t="s">
        <v>45</v>
      </c>
      <c r="AO2" s="23"/>
      <c r="AP2" s="22"/>
      <c r="AQ2" s="12"/>
      <c r="AR2" s="20" t="s">
        <v>71</v>
      </c>
      <c r="AS2" s="20"/>
      <c r="AT2" s="20"/>
      <c r="AU2" s="20"/>
      <c r="AV2" s="12"/>
      <c r="AW2" s="31" t="s">
        <v>117</v>
      </c>
      <c r="AX2" s="34"/>
      <c r="AY2" s="34"/>
      <c r="AZ2" s="34"/>
      <c r="BA2" s="32"/>
      <c r="BB2" s="12"/>
      <c r="BC2" s="21" t="s">
        <v>84</v>
      </c>
      <c r="BD2" s="23"/>
      <c r="BE2" s="23"/>
      <c r="BF2" s="23"/>
      <c r="BG2" s="23"/>
      <c r="BH2" s="23"/>
      <c r="BI2" s="22"/>
      <c r="BJ2" s="12"/>
      <c r="BK2" s="21" t="s">
        <v>85</v>
      </c>
      <c r="BL2" s="23"/>
      <c r="BM2" s="23"/>
      <c r="BN2" s="23"/>
      <c r="BO2" s="23"/>
      <c r="BP2" s="22"/>
      <c r="BQ2" s="12"/>
      <c r="BR2" s="21" t="s">
        <v>99</v>
      </c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2"/>
      <c r="CD2" s="12"/>
      <c r="CE2" s="80" t="s">
        <v>111</v>
      </c>
      <c r="CF2" s="81"/>
    </row>
    <row r="3" spans="1:89" s="41" customFormat="1" ht="231" customHeight="1" x14ac:dyDescent="0.25">
      <c r="A3" s="82"/>
      <c r="B3" s="83"/>
      <c r="C3" s="40"/>
      <c r="D3" s="13" t="s">
        <v>35</v>
      </c>
      <c r="E3" s="13" t="s">
        <v>40</v>
      </c>
      <c r="F3" s="10" t="s">
        <v>41</v>
      </c>
      <c r="G3" s="40"/>
      <c r="H3" s="7" t="s">
        <v>47</v>
      </c>
      <c r="I3" s="7" t="s">
        <v>46</v>
      </c>
      <c r="J3" s="40"/>
      <c r="K3" s="6" t="s">
        <v>103</v>
      </c>
      <c r="L3" s="6" t="s">
        <v>104</v>
      </c>
      <c r="M3" s="6" t="s">
        <v>102</v>
      </c>
      <c r="N3" s="6" t="s">
        <v>100</v>
      </c>
      <c r="O3" s="6" t="s">
        <v>101</v>
      </c>
      <c r="P3" s="40"/>
      <c r="Q3" s="7" t="s">
        <v>63</v>
      </c>
      <c r="R3" s="7" t="s">
        <v>64</v>
      </c>
      <c r="S3" s="40"/>
      <c r="T3" s="7" t="s">
        <v>65</v>
      </c>
      <c r="U3" s="7" t="s">
        <v>66</v>
      </c>
      <c r="V3" s="40"/>
      <c r="W3" s="87" t="s">
        <v>106</v>
      </c>
      <c r="X3" s="88"/>
      <c r="Y3" s="89"/>
      <c r="Z3" s="87" t="s">
        <v>107</v>
      </c>
      <c r="AA3" s="88"/>
      <c r="AB3" s="89"/>
      <c r="AC3" s="87" t="s">
        <v>108</v>
      </c>
      <c r="AD3" s="88"/>
      <c r="AE3" s="89"/>
      <c r="AF3" s="87" t="s">
        <v>109</v>
      </c>
      <c r="AG3" s="88"/>
      <c r="AH3" s="89"/>
      <c r="AI3" s="87" t="s">
        <v>110</v>
      </c>
      <c r="AJ3" s="88"/>
      <c r="AK3" s="89"/>
      <c r="AL3" s="40"/>
      <c r="AM3" s="40"/>
      <c r="AN3" s="7" t="s">
        <v>44</v>
      </c>
      <c r="AO3" s="7" t="s">
        <v>49</v>
      </c>
      <c r="AP3" s="6" t="s">
        <v>57</v>
      </c>
      <c r="AQ3" s="40"/>
      <c r="AR3" s="6" t="s">
        <v>72</v>
      </c>
      <c r="AS3" s="6" t="s">
        <v>68</v>
      </c>
      <c r="AT3" s="6" t="s">
        <v>73</v>
      </c>
      <c r="AU3" s="6" t="s">
        <v>67</v>
      </c>
      <c r="AV3" s="40"/>
      <c r="AW3" s="6" t="s">
        <v>69</v>
      </c>
      <c r="AX3" s="6" t="s">
        <v>70</v>
      </c>
      <c r="AY3" s="6" t="s">
        <v>115</v>
      </c>
      <c r="AZ3" s="6" t="s">
        <v>118</v>
      </c>
      <c r="BA3" s="6" t="s">
        <v>116</v>
      </c>
      <c r="BB3" s="40"/>
      <c r="BC3" s="33" t="s">
        <v>80</v>
      </c>
      <c r="BD3" s="45" t="s">
        <v>75</v>
      </c>
      <c r="BE3" s="46"/>
      <c r="BF3" s="45" t="s">
        <v>76</v>
      </c>
      <c r="BG3" s="46"/>
      <c r="BH3" s="45" t="s">
        <v>77</v>
      </c>
      <c r="BI3" s="46"/>
      <c r="BJ3" s="40"/>
      <c r="BK3" s="35" t="s">
        <v>75</v>
      </c>
      <c r="BL3" s="36"/>
      <c r="BM3" s="35" t="s">
        <v>76</v>
      </c>
      <c r="BN3" s="36"/>
      <c r="BO3" s="35" t="s">
        <v>77</v>
      </c>
      <c r="BP3" s="36"/>
      <c r="BQ3" s="40"/>
      <c r="BR3" s="42" t="s">
        <v>86</v>
      </c>
      <c r="BS3" s="43" t="s">
        <v>87</v>
      </c>
      <c r="BT3" s="43" t="s">
        <v>91</v>
      </c>
      <c r="BU3" s="43" t="s">
        <v>96</v>
      </c>
      <c r="BV3" s="43" t="s">
        <v>88</v>
      </c>
      <c r="BW3" s="43" t="s">
        <v>92</v>
      </c>
      <c r="BX3" s="43" t="s">
        <v>95</v>
      </c>
      <c r="BY3" s="43" t="s">
        <v>98</v>
      </c>
      <c r="BZ3" s="43" t="s">
        <v>93</v>
      </c>
      <c r="CA3" s="43" t="s">
        <v>94</v>
      </c>
      <c r="CB3" s="43" t="s">
        <v>89</v>
      </c>
      <c r="CC3" s="44" t="s">
        <v>90</v>
      </c>
      <c r="CD3" s="40"/>
      <c r="CE3" s="82"/>
      <c r="CF3" s="83"/>
    </row>
    <row r="4" spans="1:89" s="29" customFormat="1" ht="83.25" customHeight="1" x14ac:dyDescent="0.25">
      <c r="A4" s="7" t="s">
        <v>105</v>
      </c>
      <c r="B4" s="14" t="s">
        <v>36</v>
      </c>
      <c r="C4" s="27"/>
      <c r="D4" s="14" t="s">
        <v>48</v>
      </c>
      <c r="E4" s="14" t="s">
        <v>48</v>
      </c>
      <c r="F4" s="14" t="s">
        <v>48</v>
      </c>
      <c r="G4" s="27"/>
      <c r="H4" s="14" t="s">
        <v>48</v>
      </c>
      <c r="I4" s="14" t="s">
        <v>48</v>
      </c>
      <c r="J4" s="27"/>
      <c r="K4" s="14" t="s">
        <v>48</v>
      </c>
      <c r="L4" s="14" t="s">
        <v>48</v>
      </c>
      <c r="M4" s="14" t="s">
        <v>48</v>
      </c>
      <c r="N4" s="14" t="s">
        <v>48</v>
      </c>
      <c r="O4" s="14" t="s">
        <v>48</v>
      </c>
      <c r="P4" s="27"/>
      <c r="Q4" s="14" t="s">
        <v>62</v>
      </c>
      <c r="R4" s="14" t="s">
        <v>62</v>
      </c>
      <c r="S4" s="27"/>
      <c r="T4" s="14" t="s">
        <v>62</v>
      </c>
      <c r="U4" s="14" t="s">
        <v>62</v>
      </c>
      <c r="V4" s="27"/>
      <c r="W4" s="6" t="s">
        <v>112</v>
      </c>
      <c r="X4" s="6" t="s">
        <v>113</v>
      </c>
      <c r="Y4" s="6" t="s">
        <v>114</v>
      </c>
      <c r="Z4" s="6" t="s">
        <v>112</v>
      </c>
      <c r="AA4" s="6" t="s">
        <v>113</v>
      </c>
      <c r="AB4" s="6" t="s">
        <v>114</v>
      </c>
      <c r="AC4" s="6" t="s">
        <v>112</v>
      </c>
      <c r="AD4" s="6" t="s">
        <v>113</v>
      </c>
      <c r="AE4" s="6" t="s">
        <v>114</v>
      </c>
      <c r="AF4" s="6" t="s">
        <v>112</v>
      </c>
      <c r="AG4" s="6" t="s">
        <v>113</v>
      </c>
      <c r="AH4" s="6" t="s">
        <v>114</v>
      </c>
      <c r="AI4" s="6" t="s">
        <v>112</v>
      </c>
      <c r="AJ4" s="6" t="s">
        <v>113</v>
      </c>
      <c r="AK4" s="6" t="s">
        <v>114</v>
      </c>
      <c r="AL4" s="27"/>
      <c r="AM4" s="27"/>
      <c r="AN4" s="14" t="s">
        <v>56</v>
      </c>
      <c r="AO4" s="14" t="s">
        <v>56</v>
      </c>
      <c r="AP4" s="28" t="s">
        <v>83</v>
      </c>
      <c r="AQ4" s="27"/>
      <c r="AR4" s="14" t="s">
        <v>74</v>
      </c>
      <c r="AS4" s="14" t="s">
        <v>74</v>
      </c>
      <c r="AT4" s="14" t="s">
        <v>74</v>
      </c>
      <c r="AU4" s="14" t="s">
        <v>74</v>
      </c>
      <c r="AV4" s="27"/>
      <c r="AW4" s="28" t="s">
        <v>62</v>
      </c>
      <c r="AX4" s="28" t="s">
        <v>62</v>
      </c>
      <c r="AY4" s="28" t="s">
        <v>62</v>
      </c>
      <c r="AZ4" s="28" t="s">
        <v>62</v>
      </c>
      <c r="BA4" s="28" t="s">
        <v>62</v>
      </c>
      <c r="BB4" s="27"/>
      <c r="BC4" s="28" t="s">
        <v>62</v>
      </c>
      <c r="BD4" s="6" t="s">
        <v>78</v>
      </c>
      <c r="BE4" s="6" t="s">
        <v>79</v>
      </c>
      <c r="BF4" s="6" t="s">
        <v>78</v>
      </c>
      <c r="BG4" s="6" t="s">
        <v>79</v>
      </c>
      <c r="BH4" s="6" t="s">
        <v>78</v>
      </c>
      <c r="BI4" s="6" t="s">
        <v>79</v>
      </c>
      <c r="BJ4" s="27"/>
      <c r="BK4" s="6" t="s">
        <v>78</v>
      </c>
      <c r="BL4" s="6" t="s">
        <v>79</v>
      </c>
      <c r="BM4" s="6" t="s">
        <v>78</v>
      </c>
      <c r="BN4" s="6" t="s">
        <v>79</v>
      </c>
      <c r="BO4" s="6" t="s">
        <v>78</v>
      </c>
      <c r="BP4" s="6" t="s">
        <v>79</v>
      </c>
      <c r="BQ4" s="27"/>
      <c r="BR4" s="14" t="s">
        <v>56</v>
      </c>
      <c r="BS4" s="14" t="s">
        <v>56</v>
      </c>
      <c r="BT4" s="14" t="s">
        <v>56</v>
      </c>
      <c r="BU4" s="14" t="s">
        <v>56</v>
      </c>
      <c r="BV4" s="14" t="s">
        <v>56</v>
      </c>
      <c r="BW4" s="14" t="s">
        <v>56</v>
      </c>
      <c r="BX4" s="14" t="s">
        <v>56</v>
      </c>
      <c r="BY4" s="14" t="s">
        <v>56</v>
      </c>
      <c r="BZ4" s="14" t="s">
        <v>56</v>
      </c>
      <c r="CA4" s="14" t="s">
        <v>56</v>
      </c>
      <c r="CB4" s="14" t="s">
        <v>56</v>
      </c>
      <c r="CC4" s="14" t="s">
        <v>56</v>
      </c>
      <c r="CD4" s="27"/>
      <c r="CE4" s="14" t="s">
        <v>36</v>
      </c>
      <c r="CF4" s="7" t="s">
        <v>105</v>
      </c>
    </row>
    <row r="5" spans="1:89" ht="26.25" customHeight="1" x14ac:dyDescent="0.25">
      <c r="A5" s="2">
        <v>1</v>
      </c>
      <c r="B5" s="2" t="s">
        <v>18</v>
      </c>
      <c r="D5" s="2" t="s">
        <v>38</v>
      </c>
      <c r="E5" s="2"/>
      <c r="F5" s="2"/>
      <c r="H5" s="2" t="s">
        <v>38</v>
      </c>
      <c r="I5" s="2"/>
      <c r="K5" s="2"/>
      <c r="L5" s="2"/>
      <c r="M5" s="2" t="s">
        <v>38</v>
      </c>
      <c r="N5" s="2"/>
      <c r="O5" s="2"/>
      <c r="Q5" s="2">
        <v>2</v>
      </c>
      <c r="R5" s="2">
        <v>3</v>
      </c>
      <c r="T5" s="2"/>
      <c r="U5" s="2">
        <v>1</v>
      </c>
      <c r="W5" s="2"/>
      <c r="X5" s="2"/>
      <c r="Y5" s="2"/>
      <c r="Z5" s="85">
        <v>3344.8213704079399</v>
      </c>
      <c r="AA5" s="85">
        <v>764.21021012961899</v>
      </c>
      <c r="AB5" s="85">
        <v>0</v>
      </c>
      <c r="AC5" s="85">
        <v>1406.7650270462</v>
      </c>
      <c r="AD5" s="85">
        <v>3328.3075990676898</v>
      </c>
      <c r="AE5" s="85">
        <f>SUM(AC5:AD5)</f>
        <v>4735.0726261138898</v>
      </c>
      <c r="AF5" s="85">
        <v>8197.15962266922</v>
      </c>
      <c r="AG5" s="85">
        <v>9106.26167345047</v>
      </c>
      <c r="AH5" s="85">
        <f>SUM(AF5:AG5)</f>
        <v>17303.42129611969</v>
      </c>
      <c r="AI5" s="86">
        <f>Z5+AC5+AF5</f>
        <v>12948.746020123359</v>
      </c>
      <c r="AJ5" s="86">
        <f t="shared" ref="AJ5" si="0">AA5+AD5+AG5</f>
        <v>13198.779482647778</v>
      </c>
      <c r="AK5" s="86">
        <f>AB5+AE5+AH5</f>
        <v>22038.493922233582</v>
      </c>
      <c r="AN5" s="2"/>
      <c r="AO5" s="2" t="s">
        <v>38</v>
      </c>
      <c r="AP5" s="19" t="s">
        <v>38</v>
      </c>
      <c r="AR5" s="2" t="s">
        <v>38</v>
      </c>
      <c r="AS5" s="2"/>
      <c r="AT5" s="2" t="s">
        <v>38</v>
      </c>
      <c r="AU5" s="2"/>
      <c r="AW5" s="2"/>
      <c r="AX5" s="2"/>
      <c r="AY5" s="2"/>
      <c r="AZ5" s="2"/>
      <c r="BA5" s="2"/>
      <c r="BC5" s="47">
        <f>COUNTIF(K5:O5,"x")</f>
        <v>1</v>
      </c>
      <c r="BD5" s="37"/>
      <c r="BE5" s="37"/>
      <c r="BF5" s="37"/>
      <c r="BG5" s="37"/>
      <c r="BH5" s="37"/>
      <c r="BI5" s="48"/>
      <c r="BK5" s="51">
        <v>12</v>
      </c>
      <c r="BL5" s="1">
        <f>60/BK5</f>
        <v>5</v>
      </c>
      <c r="BM5" s="1">
        <v>10</v>
      </c>
      <c r="BN5" s="1">
        <f>60/BM5</f>
        <v>6</v>
      </c>
      <c r="BO5" s="1">
        <v>8</v>
      </c>
      <c r="BP5" s="49">
        <f>60/BO5</f>
        <v>7.5</v>
      </c>
      <c r="BR5" s="2" t="s">
        <v>38</v>
      </c>
      <c r="BS5" s="2" t="s">
        <v>38</v>
      </c>
      <c r="BT5" s="2" t="s">
        <v>38</v>
      </c>
      <c r="BU5" s="2" t="s">
        <v>38</v>
      </c>
      <c r="BV5" s="2" t="s">
        <v>38</v>
      </c>
      <c r="BW5" s="2" t="s">
        <v>38</v>
      </c>
      <c r="BX5" s="2"/>
      <c r="BY5" s="2"/>
      <c r="BZ5" s="2"/>
      <c r="CA5" s="2" t="s">
        <v>38</v>
      </c>
      <c r="CB5" s="2" t="s">
        <v>38</v>
      </c>
      <c r="CC5" s="2" t="s">
        <v>38</v>
      </c>
      <c r="CE5" s="2" t="s">
        <v>18</v>
      </c>
      <c r="CF5" s="2">
        <v>1</v>
      </c>
    </row>
    <row r="6" spans="1:89" x14ac:dyDescent="0.25">
      <c r="A6" s="2">
        <v>2</v>
      </c>
      <c r="B6" s="2" t="s">
        <v>19</v>
      </c>
      <c r="D6" s="2" t="s">
        <v>38</v>
      </c>
      <c r="E6" s="2"/>
      <c r="F6" s="2"/>
      <c r="H6" s="2" t="s">
        <v>38</v>
      </c>
      <c r="I6" s="2"/>
      <c r="K6" s="2"/>
      <c r="L6" s="2"/>
      <c r="M6" s="2" t="s">
        <v>38</v>
      </c>
      <c r="N6" s="2"/>
      <c r="O6" s="2"/>
      <c r="Q6" s="2">
        <v>1</v>
      </c>
      <c r="R6" s="2">
        <v>1</v>
      </c>
      <c r="T6" s="2"/>
      <c r="U6" s="2">
        <v>1</v>
      </c>
      <c r="W6" s="2"/>
      <c r="X6" s="2"/>
      <c r="Y6" s="2"/>
      <c r="Z6" s="85">
        <v>2564.4266502261162</v>
      </c>
      <c r="AA6" s="85">
        <v>688.06587201356933</v>
      </c>
      <c r="AB6" s="85">
        <f t="shared" ref="AB6:AB45" si="1">SUM(Z6:AA6)</f>
        <v>3252.4925222396855</v>
      </c>
      <c r="AC6" s="85">
        <v>1137.081777244804</v>
      </c>
      <c r="AD6" s="85">
        <v>2356.9551726877735</v>
      </c>
      <c r="AE6" s="85">
        <f t="shared" ref="AE6:AE45" si="2">SUM(AC6:AD6)</f>
        <v>3494.0369499325775</v>
      </c>
      <c r="AF6" s="85">
        <v>6267.9587658196706</v>
      </c>
      <c r="AG6" s="85">
        <v>6960.3826840668935</v>
      </c>
      <c r="AH6" s="85">
        <f t="shared" ref="AH6:AH45" si="3">SUM(AF6:AG6)</f>
        <v>13228.341449886564</v>
      </c>
      <c r="AI6" s="86">
        <f t="shared" ref="AI6:AI45" si="4">Z6+AC6+AF6</f>
        <v>9969.4671932905912</v>
      </c>
      <c r="AJ6" s="86">
        <f t="shared" ref="AJ6:AJ45" si="5">AA6+AD6+AG6</f>
        <v>10005.403728768237</v>
      </c>
      <c r="AK6" s="86">
        <f t="shared" ref="AK6:AK45" si="6">AB6+AE6+AH6</f>
        <v>19974.870922058828</v>
      </c>
      <c r="AN6" s="2"/>
      <c r="AO6" s="2" t="s">
        <v>38</v>
      </c>
      <c r="AP6" s="19" t="s">
        <v>58</v>
      </c>
      <c r="AR6" s="2" t="s">
        <v>38</v>
      </c>
      <c r="AS6" s="2"/>
      <c r="AT6" s="2" t="s">
        <v>38</v>
      </c>
      <c r="AU6" s="2"/>
      <c r="AW6" s="2"/>
      <c r="AX6" s="2"/>
      <c r="AY6" s="2"/>
      <c r="AZ6" s="2"/>
      <c r="BA6" s="2"/>
      <c r="BC6" s="47">
        <f>COUNTIF(K6:O6,"x")</f>
        <v>1</v>
      </c>
      <c r="BD6" s="37"/>
      <c r="BE6" s="37"/>
      <c r="BF6" s="37"/>
      <c r="BG6" s="37"/>
      <c r="BH6" s="37"/>
      <c r="BI6" s="48"/>
      <c r="BK6" s="51">
        <v>12</v>
      </c>
      <c r="BL6" s="1">
        <f t="shared" ref="BL6" si="7">60/BK6</f>
        <v>5</v>
      </c>
      <c r="BM6" s="1">
        <v>10</v>
      </c>
      <c r="BN6" s="1">
        <f t="shared" ref="BN6" si="8">60/BM6</f>
        <v>6</v>
      </c>
      <c r="BO6" s="1">
        <v>8</v>
      </c>
      <c r="BP6" s="49">
        <f t="shared" ref="BP6:BP45" si="9">60/BO6</f>
        <v>7.5</v>
      </c>
      <c r="BR6" s="2" t="s">
        <v>38</v>
      </c>
      <c r="BS6" s="2"/>
      <c r="BT6" s="2"/>
      <c r="BU6" s="2"/>
      <c r="BV6" s="2"/>
      <c r="BW6" s="2" t="s">
        <v>38</v>
      </c>
      <c r="BX6" s="2"/>
      <c r="BY6" s="2"/>
      <c r="BZ6" s="2"/>
      <c r="CA6" s="2" t="s">
        <v>38</v>
      </c>
      <c r="CB6" s="2"/>
      <c r="CC6" s="2"/>
      <c r="CE6" s="2" t="s">
        <v>19</v>
      </c>
      <c r="CF6" s="2">
        <v>2</v>
      </c>
    </row>
    <row r="7" spans="1:89" ht="25.5" customHeight="1" x14ac:dyDescent="0.25">
      <c r="A7" s="38">
        <v>3</v>
      </c>
      <c r="B7" s="38" t="s">
        <v>20</v>
      </c>
      <c r="D7" s="38" t="s">
        <v>38</v>
      </c>
      <c r="E7" s="38"/>
      <c r="F7" s="38"/>
      <c r="H7" s="38" t="s">
        <v>38</v>
      </c>
      <c r="I7" s="38" t="s">
        <v>38</v>
      </c>
      <c r="K7" s="2"/>
      <c r="L7" s="2"/>
      <c r="M7" s="2" t="s">
        <v>38</v>
      </c>
      <c r="N7" s="2"/>
      <c r="O7" s="2"/>
      <c r="Q7" s="2">
        <v>2</v>
      </c>
      <c r="R7" s="2">
        <v>3</v>
      </c>
      <c r="T7" s="2">
        <v>2</v>
      </c>
      <c r="U7" s="2"/>
      <c r="W7" s="2"/>
      <c r="X7" s="2"/>
      <c r="Y7" s="2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N7" s="38" t="s">
        <v>38</v>
      </c>
      <c r="AO7" s="38"/>
      <c r="AP7" s="19"/>
      <c r="AR7" s="2" t="s">
        <v>38</v>
      </c>
      <c r="AS7" s="2"/>
      <c r="AT7" s="2" t="s">
        <v>38</v>
      </c>
      <c r="AU7" s="2"/>
      <c r="AW7" s="2"/>
      <c r="AX7" s="2"/>
      <c r="AY7" s="2"/>
      <c r="AZ7" s="2"/>
      <c r="BA7" s="2"/>
      <c r="BC7" s="47">
        <f>COUNTIF(K7:O7,"x")</f>
        <v>1</v>
      </c>
      <c r="BD7" s="37"/>
      <c r="BE7" s="37"/>
      <c r="BF7" s="37"/>
      <c r="BG7" s="37"/>
      <c r="BH7" s="37"/>
      <c r="BI7" s="48"/>
      <c r="BK7" s="51">
        <v>12</v>
      </c>
      <c r="BL7" s="1">
        <f t="shared" ref="BL7:BL8" si="10">60/BK7</f>
        <v>5</v>
      </c>
      <c r="BM7" s="1">
        <v>10</v>
      </c>
      <c r="BN7" s="1">
        <f t="shared" ref="BN7:BN8" si="11">60/BM7</f>
        <v>6</v>
      </c>
      <c r="BO7" s="1">
        <v>8</v>
      </c>
      <c r="BP7" s="49">
        <f t="shared" si="9"/>
        <v>7.5</v>
      </c>
      <c r="BR7" s="2"/>
      <c r="BS7" s="2" t="s">
        <v>38</v>
      </c>
      <c r="BT7" s="2" t="s">
        <v>38</v>
      </c>
      <c r="BU7" s="2"/>
      <c r="BV7" s="2"/>
      <c r="BW7" s="2" t="s">
        <v>38</v>
      </c>
      <c r="BX7" s="2" t="s">
        <v>38</v>
      </c>
      <c r="BY7" s="2" t="s">
        <v>38</v>
      </c>
      <c r="BZ7" s="2"/>
      <c r="CA7" s="2" t="s">
        <v>38</v>
      </c>
      <c r="CB7" s="2"/>
      <c r="CC7" s="2" t="s">
        <v>38</v>
      </c>
      <c r="CE7" s="38" t="s">
        <v>20</v>
      </c>
      <c r="CF7" s="38">
        <v>3</v>
      </c>
      <c r="CG7" s="17"/>
      <c r="CH7" s="17"/>
      <c r="CI7" s="17"/>
      <c r="CJ7" s="17"/>
      <c r="CK7" s="17"/>
    </row>
    <row r="8" spans="1:89" ht="25.5" customHeight="1" x14ac:dyDescent="0.25">
      <c r="A8" s="39"/>
      <c r="B8" s="39"/>
      <c r="D8" s="39"/>
      <c r="E8" s="39"/>
      <c r="F8" s="39"/>
      <c r="H8" s="39"/>
      <c r="I8" s="39"/>
      <c r="K8" s="2"/>
      <c r="L8" s="2" t="s">
        <v>38</v>
      </c>
      <c r="M8" s="2"/>
      <c r="N8" s="2" t="s">
        <v>38</v>
      </c>
      <c r="O8" s="2" t="s">
        <v>38</v>
      </c>
      <c r="Q8" s="2">
        <v>6</v>
      </c>
      <c r="R8" s="2">
        <v>2</v>
      </c>
      <c r="T8" s="2"/>
      <c r="U8" s="2">
        <v>1</v>
      </c>
      <c r="W8" s="91"/>
      <c r="X8" s="91"/>
      <c r="Y8" s="91"/>
      <c r="Z8" s="85">
        <v>6862.7475576400793</v>
      </c>
      <c r="AA8" s="85">
        <v>3017.5372028350798</v>
      </c>
      <c r="AB8" s="85">
        <f t="shared" si="1"/>
        <v>9880.2847604751587</v>
      </c>
      <c r="AC8" s="85">
        <v>3837.329988479612</v>
      </c>
      <c r="AD8" s="85">
        <v>6827.7442646026548</v>
      </c>
      <c r="AE8" s="85">
        <f t="shared" si="2"/>
        <v>10665.074253082266</v>
      </c>
      <c r="AF8" s="85">
        <v>17399.75201416016</v>
      </c>
      <c r="AG8" s="85">
        <v>17700.024211883538</v>
      </c>
      <c r="AH8" s="85">
        <f t="shared" si="3"/>
        <v>35099.776226043701</v>
      </c>
      <c r="AI8" s="86">
        <f t="shared" si="4"/>
        <v>28099.829560279853</v>
      </c>
      <c r="AJ8" s="86">
        <f t="shared" si="5"/>
        <v>27545.305679321275</v>
      </c>
      <c r="AK8" s="86">
        <f t="shared" si="6"/>
        <v>55645.135239601128</v>
      </c>
      <c r="AN8" s="39"/>
      <c r="AO8" s="39"/>
      <c r="AP8" s="19"/>
      <c r="AR8" s="2" t="s">
        <v>38</v>
      </c>
      <c r="AS8" s="2"/>
      <c r="AT8" s="2" t="s">
        <v>38</v>
      </c>
      <c r="AU8" s="2"/>
      <c r="AW8" s="2"/>
      <c r="AX8" s="2"/>
      <c r="AY8" s="2"/>
      <c r="AZ8" s="2"/>
      <c r="BA8" s="2"/>
      <c r="BC8" s="47">
        <f>COUNTIF(K8:O8,"x")</f>
        <v>3</v>
      </c>
      <c r="BD8" s="37">
        <v>8</v>
      </c>
      <c r="BE8" s="37">
        <f t="shared" ref="BE8" si="12">60/BD8</f>
        <v>7.5</v>
      </c>
      <c r="BF8" s="37">
        <v>6</v>
      </c>
      <c r="BG8" s="37">
        <f t="shared" ref="BG8" si="13">60/BF8</f>
        <v>10</v>
      </c>
      <c r="BH8" s="37">
        <v>4</v>
      </c>
      <c r="BI8" s="48">
        <f t="shared" ref="BI8" si="14">60/BH8</f>
        <v>15</v>
      </c>
      <c r="BK8" s="50">
        <v>8</v>
      </c>
      <c r="BL8" s="37">
        <f t="shared" si="10"/>
        <v>7.5</v>
      </c>
      <c r="BM8" s="37">
        <v>6</v>
      </c>
      <c r="BN8" s="37">
        <f t="shared" si="11"/>
        <v>10</v>
      </c>
      <c r="BO8" s="37">
        <v>4</v>
      </c>
      <c r="BP8" s="48">
        <f t="shared" si="9"/>
        <v>15</v>
      </c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E8" s="39"/>
      <c r="CF8" s="39"/>
      <c r="CG8" s="17"/>
    </row>
    <row r="9" spans="1:89" ht="30" customHeight="1" x14ac:dyDescent="0.25">
      <c r="A9" s="2">
        <v>4</v>
      </c>
      <c r="B9" s="2" t="s">
        <v>21</v>
      </c>
      <c r="D9" s="2" t="s">
        <v>38</v>
      </c>
      <c r="E9" s="2"/>
      <c r="F9" s="2"/>
      <c r="H9" s="2" t="s">
        <v>38</v>
      </c>
      <c r="I9" s="2"/>
      <c r="K9" s="2"/>
      <c r="L9" s="2"/>
      <c r="M9" s="2" t="s">
        <v>38</v>
      </c>
      <c r="N9" s="2"/>
      <c r="O9" s="2"/>
      <c r="Q9" s="2">
        <v>2</v>
      </c>
      <c r="R9" s="2">
        <v>2</v>
      </c>
      <c r="T9" s="2"/>
      <c r="U9" s="2">
        <v>1</v>
      </c>
      <c r="W9" s="2"/>
      <c r="X9" s="2"/>
      <c r="Y9" s="2"/>
      <c r="Z9" s="85">
        <v>535.43040287494705</v>
      </c>
      <c r="AA9" s="85">
        <v>2247.9941703081099</v>
      </c>
      <c r="AB9" s="85">
        <f t="shared" si="1"/>
        <v>2783.424573183057</v>
      </c>
      <c r="AC9" s="85">
        <v>2110.9527457952481</v>
      </c>
      <c r="AD9" s="85">
        <v>1711.9343208074549</v>
      </c>
      <c r="AE9" s="85">
        <f t="shared" si="2"/>
        <v>3822.8870666027033</v>
      </c>
      <c r="AF9" s="85">
        <v>6842.3529771491903</v>
      </c>
      <c r="AG9" s="85">
        <v>8452.20274674147</v>
      </c>
      <c r="AH9" s="85">
        <f t="shared" si="3"/>
        <v>15294.55572389066</v>
      </c>
      <c r="AI9" s="86">
        <f t="shared" si="4"/>
        <v>9488.7361258193851</v>
      </c>
      <c r="AJ9" s="86">
        <f t="shared" si="5"/>
        <v>12412.131237857035</v>
      </c>
      <c r="AK9" s="86">
        <f t="shared" si="6"/>
        <v>21900.867363676422</v>
      </c>
      <c r="AN9" s="2" t="s">
        <v>38</v>
      </c>
      <c r="AO9" s="2"/>
      <c r="AP9" s="19"/>
      <c r="AR9" s="2" t="s">
        <v>38</v>
      </c>
      <c r="AS9" s="2"/>
      <c r="AT9" s="2" t="s">
        <v>38</v>
      </c>
      <c r="AU9" s="2"/>
      <c r="AW9" s="2"/>
      <c r="AX9" s="2"/>
      <c r="AY9" s="2"/>
      <c r="AZ9" s="2"/>
      <c r="BA9" s="2"/>
      <c r="BC9" s="47">
        <f>COUNTIF(K9:O9,"x")</f>
        <v>1</v>
      </c>
      <c r="BD9" s="37"/>
      <c r="BE9" s="37"/>
      <c r="BF9" s="37"/>
      <c r="BG9" s="37"/>
      <c r="BH9" s="37"/>
      <c r="BI9" s="48"/>
      <c r="BJ9" s="37"/>
      <c r="BK9" s="51">
        <v>12</v>
      </c>
      <c r="BL9" s="1">
        <f t="shared" ref="BL9" si="15">60/BK9</f>
        <v>5</v>
      </c>
      <c r="BM9" s="1">
        <v>10</v>
      </c>
      <c r="BN9" s="1">
        <f t="shared" ref="BN9" si="16">60/BM9</f>
        <v>6</v>
      </c>
      <c r="BO9" s="37">
        <v>8</v>
      </c>
      <c r="BP9" s="49">
        <f t="shared" si="9"/>
        <v>7.5</v>
      </c>
      <c r="BR9" s="2"/>
      <c r="BS9" s="2" t="s">
        <v>38</v>
      </c>
      <c r="BT9" s="2" t="s">
        <v>38</v>
      </c>
      <c r="BU9" s="2"/>
      <c r="BV9" s="2"/>
      <c r="BW9" s="2" t="s">
        <v>38</v>
      </c>
      <c r="BX9" s="2"/>
      <c r="BY9" s="2" t="s">
        <v>38</v>
      </c>
      <c r="BZ9" s="2"/>
      <c r="CA9" s="2"/>
      <c r="CB9" s="2"/>
      <c r="CC9" s="2"/>
      <c r="CE9" s="2" t="s">
        <v>21</v>
      </c>
      <c r="CF9" s="2">
        <v>4</v>
      </c>
    </row>
    <row r="10" spans="1:89" ht="24.75" customHeight="1" x14ac:dyDescent="0.25">
      <c r="A10" s="2">
        <v>5</v>
      </c>
      <c r="B10" s="2" t="s">
        <v>22</v>
      </c>
      <c r="D10" s="2" t="s">
        <v>38</v>
      </c>
      <c r="E10" s="2"/>
      <c r="F10" s="2"/>
      <c r="H10" s="2" t="s">
        <v>38</v>
      </c>
      <c r="I10" s="2"/>
      <c r="K10" s="2"/>
      <c r="L10" s="2"/>
      <c r="M10" s="2" t="s">
        <v>38</v>
      </c>
      <c r="N10" s="2"/>
      <c r="O10" s="2"/>
      <c r="Q10" s="2">
        <v>3</v>
      </c>
      <c r="R10" s="2">
        <v>2</v>
      </c>
      <c r="T10" s="2"/>
      <c r="U10" s="2">
        <v>1</v>
      </c>
      <c r="W10" s="2"/>
      <c r="X10" s="2"/>
      <c r="Y10" s="2"/>
      <c r="Z10" s="85">
        <v>590.395656122594</v>
      </c>
      <c r="AA10" s="85">
        <v>1889.0734992164651</v>
      </c>
      <c r="AB10" s="85">
        <f t="shared" si="1"/>
        <v>2479.4691553390589</v>
      </c>
      <c r="AC10" s="85">
        <v>2418.5019649456362</v>
      </c>
      <c r="AD10" s="85">
        <v>1072.8849224041339</v>
      </c>
      <c r="AE10" s="85">
        <f t="shared" si="2"/>
        <v>3491.3868873497704</v>
      </c>
      <c r="AF10" s="85">
        <v>5890.1343017674499</v>
      </c>
      <c r="AG10" s="85">
        <v>5871.08004151355</v>
      </c>
      <c r="AH10" s="85">
        <f t="shared" si="3"/>
        <v>11761.214343281001</v>
      </c>
      <c r="AI10" s="86">
        <f t="shared" si="4"/>
        <v>8899.0319228356802</v>
      </c>
      <c r="AJ10" s="86">
        <f t="shared" si="5"/>
        <v>8833.0384631341494</v>
      </c>
      <c r="AK10" s="86">
        <f t="shared" si="6"/>
        <v>17732.07038596983</v>
      </c>
      <c r="AN10" s="2" t="s">
        <v>38</v>
      </c>
      <c r="AO10" s="2"/>
      <c r="AP10" s="19"/>
      <c r="AR10" s="2" t="s">
        <v>38</v>
      </c>
      <c r="AS10" s="2"/>
      <c r="AT10" s="2" t="s">
        <v>38</v>
      </c>
      <c r="AU10" s="2"/>
      <c r="AW10" s="2"/>
      <c r="AX10" s="2"/>
      <c r="AY10" s="2"/>
      <c r="AZ10" s="2"/>
      <c r="BA10" s="2"/>
      <c r="BC10" s="47">
        <f>COUNTIF(K10:O10,"x")</f>
        <v>1</v>
      </c>
      <c r="BD10" s="37"/>
      <c r="BE10" s="37"/>
      <c r="BF10" s="37"/>
      <c r="BG10" s="37"/>
      <c r="BH10" s="37"/>
      <c r="BI10" s="48"/>
      <c r="BJ10" s="37"/>
      <c r="BK10" s="51">
        <v>12</v>
      </c>
      <c r="BL10" s="1">
        <f t="shared" ref="BL10" si="17">60/BK10</f>
        <v>5</v>
      </c>
      <c r="BM10" s="1">
        <v>10</v>
      </c>
      <c r="BN10" s="1">
        <f t="shared" ref="BN10" si="18">60/BM10</f>
        <v>6</v>
      </c>
      <c r="BO10" s="37">
        <v>8</v>
      </c>
      <c r="BP10" s="49">
        <f t="shared" si="9"/>
        <v>7.5</v>
      </c>
      <c r="BR10" s="2" t="s">
        <v>38</v>
      </c>
      <c r="BS10" s="2" t="s">
        <v>38</v>
      </c>
      <c r="BT10" s="2" t="s">
        <v>38</v>
      </c>
      <c r="BU10" s="2"/>
      <c r="BV10" s="2"/>
      <c r="BW10" s="2" t="s">
        <v>38</v>
      </c>
      <c r="BX10" s="2"/>
      <c r="BY10" s="2" t="s">
        <v>38</v>
      </c>
      <c r="BZ10" s="2"/>
      <c r="CA10" s="2" t="s">
        <v>38</v>
      </c>
      <c r="CB10" s="2" t="s">
        <v>38</v>
      </c>
      <c r="CC10" s="2" t="s">
        <v>38</v>
      </c>
      <c r="CE10" s="2" t="s">
        <v>22</v>
      </c>
      <c r="CF10" s="2">
        <v>5</v>
      </c>
    </row>
    <row r="11" spans="1:89" ht="27" customHeight="1" x14ac:dyDescent="0.25">
      <c r="A11" s="2">
        <v>6</v>
      </c>
      <c r="B11" s="2" t="s">
        <v>23</v>
      </c>
      <c r="D11" s="2" t="s">
        <v>38</v>
      </c>
      <c r="E11" s="5"/>
      <c r="F11" s="2"/>
      <c r="H11" s="2" t="s">
        <v>38</v>
      </c>
      <c r="I11" s="2"/>
      <c r="K11" s="2"/>
      <c r="L11" s="2"/>
      <c r="M11" s="2" t="s">
        <v>38</v>
      </c>
      <c r="N11" s="2"/>
      <c r="O11" s="2"/>
      <c r="Q11" s="2">
        <v>2</v>
      </c>
      <c r="R11" s="2">
        <v>4</v>
      </c>
      <c r="T11" s="2">
        <v>2</v>
      </c>
      <c r="U11" s="2"/>
      <c r="W11" s="2"/>
      <c r="X11" s="2"/>
      <c r="Y11" s="2"/>
      <c r="Z11" s="85">
        <v>678.9628935181679</v>
      </c>
      <c r="AA11" s="85">
        <v>1605.6084881150359</v>
      </c>
      <c r="AB11" s="85">
        <f t="shared" si="1"/>
        <v>2284.5713816332036</v>
      </c>
      <c r="AC11" s="85">
        <v>1895.9236351687859</v>
      </c>
      <c r="AD11" s="85">
        <v>965.72982470583804</v>
      </c>
      <c r="AE11" s="85">
        <f t="shared" si="2"/>
        <v>2861.6534598746239</v>
      </c>
      <c r="AF11" s="85">
        <v>4545.1696758961298</v>
      </c>
      <c r="AG11" s="85">
        <v>4306.7465496754203</v>
      </c>
      <c r="AH11" s="85">
        <f t="shared" si="3"/>
        <v>8851.9162255715491</v>
      </c>
      <c r="AI11" s="86">
        <f t="shared" si="4"/>
        <v>7120.0562045830839</v>
      </c>
      <c r="AJ11" s="86">
        <f t="shared" si="5"/>
        <v>6878.0848624962946</v>
      </c>
      <c r="AK11" s="86">
        <f t="shared" si="6"/>
        <v>13998.141067079378</v>
      </c>
      <c r="AN11" s="2" t="s">
        <v>38</v>
      </c>
      <c r="AO11" s="2"/>
      <c r="AP11" s="19"/>
      <c r="AR11" s="2" t="s">
        <v>38</v>
      </c>
      <c r="AS11" s="2"/>
      <c r="AT11" s="2" t="s">
        <v>38</v>
      </c>
      <c r="AU11" s="2"/>
      <c r="AW11" s="2"/>
      <c r="AX11" s="2"/>
      <c r="AY11" s="2"/>
      <c r="AZ11" s="2"/>
      <c r="BA11" s="2"/>
      <c r="BC11" s="47">
        <f>COUNTIF(K11:O11,"x")</f>
        <v>1</v>
      </c>
      <c r="BD11" s="37"/>
      <c r="BE11" s="37"/>
      <c r="BF11" s="37"/>
      <c r="BG11" s="37"/>
      <c r="BH11" s="37"/>
      <c r="BI11" s="48"/>
      <c r="BJ11" s="37"/>
      <c r="BK11" s="51">
        <v>12</v>
      </c>
      <c r="BL11" s="1">
        <f t="shared" ref="BL11" si="19">60/BK11</f>
        <v>5</v>
      </c>
      <c r="BM11" s="1">
        <v>10</v>
      </c>
      <c r="BN11" s="1">
        <f t="shared" ref="BN11" si="20">60/BM11</f>
        <v>6</v>
      </c>
      <c r="BO11" s="37">
        <v>8</v>
      </c>
      <c r="BP11" s="49">
        <f t="shared" si="9"/>
        <v>7.5</v>
      </c>
      <c r="BR11" s="2" t="s">
        <v>38</v>
      </c>
      <c r="BS11" s="2"/>
      <c r="BT11" s="2" t="s">
        <v>38</v>
      </c>
      <c r="BU11" s="2"/>
      <c r="BV11" s="2"/>
      <c r="BW11" s="2" t="s">
        <v>38</v>
      </c>
      <c r="BX11" s="2"/>
      <c r="BY11" s="2" t="s">
        <v>38</v>
      </c>
      <c r="BZ11" s="2"/>
      <c r="CA11" s="2" t="s">
        <v>38</v>
      </c>
      <c r="CB11" s="2" t="s">
        <v>38</v>
      </c>
      <c r="CC11" s="2"/>
      <c r="CE11" s="2" t="s">
        <v>23</v>
      </c>
      <c r="CF11" s="2">
        <v>6</v>
      </c>
    </row>
    <row r="12" spans="1:89" ht="27" customHeight="1" x14ac:dyDescent="0.25">
      <c r="A12" s="2">
        <v>7</v>
      </c>
      <c r="B12" s="2" t="s">
        <v>24</v>
      </c>
      <c r="D12" s="2" t="s">
        <v>38</v>
      </c>
      <c r="E12" s="2"/>
      <c r="F12" s="2"/>
      <c r="H12" s="2" t="s">
        <v>38</v>
      </c>
      <c r="I12" s="2"/>
      <c r="K12" s="2"/>
      <c r="L12" s="2"/>
      <c r="M12" s="2" t="s">
        <v>38</v>
      </c>
      <c r="N12" s="2"/>
      <c r="O12" s="2"/>
      <c r="Q12" s="2">
        <v>2</v>
      </c>
      <c r="R12" s="2">
        <v>2</v>
      </c>
      <c r="T12" s="2">
        <v>2</v>
      </c>
      <c r="U12" s="2"/>
      <c r="W12" s="2"/>
      <c r="X12" s="2"/>
      <c r="Y12" s="2"/>
      <c r="Z12" s="85">
        <v>889.05657482147308</v>
      </c>
      <c r="AA12" s="85">
        <v>1351.4288440346709</v>
      </c>
      <c r="AB12" s="85">
        <f t="shared" si="1"/>
        <v>2240.485418856144</v>
      </c>
      <c r="AC12" s="85">
        <v>1711.525615692143</v>
      </c>
      <c r="AD12" s="85">
        <v>1172.5248523056512</v>
      </c>
      <c r="AE12" s="85">
        <f t="shared" si="2"/>
        <v>2884.0504679977939</v>
      </c>
      <c r="AF12" s="85">
        <v>6344.4320011138898</v>
      </c>
      <c r="AG12" s="85">
        <v>5656.8080081939697</v>
      </c>
      <c r="AH12" s="85">
        <f t="shared" si="3"/>
        <v>12001.24000930786</v>
      </c>
      <c r="AI12" s="86">
        <f t="shared" si="4"/>
        <v>8945.0141916275061</v>
      </c>
      <c r="AJ12" s="86">
        <f t="shared" si="5"/>
        <v>8180.7617045342922</v>
      </c>
      <c r="AK12" s="86">
        <f t="shared" si="6"/>
        <v>17125.775896161798</v>
      </c>
      <c r="AN12" s="2" t="s">
        <v>38</v>
      </c>
      <c r="AO12" s="2"/>
      <c r="AP12" s="19"/>
      <c r="AR12" s="2" t="s">
        <v>38</v>
      </c>
      <c r="AS12" s="2"/>
      <c r="AT12" s="2" t="s">
        <v>38</v>
      </c>
      <c r="AU12" s="2"/>
      <c r="AW12" s="2"/>
      <c r="AX12" s="2"/>
      <c r="AY12" s="2"/>
      <c r="AZ12" s="2"/>
      <c r="BA12" s="5"/>
      <c r="BC12" s="47">
        <f>COUNTIF(K12:O12,"x")</f>
        <v>1</v>
      </c>
      <c r="BD12" s="37"/>
      <c r="BE12" s="37"/>
      <c r="BF12" s="37"/>
      <c r="BG12" s="37"/>
      <c r="BH12" s="37"/>
      <c r="BI12" s="48"/>
      <c r="BJ12" s="37"/>
      <c r="BK12" s="51">
        <v>12</v>
      </c>
      <c r="BL12" s="1">
        <f t="shared" ref="BL12" si="21">60/BK12</f>
        <v>5</v>
      </c>
      <c r="BM12" s="1">
        <v>10</v>
      </c>
      <c r="BN12" s="1">
        <f t="shared" ref="BN12" si="22">60/BM12</f>
        <v>6</v>
      </c>
      <c r="BO12" s="37">
        <v>8</v>
      </c>
      <c r="BP12" s="49">
        <f t="shared" si="9"/>
        <v>7.5</v>
      </c>
      <c r="BR12" s="2" t="s">
        <v>38</v>
      </c>
      <c r="BS12" s="2" t="s">
        <v>38</v>
      </c>
      <c r="BT12" s="2"/>
      <c r="BU12" s="2" t="s">
        <v>38</v>
      </c>
      <c r="BV12" s="2"/>
      <c r="BW12" s="2" t="s">
        <v>38</v>
      </c>
      <c r="BX12" s="2" t="s">
        <v>38</v>
      </c>
      <c r="BY12" s="2"/>
      <c r="BZ12" s="2"/>
      <c r="CA12" s="2"/>
      <c r="CB12" s="2"/>
      <c r="CC12" s="2"/>
      <c r="CE12" s="2" t="s">
        <v>24</v>
      </c>
      <c r="CF12" s="2">
        <v>7</v>
      </c>
    </row>
    <row r="13" spans="1:89" s="17" customFormat="1" x14ac:dyDescent="0.25">
      <c r="A13" s="73"/>
      <c r="B13" s="38" t="s">
        <v>25</v>
      </c>
      <c r="C13" s="11"/>
      <c r="D13" s="38" t="s">
        <v>38</v>
      </c>
      <c r="E13" s="38"/>
      <c r="F13" s="38"/>
      <c r="G13" s="11"/>
      <c r="H13" s="38" t="s">
        <v>38</v>
      </c>
      <c r="I13" s="38" t="s">
        <v>38</v>
      </c>
      <c r="K13" s="2"/>
      <c r="L13" s="2"/>
      <c r="M13" s="2" t="s">
        <v>38</v>
      </c>
      <c r="N13" s="79"/>
      <c r="O13" s="79"/>
      <c r="P13" s="11"/>
      <c r="Q13" s="38">
        <v>2</v>
      </c>
      <c r="R13" s="38">
        <v>2</v>
      </c>
      <c r="S13" s="11"/>
      <c r="T13" s="38"/>
      <c r="U13" s="38">
        <v>2</v>
      </c>
      <c r="V13" s="11"/>
      <c r="W13" s="74"/>
      <c r="X13" s="74"/>
      <c r="Y13" s="7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11"/>
      <c r="AM13" s="11"/>
      <c r="AN13" s="38"/>
      <c r="AO13" s="38" t="s">
        <v>38</v>
      </c>
      <c r="AP13" s="19" t="s">
        <v>81</v>
      </c>
      <c r="AQ13" s="11"/>
      <c r="AR13" s="38" t="s">
        <v>38</v>
      </c>
      <c r="AS13" s="38"/>
      <c r="AT13" s="38" t="s">
        <v>58</v>
      </c>
      <c r="AU13" s="38" t="s">
        <v>58</v>
      </c>
      <c r="AV13" s="11"/>
      <c r="AW13" s="77"/>
      <c r="AX13" s="77"/>
      <c r="AY13" s="38"/>
      <c r="AZ13" s="77"/>
      <c r="BA13" s="77"/>
      <c r="BB13" s="11"/>
      <c r="BC13" s="47">
        <f>COUNTIF(K13:O13,"x")</f>
        <v>1</v>
      </c>
      <c r="BD13" s="37">
        <v>8</v>
      </c>
      <c r="BE13" s="37">
        <f t="shared" ref="BE13" si="23">60/BD13</f>
        <v>7.5</v>
      </c>
      <c r="BF13" s="37">
        <v>6</v>
      </c>
      <c r="BG13" s="37">
        <f t="shared" ref="BG13" si="24">60/BF13</f>
        <v>10</v>
      </c>
      <c r="BH13" s="37">
        <v>4</v>
      </c>
      <c r="BI13" s="48">
        <f t="shared" ref="BI13" si="25">60/BH13</f>
        <v>15</v>
      </c>
      <c r="BJ13" s="11"/>
      <c r="BK13" s="50">
        <v>8</v>
      </c>
      <c r="BL13" s="37">
        <f t="shared" ref="BL13" si="26">60/BK13</f>
        <v>7.5</v>
      </c>
      <c r="BM13" s="37">
        <v>6</v>
      </c>
      <c r="BN13" s="37">
        <f t="shared" ref="BN13:BN14" si="27">60/BM13</f>
        <v>10</v>
      </c>
      <c r="BO13" s="37">
        <v>4</v>
      </c>
      <c r="BP13" s="48">
        <f t="shared" si="9"/>
        <v>15</v>
      </c>
      <c r="BQ13" s="11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11"/>
      <c r="CE13" s="73"/>
      <c r="CF13" s="73"/>
    </row>
    <row r="14" spans="1:89" x14ac:dyDescent="0.25">
      <c r="A14" s="73">
        <v>8</v>
      </c>
      <c r="B14" s="76"/>
      <c r="D14" s="39"/>
      <c r="E14" s="39"/>
      <c r="F14" s="39"/>
      <c r="H14" s="39"/>
      <c r="I14" s="39"/>
      <c r="K14" s="2" t="s">
        <v>38</v>
      </c>
      <c r="L14" s="2" t="s">
        <v>38</v>
      </c>
      <c r="M14" s="2" t="s">
        <v>38</v>
      </c>
      <c r="N14" s="75"/>
      <c r="O14" s="75"/>
      <c r="Q14" s="39"/>
      <c r="R14" s="39"/>
      <c r="T14" s="39"/>
      <c r="U14" s="39"/>
      <c r="W14" s="94"/>
      <c r="X14" s="94"/>
      <c r="Y14" s="94"/>
      <c r="Z14" s="85">
        <v>9265.0538225173932</v>
      </c>
      <c r="AA14" s="85">
        <v>9361.269256591786</v>
      </c>
      <c r="AB14" s="85">
        <f t="shared" si="1"/>
        <v>18626.323079109177</v>
      </c>
      <c r="AC14" s="85">
        <v>9002.3174858093225</v>
      </c>
      <c r="AD14" s="85">
        <v>8952.6379222869818</v>
      </c>
      <c r="AE14" s="85">
        <f t="shared" si="2"/>
        <v>17954.955408096306</v>
      </c>
      <c r="AF14" s="85">
        <v>30346.264328002988</v>
      </c>
      <c r="AG14" s="85">
        <v>27324.271659851078</v>
      </c>
      <c r="AH14" s="85">
        <f t="shared" si="3"/>
        <v>57670.535987854062</v>
      </c>
      <c r="AI14" s="86">
        <f t="shared" si="4"/>
        <v>48613.635636329702</v>
      </c>
      <c r="AJ14" s="86">
        <f t="shared" si="5"/>
        <v>45638.178838729844</v>
      </c>
      <c r="AK14" s="86">
        <f t="shared" si="6"/>
        <v>94251.814475059538</v>
      </c>
      <c r="AN14" s="39"/>
      <c r="AO14" s="39"/>
      <c r="AP14" s="19" t="s">
        <v>82</v>
      </c>
      <c r="AR14" s="39"/>
      <c r="AS14" s="39"/>
      <c r="AT14" s="39"/>
      <c r="AU14" s="39"/>
      <c r="AW14" s="78"/>
      <c r="AX14" s="78"/>
      <c r="AY14" s="39"/>
      <c r="AZ14" s="78"/>
      <c r="BA14" s="78"/>
      <c r="BC14" s="47">
        <f>COUNTIF(K14:O14,"x")</f>
        <v>3</v>
      </c>
      <c r="BD14" s="37"/>
      <c r="BE14" s="37"/>
      <c r="BF14" s="37"/>
      <c r="BG14" s="37"/>
      <c r="BH14" s="37"/>
      <c r="BI14" s="48"/>
      <c r="BJ14" s="37"/>
      <c r="BK14" s="51">
        <v>12</v>
      </c>
      <c r="BL14" s="1">
        <f t="shared" ref="BL14" si="28">60/BK14</f>
        <v>5</v>
      </c>
      <c r="BM14" s="1">
        <v>10</v>
      </c>
      <c r="BN14" s="1">
        <f t="shared" si="27"/>
        <v>6</v>
      </c>
      <c r="BO14" s="37">
        <v>8</v>
      </c>
      <c r="BP14" s="49">
        <f t="shared" si="9"/>
        <v>7.5</v>
      </c>
      <c r="BR14" s="2" t="s">
        <v>38</v>
      </c>
      <c r="BS14" s="2" t="s">
        <v>38</v>
      </c>
      <c r="BT14" s="2" t="s">
        <v>38</v>
      </c>
      <c r="BU14" s="2" t="s">
        <v>38</v>
      </c>
      <c r="BV14" s="2" t="s">
        <v>38</v>
      </c>
      <c r="BW14" s="2" t="s">
        <v>38</v>
      </c>
      <c r="BX14" s="2" t="s">
        <v>38</v>
      </c>
      <c r="BY14" s="2"/>
      <c r="BZ14" s="2"/>
      <c r="CA14" s="2"/>
      <c r="CB14" s="2"/>
      <c r="CC14" s="2" t="s">
        <v>38</v>
      </c>
      <c r="CE14" s="73" t="s">
        <v>25</v>
      </c>
      <c r="CF14" s="73">
        <v>8</v>
      </c>
    </row>
    <row r="15" spans="1:89" ht="26.25" customHeight="1" x14ac:dyDescent="0.25">
      <c r="A15" s="2">
        <v>9</v>
      </c>
      <c r="B15" s="2" t="s">
        <v>26</v>
      </c>
      <c r="D15" s="2" t="s">
        <v>38</v>
      </c>
      <c r="E15" s="2"/>
      <c r="F15" s="2"/>
      <c r="H15" s="2" t="s">
        <v>38</v>
      </c>
      <c r="I15" s="2"/>
      <c r="K15" s="2"/>
      <c r="L15" s="2" t="s">
        <v>38</v>
      </c>
      <c r="M15" s="2"/>
      <c r="N15" s="2" t="s">
        <v>38</v>
      </c>
      <c r="O15" s="2" t="s">
        <v>38</v>
      </c>
      <c r="Q15" s="2">
        <v>3</v>
      </c>
      <c r="R15" s="2">
        <v>2</v>
      </c>
      <c r="T15" s="2"/>
      <c r="U15" s="2">
        <v>1</v>
      </c>
      <c r="W15" s="91"/>
      <c r="X15" s="91"/>
      <c r="Y15" s="91"/>
      <c r="Z15" s="85">
        <v>685.91354070970533</v>
      </c>
      <c r="AA15" s="85">
        <v>609.39799040171738</v>
      </c>
      <c r="AB15" s="85">
        <f t="shared" si="1"/>
        <v>1295.3115311114227</v>
      </c>
      <c r="AC15" s="85">
        <v>695.02673736226234</v>
      </c>
      <c r="AD15" s="85">
        <v>1036.5258083046649</v>
      </c>
      <c r="AE15" s="85">
        <f t="shared" si="2"/>
        <v>1731.5525456669272</v>
      </c>
      <c r="AF15" s="85">
        <v>2500.1242378270217</v>
      </c>
      <c r="AG15" s="85">
        <v>3516.6687328731659</v>
      </c>
      <c r="AH15" s="85">
        <f t="shared" si="3"/>
        <v>6016.7929707001877</v>
      </c>
      <c r="AI15" s="86">
        <f t="shared" si="4"/>
        <v>3881.0645158989892</v>
      </c>
      <c r="AJ15" s="86">
        <f t="shared" si="5"/>
        <v>5162.5925315795484</v>
      </c>
      <c r="AK15" s="86">
        <f t="shared" si="6"/>
        <v>9043.6570474785367</v>
      </c>
      <c r="AN15" s="2" t="s">
        <v>38</v>
      </c>
      <c r="AO15" s="2"/>
      <c r="AP15" s="19"/>
      <c r="AR15" s="2" t="s">
        <v>38</v>
      </c>
      <c r="AS15" s="2"/>
      <c r="AT15" s="2" t="s">
        <v>38</v>
      </c>
      <c r="AU15" s="2"/>
      <c r="AW15" s="2"/>
      <c r="AX15" s="2"/>
      <c r="AY15" s="90"/>
      <c r="AZ15" s="90"/>
      <c r="BA15" s="92"/>
      <c r="BC15" s="47">
        <f>COUNTIF(K15:O15,"x")</f>
        <v>3</v>
      </c>
      <c r="BD15" s="1">
        <v>8</v>
      </c>
      <c r="BE15" s="1">
        <f t="shared" ref="BE15:BG15" si="29">60/BD15</f>
        <v>7.5</v>
      </c>
      <c r="BF15" s="1">
        <v>6</v>
      </c>
      <c r="BG15" s="1">
        <f t="shared" si="29"/>
        <v>10</v>
      </c>
      <c r="BH15" s="37">
        <v>4</v>
      </c>
      <c r="BI15" s="49">
        <f t="shared" ref="BI15" si="30">60/BH15</f>
        <v>15</v>
      </c>
      <c r="BK15" s="51">
        <v>8</v>
      </c>
      <c r="BL15" s="1">
        <f t="shared" ref="BL15:BN15" si="31">60/BK15</f>
        <v>7.5</v>
      </c>
      <c r="BM15" s="1">
        <v>6</v>
      </c>
      <c r="BN15" s="1">
        <f t="shared" ref="BN15:BP15" si="32">60/BM15</f>
        <v>10</v>
      </c>
      <c r="BO15" s="37">
        <v>4</v>
      </c>
      <c r="BP15" s="49">
        <f t="shared" si="9"/>
        <v>15</v>
      </c>
      <c r="BR15" s="2" t="s">
        <v>38</v>
      </c>
      <c r="BS15" s="2"/>
      <c r="BT15" s="2" t="s">
        <v>38</v>
      </c>
      <c r="BU15" s="2"/>
      <c r="BV15" s="2"/>
      <c r="BW15" s="2" t="s">
        <v>38</v>
      </c>
      <c r="BX15" s="2"/>
      <c r="BY15" s="2" t="s">
        <v>38</v>
      </c>
      <c r="BZ15" s="2"/>
      <c r="CA15" s="2"/>
      <c r="CB15" s="2"/>
      <c r="CC15" s="2"/>
      <c r="CE15" s="2" t="s">
        <v>26</v>
      </c>
      <c r="CF15" s="2">
        <v>9</v>
      </c>
    </row>
    <row r="16" spans="1:89" ht="31.5" customHeight="1" x14ac:dyDescent="0.25">
      <c r="A16" s="2">
        <v>10</v>
      </c>
      <c r="B16" s="2" t="s">
        <v>27</v>
      </c>
      <c r="D16" s="2" t="s">
        <v>38</v>
      </c>
      <c r="E16" s="2"/>
      <c r="F16" s="2"/>
      <c r="H16" s="2" t="s">
        <v>38</v>
      </c>
      <c r="I16" s="2"/>
      <c r="K16" s="2"/>
      <c r="L16" s="2" t="s">
        <v>38</v>
      </c>
      <c r="M16" s="2"/>
      <c r="N16" s="2" t="s">
        <v>38</v>
      </c>
      <c r="O16" s="2" t="s">
        <v>38</v>
      </c>
      <c r="Q16" s="2">
        <v>3</v>
      </c>
      <c r="R16" s="2">
        <v>2</v>
      </c>
      <c r="T16" s="2"/>
      <c r="U16" s="2">
        <v>1</v>
      </c>
      <c r="W16" s="91"/>
      <c r="X16" s="91"/>
      <c r="Y16" s="91"/>
      <c r="Z16" s="85">
        <v>525.3372934106734</v>
      </c>
      <c r="AA16" s="85">
        <v>1030.4845757726582</v>
      </c>
      <c r="AB16" s="85">
        <f t="shared" si="1"/>
        <v>1555.8218691833317</v>
      </c>
      <c r="AC16" s="85">
        <v>1322.852308787405</v>
      </c>
      <c r="AD16" s="85">
        <v>750.84203866776113</v>
      </c>
      <c r="AE16" s="85">
        <f t="shared" si="2"/>
        <v>2073.6943474551663</v>
      </c>
      <c r="AF16" s="85">
        <v>3444.0362384151672</v>
      </c>
      <c r="AG16" s="85">
        <v>3650.438737615942</v>
      </c>
      <c r="AH16" s="85">
        <f t="shared" si="3"/>
        <v>7094.4749760311097</v>
      </c>
      <c r="AI16" s="86">
        <f t="shared" si="4"/>
        <v>5292.225840613246</v>
      </c>
      <c r="AJ16" s="86">
        <f t="shared" si="5"/>
        <v>5431.7653520563617</v>
      </c>
      <c r="AK16" s="86">
        <f t="shared" si="6"/>
        <v>10723.991192669608</v>
      </c>
      <c r="AN16" s="2" t="s">
        <v>38</v>
      </c>
      <c r="AO16" s="2"/>
      <c r="AP16" s="19"/>
      <c r="AR16" s="2" t="s">
        <v>38</v>
      </c>
      <c r="AS16" s="2"/>
      <c r="AT16" s="2" t="s">
        <v>38</v>
      </c>
      <c r="AU16" s="2"/>
      <c r="AW16" s="2"/>
      <c r="AX16" s="2"/>
      <c r="AY16" s="90"/>
      <c r="AZ16" s="90"/>
      <c r="BA16" s="92"/>
      <c r="BC16" s="47">
        <f>COUNTIF(K16:O16,"x")</f>
        <v>3</v>
      </c>
      <c r="BD16" s="1">
        <v>8</v>
      </c>
      <c r="BE16" s="1">
        <f t="shared" ref="BE16:BG16" si="33">60/BD16</f>
        <v>7.5</v>
      </c>
      <c r="BF16" s="1">
        <v>6</v>
      </c>
      <c r="BG16" s="1">
        <f t="shared" si="33"/>
        <v>10</v>
      </c>
      <c r="BH16" s="37">
        <v>4</v>
      </c>
      <c r="BI16" s="49">
        <f t="shared" ref="BI16" si="34">60/BH16</f>
        <v>15</v>
      </c>
      <c r="BK16" s="51">
        <v>8</v>
      </c>
      <c r="BL16" s="1">
        <f t="shared" ref="BL16:BN16" si="35">60/BK16</f>
        <v>7.5</v>
      </c>
      <c r="BM16" s="1">
        <v>6</v>
      </c>
      <c r="BN16" s="1">
        <f t="shared" ref="BN16:BP16" si="36">60/BM16</f>
        <v>10</v>
      </c>
      <c r="BO16" s="37">
        <v>4</v>
      </c>
      <c r="BP16" s="49">
        <f t="shared" si="9"/>
        <v>15</v>
      </c>
      <c r="BR16" s="2" t="s">
        <v>38</v>
      </c>
      <c r="BS16" s="2" t="s">
        <v>38</v>
      </c>
      <c r="BT16" s="2" t="s">
        <v>38</v>
      </c>
      <c r="BU16" s="2"/>
      <c r="BV16" s="2"/>
      <c r="BW16" s="2" t="s">
        <v>38</v>
      </c>
      <c r="BX16" s="2"/>
      <c r="BY16" s="2" t="s">
        <v>38</v>
      </c>
      <c r="BZ16" s="2"/>
      <c r="CA16" s="2"/>
      <c r="CB16" s="2" t="s">
        <v>38</v>
      </c>
      <c r="CC16" s="2"/>
      <c r="CE16" s="2" t="s">
        <v>27</v>
      </c>
      <c r="CF16" s="2">
        <v>10</v>
      </c>
    </row>
    <row r="17" spans="1:84" ht="27" customHeight="1" x14ac:dyDescent="0.25">
      <c r="A17" s="2">
        <v>11</v>
      </c>
      <c r="B17" s="2" t="s">
        <v>29</v>
      </c>
      <c r="D17" s="2" t="s">
        <v>38</v>
      </c>
      <c r="E17" s="2"/>
      <c r="F17" s="2"/>
      <c r="H17" s="2" t="s">
        <v>38</v>
      </c>
      <c r="I17" s="2"/>
      <c r="K17" s="2"/>
      <c r="L17" s="2" t="s">
        <v>38</v>
      </c>
      <c r="M17" s="2"/>
      <c r="N17" s="2" t="s">
        <v>38</v>
      </c>
      <c r="O17" s="2" t="s">
        <v>38</v>
      </c>
      <c r="Q17" s="2">
        <v>6</v>
      </c>
      <c r="R17" s="2">
        <v>4</v>
      </c>
      <c r="T17" s="2">
        <v>2</v>
      </c>
      <c r="U17" s="2"/>
      <c r="W17" s="91"/>
      <c r="X17" s="91"/>
      <c r="Y17" s="91"/>
      <c r="Z17" s="85">
        <v>1352.4498890718685</v>
      </c>
      <c r="AA17" s="85">
        <v>3841.6795038064629</v>
      </c>
      <c r="AB17" s="85">
        <f t="shared" si="1"/>
        <v>5194.1293928783316</v>
      </c>
      <c r="AC17" s="85">
        <v>3489.3924111878323</v>
      </c>
      <c r="AD17" s="85">
        <v>1875.626383737266</v>
      </c>
      <c r="AE17" s="85">
        <f t="shared" si="2"/>
        <v>5365.0187949250985</v>
      </c>
      <c r="AF17" s="85">
        <v>9049.3231249906294</v>
      </c>
      <c r="AG17" s="85">
        <v>9516.3857909299586</v>
      </c>
      <c r="AH17" s="85">
        <f t="shared" si="3"/>
        <v>18565.708915920586</v>
      </c>
      <c r="AI17" s="86">
        <f t="shared" si="4"/>
        <v>13891.16542525033</v>
      </c>
      <c r="AJ17" s="86">
        <f t="shared" si="5"/>
        <v>15233.691678473688</v>
      </c>
      <c r="AK17" s="86">
        <f t="shared" si="6"/>
        <v>29124.857103724018</v>
      </c>
      <c r="AN17" s="2" t="s">
        <v>38</v>
      </c>
      <c r="AO17" s="2"/>
      <c r="AP17" s="19"/>
      <c r="AR17" s="2" t="s">
        <v>38</v>
      </c>
      <c r="AS17" s="2"/>
      <c r="AT17" s="2" t="s">
        <v>38</v>
      </c>
      <c r="AU17" s="2"/>
      <c r="AW17" s="2"/>
      <c r="AX17" s="2"/>
      <c r="AY17" s="90"/>
      <c r="AZ17" s="90"/>
      <c r="BA17" s="92"/>
      <c r="BC17" s="47">
        <f>COUNTIF(K17:O17,"x")</f>
        <v>3</v>
      </c>
      <c r="BD17" s="1">
        <v>8</v>
      </c>
      <c r="BE17" s="1">
        <f t="shared" ref="BE17:BG17" si="37">60/BD17</f>
        <v>7.5</v>
      </c>
      <c r="BF17" s="1">
        <v>6</v>
      </c>
      <c r="BG17" s="1">
        <f t="shared" si="37"/>
        <v>10</v>
      </c>
      <c r="BH17" s="37">
        <v>4</v>
      </c>
      <c r="BI17" s="49">
        <f t="shared" ref="BI17" si="38">60/BH17</f>
        <v>15</v>
      </c>
      <c r="BK17" s="51">
        <v>8</v>
      </c>
      <c r="BL17" s="1">
        <f t="shared" ref="BL17:BN17" si="39">60/BK17</f>
        <v>7.5</v>
      </c>
      <c r="BM17" s="1">
        <v>6</v>
      </c>
      <c r="BN17" s="1">
        <f t="shared" ref="BN17:BP17" si="40">60/BM17</f>
        <v>10</v>
      </c>
      <c r="BO17" s="37">
        <v>4</v>
      </c>
      <c r="BP17" s="49">
        <f t="shared" si="9"/>
        <v>15</v>
      </c>
      <c r="BR17" s="2" t="s">
        <v>38</v>
      </c>
      <c r="BS17" s="2" t="s">
        <v>38</v>
      </c>
      <c r="BT17" s="2"/>
      <c r="BU17" s="2" t="s">
        <v>38</v>
      </c>
      <c r="BV17" s="2"/>
      <c r="BW17" s="2" t="s">
        <v>38</v>
      </c>
      <c r="BX17" s="2"/>
      <c r="BY17" s="2"/>
      <c r="BZ17" s="2"/>
      <c r="CA17" s="2" t="s">
        <v>38</v>
      </c>
      <c r="CB17" s="2"/>
      <c r="CC17" s="2" t="s">
        <v>38</v>
      </c>
      <c r="CE17" s="2" t="s">
        <v>29</v>
      </c>
      <c r="CF17" s="2">
        <v>11</v>
      </c>
    </row>
    <row r="18" spans="1:84" ht="29.25" customHeight="1" x14ac:dyDescent="0.25">
      <c r="A18" s="2">
        <v>12</v>
      </c>
      <c r="B18" s="2" t="s">
        <v>28</v>
      </c>
      <c r="D18" s="2" t="s">
        <v>38</v>
      </c>
      <c r="E18" s="2"/>
      <c r="F18" s="2"/>
      <c r="H18" s="2" t="s">
        <v>38</v>
      </c>
      <c r="I18" s="2"/>
      <c r="K18" s="2"/>
      <c r="L18" s="2" t="s">
        <v>38</v>
      </c>
      <c r="M18" s="2"/>
      <c r="N18" s="2" t="s">
        <v>38</v>
      </c>
      <c r="O18" s="2" t="s">
        <v>38</v>
      </c>
      <c r="Q18" s="2">
        <v>4</v>
      </c>
      <c r="R18" s="2">
        <v>2</v>
      </c>
      <c r="T18" s="2"/>
      <c r="U18" s="2">
        <v>1</v>
      </c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N18" s="2" t="s">
        <v>38</v>
      </c>
      <c r="AO18" s="2"/>
      <c r="AP18" s="19"/>
      <c r="AR18" s="2" t="s">
        <v>38</v>
      </c>
      <c r="AS18" s="2"/>
      <c r="AT18" s="2" t="s">
        <v>38</v>
      </c>
      <c r="AU18" s="2"/>
      <c r="AW18" s="2"/>
      <c r="AX18" s="2"/>
      <c r="AY18" s="90"/>
      <c r="AZ18" s="90"/>
      <c r="BA18" s="92"/>
      <c r="BC18" s="47">
        <f>COUNTIF(K18:O18,"x")</f>
        <v>3</v>
      </c>
      <c r="BD18" s="1">
        <v>8</v>
      </c>
      <c r="BE18" s="1">
        <f t="shared" ref="BE18:BG18" si="41">60/BD18</f>
        <v>7.5</v>
      </c>
      <c r="BF18" s="1">
        <v>6</v>
      </c>
      <c r="BG18" s="1">
        <f t="shared" si="41"/>
        <v>10</v>
      </c>
      <c r="BH18" s="37">
        <v>4</v>
      </c>
      <c r="BI18" s="49">
        <f t="shared" ref="BI18" si="42">60/BH18</f>
        <v>15</v>
      </c>
      <c r="BK18" s="51">
        <v>8</v>
      </c>
      <c r="BL18" s="1">
        <f t="shared" ref="BL18:BN18" si="43">60/BK18</f>
        <v>7.5</v>
      </c>
      <c r="BM18" s="1">
        <v>6</v>
      </c>
      <c r="BN18" s="1">
        <f t="shared" ref="BN18:BP18" si="44">60/BM18</f>
        <v>10</v>
      </c>
      <c r="BO18" s="37">
        <v>4</v>
      </c>
      <c r="BP18" s="49">
        <f t="shared" si="9"/>
        <v>15</v>
      </c>
      <c r="BR18" s="2" t="s">
        <v>38</v>
      </c>
      <c r="BS18" s="2" t="s">
        <v>38</v>
      </c>
      <c r="BT18" s="2"/>
      <c r="BU18" s="2" t="s">
        <v>38</v>
      </c>
      <c r="BV18" s="2" t="s">
        <v>38</v>
      </c>
      <c r="BW18" s="2"/>
      <c r="BX18" s="2"/>
      <c r="BY18" s="2"/>
      <c r="BZ18" s="2"/>
      <c r="CA18" s="2"/>
      <c r="CB18" s="2"/>
      <c r="CC18" s="2"/>
      <c r="CE18" s="2" t="s">
        <v>28</v>
      </c>
      <c r="CF18" s="2">
        <v>12</v>
      </c>
    </row>
    <row r="19" spans="1:84" ht="28.5" customHeight="1" x14ac:dyDescent="0.25">
      <c r="A19" s="2">
        <v>13</v>
      </c>
      <c r="B19" s="2" t="s">
        <v>30</v>
      </c>
      <c r="D19" s="2" t="s">
        <v>38</v>
      </c>
      <c r="E19" s="2"/>
      <c r="F19" s="2"/>
      <c r="H19" s="2" t="s">
        <v>38</v>
      </c>
      <c r="I19" s="2" t="s">
        <v>38</v>
      </c>
      <c r="K19" s="2"/>
      <c r="L19" s="2" t="s">
        <v>38</v>
      </c>
      <c r="M19" s="2"/>
      <c r="N19" s="2" t="s">
        <v>38</v>
      </c>
      <c r="O19" s="2" t="s">
        <v>38</v>
      </c>
      <c r="Q19" s="2">
        <v>2</v>
      </c>
      <c r="R19" s="15" t="s">
        <v>51</v>
      </c>
      <c r="T19" s="2"/>
      <c r="U19" s="2">
        <v>2</v>
      </c>
      <c r="W19" s="91"/>
      <c r="X19" s="91"/>
      <c r="Y19" s="91"/>
      <c r="Z19" s="85">
        <v>3144.6409185230759</v>
      </c>
      <c r="AA19" s="85">
        <v>2592.2815587967643</v>
      </c>
      <c r="AB19" s="85">
        <f t="shared" si="1"/>
        <v>5736.9224773198403</v>
      </c>
      <c r="AC19" s="85">
        <v>2569.3779744803878</v>
      </c>
      <c r="AD19" s="85">
        <v>3208.9250860214211</v>
      </c>
      <c r="AE19" s="85">
        <f t="shared" si="2"/>
        <v>5778.3030605018084</v>
      </c>
      <c r="AF19" s="85">
        <v>10110.31600534915</v>
      </c>
      <c r="AG19" s="85">
        <v>9305.9179950952403</v>
      </c>
      <c r="AH19" s="85">
        <f t="shared" si="3"/>
        <v>19416.23400044439</v>
      </c>
      <c r="AI19" s="86">
        <f t="shared" si="4"/>
        <v>15824.334898352614</v>
      </c>
      <c r="AJ19" s="86">
        <f t="shared" si="5"/>
        <v>15107.124639913425</v>
      </c>
      <c r="AK19" s="86">
        <f t="shared" si="6"/>
        <v>30931.459538266041</v>
      </c>
      <c r="AN19" s="2"/>
      <c r="AO19" s="2" t="s">
        <v>38</v>
      </c>
      <c r="AP19" s="19" t="s">
        <v>38</v>
      </c>
      <c r="AR19" s="2"/>
      <c r="AS19" s="2" t="s">
        <v>38</v>
      </c>
      <c r="AT19" s="2"/>
      <c r="AU19" s="2" t="s">
        <v>38</v>
      </c>
      <c r="AW19" s="2"/>
      <c r="AX19" s="2"/>
      <c r="AY19" s="79"/>
      <c r="AZ19" s="79"/>
      <c r="BA19" s="92"/>
      <c r="BC19" s="47">
        <f>COUNTIF(K19:O19,"x")</f>
        <v>3</v>
      </c>
      <c r="BD19" s="1">
        <v>8</v>
      </c>
      <c r="BE19" s="1">
        <f t="shared" ref="BE19:BG19" si="45">60/BD19</f>
        <v>7.5</v>
      </c>
      <c r="BF19" s="1">
        <v>6</v>
      </c>
      <c r="BG19" s="1">
        <f t="shared" si="45"/>
        <v>10</v>
      </c>
      <c r="BH19" s="37">
        <v>4</v>
      </c>
      <c r="BI19" s="49">
        <f t="shared" ref="BI19" si="46">60/BH19</f>
        <v>15</v>
      </c>
      <c r="BK19" s="51">
        <v>8</v>
      </c>
      <c r="BL19" s="1">
        <f t="shared" ref="BL19:BN19" si="47">60/BK19</f>
        <v>7.5</v>
      </c>
      <c r="BM19" s="1">
        <v>6</v>
      </c>
      <c r="BN19" s="1">
        <f t="shared" ref="BN19:BP19" si="48">60/BM19</f>
        <v>10</v>
      </c>
      <c r="BO19" s="37">
        <v>4</v>
      </c>
      <c r="BP19" s="49">
        <f t="shared" si="9"/>
        <v>15</v>
      </c>
      <c r="BR19" s="2" t="s">
        <v>38</v>
      </c>
      <c r="BS19" s="2" t="s">
        <v>38</v>
      </c>
      <c r="BT19" s="2"/>
      <c r="BU19" s="2" t="s">
        <v>38</v>
      </c>
      <c r="BV19" s="2"/>
      <c r="BW19" s="2" t="s">
        <v>38</v>
      </c>
      <c r="BX19" s="2"/>
      <c r="BY19" s="2"/>
      <c r="BZ19" s="2"/>
      <c r="CA19" s="2"/>
      <c r="CB19" s="2"/>
      <c r="CC19" s="2" t="s">
        <v>38</v>
      </c>
      <c r="CE19" s="2" t="s">
        <v>30</v>
      </c>
      <c r="CF19" s="2">
        <v>13</v>
      </c>
    </row>
    <row r="20" spans="1:84" ht="30" x14ac:dyDescent="0.25">
      <c r="A20" s="2">
        <v>14</v>
      </c>
      <c r="B20" s="2" t="s">
        <v>0</v>
      </c>
      <c r="D20" s="2" t="s">
        <v>38</v>
      </c>
      <c r="E20" s="2"/>
      <c r="F20" s="2"/>
      <c r="H20" s="2" t="s">
        <v>38</v>
      </c>
      <c r="I20" s="2"/>
      <c r="K20" s="2"/>
      <c r="L20" s="2" t="s">
        <v>38</v>
      </c>
      <c r="M20" s="2"/>
      <c r="N20" s="2" t="s">
        <v>38</v>
      </c>
      <c r="O20" s="2" t="s">
        <v>38</v>
      </c>
      <c r="Q20" s="2">
        <v>2</v>
      </c>
      <c r="R20" s="2">
        <v>2</v>
      </c>
      <c r="T20" s="2">
        <v>2</v>
      </c>
      <c r="U20" s="2"/>
      <c r="W20" s="91"/>
      <c r="X20" s="91"/>
      <c r="Y20" s="91"/>
      <c r="Z20" s="85">
        <v>448.04282997362986</v>
      </c>
      <c r="AA20" s="85">
        <v>1133.527970315889</v>
      </c>
      <c r="AB20" s="85">
        <f t="shared" si="1"/>
        <v>1581.570800289519</v>
      </c>
      <c r="AC20" s="85">
        <v>1158.8924181140651</v>
      </c>
      <c r="AD20" s="85">
        <v>500.14471428655094</v>
      </c>
      <c r="AE20" s="85">
        <f t="shared" si="2"/>
        <v>1659.037132400616</v>
      </c>
      <c r="AF20" s="85">
        <v>2839.0632945091929</v>
      </c>
      <c r="AG20" s="85">
        <v>2993.9879947613681</v>
      </c>
      <c r="AH20" s="85">
        <f t="shared" si="3"/>
        <v>5833.051289270561</v>
      </c>
      <c r="AI20" s="86">
        <f t="shared" si="4"/>
        <v>4445.998542596888</v>
      </c>
      <c r="AJ20" s="86">
        <f t="shared" si="5"/>
        <v>4627.6606793638075</v>
      </c>
      <c r="AK20" s="86">
        <f t="shared" si="6"/>
        <v>9073.6592219606955</v>
      </c>
      <c r="AN20" s="2"/>
      <c r="AO20" s="2" t="s">
        <v>38</v>
      </c>
      <c r="AP20" s="93" t="s">
        <v>61</v>
      </c>
      <c r="AR20" s="2" t="s">
        <v>38</v>
      </c>
      <c r="AS20" s="2"/>
      <c r="AT20" s="2" t="s">
        <v>38</v>
      </c>
      <c r="AU20" s="2"/>
      <c r="AW20" s="26"/>
      <c r="AX20" s="2"/>
      <c r="AY20" s="79"/>
      <c r="AZ20" s="90"/>
      <c r="BA20" s="90"/>
      <c r="BC20" s="47">
        <f>COUNTIF(K20:O20,"x")</f>
        <v>3</v>
      </c>
      <c r="BD20" s="1">
        <v>8</v>
      </c>
      <c r="BE20" s="1">
        <f t="shared" ref="BE20:BG20" si="49">60/BD20</f>
        <v>7.5</v>
      </c>
      <c r="BF20" s="1">
        <v>6</v>
      </c>
      <c r="BG20" s="1">
        <f t="shared" si="49"/>
        <v>10</v>
      </c>
      <c r="BH20" s="37">
        <v>4</v>
      </c>
      <c r="BI20" s="49">
        <f t="shared" ref="BI20" si="50">60/BH20</f>
        <v>15</v>
      </c>
      <c r="BK20" s="51">
        <v>8</v>
      </c>
      <c r="BL20" s="1">
        <f t="shared" ref="BL20:BN20" si="51">60/BK20</f>
        <v>7.5</v>
      </c>
      <c r="BM20" s="1">
        <v>6</v>
      </c>
      <c r="BN20" s="1">
        <f t="shared" ref="BN20:BP20" si="52">60/BM20</f>
        <v>10</v>
      </c>
      <c r="BO20" s="37">
        <v>4</v>
      </c>
      <c r="BP20" s="49">
        <f t="shared" si="9"/>
        <v>15</v>
      </c>
      <c r="BR20" s="2" t="s">
        <v>38</v>
      </c>
      <c r="BS20" s="2" t="s">
        <v>38</v>
      </c>
      <c r="BT20" s="2"/>
      <c r="BU20" s="2"/>
      <c r="BV20" s="2"/>
      <c r="BW20" s="2" t="s">
        <v>38</v>
      </c>
      <c r="BX20" s="2"/>
      <c r="BY20" s="2"/>
      <c r="BZ20" s="2"/>
      <c r="CA20" s="2"/>
      <c r="CB20" s="2"/>
      <c r="CC20" s="2"/>
      <c r="CE20" s="2" t="s">
        <v>0</v>
      </c>
      <c r="CF20" s="2">
        <v>14</v>
      </c>
    </row>
    <row r="21" spans="1:84" ht="45" x14ac:dyDescent="0.25">
      <c r="A21" s="2">
        <v>15</v>
      </c>
      <c r="B21" s="2" t="s">
        <v>97</v>
      </c>
      <c r="D21" s="2" t="s">
        <v>38</v>
      </c>
      <c r="E21" s="2"/>
      <c r="F21" s="5" t="s">
        <v>38</v>
      </c>
      <c r="H21" s="2" t="s">
        <v>38</v>
      </c>
      <c r="I21" s="2"/>
      <c r="K21" s="2"/>
      <c r="L21" s="2"/>
      <c r="M21" s="2"/>
      <c r="N21" s="2" t="s">
        <v>38</v>
      </c>
      <c r="O21" s="2" t="s">
        <v>38</v>
      </c>
      <c r="Q21" s="2">
        <v>1</v>
      </c>
      <c r="R21" s="2">
        <v>1</v>
      </c>
      <c r="T21" s="2">
        <v>2</v>
      </c>
      <c r="U21" s="2"/>
      <c r="W21" s="91"/>
      <c r="X21" s="91"/>
      <c r="Y21" s="91"/>
      <c r="Z21" s="85">
        <v>2596.164181907357</v>
      </c>
      <c r="AA21" s="85">
        <v>2670.1729307174674</v>
      </c>
      <c r="AB21" s="85">
        <f t="shared" si="1"/>
        <v>5266.3371126248239</v>
      </c>
      <c r="AC21" s="85">
        <v>2587.7551092226072</v>
      </c>
      <c r="AD21" s="85">
        <v>2553.1724514961252</v>
      </c>
      <c r="AE21" s="85">
        <f t="shared" si="2"/>
        <v>5140.9275607187319</v>
      </c>
      <c r="AF21" s="85">
        <v>8429.9050201177506</v>
      </c>
      <c r="AG21" s="85">
        <v>8559.3027744293213</v>
      </c>
      <c r="AH21" s="85">
        <f t="shared" si="3"/>
        <v>16989.207794547074</v>
      </c>
      <c r="AI21" s="86">
        <f t="shared" si="4"/>
        <v>13613.824311247714</v>
      </c>
      <c r="AJ21" s="86">
        <f t="shared" si="5"/>
        <v>13782.648156642914</v>
      </c>
      <c r="AK21" s="86">
        <f t="shared" si="6"/>
        <v>27396.472467890628</v>
      </c>
      <c r="AN21" s="2"/>
      <c r="AO21" s="2" t="s">
        <v>38</v>
      </c>
      <c r="AP21" s="93" t="s">
        <v>60</v>
      </c>
      <c r="AR21" s="2" t="s">
        <v>38</v>
      </c>
      <c r="AS21" s="2"/>
      <c r="AT21" s="2" t="s">
        <v>38</v>
      </c>
      <c r="AU21" s="2"/>
      <c r="AW21" s="26"/>
      <c r="AX21" s="26"/>
      <c r="AY21" s="79"/>
      <c r="AZ21" s="90"/>
      <c r="BA21" s="90"/>
      <c r="BC21" s="47">
        <f>COUNTIF(K21:O21,"x")</f>
        <v>2</v>
      </c>
      <c r="BD21" s="1">
        <v>8</v>
      </c>
      <c r="BE21" s="1">
        <f t="shared" ref="BE21:BG21" si="53">60/BD21</f>
        <v>7.5</v>
      </c>
      <c r="BF21" s="1">
        <v>6</v>
      </c>
      <c r="BG21" s="1">
        <f t="shared" si="53"/>
        <v>10</v>
      </c>
      <c r="BH21" s="37">
        <v>4</v>
      </c>
      <c r="BI21" s="49">
        <f t="shared" ref="BI21" si="54">60/BH21</f>
        <v>15</v>
      </c>
      <c r="BK21" s="51">
        <v>8</v>
      </c>
      <c r="BL21" s="1">
        <f t="shared" ref="BL21:BN21" si="55">60/BK21</f>
        <v>7.5</v>
      </c>
      <c r="BM21" s="1">
        <v>6</v>
      </c>
      <c r="BN21" s="1">
        <f t="shared" ref="BN21:BP21" si="56">60/BM21</f>
        <v>10</v>
      </c>
      <c r="BO21" s="37">
        <v>4</v>
      </c>
      <c r="BP21" s="49">
        <f t="shared" si="9"/>
        <v>15</v>
      </c>
      <c r="BR21" s="2" t="s">
        <v>38</v>
      </c>
      <c r="BS21" s="2" t="s">
        <v>38</v>
      </c>
      <c r="BT21" s="2"/>
      <c r="BU21" s="2"/>
      <c r="BV21" s="2"/>
      <c r="BW21" s="2"/>
      <c r="BX21" s="2"/>
      <c r="BY21" s="2"/>
      <c r="BZ21" s="2"/>
      <c r="CA21" s="2"/>
      <c r="CB21" s="2"/>
      <c r="CC21" s="2" t="s">
        <v>38</v>
      </c>
      <c r="CE21" s="2" t="s">
        <v>97</v>
      </c>
      <c r="CF21" s="2">
        <v>15</v>
      </c>
    </row>
    <row r="22" spans="1:84" ht="26.25" customHeight="1" x14ac:dyDescent="0.25">
      <c r="A22" s="2">
        <v>16</v>
      </c>
      <c r="B22" s="2" t="s">
        <v>31</v>
      </c>
      <c r="D22" s="2"/>
      <c r="E22" s="2"/>
      <c r="F22" s="2" t="s">
        <v>38</v>
      </c>
      <c r="H22" s="2" t="s">
        <v>38</v>
      </c>
      <c r="I22" s="2" t="s">
        <v>38</v>
      </c>
      <c r="K22" s="2"/>
      <c r="L22" s="2"/>
      <c r="M22" s="2"/>
      <c r="N22" s="2"/>
      <c r="O22" s="2" t="s">
        <v>38</v>
      </c>
      <c r="Q22" s="2">
        <v>2</v>
      </c>
      <c r="R22" s="2">
        <v>2</v>
      </c>
      <c r="T22" s="2"/>
      <c r="U22" s="2">
        <v>2</v>
      </c>
      <c r="W22" s="91"/>
      <c r="X22" s="91"/>
      <c r="Y22" s="91"/>
      <c r="Z22" s="85">
        <v>1006.206257998944</v>
      </c>
      <c r="AA22" s="85">
        <v>314.65056723356201</v>
      </c>
      <c r="AB22" s="85">
        <f t="shared" si="1"/>
        <v>1320.856825232506</v>
      </c>
      <c r="AC22" s="85">
        <v>387.95615735650097</v>
      </c>
      <c r="AD22" s="85">
        <v>893.41195645928406</v>
      </c>
      <c r="AE22" s="85">
        <f t="shared" si="2"/>
        <v>1281.3681138157849</v>
      </c>
      <c r="AF22" s="85">
        <v>1919.061575621364</v>
      </c>
      <c r="AG22" s="85">
        <v>1683.261465758085</v>
      </c>
      <c r="AH22" s="85">
        <f t="shared" si="3"/>
        <v>3602.323041379449</v>
      </c>
      <c r="AI22" s="86">
        <f t="shared" si="4"/>
        <v>3313.2239909768086</v>
      </c>
      <c r="AJ22" s="86">
        <f t="shared" si="5"/>
        <v>2891.3239894509311</v>
      </c>
      <c r="AK22" s="86">
        <f t="shared" si="6"/>
        <v>6204.5479804277402</v>
      </c>
      <c r="AN22" s="2"/>
      <c r="AO22" s="2" t="s">
        <v>38</v>
      </c>
      <c r="AP22" s="19" t="s">
        <v>38</v>
      </c>
      <c r="AR22" s="2"/>
      <c r="AS22" s="2" t="s">
        <v>38</v>
      </c>
      <c r="AT22" s="2" t="s">
        <v>38</v>
      </c>
      <c r="AU22" s="2" t="s">
        <v>38</v>
      </c>
      <c r="AW22" s="2"/>
      <c r="AX22" s="2"/>
      <c r="AY22" s="79"/>
      <c r="AZ22" s="92"/>
      <c r="BA22" s="92"/>
      <c r="BC22" s="47">
        <f>COUNTIF(K22:O22,"x")</f>
        <v>1</v>
      </c>
      <c r="BD22" s="1">
        <v>8</v>
      </c>
      <c r="BE22" s="1">
        <f t="shared" ref="BE22:BG22" si="57">60/BD22</f>
        <v>7.5</v>
      </c>
      <c r="BF22" s="1">
        <v>6</v>
      </c>
      <c r="BG22" s="1">
        <f t="shared" si="57"/>
        <v>10</v>
      </c>
      <c r="BH22" s="37">
        <v>4</v>
      </c>
      <c r="BI22" s="49">
        <f t="shared" ref="BI22" si="58">60/BH22</f>
        <v>15</v>
      </c>
      <c r="BK22" s="51">
        <v>8</v>
      </c>
      <c r="BL22" s="1">
        <f t="shared" ref="BL22:BN22" si="59">60/BK22</f>
        <v>7.5</v>
      </c>
      <c r="BM22" s="1">
        <v>6</v>
      </c>
      <c r="BN22" s="1">
        <f t="shared" ref="BN22:BP22" si="60">60/BM22</f>
        <v>10</v>
      </c>
      <c r="BO22" s="37">
        <v>4</v>
      </c>
      <c r="BP22" s="49">
        <f t="shared" si="9"/>
        <v>15</v>
      </c>
      <c r="BR22" s="2" t="s">
        <v>38</v>
      </c>
      <c r="BS22" s="2" t="s">
        <v>38</v>
      </c>
      <c r="BT22" s="2"/>
      <c r="BU22" s="2"/>
      <c r="BV22" s="2"/>
      <c r="BW22" s="2"/>
      <c r="BX22" s="2"/>
      <c r="BY22" s="2"/>
      <c r="BZ22" s="2"/>
      <c r="CA22" s="2"/>
      <c r="CB22" s="2"/>
      <c r="CC22" s="2" t="s">
        <v>38</v>
      </c>
      <c r="CE22" s="2" t="s">
        <v>31</v>
      </c>
      <c r="CF22" s="2">
        <v>16</v>
      </c>
    </row>
    <row r="23" spans="1:84" ht="23.25" customHeight="1" x14ac:dyDescent="0.25">
      <c r="A23" s="2">
        <v>17</v>
      </c>
      <c r="B23" s="2" t="s">
        <v>1</v>
      </c>
      <c r="D23" s="2" t="s">
        <v>38</v>
      </c>
      <c r="E23" s="2"/>
      <c r="F23" s="2"/>
      <c r="H23" s="2" t="s">
        <v>38</v>
      </c>
      <c r="I23" s="2"/>
      <c r="K23" s="2"/>
      <c r="L23" s="2"/>
      <c r="M23" s="2"/>
      <c r="N23" s="2"/>
      <c r="O23" s="2" t="s">
        <v>38</v>
      </c>
      <c r="Q23" s="2">
        <v>2</v>
      </c>
      <c r="R23" s="2">
        <v>2</v>
      </c>
      <c r="T23" s="2">
        <v>1</v>
      </c>
      <c r="U23" s="2"/>
      <c r="W23" s="91"/>
      <c r="X23" s="91"/>
      <c r="Y23" s="91"/>
      <c r="Z23" s="85">
        <v>422.58757323418808</v>
      </c>
      <c r="AA23" s="85">
        <v>883.33539174468797</v>
      </c>
      <c r="AB23" s="85">
        <f t="shared" si="1"/>
        <v>1305.9229649788761</v>
      </c>
      <c r="AC23" s="85">
        <v>939.11722642102006</v>
      </c>
      <c r="AD23" s="85">
        <v>718.57914464722899</v>
      </c>
      <c r="AE23" s="85">
        <f t="shared" si="2"/>
        <v>1657.6963710682489</v>
      </c>
      <c r="AF23" s="85">
        <v>3754.0528891190529</v>
      </c>
      <c r="AG23" s="85">
        <v>3755.3535547226493</v>
      </c>
      <c r="AH23" s="85">
        <f t="shared" si="3"/>
        <v>7509.4064438417026</v>
      </c>
      <c r="AI23" s="86">
        <f t="shared" si="4"/>
        <v>5115.7576887742616</v>
      </c>
      <c r="AJ23" s="86">
        <f t="shared" si="5"/>
        <v>5357.2680911145662</v>
      </c>
      <c r="AK23" s="86">
        <f t="shared" si="6"/>
        <v>10473.025779888827</v>
      </c>
      <c r="AN23" s="2"/>
      <c r="AO23" s="2" t="s">
        <v>38</v>
      </c>
      <c r="AP23" s="19" t="s">
        <v>38</v>
      </c>
      <c r="AR23" s="2" t="s">
        <v>38</v>
      </c>
      <c r="AS23" s="2"/>
      <c r="AT23" s="2" t="s">
        <v>38</v>
      </c>
      <c r="AU23" s="2"/>
      <c r="AW23" s="2"/>
      <c r="AX23" s="2"/>
      <c r="AY23" s="79"/>
      <c r="AZ23" s="90"/>
      <c r="BA23" s="90"/>
      <c r="BC23" s="47">
        <f>COUNTIF(K23:O23,"x")</f>
        <v>1</v>
      </c>
      <c r="BD23" s="1">
        <v>8</v>
      </c>
      <c r="BE23" s="1">
        <f t="shared" ref="BE23:BG23" si="61">60/BD23</f>
        <v>7.5</v>
      </c>
      <c r="BF23" s="1">
        <v>6</v>
      </c>
      <c r="BG23" s="1">
        <f t="shared" si="61"/>
        <v>10</v>
      </c>
      <c r="BH23" s="37">
        <v>4</v>
      </c>
      <c r="BI23" s="49">
        <f t="shared" ref="BI23" si="62">60/BH23</f>
        <v>15</v>
      </c>
      <c r="BK23" s="51">
        <v>8</v>
      </c>
      <c r="BL23" s="1">
        <f t="shared" ref="BL23:BN23" si="63">60/BK23</f>
        <v>7.5</v>
      </c>
      <c r="BM23" s="1">
        <v>6</v>
      </c>
      <c r="BN23" s="1">
        <f t="shared" ref="BN23:BP23" si="64">60/BM23</f>
        <v>10</v>
      </c>
      <c r="BO23" s="37">
        <v>4</v>
      </c>
      <c r="BP23" s="49">
        <f t="shared" si="9"/>
        <v>15</v>
      </c>
      <c r="BR23" s="2" t="s">
        <v>38</v>
      </c>
      <c r="BS23" s="2" t="s">
        <v>38</v>
      </c>
      <c r="BT23" s="2"/>
      <c r="BU23" s="2" t="s">
        <v>38</v>
      </c>
      <c r="BV23" s="2"/>
      <c r="BW23" s="2"/>
      <c r="BX23" s="2" t="s">
        <v>38</v>
      </c>
      <c r="BY23" s="2"/>
      <c r="BZ23" s="2"/>
      <c r="CA23" s="2"/>
      <c r="CB23" s="2"/>
      <c r="CC23" s="2"/>
      <c r="CE23" s="2" t="s">
        <v>1</v>
      </c>
      <c r="CF23" s="2">
        <v>17</v>
      </c>
    </row>
    <row r="24" spans="1:84" ht="24.75" customHeight="1" x14ac:dyDescent="0.25">
      <c r="A24" s="2">
        <v>18</v>
      </c>
      <c r="B24" s="2" t="s">
        <v>32</v>
      </c>
      <c r="D24" s="2" t="s">
        <v>38</v>
      </c>
      <c r="E24" s="2"/>
      <c r="F24" s="2"/>
      <c r="H24" s="2" t="s">
        <v>38</v>
      </c>
      <c r="I24" s="2" t="s">
        <v>38</v>
      </c>
      <c r="K24" s="2"/>
      <c r="L24" s="2"/>
      <c r="M24" s="2"/>
      <c r="N24" s="2"/>
      <c r="O24" s="2" t="s">
        <v>38</v>
      </c>
      <c r="Q24" s="2">
        <v>1</v>
      </c>
      <c r="R24" s="2">
        <v>1</v>
      </c>
      <c r="T24" s="2">
        <v>1</v>
      </c>
      <c r="U24" s="2"/>
      <c r="W24" s="91"/>
      <c r="X24" s="91"/>
      <c r="Y24" s="91"/>
      <c r="Z24" s="85">
        <v>1066.183849257068</v>
      </c>
      <c r="AA24" s="85">
        <v>2397.6923503099279</v>
      </c>
      <c r="AB24" s="85">
        <f t="shared" si="1"/>
        <v>3463.8761995669956</v>
      </c>
      <c r="AC24" s="85">
        <v>2542.6315835677096</v>
      </c>
      <c r="AD24" s="85">
        <v>1864.4114602766899</v>
      </c>
      <c r="AE24" s="85">
        <f t="shared" si="2"/>
        <v>4407.0430438444</v>
      </c>
      <c r="AF24" s="85">
        <v>7976.1815502196496</v>
      </c>
      <c r="AG24" s="85">
        <v>7577.7140819579308</v>
      </c>
      <c r="AH24" s="85">
        <f t="shared" si="3"/>
        <v>15553.89563217758</v>
      </c>
      <c r="AI24" s="86">
        <f t="shared" si="4"/>
        <v>11584.996983044428</v>
      </c>
      <c r="AJ24" s="86">
        <f t="shared" si="5"/>
        <v>11839.817892544548</v>
      </c>
      <c r="AK24" s="86">
        <f t="shared" si="6"/>
        <v>23424.814875588978</v>
      </c>
      <c r="AN24" s="2"/>
      <c r="AO24" s="2" t="s">
        <v>38</v>
      </c>
      <c r="AP24" s="19" t="s">
        <v>58</v>
      </c>
      <c r="AR24" s="2" t="s">
        <v>38</v>
      </c>
      <c r="AS24" s="2"/>
      <c r="AT24" s="2" t="s">
        <v>58</v>
      </c>
      <c r="AU24" s="2" t="s">
        <v>58</v>
      </c>
      <c r="AW24" s="2"/>
      <c r="AX24" s="26"/>
      <c r="AY24" s="79"/>
      <c r="AZ24" s="90"/>
      <c r="BA24" s="90"/>
      <c r="BC24" s="47">
        <f>COUNTIF(K24:O24,"x")</f>
        <v>1</v>
      </c>
      <c r="BD24" s="1">
        <v>8</v>
      </c>
      <c r="BE24" s="1">
        <f t="shared" ref="BE24:BG24" si="65">60/BD24</f>
        <v>7.5</v>
      </c>
      <c r="BF24" s="1">
        <v>6</v>
      </c>
      <c r="BG24" s="1">
        <f t="shared" si="65"/>
        <v>10</v>
      </c>
      <c r="BH24" s="37">
        <v>4</v>
      </c>
      <c r="BI24" s="49">
        <f t="shared" ref="BI24" si="66">60/BH24</f>
        <v>15</v>
      </c>
      <c r="BK24" s="51">
        <v>8</v>
      </c>
      <c r="BL24" s="1">
        <f t="shared" ref="BL24:BN24" si="67">60/BK24</f>
        <v>7.5</v>
      </c>
      <c r="BM24" s="1">
        <v>6</v>
      </c>
      <c r="BN24" s="1">
        <f t="shared" ref="BN24:BP24" si="68">60/BM24</f>
        <v>10</v>
      </c>
      <c r="BO24" s="37">
        <v>4</v>
      </c>
      <c r="BP24" s="49">
        <f t="shared" si="9"/>
        <v>15</v>
      </c>
      <c r="BR24" s="2" t="s">
        <v>38</v>
      </c>
      <c r="BS24" s="2" t="s">
        <v>38</v>
      </c>
      <c r="BT24" s="2" t="s">
        <v>38</v>
      </c>
      <c r="BU24" s="2"/>
      <c r="BV24" s="2"/>
      <c r="BW24" s="2"/>
      <c r="BX24" s="2" t="s">
        <v>38</v>
      </c>
      <c r="BY24" s="2"/>
      <c r="BZ24" s="2" t="s">
        <v>38</v>
      </c>
      <c r="CA24" s="2" t="s">
        <v>38</v>
      </c>
      <c r="CB24" s="2"/>
      <c r="CC24" s="2" t="s">
        <v>38</v>
      </c>
      <c r="CE24" s="2" t="s">
        <v>32</v>
      </c>
      <c r="CF24" s="2">
        <v>18</v>
      </c>
    </row>
    <row r="25" spans="1:84" ht="25.5" customHeight="1" x14ac:dyDescent="0.25">
      <c r="A25" s="2">
        <v>19</v>
      </c>
      <c r="B25" s="2" t="s">
        <v>2</v>
      </c>
      <c r="D25" s="2" t="s">
        <v>38</v>
      </c>
      <c r="E25" s="2"/>
      <c r="F25" s="2"/>
      <c r="H25" s="2" t="s">
        <v>38</v>
      </c>
      <c r="I25" s="2"/>
      <c r="K25" s="2"/>
      <c r="L25" s="2"/>
      <c r="M25" s="2"/>
      <c r="N25" s="2"/>
      <c r="O25" s="2" t="s">
        <v>38</v>
      </c>
      <c r="Q25" s="2">
        <v>2</v>
      </c>
      <c r="R25" s="2">
        <v>2</v>
      </c>
      <c r="T25" s="2">
        <v>1</v>
      </c>
      <c r="U25" s="2"/>
      <c r="W25" s="91"/>
      <c r="X25" s="91"/>
      <c r="Y25" s="91"/>
      <c r="Z25" s="85">
        <v>491.26103132114048</v>
      </c>
      <c r="AA25" s="85">
        <v>1146.3337756906481</v>
      </c>
      <c r="AB25" s="85">
        <f t="shared" si="1"/>
        <v>1637.5948070117886</v>
      </c>
      <c r="AC25" s="85">
        <v>1033.0916422846501</v>
      </c>
      <c r="AD25" s="85">
        <v>551.18164815928367</v>
      </c>
      <c r="AE25" s="85">
        <f t="shared" si="2"/>
        <v>1584.2732904439338</v>
      </c>
      <c r="AF25" s="85">
        <v>2359.6008084564401</v>
      </c>
      <c r="AG25" s="85">
        <v>2462.6792004852532</v>
      </c>
      <c r="AH25" s="85">
        <f t="shared" si="3"/>
        <v>4822.2800089416933</v>
      </c>
      <c r="AI25" s="86">
        <f t="shared" si="4"/>
        <v>3883.9534820622307</v>
      </c>
      <c r="AJ25" s="86">
        <f t="shared" si="5"/>
        <v>4160.1946243351849</v>
      </c>
      <c r="AK25" s="86">
        <f t="shared" si="6"/>
        <v>8044.1481063974152</v>
      </c>
      <c r="AN25" s="2"/>
      <c r="AO25" s="2" t="s">
        <v>38</v>
      </c>
      <c r="AP25" s="19" t="s">
        <v>38</v>
      </c>
      <c r="AR25" s="2" t="s">
        <v>38</v>
      </c>
      <c r="AS25" s="2"/>
      <c r="AT25" s="2" t="s">
        <v>38</v>
      </c>
      <c r="AU25" s="2"/>
      <c r="AW25" s="2"/>
      <c r="AX25" s="26"/>
      <c r="AY25" s="79"/>
      <c r="AZ25" s="90"/>
      <c r="BA25" s="90"/>
      <c r="BC25" s="47">
        <f>COUNTIF(K25:O25,"x")</f>
        <v>1</v>
      </c>
      <c r="BD25" s="1">
        <v>8</v>
      </c>
      <c r="BE25" s="1">
        <f t="shared" ref="BE25:BG25" si="69">60/BD25</f>
        <v>7.5</v>
      </c>
      <c r="BF25" s="1">
        <v>6</v>
      </c>
      <c r="BG25" s="1">
        <f t="shared" si="69"/>
        <v>10</v>
      </c>
      <c r="BH25" s="37">
        <v>4</v>
      </c>
      <c r="BI25" s="49">
        <f t="shared" ref="BI25" si="70">60/BH25</f>
        <v>15</v>
      </c>
      <c r="BK25" s="51">
        <v>8</v>
      </c>
      <c r="BL25" s="1">
        <f t="shared" ref="BL25:BN25" si="71">60/BK25</f>
        <v>7.5</v>
      </c>
      <c r="BM25" s="1">
        <v>6</v>
      </c>
      <c r="BN25" s="1">
        <f t="shared" ref="BN25:BP25" si="72">60/BM25</f>
        <v>10</v>
      </c>
      <c r="BO25" s="37">
        <v>4</v>
      </c>
      <c r="BP25" s="49">
        <f t="shared" si="9"/>
        <v>15</v>
      </c>
      <c r="BR25" s="2" t="s">
        <v>38</v>
      </c>
      <c r="BS25" s="2" t="s">
        <v>38</v>
      </c>
      <c r="BT25" s="2"/>
      <c r="BU25" s="2"/>
      <c r="BV25" s="2"/>
      <c r="BW25" s="2"/>
      <c r="BX25" s="2"/>
      <c r="BY25" s="2"/>
      <c r="BZ25" s="2"/>
      <c r="CA25" s="2"/>
      <c r="CB25" s="2"/>
      <c r="CC25" s="2"/>
      <c r="CE25" s="2" t="s">
        <v>2</v>
      </c>
      <c r="CF25" s="2">
        <v>19</v>
      </c>
    </row>
    <row r="26" spans="1:84" ht="27.75" customHeight="1" x14ac:dyDescent="0.25">
      <c r="A26" s="2">
        <v>20</v>
      </c>
      <c r="B26" s="2" t="s">
        <v>3</v>
      </c>
      <c r="D26" s="2" t="s">
        <v>38</v>
      </c>
      <c r="E26" s="2"/>
      <c r="F26" s="2"/>
      <c r="H26" s="2" t="s">
        <v>38</v>
      </c>
      <c r="I26" s="2" t="s">
        <v>38</v>
      </c>
      <c r="K26" s="2"/>
      <c r="L26" s="2"/>
      <c r="M26" s="2"/>
      <c r="N26" s="2"/>
      <c r="O26" s="2" t="s">
        <v>38</v>
      </c>
      <c r="Q26" s="2">
        <v>2</v>
      </c>
      <c r="R26" s="2">
        <v>2</v>
      </c>
      <c r="T26" s="2">
        <v>1</v>
      </c>
      <c r="U26" s="2"/>
      <c r="W26" s="91"/>
      <c r="X26" s="91"/>
      <c r="Y26" s="91"/>
      <c r="Z26" s="85">
        <v>1046.1031752945892</v>
      </c>
      <c r="AA26" s="85">
        <v>2362.9373561264979</v>
      </c>
      <c r="AB26" s="85">
        <f t="shared" si="1"/>
        <v>3409.0405314210871</v>
      </c>
      <c r="AC26" s="85">
        <v>2263.0576946721371</v>
      </c>
      <c r="AD26" s="85">
        <v>1123.8320724950197</v>
      </c>
      <c r="AE26" s="85">
        <f t="shared" si="2"/>
        <v>3386.8897671671566</v>
      </c>
      <c r="AF26" s="85">
        <v>4953.7380924262143</v>
      </c>
      <c r="AG26" s="85">
        <v>4633.6691131629077</v>
      </c>
      <c r="AH26" s="85">
        <f t="shared" si="3"/>
        <v>9587.4072055891229</v>
      </c>
      <c r="AI26" s="86">
        <f t="shared" si="4"/>
        <v>8262.898962392941</v>
      </c>
      <c r="AJ26" s="86">
        <f t="shared" si="5"/>
        <v>8120.4385417844251</v>
      </c>
      <c r="AK26" s="86">
        <f t="shared" si="6"/>
        <v>16383.337504177367</v>
      </c>
      <c r="AN26" s="2"/>
      <c r="AO26" s="2" t="s">
        <v>38</v>
      </c>
      <c r="AP26" s="19" t="s">
        <v>38</v>
      </c>
      <c r="AR26" s="2" t="s">
        <v>38</v>
      </c>
      <c r="AS26" s="2"/>
      <c r="AT26" s="2" t="s">
        <v>38</v>
      </c>
      <c r="AU26" s="2"/>
      <c r="AW26" s="2"/>
      <c r="AX26" s="26"/>
      <c r="AY26" s="79"/>
      <c r="AZ26" s="90"/>
      <c r="BA26" s="90"/>
      <c r="BC26" s="47">
        <f>COUNTIF(K26:O26,"x")</f>
        <v>1</v>
      </c>
      <c r="BD26" s="1">
        <v>8</v>
      </c>
      <c r="BE26" s="1">
        <f t="shared" ref="BE26:BG26" si="73">60/BD26</f>
        <v>7.5</v>
      </c>
      <c r="BF26" s="1">
        <v>6</v>
      </c>
      <c r="BG26" s="1">
        <f t="shared" si="73"/>
        <v>10</v>
      </c>
      <c r="BH26" s="37">
        <v>4</v>
      </c>
      <c r="BI26" s="49">
        <f t="shared" ref="BI26" si="74">60/BH26</f>
        <v>15</v>
      </c>
      <c r="BK26" s="51">
        <v>8</v>
      </c>
      <c r="BL26" s="1">
        <f t="shared" ref="BL26:BN26" si="75">60/BK26</f>
        <v>7.5</v>
      </c>
      <c r="BM26" s="1">
        <v>6</v>
      </c>
      <c r="BN26" s="1">
        <f t="shared" ref="BN26:BP26" si="76">60/BM26</f>
        <v>10</v>
      </c>
      <c r="BO26" s="37">
        <v>4</v>
      </c>
      <c r="BP26" s="49">
        <f t="shared" si="9"/>
        <v>15</v>
      </c>
      <c r="BR26" s="2" t="s">
        <v>38</v>
      </c>
      <c r="BS26" s="2" t="s">
        <v>38</v>
      </c>
      <c r="BT26" s="2" t="s">
        <v>38</v>
      </c>
      <c r="BU26" s="2" t="s">
        <v>38</v>
      </c>
      <c r="BV26" s="2" t="s">
        <v>38</v>
      </c>
      <c r="BW26" s="2" t="s">
        <v>38</v>
      </c>
      <c r="BX26" s="2"/>
      <c r="BY26" s="2" t="s">
        <v>38</v>
      </c>
      <c r="BZ26" s="2"/>
      <c r="CA26" s="2"/>
      <c r="CB26" s="2"/>
      <c r="CC26" s="2" t="s">
        <v>38</v>
      </c>
      <c r="CE26" s="2" t="s">
        <v>3</v>
      </c>
      <c r="CF26" s="2">
        <v>20</v>
      </c>
    </row>
    <row r="27" spans="1:84" ht="27" customHeight="1" x14ac:dyDescent="0.25">
      <c r="A27" s="2">
        <v>21</v>
      </c>
      <c r="B27" s="2" t="s">
        <v>33</v>
      </c>
      <c r="D27" s="2" t="s">
        <v>38</v>
      </c>
      <c r="E27" s="2"/>
      <c r="F27" s="2"/>
      <c r="H27" s="2" t="s">
        <v>38</v>
      </c>
      <c r="I27" s="2"/>
      <c r="K27" s="2"/>
      <c r="L27" s="2"/>
      <c r="M27" s="2"/>
      <c r="N27" s="2"/>
      <c r="O27" s="2" t="s">
        <v>38</v>
      </c>
      <c r="Q27" s="2">
        <v>2</v>
      </c>
      <c r="R27" s="2">
        <v>2</v>
      </c>
      <c r="T27" s="2">
        <v>1</v>
      </c>
      <c r="U27" s="2"/>
      <c r="W27" s="91"/>
      <c r="X27" s="91"/>
      <c r="Y27" s="91"/>
      <c r="Z27" s="85">
        <v>1072.2145122720397</v>
      </c>
      <c r="AA27" s="85">
        <v>308.85682885185838</v>
      </c>
      <c r="AB27" s="85">
        <f t="shared" si="1"/>
        <v>1381.071341123898</v>
      </c>
      <c r="AC27" s="85">
        <v>598.66171638369212</v>
      </c>
      <c r="AD27" s="85">
        <v>941.45748943304238</v>
      </c>
      <c r="AE27" s="85">
        <f t="shared" si="2"/>
        <v>1540.1192058167344</v>
      </c>
      <c r="AF27" s="85">
        <v>2696.9942693710286</v>
      </c>
      <c r="AG27" s="85">
        <v>2587.9263033866882</v>
      </c>
      <c r="AH27" s="85">
        <f t="shared" si="3"/>
        <v>5284.9205727577173</v>
      </c>
      <c r="AI27" s="86">
        <f t="shared" si="4"/>
        <v>4367.8704980267603</v>
      </c>
      <c r="AJ27" s="86">
        <f t="shared" si="5"/>
        <v>3838.240621671589</v>
      </c>
      <c r="AK27" s="86">
        <f t="shared" si="6"/>
        <v>8206.1111196983493</v>
      </c>
      <c r="AN27" s="2"/>
      <c r="AO27" s="2" t="s">
        <v>38</v>
      </c>
      <c r="AP27" s="19" t="s">
        <v>38</v>
      </c>
      <c r="AR27" s="2" t="s">
        <v>38</v>
      </c>
      <c r="AS27" s="2"/>
      <c r="AT27" s="2" t="s">
        <v>38</v>
      </c>
      <c r="AU27" s="2"/>
      <c r="AW27" s="2"/>
      <c r="AX27" s="26"/>
      <c r="AY27" s="79"/>
      <c r="AZ27" s="90"/>
      <c r="BA27" s="90"/>
      <c r="BC27" s="47">
        <f>COUNTIF(K27:O27,"x")</f>
        <v>1</v>
      </c>
      <c r="BD27" s="1">
        <v>8</v>
      </c>
      <c r="BE27" s="1">
        <f t="shared" ref="BE27:BG27" si="77">60/BD27</f>
        <v>7.5</v>
      </c>
      <c r="BF27" s="1">
        <v>6</v>
      </c>
      <c r="BG27" s="1">
        <f t="shared" si="77"/>
        <v>10</v>
      </c>
      <c r="BH27" s="37">
        <v>4</v>
      </c>
      <c r="BI27" s="49">
        <f t="shared" ref="BI27" si="78">60/BH27</f>
        <v>15</v>
      </c>
      <c r="BK27" s="51">
        <v>8</v>
      </c>
      <c r="BL27" s="1">
        <f t="shared" ref="BL27:BN27" si="79">60/BK27</f>
        <v>7.5</v>
      </c>
      <c r="BM27" s="1">
        <v>6</v>
      </c>
      <c r="BN27" s="1">
        <f t="shared" ref="BN27:BP27" si="80">60/BM27</f>
        <v>10</v>
      </c>
      <c r="BO27" s="37">
        <v>4</v>
      </c>
      <c r="BP27" s="49">
        <f t="shared" si="9"/>
        <v>15</v>
      </c>
      <c r="BR27" s="2" t="s">
        <v>38</v>
      </c>
      <c r="BS27" s="2" t="s">
        <v>38</v>
      </c>
      <c r="BT27" s="2" t="s">
        <v>38</v>
      </c>
      <c r="BU27" s="2"/>
      <c r="BV27" s="2"/>
      <c r="BW27" s="2"/>
      <c r="BX27" s="2"/>
      <c r="BY27" s="2"/>
      <c r="BZ27" s="2"/>
      <c r="CA27" s="2"/>
      <c r="CB27" s="2"/>
      <c r="CC27" s="2"/>
      <c r="CE27" s="2" t="s">
        <v>33</v>
      </c>
      <c r="CF27" s="2">
        <v>21</v>
      </c>
    </row>
    <row r="28" spans="1:84" ht="21.75" customHeight="1" x14ac:dyDescent="0.25">
      <c r="A28" s="2">
        <v>22</v>
      </c>
      <c r="B28" s="2" t="s">
        <v>4</v>
      </c>
      <c r="D28" s="2" t="s">
        <v>38</v>
      </c>
      <c r="E28" s="2"/>
      <c r="F28" s="2"/>
      <c r="H28" s="2" t="s">
        <v>38</v>
      </c>
      <c r="I28" s="2"/>
      <c r="K28" s="2"/>
      <c r="L28" s="2"/>
      <c r="M28" s="2"/>
      <c r="N28" s="2"/>
      <c r="O28" s="2" t="s">
        <v>38</v>
      </c>
      <c r="Q28" s="2">
        <v>2</v>
      </c>
      <c r="R28" s="2">
        <v>2</v>
      </c>
      <c r="T28" s="2">
        <v>1</v>
      </c>
      <c r="U28" s="2"/>
      <c r="W28" s="91"/>
      <c r="X28" s="91"/>
      <c r="Y28" s="91"/>
      <c r="Z28" s="85">
        <v>914.82681441307102</v>
      </c>
      <c r="AA28" s="85">
        <v>156.934864878654</v>
      </c>
      <c r="AB28" s="85">
        <f t="shared" si="1"/>
        <v>1071.7616792917249</v>
      </c>
      <c r="AC28" s="85">
        <v>340.10680103302002</v>
      </c>
      <c r="AD28" s="85">
        <v>849.31174230575596</v>
      </c>
      <c r="AE28" s="85">
        <f t="shared" si="2"/>
        <v>1189.4185433387761</v>
      </c>
      <c r="AF28" s="85">
        <v>2027.57363009453</v>
      </c>
      <c r="AG28" s="85">
        <v>2301.7558181285899</v>
      </c>
      <c r="AH28" s="85">
        <f t="shared" si="3"/>
        <v>4329.3294482231195</v>
      </c>
      <c r="AI28" s="86">
        <f t="shared" si="4"/>
        <v>3282.5072455406212</v>
      </c>
      <c r="AJ28" s="86">
        <f t="shared" si="5"/>
        <v>3308.002425313</v>
      </c>
      <c r="AK28" s="86">
        <f t="shared" si="6"/>
        <v>6590.5096708536203</v>
      </c>
      <c r="AN28" s="2"/>
      <c r="AO28" s="2" t="s">
        <v>38</v>
      </c>
      <c r="AP28" s="19" t="s">
        <v>38</v>
      </c>
      <c r="AR28" s="2" t="s">
        <v>38</v>
      </c>
      <c r="AS28" s="2"/>
      <c r="AT28" s="2" t="s">
        <v>38</v>
      </c>
      <c r="AU28" s="2"/>
      <c r="AW28" s="2"/>
      <c r="AX28" s="26"/>
      <c r="AY28" s="79"/>
      <c r="AZ28" s="90"/>
      <c r="BA28" s="90"/>
      <c r="BC28" s="47">
        <f>COUNTIF(K28:O28,"x")</f>
        <v>1</v>
      </c>
      <c r="BD28" s="1">
        <v>8</v>
      </c>
      <c r="BE28" s="1">
        <f t="shared" ref="BE28:BG28" si="81">60/BD28</f>
        <v>7.5</v>
      </c>
      <c r="BF28" s="1">
        <v>6</v>
      </c>
      <c r="BG28" s="1">
        <f t="shared" si="81"/>
        <v>10</v>
      </c>
      <c r="BH28" s="37">
        <v>4</v>
      </c>
      <c r="BI28" s="49">
        <f t="shared" ref="BI28" si="82">60/BH28</f>
        <v>15</v>
      </c>
      <c r="BK28" s="51">
        <v>8</v>
      </c>
      <c r="BL28" s="1">
        <f t="shared" ref="BL28:BN28" si="83">60/BK28</f>
        <v>7.5</v>
      </c>
      <c r="BM28" s="1">
        <v>6</v>
      </c>
      <c r="BN28" s="1">
        <f t="shared" ref="BN28:BP28" si="84">60/BM28</f>
        <v>10</v>
      </c>
      <c r="BO28" s="37">
        <v>4</v>
      </c>
      <c r="BP28" s="49">
        <f t="shared" si="9"/>
        <v>15</v>
      </c>
      <c r="BR28" s="2" t="s">
        <v>38</v>
      </c>
      <c r="BS28" s="2" t="s">
        <v>38</v>
      </c>
      <c r="BT28" s="2" t="s">
        <v>38</v>
      </c>
      <c r="BU28" s="2"/>
      <c r="BV28" s="2"/>
      <c r="BW28" s="2"/>
      <c r="BX28" s="2"/>
      <c r="BY28" s="2"/>
      <c r="BZ28" s="2"/>
      <c r="CA28" s="2"/>
      <c r="CB28" s="2"/>
      <c r="CC28" s="2"/>
      <c r="CE28" s="2" t="s">
        <v>4</v>
      </c>
      <c r="CF28" s="2">
        <v>22</v>
      </c>
    </row>
    <row r="29" spans="1:84" ht="23.25" customHeight="1" x14ac:dyDescent="0.25">
      <c r="A29" s="2">
        <v>23</v>
      </c>
      <c r="B29" s="2" t="s">
        <v>5</v>
      </c>
      <c r="D29" s="2" t="s">
        <v>38</v>
      </c>
      <c r="E29" s="2"/>
      <c r="F29" s="2"/>
      <c r="H29" s="2" t="s">
        <v>38</v>
      </c>
      <c r="I29" s="2"/>
      <c r="K29" s="2"/>
      <c r="L29" s="2"/>
      <c r="M29" s="2"/>
      <c r="N29" s="2" t="s">
        <v>38</v>
      </c>
      <c r="O29" s="2"/>
      <c r="Q29" s="2">
        <v>1</v>
      </c>
      <c r="R29" s="2">
        <v>1</v>
      </c>
      <c r="T29" s="2">
        <v>1</v>
      </c>
      <c r="U29" s="2"/>
      <c r="W29" s="91"/>
      <c r="X29" s="91"/>
      <c r="Y29" s="91"/>
      <c r="Z29" s="85">
        <v>518.9735439959918</v>
      </c>
      <c r="AA29" s="85">
        <v>365.1686924640087</v>
      </c>
      <c r="AB29" s="85">
        <f t="shared" si="1"/>
        <v>884.1422364600005</v>
      </c>
      <c r="AC29" s="85">
        <v>288.70656983554329</v>
      </c>
      <c r="AD29" s="85">
        <v>479.52725856006168</v>
      </c>
      <c r="AE29" s="85">
        <f t="shared" si="2"/>
        <v>768.23382839560497</v>
      </c>
      <c r="AF29" s="85">
        <v>1028.806011505425</v>
      </c>
      <c r="AG29" s="85">
        <v>1197.1521628573541</v>
      </c>
      <c r="AH29" s="85">
        <f t="shared" si="3"/>
        <v>2225.9581743627791</v>
      </c>
      <c r="AI29" s="86">
        <f t="shared" si="4"/>
        <v>1836.48612533696</v>
      </c>
      <c r="AJ29" s="86">
        <f t="shared" si="5"/>
        <v>2041.8481138814245</v>
      </c>
      <c r="AK29" s="86">
        <f t="shared" si="6"/>
        <v>3878.3342392183845</v>
      </c>
      <c r="AN29" s="2"/>
      <c r="AO29" s="2" t="s">
        <v>38</v>
      </c>
      <c r="AP29" s="19" t="s">
        <v>58</v>
      </c>
      <c r="AR29" s="2" t="s">
        <v>38</v>
      </c>
      <c r="AS29" s="2"/>
      <c r="AT29" s="2" t="s">
        <v>38</v>
      </c>
      <c r="AU29" s="2"/>
      <c r="AW29" s="2"/>
      <c r="AX29" s="26"/>
      <c r="AY29" s="79"/>
      <c r="AZ29" s="90"/>
      <c r="BA29" s="90"/>
      <c r="BC29" s="47">
        <f>COUNTIF(K29:O29,"x")</f>
        <v>1</v>
      </c>
      <c r="BD29" s="1">
        <v>8</v>
      </c>
      <c r="BE29" s="1">
        <f t="shared" ref="BE29:BG29" si="85">60/BD29</f>
        <v>7.5</v>
      </c>
      <c r="BF29" s="1">
        <v>6</v>
      </c>
      <c r="BG29" s="1">
        <f t="shared" si="85"/>
        <v>10</v>
      </c>
      <c r="BH29" s="37">
        <v>4</v>
      </c>
      <c r="BI29" s="49">
        <f t="shared" ref="BI29" si="86">60/BH29</f>
        <v>15</v>
      </c>
      <c r="BK29" s="51">
        <v>8</v>
      </c>
      <c r="BL29" s="1">
        <f t="shared" ref="BL29:BN29" si="87">60/BK29</f>
        <v>7.5</v>
      </c>
      <c r="BM29" s="1">
        <v>6</v>
      </c>
      <c r="BN29" s="1">
        <f t="shared" ref="BN29:BP29" si="88">60/BM29</f>
        <v>10</v>
      </c>
      <c r="BO29" s="37">
        <v>4</v>
      </c>
      <c r="BP29" s="49">
        <f t="shared" si="9"/>
        <v>15</v>
      </c>
      <c r="BR29" s="2" t="s">
        <v>38</v>
      </c>
      <c r="BS29" s="2" t="s">
        <v>38</v>
      </c>
      <c r="BT29" s="2"/>
      <c r="BU29" s="2"/>
      <c r="BV29" s="2"/>
      <c r="BW29" s="2"/>
      <c r="BX29" s="2"/>
      <c r="BY29" s="2"/>
      <c r="BZ29" s="2"/>
      <c r="CA29" s="2"/>
      <c r="CB29" s="2"/>
      <c r="CC29" s="2"/>
      <c r="CE29" s="2" t="s">
        <v>5</v>
      </c>
      <c r="CF29" s="2">
        <v>23</v>
      </c>
    </row>
    <row r="30" spans="1:84" ht="24.75" customHeight="1" x14ac:dyDescent="0.25">
      <c r="A30" s="2">
        <v>24</v>
      </c>
      <c r="B30" s="2" t="s">
        <v>6</v>
      </c>
      <c r="D30" s="2"/>
      <c r="E30" s="2" t="s">
        <v>38</v>
      </c>
      <c r="F30" s="2"/>
      <c r="H30" s="2" t="s">
        <v>38</v>
      </c>
      <c r="I30" s="2" t="s">
        <v>38</v>
      </c>
      <c r="K30" s="2"/>
      <c r="L30" s="2"/>
      <c r="M30" s="2"/>
      <c r="N30" s="2" t="s">
        <v>38</v>
      </c>
      <c r="O30" s="2"/>
      <c r="Q30" s="2">
        <v>2</v>
      </c>
      <c r="R30" s="2">
        <v>2</v>
      </c>
      <c r="T30" s="2">
        <v>1</v>
      </c>
      <c r="U30" s="2"/>
      <c r="W30" s="91"/>
      <c r="X30" s="91"/>
      <c r="Y30" s="91"/>
      <c r="Z30" s="85">
        <v>388.64416503906301</v>
      </c>
      <c r="AA30" s="85">
        <v>97.172935485839801</v>
      </c>
      <c r="AB30" s="85">
        <f t="shared" si="1"/>
        <v>485.8171005249028</v>
      </c>
      <c r="AC30" s="85">
        <v>372.06416988372803</v>
      </c>
      <c r="AD30" s="85">
        <v>142.811241149902</v>
      </c>
      <c r="AE30" s="85">
        <f t="shared" si="2"/>
        <v>514.87541103363003</v>
      </c>
      <c r="AF30" s="85">
        <v>1295.3548278808601</v>
      </c>
      <c r="AG30" s="85">
        <v>535.21620941162098</v>
      </c>
      <c r="AH30" s="85">
        <f t="shared" si="3"/>
        <v>1830.5710372924809</v>
      </c>
      <c r="AI30" s="86">
        <f t="shared" si="4"/>
        <v>2056.0631628036508</v>
      </c>
      <c r="AJ30" s="86">
        <f t="shared" si="5"/>
        <v>775.20038604736283</v>
      </c>
      <c r="AK30" s="86">
        <f t="shared" si="6"/>
        <v>2831.2635488510136</v>
      </c>
      <c r="AN30" s="2"/>
      <c r="AO30" s="2" t="s">
        <v>38</v>
      </c>
      <c r="AP30" s="19" t="s">
        <v>38</v>
      </c>
      <c r="AR30" s="2" t="s">
        <v>38</v>
      </c>
      <c r="AS30" s="2"/>
      <c r="AT30" s="2" t="s">
        <v>38</v>
      </c>
      <c r="AU30" s="2"/>
      <c r="AW30" s="2"/>
      <c r="AX30" s="26"/>
      <c r="AY30" s="79"/>
      <c r="AZ30" s="90"/>
      <c r="BA30" s="90"/>
      <c r="BC30" s="47">
        <f>COUNTIF(K30:O30,"x")</f>
        <v>1</v>
      </c>
      <c r="BD30" s="1">
        <v>8</v>
      </c>
      <c r="BE30" s="1">
        <f t="shared" ref="BE30:BG30" si="89">60/BD30</f>
        <v>7.5</v>
      </c>
      <c r="BF30" s="1">
        <v>6</v>
      </c>
      <c r="BG30" s="1">
        <f t="shared" si="89"/>
        <v>10</v>
      </c>
      <c r="BH30" s="37">
        <v>4</v>
      </c>
      <c r="BI30" s="49">
        <f t="shared" ref="BI30" si="90">60/BH30</f>
        <v>15</v>
      </c>
      <c r="BK30" s="51">
        <v>8</v>
      </c>
      <c r="BL30" s="1">
        <f t="shared" ref="BL30:BN30" si="91">60/BK30</f>
        <v>7.5</v>
      </c>
      <c r="BM30" s="1">
        <v>6</v>
      </c>
      <c r="BN30" s="1">
        <f t="shared" ref="BN30:BP30" si="92">60/BM30</f>
        <v>10</v>
      </c>
      <c r="BO30" s="37">
        <v>4</v>
      </c>
      <c r="BP30" s="49">
        <f t="shared" si="9"/>
        <v>15</v>
      </c>
      <c r="BR30" s="2" t="s">
        <v>38</v>
      </c>
      <c r="BS30" s="2" t="s">
        <v>38</v>
      </c>
      <c r="BT30" s="2"/>
      <c r="BU30" s="2" t="s">
        <v>38</v>
      </c>
      <c r="BV30" s="2"/>
      <c r="BW30" s="2"/>
      <c r="BX30" s="2"/>
      <c r="BY30" s="2"/>
      <c r="BZ30" s="2"/>
      <c r="CA30" s="2"/>
      <c r="CB30" s="2"/>
      <c r="CC30" s="2" t="s">
        <v>38</v>
      </c>
      <c r="CE30" s="2" t="s">
        <v>6</v>
      </c>
      <c r="CF30" s="2">
        <v>24</v>
      </c>
    </row>
    <row r="31" spans="1:84" ht="26.25" customHeight="1" x14ac:dyDescent="0.25">
      <c r="A31" s="2">
        <v>25</v>
      </c>
      <c r="B31" s="2" t="s">
        <v>7</v>
      </c>
      <c r="D31" s="2"/>
      <c r="E31" s="2" t="s">
        <v>38</v>
      </c>
      <c r="F31" s="2"/>
      <c r="H31" s="2" t="s">
        <v>38</v>
      </c>
      <c r="I31" s="2"/>
      <c r="K31" s="2"/>
      <c r="L31" s="2"/>
      <c r="M31" s="2"/>
      <c r="N31" s="2" t="s">
        <v>38</v>
      </c>
      <c r="O31" s="2"/>
      <c r="Q31" s="2">
        <v>1</v>
      </c>
      <c r="R31" s="2">
        <v>1</v>
      </c>
      <c r="T31" s="2">
        <v>1</v>
      </c>
      <c r="U31" s="2"/>
      <c r="W31" s="91"/>
      <c r="X31" s="91"/>
      <c r="Y31" s="91"/>
      <c r="Z31" s="85">
        <v>634.84814153984144</v>
      </c>
      <c r="AA31" s="85">
        <v>1444.6343597061889</v>
      </c>
      <c r="AB31" s="85">
        <f t="shared" si="1"/>
        <v>2079.4825012460306</v>
      </c>
      <c r="AC31" s="85">
        <v>833.47916335612592</v>
      </c>
      <c r="AD31" s="85">
        <v>483.30654925852969</v>
      </c>
      <c r="AE31" s="85">
        <f t="shared" si="2"/>
        <v>1316.7857126146555</v>
      </c>
      <c r="AF31" s="85">
        <v>2233.652036666871</v>
      </c>
      <c r="AG31" s="85">
        <v>2130.7439174652109</v>
      </c>
      <c r="AH31" s="85">
        <f t="shared" si="3"/>
        <v>4364.3959541320819</v>
      </c>
      <c r="AI31" s="86">
        <f t="shared" si="4"/>
        <v>3701.9793415628383</v>
      </c>
      <c r="AJ31" s="86">
        <f t="shared" si="5"/>
        <v>4058.6848264299297</v>
      </c>
      <c r="AK31" s="86">
        <f t="shared" si="6"/>
        <v>7760.6641679927679</v>
      </c>
      <c r="AN31" s="2"/>
      <c r="AO31" s="2" t="s">
        <v>38</v>
      </c>
      <c r="AP31" s="19" t="s">
        <v>58</v>
      </c>
      <c r="AR31" s="2" t="s">
        <v>38</v>
      </c>
      <c r="AS31" s="2"/>
      <c r="AT31" s="2" t="s">
        <v>38</v>
      </c>
      <c r="AU31" s="2"/>
      <c r="AW31" s="2"/>
      <c r="AX31" s="26"/>
      <c r="AY31" s="79"/>
      <c r="AZ31" s="90"/>
      <c r="BA31" s="90"/>
      <c r="BC31" s="47">
        <f>COUNTIF(K31:O31,"x")</f>
        <v>1</v>
      </c>
      <c r="BD31" s="1">
        <v>8</v>
      </c>
      <c r="BE31" s="1">
        <f t="shared" ref="BE31:BG31" si="93">60/BD31</f>
        <v>7.5</v>
      </c>
      <c r="BF31" s="1">
        <v>6</v>
      </c>
      <c r="BG31" s="1">
        <f t="shared" si="93"/>
        <v>10</v>
      </c>
      <c r="BH31" s="37">
        <v>4</v>
      </c>
      <c r="BI31" s="49">
        <f t="shared" ref="BI31" si="94">60/BH31</f>
        <v>15</v>
      </c>
      <c r="BK31" s="51">
        <v>8</v>
      </c>
      <c r="BL31" s="1">
        <f t="shared" ref="BL31:BN31" si="95">60/BK31</f>
        <v>7.5</v>
      </c>
      <c r="BM31" s="1">
        <v>6</v>
      </c>
      <c r="BN31" s="1">
        <f t="shared" ref="BN31:BP31" si="96">60/BM31</f>
        <v>10</v>
      </c>
      <c r="BO31" s="37">
        <v>4</v>
      </c>
      <c r="BP31" s="49">
        <f t="shared" si="9"/>
        <v>15</v>
      </c>
      <c r="BR31" s="2" t="s">
        <v>38</v>
      </c>
      <c r="BS31" s="2" t="s">
        <v>38</v>
      </c>
      <c r="BT31" s="2"/>
      <c r="BU31" s="2" t="s">
        <v>38</v>
      </c>
      <c r="BV31" s="2"/>
      <c r="BW31" s="2"/>
      <c r="BX31" s="2"/>
      <c r="BY31" s="2"/>
      <c r="BZ31" s="2"/>
      <c r="CA31" s="2"/>
      <c r="CB31" s="2"/>
      <c r="CC31" s="2"/>
      <c r="CE31" s="2" t="s">
        <v>7</v>
      </c>
      <c r="CF31" s="2">
        <v>25</v>
      </c>
    </row>
    <row r="32" spans="1:84" ht="23.25" customHeight="1" x14ac:dyDescent="0.25">
      <c r="A32" s="2">
        <v>26</v>
      </c>
      <c r="B32" s="2" t="s">
        <v>34</v>
      </c>
      <c r="D32" s="2" t="s">
        <v>38</v>
      </c>
      <c r="E32" s="2"/>
      <c r="F32" s="2"/>
      <c r="H32" s="2" t="s">
        <v>38</v>
      </c>
      <c r="I32" s="2"/>
      <c r="K32" s="2"/>
      <c r="L32" s="2"/>
      <c r="M32" s="2"/>
      <c r="N32" s="2" t="s">
        <v>38</v>
      </c>
      <c r="O32" s="2"/>
      <c r="Q32" s="2">
        <v>1</v>
      </c>
      <c r="R32" s="2">
        <v>1</v>
      </c>
      <c r="T32" s="2">
        <v>1</v>
      </c>
      <c r="U32" s="2"/>
      <c r="W32" s="91"/>
      <c r="X32" s="91"/>
      <c r="Y32" s="91"/>
      <c r="Z32" s="85">
        <v>881.62868988513958</v>
      </c>
      <c r="AA32" s="85">
        <v>210.66683858633019</v>
      </c>
      <c r="AB32" s="85">
        <f t="shared" si="1"/>
        <v>1092.2955284714699</v>
      </c>
      <c r="AC32" s="85">
        <v>456.40893626958155</v>
      </c>
      <c r="AD32" s="85">
        <v>788.58530912548315</v>
      </c>
      <c r="AE32" s="85">
        <f t="shared" si="2"/>
        <v>1244.9942453950648</v>
      </c>
      <c r="AF32" s="85">
        <v>2436.7527235746393</v>
      </c>
      <c r="AG32" s="85">
        <v>2653.5892056152261</v>
      </c>
      <c r="AH32" s="85">
        <f t="shared" si="3"/>
        <v>5090.3419291898654</v>
      </c>
      <c r="AI32" s="86">
        <f t="shared" si="4"/>
        <v>3774.7903497293605</v>
      </c>
      <c r="AJ32" s="86">
        <f t="shared" si="5"/>
        <v>3652.8413533270395</v>
      </c>
      <c r="AK32" s="86">
        <f t="shared" si="6"/>
        <v>7427.6317030564005</v>
      </c>
      <c r="AN32" s="2"/>
      <c r="AO32" s="2" t="s">
        <v>38</v>
      </c>
      <c r="AP32" s="19" t="s">
        <v>58</v>
      </c>
      <c r="AR32" s="2" t="s">
        <v>38</v>
      </c>
      <c r="AS32" s="2"/>
      <c r="AT32" s="2" t="s">
        <v>38</v>
      </c>
      <c r="AU32" s="2"/>
      <c r="AW32" s="2"/>
      <c r="AX32" s="26"/>
      <c r="AY32" s="79"/>
      <c r="AZ32" s="90"/>
      <c r="BA32" s="90"/>
      <c r="BC32" s="47">
        <f>COUNTIF(K32:O32,"x")</f>
        <v>1</v>
      </c>
      <c r="BD32" s="1">
        <v>8</v>
      </c>
      <c r="BE32" s="1">
        <f t="shared" ref="BE32:BG32" si="97">60/BD32</f>
        <v>7.5</v>
      </c>
      <c r="BF32" s="1">
        <v>6</v>
      </c>
      <c r="BG32" s="1">
        <f t="shared" si="97"/>
        <v>10</v>
      </c>
      <c r="BH32" s="37">
        <v>4</v>
      </c>
      <c r="BI32" s="49">
        <f t="shared" ref="BI32" si="98">60/BH32</f>
        <v>15</v>
      </c>
      <c r="BK32" s="51">
        <v>8</v>
      </c>
      <c r="BL32" s="1">
        <f t="shared" ref="BL32:BN32" si="99">60/BK32</f>
        <v>7.5</v>
      </c>
      <c r="BM32" s="1">
        <v>6</v>
      </c>
      <c r="BN32" s="1">
        <f t="shared" ref="BN32:BP32" si="100">60/BM32</f>
        <v>10</v>
      </c>
      <c r="BO32" s="37">
        <v>4</v>
      </c>
      <c r="BP32" s="49">
        <f t="shared" si="9"/>
        <v>15</v>
      </c>
      <c r="BR32" s="2" t="s">
        <v>38</v>
      </c>
      <c r="BS32" s="2" t="s">
        <v>38</v>
      </c>
      <c r="BT32" s="2" t="s">
        <v>38</v>
      </c>
      <c r="BU32" s="2"/>
      <c r="BV32" s="2"/>
      <c r="BW32" s="2"/>
      <c r="BX32" s="2"/>
      <c r="BY32" s="2"/>
      <c r="BZ32" s="2"/>
      <c r="CA32" s="2"/>
      <c r="CB32" s="2" t="s">
        <v>38</v>
      </c>
      <c r="CC32" s="2"/>
      <c r="CE32" s="2" t="s">
        <v>34</v>
      </c>
      <c r="CF32" s="2">
        <v>26</v>
      </c>
    </row>
    <row r="33" spans="1:84" ht="25.5" customHeight="1" x14ac:dyDescent="0.25">
      <c r="A33" s="2">
        <v>27</v>
      </c>
      <c r="B33" s="2" t="s">
        <v>8</v>
      </c>
      <c r="D33" s="2" t="s">
        <v>38</v>
      </c>
      <c r="E33" s="2"/>
      <c r="F33" s="2"/>
      <c r="H33" s="2" t="s">
        <v>38</v>
      </c>
      <c r="I33" s="2"/>
      <c r="K33" s="2"/>
      <c r="L33" s="2"/>
      <c r="M33" s="2"/>
      <c r="N33" s="2" t="s">
        <v>38</v>
      </c>
      <c r="O33" s="2"/>
      <c r="Q33" s="2">
        <v>1</v>
      </c>
      <c r="R33" s="2">
        <v>1</v>
      </c>
      <c r="T33" s="2">
        <v>1</v>
      </c>
      <c r="U33" s="2"/>
      <c r="W33" s="91"/>
      <c r="X33" s="91"/>
      <c r="Y33" s="91"/>
      <c r="Z33" s="85">
        <v>959.91152526158851</v>
      </c>
      <c r="AA33" s="85">
        <v>185.09968132991389</v>
      </c>
      <c r="AB33" s="85">
        <f t="shared" si="1"/>
        <v>1145.0112065915023</v>
      </c>
      <c r="AC33" s="85">
        <v>365.99069774709596</v>
      </c>
      <c r="AD33" s="85">
        <v>771.59177966974676</v>
      </c>
      <c r="AE33" s="85">
        <f t="shared" si="2"/>
        <v>1137.5824774168427</v>
      </c>
      <c r="AF33" s="85">
        <v>2232.3015937209138</v>
      </c>
      <c r="AG33" s="85">
        <v>2521.7848699092897</v>
      </c>
      <c r="AH33" s="85">
        <f t="shared" si="3"/>
        <v>4754.0864636302031</v>
      </c>
      <c r="AI33" s="86">
        <f t="shared" si="4"/>
        <v>3558.2038167295982</v>
      </c>
      <c r="AJ33" s="86">
        <f t="shared" si="5"/>
        <v>3478.4763309089503</v>
      </c>
      <c r="AK33" s="86">
        <f t="shared" si="6"/>
        <v>7036.6801476385481</v>
      </c>
      <c r="AN33" s="2"/>
      <c r="AO33" s="2" t="s">
        <v>38</v>
      </c>
      <c r="AP33" s="19" t="s">
        <v>58</v>
      </c>
      <c r="AR33" s="2" t="s">
        <v>38</v>
      </c>
      <c r="AS33" s="2"/>
      <c r="AT33" s="2" t="s">
        <v>38</v>
      </c>
      <c r="AU33" s="2"/>
      <c r="AW33" s="2"/>
      <c r="AX33" s="26"/>
      <c r="AY33" s="79"/>
      <c r="AZ33" s="90"/>
      <c r="BA33" s="90"/>
      <c r="BC33" s="47">
        <f>COUNTIF(K33:O33,"x")</f>
        <v>1</v>
      </c>
      <c r="BD33" s="1">
        <v>8</v>
      </c>
      <c r="BE33" s="1">
        <f t="shared" ref="BE33:BG33" si="101">60/BD33</f>
        <v>7.5</v>
      </c>
      <c r="BF33" s="1">
        <v>6</v>
      </c>
      <c r="BG33" s="1">
        <f t="shared" si="101"/>
        <v>10</v>
      </c>
      <c r="BH33" s="37">
        <v>4</v>
      </c>
      <c r="BI33" s="49">
        <f t="shared" ref="BI33" si="102">60/BH33</f>
        <v>15</v>
      </c>
      <c r="BK33" s="51">
        <v>8</v>
      </c>
      <c r="BL33" s="1">
        <f t="shared" ref="BL33:BN33" si="103">60/BK33</f>
        <v>7.5</v>
      </c>
      <c r="BM33" s="1">
        <v>6</v>
      </c>
      <c r="BN33" s="1">
        <f t="shared" ref="BN33:BP33" si="104">60/BM33</f>
        <v>10</v>
      </c>
      <c r="BO33" s="37">
        <v>4</v>
      </c>
      <c r="BP33" s="49">
        <f t="shared" si="9"/>
        <v>15</v>
      </c>
      <c r="BR33" s="2" t="s">
        <v>38</v>
      </c>
      <c r="BS33" s="2" t="s">
        <v>38</v>
      </c>
      <c r="BT33" s="2" t="s">
        <v>38</v>
      </c>
      <c r="BU33" s="2"/>
      <c r="BV33" s="2"/>
      <c r="BW33" s="2"/>
      <c r="BX33" s="2"/>
      <c r="BY33" s="2"/>
      <c r="BZ33" s="2"/>
      <c r="CA33" s="2"/>
      <c r="CB33" s="2" t="s">
        <v>38</v>
      </c>
      <c r="CC33" s="2"/>
      <c r="CE33" s="2" t="s">
        <v>8</v>
      </c>
      <c r="CF33" s="2">
        <v>27</v>
      </c>
    </row>
    <row r="34" spans="1:84" ht="27" customHeight="1" x14ac:dyDescent="0.25">
      <c r="A34" s="2">
        <v>28</v>
      </c>
      <c r="B34" s="2" t="s">
        <v>9</v>
      </c>
      <c r="D34" s="2" t="s">
        <v>38</v>
      </c>
      <c r="E34" s="2"/>
      <c r="F34" s="2"/>
      <c r="H34" s="2" t="s">
        <v>38</v>
      </c>
      <c r="I34" s="2"/>
      <c r="K34" s="2"/>
      <c r="L34" s="2"/>
      <c r="M34" s="2"/>
      <c r="N34" s="2" t="s">
        <v>38</v>
      </c>
      <c r="O34" s="2"/>
      <c r="Q34" s="2">
        <v>1</v>
      </c>
      <c r="R34" s="2">
        <v>1</v>
      </c>
      <c r="T34" s="2">
        <v>1</v>
      </c>
      <c r="U34" s="2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N34" s="2"/>
      <c r="AO34" s="2" t="s">
        <v>38</v>
      </c>
      <c r="AP34" s="19" t="s">
        <v>58</v>
      </c>
      <c r="AR34" s="2" t="s">
        <v>38</v>
      </c>
      <c r="AS34" s="2"/>
      <c r="AT34" s="2" t="s">
        <v>38</v>
      </c>
      <c r="AU34" s="2"/>
      <c r="AW34" s="2"/>
      <c r="AX34" s="26"/>
      <c r="AY34" s="79"/>
      <c r="AZ34" s="90"/>
      <c r="BA34" s="90"/>
      <c r="BC34" s="47">
        <f>COUNTIF(K34:O34,"x")</f>
        <v>1</v>
      </c>
      <c r="BD34" s="1">
        <v>8</v>
      </c>
      <c r="BE34" s="1">
        <f t="shared" ref="BE34:BG34" si="105">60/BD34</f>
        <v>7.5</v>
      </c>
      <c r="BF34" s="1">
        <v>6</v>
      </c>
      <c r="BG34" s="1">
        <f t="shared" si="105"/>
        <v>10</v>
      </c>
      <c r="BH34" s="37">
        <v>4</v>
      </c>
      <c r="BI34" s="49">
        <f t="shared" ref="BI34" si="106">60/BH34</f>
        <v>15</v>
      </c>
      <c r="BK34" s="51">
        <v>8</v>
      </c>
      <c r="BL34" s="1">
        <f t="shared" ref="BL34:BN34" si="107">60/BK34</f>
        <v>7.5</v>
      </c>
      <c r="BM34" s="1">
        <v>6</v>
      </c>
      <c r="BN34" s="1">
        <f t="shared" ref="BN34:BP34" si="108">60/BM34</f>
        <v>10</v>
      </c>
      <c r="BO34" s="37">
        <v>4</v>
      </c>
      <c r="BP34" s="49">
        <f t="shared" si="9"/>
        <v>15</v>
      </c>
      <c r="BR34" s="2" t="s">
        <v>38</v>
      </c>
      <c r="BS34" s="2" t="s">
        <v>38</v>
      </c>
      <c r="BT34" s="2"/>
      <c r="BU34" s="2"/>
      <c r="BV34" s="2"/>
      <c r="BW34" s="2" t="s">
        <v>38</v>
      </c>
      <c r="BX34" s="2" t="s">
        <v>38</v>
      </c>
      <c r="BY34" s="2"/>
      <c r="BZ34" s="2"/>
      <c r="CA34" s="2"/>
      <c r="CB34" s="2"/>
      <c r="CC34" s="2"/>
      <c r="CE34" s="2" t="s">
        <v>9</v>
      </c>
      <c r="CF34" s="2">
        <v>28</v>
      </c>
    </row>
    <row r="35" spans="1:84" ht="27" customHeight="1" x14ac:dyDescent="0.25">
      <c r="A35" s="2">
        <v>29</v>
      </c>
      <c r="B35" s="2" t="s">
        <v>42</v>
      </c>
      <c r="D35" s="2"/>
      <c r="E35" s="2"/>
      <c r="F35" s="2" t="s">
        <v>38</v>
      </c>
      <c r="H35" s="2" t="s">
        <v>38</v>
      </c>
      <c r="I35" s="2"/>
      <c r="K35" s="2" t="s">
        <v>38</v>
      </c>
      <c r="L35" s="2" t="s">
        <v>38</v>
      </c>
      <c r="M35" s="2"/>
      <c r="N35" s="2"/>
      <c r="O35" s="2"/>
      <c r="Q35" s="2">
        <v>3</v>
      </c>
      <c r="R35" s="2">
        <v>2</v>
      </c>
      <c r="T35" s="2">
        <v>1</v>
      </c>
      <c r="U35" s="2">
        <v>1</v>
      </c>
      <c r="W35" s="91"/>
      <c r="X35" s="91"/>
      <c r="Y35" s="91"/>
      <c r="Z35" s="85">
        <v>157.5110273977788</v>
      </c>
      <c r="AA35" s="85">
        <v>378.74686742709281</v>
      </c>
      <c r="AB35" s="85">
        <f t="shared" si="1"/>
        <v>536.25789482487164</v>
      </c>
      <c r="AC35" s="85">
        <v>435.11514755571937</v>
      </c>
      <c r="AD35" s="85">
        <v>238.07348101008353</v>
      </c>
      <c r="AE35" s="85">
        <f t="shared" si="2"/>
        <v>673.1886285658029</v>
      </c>
      <c r="AF35" s="85">
        <v>1088.6757651537771</v>
      </c>
      <c r="AG35" s="85">
        <v>1161.5681775948033</v>
      </c>
      <c r="AH35" s="85">
        <f t="shared" si="3"/>
        <v>2250.2439427485806</v>
      </c>
      <c r="AI35" s="86">
        <f t="shared" si="4"/>
        <v>1681.3019401072752</v>
      </c>
      <c r="AJ35" s="86">
        <f t="shared" si="5"/>
        <v>1778.3885260319796</v>
      </c>
      <c r="AK35" s="86">
        <f t="shared" si="6"/>
        <v>3459.690466139255</v>
      </c>
      <c r="AN35" s="2"/>
      <c r="AO35" s="2" t="s">
        <v>38</v>
      </c>
      <c r="AP35" s="19" t="s">
        <v>59</v>
      </c>
      <c r="AR35" s="2" t="s">
        <v>38</v>
      </c>
      <c r="AS35" s="2"/>
      <c r="AT35" s="2" t="s">
        <v>38</v>
      </c>
      <c r="AU35" s="2"/>
      <c r="AW35" s="26"/>
      <c r="AX35" s="5"/>
      <c r="AY35" s="79"/>
      <c r="AZ35" s="90"/>
      <c r="BA35" s="90"/>
      <c r="BC35" s="47">
        <f>COUNTIF(K35:O35,"x")</f>
        <v>2</v>
      </c>
      <c r="BD35" s="1">
        <v>8</v>
      </c>
      <c r="BE35" s="1">
        <f t="shared" ref="BE35:BG35" si="109">60/BD35</f>
        <v>7.5</v>
      </c>
      <c r="BF35" s="1">
        <v>6</v>
      </c>
      <c r="BG35" s="1">
        <f t="shared" si="109"/>
        <v>10</v>
      </c>
      <c r="BH35" s="37">
        <v>4</v>
      </c>
      <c r="BI35" s="49">
        <f t="shared" ref="BI35" si="110">60/BH35</f>
        <v>15</v>
      </c>
      <c r="BK35" s="51">
        <v>8</v>
      </c>
      <c r="BL35" s="1">
        <f t="shared" ref="BL35:BN35" si="111">60/BK35</f>
        <v>7.5</v>
      </c>
      <c r="BM35" s="1">
        <v>6</v>
      </c>
      <c r="BN35" s="1">
        <f t="shared" ref="BN35:BP35" si="112">60/BM35</f>
        <v>10</v>
      </c>
      <c r="BO35" s="37">
        <v>4</v>
      </c>
      <c r="BP35" s="49">
        <f t="shared" si="9"/>
        <v>15</v>
      </c>
      <c r="BR35" s="2"/>
      <c r="BS35" s="2" t="s">
        <v>38</v>
      </c>
      <c r="BT35" s="2"/>
      <c r="BU35" s="2"/>
      <c r="BV35" s="2"/>
      <c r="BW35" s="2" t="s">
        <v>38</v>
      </c>
      <c r="BX35" s="2"/>
      <c r="BY35" s="2"/>
      <c r="BZ35" s="2"/>
      <c r="CA35" s="2"/>
      <c r="CB35" s="2"/>
      <c r="CC35" s="2"/>
      <c r="CE35" s="2" t="s">
        <v>42</v>
      </c>
      <c r="CF35" s="2">
        <v>29</v>
      </c>
    </row>
    <row r="36" spans="1:84" ht="27" customHeight="1" x14ac:dyDescent="0.25">
      <c r="A36" s="2">
        <v>30</v>
      </c>
      <c r="B36" s="2" t="s">
        <v>43</v>
      </c>
      <c r="D36" s="2" t="s">
        <v>38</v>
      </c>
      <c r="E36" s="2"/>
      <c r="F36" s="2"/>
      <c r="H36" s="2" t="s">
        <v>38</v>
      </c>
      <c r="I36" s="2" t="s">
        <v>38</v>
      </c>
      <c r="K36" s="2" t="s">
        <v>38</v>
      </c>
      <c r="L36" s="2" t="s">
        <v>38</v>
      </c>
      <c r="M36" s="2"/>
      <c r="N36" s="2"/>
      <c r="O36" s="2"/>
      <c r="Q36" s="2">
        <v>1</v>
      </c>
      <c r="R36" s="2">
        <v>1</v>
      </c>
      <c r="T36" s="2"/>
      <c r="U36" s="2">
        <v>1</v>
      </c>
      <c r="W36" s="91"/>
      <c r="X36" s="91"/>
      <c r="Y36" s="91"/>
      <c r="Z36" s="85">
        <v>520.91807734883378</v>
      </c>
      <c r="AA36" s="85">
        <v>922.96867000971599</v>
      </c>
      <c r="AB36" s="85">
        <f t="shared" si="1"/>
        <v>1443.8867473585497</v>
      </c>
      <c r="AC36" s="85">
        <v>720.68777294849917</v>
      </c>
      <c r="AD36" s="85">
        <v>672.49976309036697</v>
      </c>
      <c r="AE36" s="85">
        <f t="shared" si="2"/>
        <v>1393.1875360388663</v>
      </c>
      <c r="AF36" s="85">
        <v>2166.8028187529408</v>
      </c>
      <c r="AG36" s="85">
        <v>2934.6796068921972</v>
      </c>
      <c r="AH36" s="85">
        <f t="shared" si="3"/>
        <v>5101.4824256451375</v>
      </c>
      <c r="AI36" s="86">
        <f t="shared" si="4"/>
        <v>3408.4086690502736</v>
      </c>
      <c r="AJ36" s="86">
        <f t="shared" si="5"/>
        <v>4530.1480399922802</v>
      </c>
      <c r="AK36" s="86">
        <f t="shared" si="6"/>
        <v>7938.5567090425538</v>
      </c>
      <c r="AN36" s="2"/>
      <c r="AO36" s="2" t="s">
        <v>38</v>
      </c>
      <c r="AP36" s="19" t="s">
        <v>58</v>
      </c>
      <c r="AR36" s="2" t="s">
        <v>38</v>
      </c>
      <c r="AS36" s="2"/>
      <c r="AT36" s="2" t="s">
        <v>58</v>
      </c>
      <c r="AU36" s="2" t="s">
        <v>58</v>
      </c>
      <c r="AW36" s="2"/>
      <c r="AX36" s="26"/>
      <c r="AY36" s="79"/>
      <c r="AZ36" s="90"/>
      <c r="BA36" s="90"/>
      <c r="BC36" s="47">
        <f>COUNTIF(K36:O36,"x")</f>
        <v>2</v>
      </c>
      <c r="BD36" s="1">
        <v>8</v>
      </c>
      <c r="BE36" s="1">
        <f t="shared" ref="BE36:BG36" si="113">60/BD36</f>
        <v>7.5</v>
      </c>
      <c r="BF36" s="1">
        <v>6</v>
      </c>
      <c r="BG36" s="1">
        <f t="shared" si="113"/>
        <v>10</v>
      </c>
      <c r="BH36" s="37">
        <v>4</v>
      </c>
      <c r="BI36" s="49">
        <f t="shared" ref="BI36" si="114">60/BH36</f>
        <v>15</v>
      </c>
      <c r="BK36" s="51">
        <v>8</v>
      </c>
      <c r="BL36" s="1">
        <f t="shared" ref="BL36:BN36" si="115">60/BK36</f>
        <v>7.5</v>
      </c>
      <c r="BM36" s="1">
        <v>6</v>
      </c>
      <c r="BN36" s="1">
        <f t="shared" ref="BN36:BP36" si="116">60/BM36</f>
        <v>10</v>
      </c>
      <c r="BO36" s="37">
        <v>4</v>
      </c>
      <c r="BP36" s="49">
        <f t="shared" si="9"/>
        <v>15</v>
      </c>
      <c r="BR36" s="2" t="s">
        <v>38</v>
      </c>
      <c r="BS36" s="2" t="s">
        <v>38</v>
      </c>
      <c r="BT36" s="2"/>
      <c r="BU36" s="2" t="s">
        <v>38</v>
      </c>
      <c r="BV36" s="2"/>
      <c r="BW36" s="2" t="s">
        <v>38</v>
      </c>
      <c r="BX36" s="2" t="s">
        <v>38</v>
      </c>
      <c r="BY36" s="2"/>
      <c r="BZ36" s="2"/>
      <c r="CA36" s="2" t="s">
        <v>38</v>
      </c>
      <c r="CB36" s="2"/>
      <c r="CC36" s="2" t="s">
        <v>38</v>
      </c>
      <c r="CE36" s="2" t="s">
        <v>43</v>
      </c>
      <c r="CF36" s="2">
        <v>30</v>
      </c>
    </row>
    <row r="37" spans="1:84" ht="27" customHeight="1" x14ac:dyDescent="0.25">
      <c r="A37" s="2">
        <v>31</v>
      </c>
      <c r="B37" s="2" t="s">
        <v>10</v>
      </c>
      <c r="D37" s="2" t="s">
        <v>38</v>
      </c>
      <c r="E37" s="2"/>
      <c r="F37" s="2"/>
      <c r="H37" s="2" t="s">
        <v>38</v>
      </c>
      <c r="I37" s="2"/>
      <c r="K37" s="2" t="s">
        <v>38</v>
      </c>
      <c r="L37" s="2"/>
      <c r="M37" s="2"/>
      <c r="N37" s="2"/>
      <c r="O37" s="2"/>
      <c r="Q37" s="2"/>
      <c r="R37" s="2">
        <v>2</v>
      </c>
      <c r="T37" s="2"/>
      <c r="U37" s="2">
        <v>2</v>
      </c>
      <c r="W37" s="91"/>
      <c r="X37" s="91"/>
      <c r="Y37" s="91"/>
      <c r="Z37" s="85">
        <v>735.72715377807594</v>
      </c>
      <c r="AA37" s="85">
        <v>2420.8324584960942</v>
      </c>
      <c r="AB37" s="85">
        <f t="shared" si="1"/>
        <v>3156.5596122741699</v>
      </c>
      <c r="AC37" s="85">
        <v>1997.0032196044929</v>
      </c>
      <c r="AD37" s="85">
        <v>819.89183807373001</v>
      </c>
      <c r="AE37" s="85">
        <f t="shared" si="2"/>
        <v>2816.8950576782227</v>
      </c>
      <c r="AF37" s="85">
        <v>4719.7380065917905</v>
      </c>
      <c r="AG37" s="85">
        <v>4488.7001647949191</v>
      </c>
      <c r="AH37" s="85">
        <f t="shared" si="3"/>
        <v>9208.4381713867097</v>
      </c>
      <c r="AI37" s="86">
        <f t="shared" si="4"/>
        <v>7452.4683799743598</v>
      </c>
      <c r="AJ37" s="86">
        <f t="shared" si="5"/>
        <v>7729.4244613647434</v>
      </c>
      <c r="AK37" s="86">
        <f t="shared" si="6"/>
        <v>15181.892841339102</v>
      </c>
      <c r="AN37" s="2"/>
      <c r="AO37" s="2" t="s">
        <v>38</v>
      </c>
      <c r="AP37" s="19" t="s">
        <v>58</v>
      </c>
      <c r="AR37" s="2" t="s">
        <v>38</v>
      </c>
      <c r="AS37" s="2"/>
      <c r="AT37" s="2" t="s">
        <v>38</v>
      </c>
      <c r="AU37" s="2"/>
      <c r="AW37" s="2"/>
      <c r="AX37" s="26"/>
      <c r="AY37" s="79"/>
      <c r="AZ37" s="90"/>
      <c r="BA37" s="90"/>
      <c r="BC37" s="47">
        <f>COUNTIF(K37:O37,"x")</f>
        <v>1</v>
      </c>
      <c r="BD37" s="1">
        <v>8</v>
      </c>
      <c r="BE37" s="1">
        <f t="shared" ref="BE37:BG37" si="117">60/BD37</f>
        <v>7.5</v>
      </c>
      <c r="BF37" s="1">
        <v>6</v>
      </c>
      <c r="BG37" s="1">
        <f t="shared" si="117"/>
        <v>10</v>
      </c>
      <c r="BH37" s="37">
        <v>4</v>
      </c>
      <c r="BI37" s="49">
        <f t="shared" ref="BI37" si="118">60/BH37</f>
        <v>15</v>
      </c>
      <c r="BK37" s="51">
        <v>8</v>
      </c>
      <c r="BL37" s="1">
        <f t="shared" ref="BL37:BN37" si="119">60/BK37</f>
        <v>7.5</v>
      </c>
      <c r="BM37" s="1">
        <v>6</v>
      </c>
      <c r="BN37" s="1">
        <f t="shared" ref="BN37:BP37" si="120">60/BM37</f>
        <v>10</v>
      </c>
      <c r="BO37" s="37">
        <v>4</v>
      </c>
      <c r="BP37" s="49">
        <f t="shared" si="9"/>
        <v>15</v>
      </c>
      <c r="BR37" s="2" t="s">
        <v>38</v>
      </c>
      <c r="BS37" s="2" t="s">
        <v>38</v>
      </c>
      <c r="BT37" s="2"/>
      <c r="BU37" s="2" t="s">
        <v>38</v>
      </c>
      <c r="BV37" s="2" t="s">
        <v>38</v>
      </c>
      <c r="BW37" s="2"/>
      <c r="BX37" s="2"/>
      <c r="BY37" s="2"/>
      <c r="BZ37" s="2" t="s">
        <v>38</v>
      </c>
      <c r="CA37" s="2"/>
      <c r="CB37" s="2"/>
      <c r="CC37" s="2" t="s">
        <v>38</v>
      </c>
      <c r="CE37" s="2" t="s">
        <v>10</v>
      </c>
      <c r="CF37" s="2">
        <v>31</v>
      </c>
    </row>
    <row r="38" spans="1:84" ht="24.75" customHeight="1" x14ac:dyDescent="0.25">
      <c r="A38" s="2">
        <v>32</v>
      </c>
      <c r="B38" s="2" t="s">
        <v>11</v>
      </c>
      <c r="D38" s="2" t="s">
        <v>38</v>
      </c>
      <c r="E38" s="2"/>
      <c r="F38" s="2"/>
      <c r="H38" s="2" t="s">
        <v>38</v>
      </c>
      <c r="I38" s="2"/>
      <c r="K38" s="2" t="s">
        <v>38</v>
      </c>
      <c r="L38" s="2"/>
      <c r="M38" s="2"/>
      <c r="N38" s="2"/>
      <c r="O38" s="2"/>
      <c r="Q38" s="2">
        <v>2</v>
      </c>
      <c r="R38" s="2">
        <v>2</v>
      </c>
      <c r="T38" s="2">
        <v>1</v>
      </c>
      <c r="U38" s="2"/>
      <c r="W38" s="91"/>
      <c r="X38" s="91"/>
      <c r="Y38" s="91"/>
      <c r="Z38" s="85">
        <v>715.91109035187401</v>
      </c>
      <c r="AA38" s="85">
        <v>1437.0611033218449</v>
      </c>
      <c r="AB38" s="85">
        <f t="shared" si="1"/>
        <v>2152.9721936737187</v>
      </c>
      <c r="AC38" s="85">
        <v>1393.565608186299</v>
      </c>
      <c r="AD38" s="85">
        <v>664.67717186885409</v>
      </c>
      <c r="AE38" s="85">
        <f t="shared" si="2"/>
        <v>2058.2427800551532</v>
      </c>
      <c r="AF38" s="85">
        <v>3576.300675712524</v>
      </c>
      <c r="AG38" s="85">
        <v>3310.6100781783448</v>
      </c>
      <c r="AH38" s="85">
        <f t="shared" si="3"/>
        <v>6886.9107538908684</v>
      </c>
      <c r="AI38" s="86">
        <f t="shared" si="4"/>
        <v>5685.777374250697</v>
      </c>
      <c r="AJ38" s="86">
        <f t="shared" si="5"/>
        <v>5412.3483533690433</v>
      </c>
      <c r="AK38" s="86">
        <f t="shared" si="6"/>
        <v>11098.125727619739</v>
      </c>
      <c r="AN38" s="2"/>
      <c r="AO38" s="2" t="s">
        <v>38</v>
      </c>
      <c r="AP38" s="19" t="s">
        <v>58</v>
      </c>
      <c r="AR38" s="2" t="s">
        <v>38</v>
      </c>
      <c r="AS38" s="2"/>
      <c r="AT38" s="2" t="s">
        <v>38</v>
      </c>
      <c r="AU38" s="2"/>
      <c r="AW38" s="2"/>
      <c r="AX38" s="26"/>
      <c r="AY38" s="79"/>
      <c r="AZ38" s="90"/>
      <c r="BA38" s="90"/>
      <c r="BC38" s="47">
        <f>COUNTIF(K38:O38,"x")</f>
        <v>1</v>
      </c>
      <c r="BD38" s="1">
        <v>8</v>
      </c>
      <c r="BE38" s="1">
        <f t="shared" ref="BE38:BG38" si="121">60/BD38</f>
        <v>7.5</v>
      </c>
      <c r="BF38" s="1">
        <v>6</v>
      </c>
      <c r="BG38" s="1">
        <f t="shared" si="121"/>
        <v>10</v>
      </c>
      <c r="BH38" s="37">
        <v>4</v>
      </c>
      <c r="BI38" s="49">
        <f t="shared" ref="BI38" si="122">60/BH38</f>
        <v>15</v>
      </c>
      <c r="BK38" s="51">
        <v>8</v>
      </c>
      <c r="BL38" s="1">
        <f t="shared" ref="BL38:BN38" si="123">60/BK38</f>
        <v>7.5</v>
      </c>
      <c r="BM38" s="1">
        <v>6</v>
      </c>
      <c r="BN38" s="1">
        <f t="shared" ref="BN38:BP38" si="124">60/BM38</f>
        <v>10</v>
      </c>
      <c r="BO38" s="37">
        <v>4</v>
      </c>
      <c r="BP38" s="49">
        <f t="shared" si="9"/>
        <v>15</v>
      </c>
      <c r="BR38" s="2" t="s">
        <v>38</v>
      </c>
      <c r="BS38" s="2" t="s">
        <v>38</v>
      </c>
      <c r="BT38" s="2"/>
      <c r="BU38" s="2"/>
      <c r="BV38" s="2" t="s">
        <v>38</v>
      </c>
      <c r="BW38" s="2" t="s">
        <v>38</v>
      </c>
      <c r="BX38" s="2"/>
      <c r="BY38" s="2"/>
      <c r="BZ38" s="2"/>
      <c r="CA38" s="2"/>
      <c r="CB38" s="2"/>
      <c r="CC38" s="2"/>
      <c r="CE38" s="2" t="s">
        <v>11</v>
      </c>
      <c r="CF38" s="2">
        <v>32</v>
      </c>
    </row>
    <row r="39" spans="1:84" ht="23.25" customHeight="1" x14ac:dyDescent="0.25">
      <c r="A39" s="2">
        <v>33</v>
      </c>
      <c r="B39" s="2" t="s">
        <v>12</v>
      </c>
      <c r="D39" s="2" t="s">
        <v>38</v>
      </c>
      <c r="E39" s="2"/>
      <c r="F39" s="2"/>
      <c r="H39" s="2" t="s">
        <v>38</v>
      </c>
      <c r="I39" s="2"/>
      <c r="K39" s="2" t="s">
        <v>38</v>
      </c>
      <c r="L39" s="2"/>
      <c r="M39" s="2"/>
      <c r="N39" s="2"/>
      <c r="O39" s="2"/>
      <c r="Q39" s="2">
        <v>1</v>
      </c>
      <c r="R39" s="2">
        <v>1</v>
      </c>
      <c r="T39" s="2">
        <v>1</v>
      </c>
      <c r="U39" s="2"/>
      <c r="W39" s="91"/>
      <c r="X39" s="91"/>
      <c r="Y39" s="91"/>
      <c r="Z39" s="85">
        <v>767.75343569414702</v>
      </c>
      <c r="AA39" s="85">
        <v>800.67797382967501</v>
      </c>
      <c r="AB39" s="85">
        <f t="shared" si="1"/>
        <v>1568.4314095238219</v>
      </c>
      <c r="AC39" s="85">
        <v>829.86226326832605</v>
      </c>
      <c r="AD39" s="85">
        <v>728.71547419438207</v>
      </c>
      <c r="AE39" s="85">
        <f t="shared" si="2"/>
        <v>1558.5777374627082</v>
      </c>
      <c r="AF39" s="85">
        <v>2545.3649481385951</v>
      </c>
      <c r="AG39" s="85">
        <v>2607.16282068193</v>
      </c>
      <c r="AH39" s="85">
        <f t="shared" si="3"/>
        <v>5152.5277688205251</v>
      </c>
      <c r="AI39" s="86">
        <f t="shared" si="4"/>
        <v>4142.9806471010679</v>
      </c>
      <c r="AJ39" s="86">
        <f t="shared" si="5"/>
        <v>4136.5562687059873</v>
      </c>
      <c r="AK39" s="86">
        <f t="shared" si="6"/>
        <v>8279.5369158070553</v>
      </c>
      <c r="AN39" s="2"/>
      <c r="AO39" s="2" t="s">
        <v>38</v>
      </c>
      <c r="AP39" s="19" t="s">
        <v>58</v>
      </c>
      <c r="AR39" s="2" t="s">
        <v>38</v>
      </c>
      <c r="AS39" s="2"/>
      <c r="AT39" s="2" t="s">
        <v>38</v>
      </c>
      <c r="AU39" s="2"/>
      <c r="AW39" s="2"/>
      <c r="AX39" s="26"/>
      <c r="AY39" s="79"/>
      <c r="AZ39" s="90"/>
      <c r="BA39" s="90"/>
      <c r="BC39" s="47">
        <f>COUNTIF(K39:O39,"x")</f>
        <v>1</v>
      </c>
      <c r="BD39" s="1">
        <v>8</v>
      </c>
      <c r="BE39" s="1">
        <f t="shared" ref="BE39:BG39" si="125">60/BD39</f>
        <v>7.5</v>
      </c>
      <c r="BF39" s="1">
        <v>6</v>
      </c>
      <c r="BG39" s="1">
        <f t="shared" si="125"/>
        <v>10</v>
      </c>
      <c r="BH39" s="37">
        <v>4</v>
      </c>
      <c r="BI39" s="49">
        <f t="shared" ref="BI39" si="126">60/BH39</f>
        <v>15</v>
      </c>
      <c r="BK39" s="51">
        <v>8</v>
      </c>
      <c r="BL39" s="1">
        <f t="shared" ref="BL39:BN39" si="127">60/BK39</f>
        <v>7.5</v>
      </c>
      <c r="BM39" s="1">
        <v>6</v>
      </c>
      <c r="BN39" s="1">
        <f t="shared" ref="BN39:BP39" si="128">60/BM39</f>
        <v>10</v>
      </c>
      <c r="BO39" s="37">
        <v>4</v>
      </c>
      <c r="BP39" s="49">
        <f t="shared" si="9"/>
        <v>15</v>
      </c>
      <c r="BR39" s="2" t="s">
        <v>38</v>
      </c>
      <c r="BS39" s="2" t="s">
        <v>38</v>
      </c>
      <c r="BT39" s="2"/>
      <c r="BU39" s="2"/>
      <c r="BV39" s="2" t="s">
        <v>38</v>
      </c>
      <c r="BW39" s="2" t="s">
        <v>38</v>
      </c>
      <c r="BX39" s="2"/>
      <c r="BY39" s="2"/>
      <c r="BZ39" s="2"/>
      <c r="CA39" s="2"/>
      <c r="CB39" s="2"/>
      <c r="CC39" s="2"/>
      <c r="CE39" s="2" t="s">
        <v>12</v>
      </c>
      <c r="CF39" s="2">
        <v>33</v>
      </c>
    </row>
    <row r="40" spans="1:84" ht="24.75" customHeight="1" x14ac:dyDescent="0.25">
      <c r="A40" s="2">
        <v>34</v>
      </c>
      <c r="B40" s="2" t="s">
        <v>13</v>
      </c>
      <c r="D40" s="2" t="s">
        <v>38</v>
      </c>
      <c r="E40" s="2"/>
      <c r="F40" s="2"/>
      <c r="H40" s="2" t="s">
        <v>38</v>
      </c>
      <c r="I40" s="2" t="s">
        <v>38</v>
      </c>
      <c r="K40" s="2" t="s">
        <v>38</v>
      </c>
      <c r="L40" s="2"/>
      <c r="M40" s="2"/>
      <c r="N40" s="2"/>
      <c r="O40" s="2"/>
      <c r="Q40" s="2">
        <v>3</v>
      </c>
      <c r="R40" s="2">
        <v>4</v>
      </c>
      <c r="T40" s="2">
        <v>1</v>
      </c>
      <c r="U40" s="2"/>
      <c r="W40" s="91"/>
      <c r="X40" s="91"/>
      <c r="Y40" s="91"/>
      <c r="Z40" s="85">
        <v>2074.239548197947</v>
      </c>
      <c r="AA40" s="85">
        <v>1062.5784230148411</v>
      </c>
      <c r="AB40" s="85">
        <f t="shared" si="1"/>
        <v>3136.8179712127881</v>
      </c>
      <c r="AC40" s="85">
        <v>1372.242037799268</v>
      </c>
      <c r="AD40" s="85">
        <v>1623.502951648145</v>
      </c>
      <c r="AE40" s="85">
        <f t="shared" si="2"/>
        <v>2995.744989447413</v>
      </c>
      <c r="AF40" s="85">
        <v>5607.1788383289222</v>
      </c>
      <c r="AG40" s="85">
        <v>4913.5723014636869</v>
      </c>
      <c r="AH40" s="85">
        <f t="shared" si="3"/>
        <v>10520.75113979261</v>
      </c>
      <c r="AI40" s="86">
        <f t="shared" si="4"/>
        <v>9053.6604243261372</v>
      </c>
      <c r="AJ40" s="86">
        <f t="shared" si="5"/>
        <v>7599.6536761266725</v>
      </c>
      <c r="AK40" s="86">
        <f t="shared" si="6"/>
        <v>16653.314100452812</v>
      </c>
      <c r="AN40" s="2"/>
      <c r="AO40" s="2" t="s">
        <v>38</v>
      </c>
      <c r="AP40" s="19" t="s">
        <v>38</v>
      </c>
      <c r="AR40" s="2" t="s">
        <v>38</v>
      </c>
      <c r="AS40" s="2"/>
      <c r="AT40" s="2" t="s">
        <v>58</v>
      </c>
      <c r="AU40" s="2" t="s">
        <v>58</v>
      </c>
      <c r="AW40" s="2"/>
      <c r="AX40" s="26"/>
      <c r="AY40" s="79"/>
      <c r="AZ40" s="90"/>
      <c r="BA40" s="90"/>
      <c r="BC40" s="47">
        <f>COUNTIF(K40:O40,"x")</f>
        <v>1</v>
      </c>
      <c r="BD40" s="1">
        <v>8</v>
      </c>
      <c r="BE40" s="1">
        <f t="shared" ref="BE40:BG40" si="129">60/BD40</f>
        <v>7.5</v>
      </c>
      <c r="BF40" s="1">
        <v>6</v>
      </c>
      <c r="BG40" s="1">
        <f t="shared" si="129"/>
        <v>10</v>
      </c>
      <c r="BH40" s="37">
        <v>4</v>
      </c>
      <c r="BI40" s="49">
        <f t="shared" ref="BI40" si="130">60/BH40</f>
        <v>15</v>
      </c>
      <c r="BK40" s="51">
        <v>8</v>
      </c>
      <c r="BL40" s="1">
        <f t="shared" ref="BL40:BN40" si="131">60/BK40</f>
        <v>7.5</v>
      </c>
      <c r="BM40" s="1">
        <v>6</v>
      </c>
      <c r="BN40" s="1">
        <f t="shared" ref="BN40:BP40" si="132">60/BM40</f>
        <v>10</v>
      </c>
      <c r="BO40" s="37">
        <v>4</v>
      </c>
      <c r="BP40" s="49">
        <f t="shared" si="9"/>
        <v>15</v>
      </c>
      <c r="BR40" s="2" t="s">
        <v>38</v>
      </c>
      <c r="BS40" s="2" t="s">
        <v>38</v>
      </c>
      <c r="BT40" s="2"/>
      <c r="BU40" s="2" t="s">
        <v>38</v>
      </c>
      <c r="BV40" s="2"/>
      <c r="BW40" s="2"/>
      <c r="BX40" s="2"/>
      <c r="BY40" s="2"/>
      <c r="BZ40" s="2"/>
      <c r="CA40" s="2"/>
      <c r="CB40" s="2"/>
      <c r="CC40" s="2" t="s">
        <v>38</v>
      </c>
      <c r="CE40" s="2" t="s">
        <v>13</v>
      </c>
      <c r="CF40" s="2">
        <v>34</v>
      </c>
    </row>
    <row r="41" spans="1:84" ht="26.25" customHeight="1" x14ac:dyDescent="0.25">
      <c r="A41" s="2">
        <v>35</v>
      </c>
      <c r="B41" s="2" t="s">
        <v>14</v>
      </c>
      <c r="D41" s="2" t="s">
        <v>38</v>
      </c>
      <c r="E41" s="2"/>
      <c r="F41" s="2"/>
      <c r="H41" s="2" t="s">
        <v>38</v>
      </c>
      <c r="I41" s="2"/>
      <c r="K41" s="2" t="s">
        <v>38</v>
      </c>
      <c r="L41" s="2"/>
      <c r="M41" s="2"/>
      <c r="N41" s="2"/>
      <c r="O41" s="2"/>
      <c r="Q41" s="2">
        <v>1</v>
      </c>
      <c r="R41" s="2">
        <v>1</v>
      </c>
      <c r="T41" s="2">
        <v>1</v>
      </c>
      <c r="U41" s="2"/>
      <c r="W41" s="91"/>
      <c r="X41" s="91"/>
      <c r="Y41" s="91"/>
      <c r="Z41" s="85">
        <v>666.3322210523761</v>
      </c>
      <c r="AA41" s="85">
        <v>497.09655410493679</v>
      </c>
      <c r="AB41" s="85">
        <f t="shared" si="1"/>
        <v>1163.4287751573129</v>
      </c>
      <c r="AC41" s="85">
        <v>479.56037298962502</v>
      </c>
      <c r="AD41" s="85">
        <v>610.16322143818275</v>
      </c>
      <c r="AE41" s="85">
        <f t="shared" si="2"/>
        <v>1089.7235944278077</v>
      </c>
      <c r="AF41" s="85">
        <v>2496.2109526828863</v>
      </c>
      <c r="AG41" s="85">
        <v>2157.2084337831479</v>
      </c>
      <c r="AH41" s="85">
        <f t="shared" si="3"/>
        <v>4653.4193864660338</v>
      </c>
      <c r="AI41" s="86">
        <f t="shared" si="4"/>
        <v>3642.1035467248876</v>
      </c>
      <c r="AJ41" s="86">
        <f t="shared" si="5"/>
        <v>3264.4682093262672</v>
      </c>
      <c r="AK41" s="86">
        <f t="shared" si="6"/>
        <v>6906.5717560511548</v>
      </c>
      <c r="AN41" s="2"/>
      <c r="AO41" s="2" t="s">
        <v>38</v>
      </c>
      <c r="AP41" s="19" t="s">
        <v>58</v>
      </c>
      <c r="AR41" s="2" t="s">
        <v>38</v>
      </c>
      <c r="AS41" s="2"/>
      <c r="AT41" s="2" t="s">
        <v>38</v>
      </c>
      <c r="AU41" s="2"/>
      <c r="AW41" s="2"/>
      <c r="AX41" s="26"/>
      <c r="AY41" s="79"/>
      <c r="AZ41" s="90"/>
      <c r="BA41" s="90"/>
      <c r="BC41" s="47">
        <f>COUNTIF(K41:O41,"x")</f>
        <v>1</v>
      </c>
      <c r="BD41" s="1">
        <v>8</v>
      </c>
      <c r="BE41" s="1">
        <f t="shared" ref="BE41:BG41" si="133">60/BD41</f>
        <v>7.5</v>
      </c>
      <c r="BF41" s="1">
        <v>6</v>
      </c>
      <c r="BG41" s="1">
        <f t="shared" si="133"/>
        <v>10</v>
      </c>
      <c r="BH41" s="37">
        <v>4</v>
      </c>
      <c r="BI41" s="49">
        <f t="shared" ref="BI41" si="134">60/BH41</f>
        <v>15</v>
      </c>
      <c r="BK41" s="51">
        <v>8</v>
      </c>
      <c r="BL41" s="1">
        <f t="shared" ref="BL41:BN41" si="135">60/BK41</f>
        <v>7.5</v>
      </c>
      <c r="BM41" s="1">
        <v>6</v>
      </c>
      <c r="BN41" s="1">
        <f t="shared" ref="BN41:BP41" si="136">60/BM41</f>
        <v>10</v>
      </c>
      <c r="BO41" s="37">
        <v>4</v>
      </c>
      <c r="BP41" s="49">
        <f t="shared" si="9"/>
        <v>15</v>
      </c>
      <c r="BR41" s="2" t="s">
        <v>38</v>
      </c>
      <c r="BS41" s="2" t="s">
        <v>38</v>
      </c>
      <c r="BT41" s="2"/>
      <c r="BU41" s="2"/>
      <c r="BV41" s="2"/>
      <c r="BW41" s="2"/>
      <c r="BX41" s="2"/>
      <c r="BY41" s="2"/>
      <c r="BZ41" s="2"/>
      <c r="CA41" s="2"/>
      <c r="CB41" s="2"/>
      <c r="CC41" s="2"/>
      <c r="CE41" s="2" t="s">
        <v>14</v>
      </c>
      <c r="CF41" s="2">
        <v>35</v>
      </c>
    </row>
    <row r="42" spans="1:84" ht="25.5" customHeight="1" x14ac:dyDescent="0.25">
      <c r="A42" s="2">
        <v>36</v>
      </c>
      <c r="B42" s="2" t="s">
        <v>15</v>
      </c>
      <c r="D42" s="2" t="s">
        <v>38</v>
      </c>
      <c r="E42" s="2"/>
      <c r="F42" s="2"/>
      <c r="H42" s="2" t="s">
        <v>38</v>
      </c>
      <c r="I42" s="2"/>
      <c r="K42" s="2" t="s">
        <v>38</v>
      </c>
      <c r="L42" s="2"/>
      <c r="M42" s="2"/>
      <c r="N42" s="2"/>
      <c r="O42" s="2"/>
      <c r="Q42" s="2">
        <v>1</v>
      </c>
      <c r="R42" s="2">
        <v>1</v>
      </c>
      <c r="T42" s="2">
        <v>1</v>
      </c>
      <c r="U42" s="2"/>
      <c r="W42" s="91"/>
      <c r="X42" s="91"/>
      <c r="Y42" s="91"/>
      <c r="Z42" s="85">
        <v>1056.6672861455006</v>
      </c>
      <c r="AA42" s="85">
        <v>920.53917668945996</v>
      </c>
      <c r="AB42" s="85">
        <f t="shared" si="1"/>
        <v>1977.2064628349606</v>
      </c>
      <c r="AC42" s="85">
        <v>880.218962376121</v>
      </c>
      <c r="AD42" s="85">
        <v>910.87706345703896</v>
      </c>
      <c r="AE42" s="85">
        <f t="shared" si="2"/>
        <v>1791.09602583316</v>
      </c>
      <c r="AF42" s="85">
        <v>3469.5902895687559</v>
      </c>
      <c r="AG42" s="85">
        <v>3240.1627874138039</v>
      </c>
      <c r="AH42" s="85">
        <f t="shared" si="3"/>
        <v>6709.7530769825598</v>
      </c>
      <c r="AI42" s="86">
        <f t="shared" si="4"/>
        <v>5406.4765380903773</v>
      </c>
      <c r="AJ42" s="86">
        <f t="shared" si="5"/>
        <v>5071.5790275603031</v>
      </c>
      <c r="AK42" s="86">
        <f t="shared" si="6"/>
        <v>10478.05556565068</v>
      </c>
      <c r="AN42" s="2"/>
      <c r="AO42" s="2" t="s">
        <v>38</v>
      </c>
      <c r="AP42" s="19" t="s">
        <v>58</v>
      </c>
      <c r="AR42" s="2" t="s">
        <v>38</v>
      </c>
      <c r="AS42" s="2"/>
      <c r="AT42" s="2" t="s">
        <v>38</v>
      </c>
      <c r="AU42" s="2"/>
      <c r="AW42" s="2"/>
      <c r="AX42" s="26"/>
      <c r="AY42" s="79"/>
      <c r="AZ42" s="90"/>
      <c r="BA42" s="90"/>
      <c r="BC42" s="47">
        <f>COUNTIF(K42:O42,"x")</f>
        <v>1</v>
      </c>
      <c r="BD42" s="1">
        <v>8</v>
      </c>
      <c r="BE42" s="1">
        <f t="shared" ref="BE42:BG42" si="137">60/BD42</f>
        <v>7.5</v>
      </c>
      <c r="BF42" s="1">
        <v>6</v>
      </c>
      <c r="BG42" s="1">
        <f t="shared" si="137"/>
        <v>10</v>
      </c>
      <c r="BH42" s="37">
        <v>4</v>
      </c>
      <c r="BI42" s="49">
        <f t="shared" ref="BI42" si="138">60/BH42</f>
        <v>15</v>
      </c>
      <c r="BK42" s="51">
        <v>8</v>
      </c>
      <c r="BL42" s="1">
        <f t="shared" ref="BL42:BN42" si="139">60/BK42</f>
        <v>7.5</v>
      </c>
      <c r="BM42" s="1">
        <v>6</v>
      </c>
      <c r="BN42" s="1">
        <f t="shared" ref="BN42:BP42" si="140">60/BM42</f>
        <v>10</v>
      </c>
      <c r="BO42" s="37">
        <v>4</v>
      </c>
      <c r="BP42" s="49">
        <f t="shared" si="9"/>
        <v>15</v>
      </c>
      <c r="BR42" s="2" t="s">
        <v>38</v>
      </c>
      <c r="BS42" s="2" t="s">
        <v>38</v>
      </c>
      <c r="BT42" s="2" t="s">
        <v>38</v>
      </c>
      <c r="BU42" s="2" t="s">
        <v>38</v>
      </c>
      <c r="BV42" s="2" t="s">
        <v>38</v>
      </c>
      <c r="BW42" s="2"/>
      <c r="BX42" s="2"/>
      <c r="BY42" s="2"/>
      <c r="BZ42" s="2" t="s">
        <v>38</v>
      </c>
      <c r="CA42" s="2"/>
      <c r="CB42" s="2"/>
      <c r="CC42" s="2"/>
      <c r="CE42" s="2" t="s">
        <v>15</v>
      </c>
      <c r="CF42" s="2">
        <v>36</v>
      </c>
    </row>
    <row r="43" spans="1:84" ht="31.5" customHeight="1" x14ac:dyDescent="0.25">
      <c r="A43" s="2">
        <v>37</v>
      </c>
      <c r="B43" s="2" t="s">
        <v>16</v>
      </c>
      <c r="D43" s="2" t="s">
        <v>38</v>
      </c>
      <c r="E43" s="2"/>
      <c r="F43" s="2"/>
      <c r="H43" s="2" t="s">
        <v>38</v>
      </c>
      <c r="I43" s="2"/>
      <c r="K43" s="2" t="s">
        <v>38</v>
      </c>
      <c r="L43" s="2"/>
      <c r="M43" s="2"/>
      <c r="N43" s="2"/>
      <c r="O43" s="2"/>
      <c r="Q43" s="2">
        <v>1</v>
      </c>
      <c r="R43" s="2">
        <v>1</v>
      </c>
      <c r="T43" s="2">
        <v>1</v>
      </c>
      <c r="U43" s="2"/>
      <c r="W43" s="91"/>
      <c r="X43" s="91"/>
      <c r="Y43" s="91"/>
      <c r="Z43" s="85">
        <v>1490.4996744635278</v>
      </c>
      <c r="AA43" s="85">
        <v>623.01625313784439</v>
      </c>
      <c r="AB43" s="85">
        <f t="shared" si="1"/>
        <v>2113.5159276013719</v>
      </c>
      <c r="AC43" s="85">
        <v>848.43949461867965</v>
      </c>
      <c r="AD43" s="85">
        <v>1459.4522662213999</v>
      </c>
      <c r="AE43" s="85">
        <f t="shared" si="2"/>
        <v>2307.8917608400798</v>
      </c>
      <c r="AF43" s="85">
        <v>3977.7751070950198</v>
      </c>
      <c r="AG43" s="85">
        <v>5014.7690493557584</v>
      </c>
      <c r="AH43" s="85">
        <f t="shared" si="3"/>
        <v>8992.5441564507782</v>
      </c>
      <c r="AI43" s="86">
        <f t="shared" si="4"/>
        <v>6316.7142761772275</v>
      </c>
      <c r="AJ43" s="86">
        <f t="shared" si="5"/>
        <v>7097.2375687150025</v>
      </c>
      <c r="AK43" s="86">
        <f t="shared" si="6"/>
        <v>13413.95184489223</v>
      </c>
      <c r="AN43" s="2"/>
      <c r="AO43" s="2" t="s">
        <v>38</v>
      </c>
      <c r="AP43" s="19" t="s">
        <v>58</v>
      </c>
      <c r="AR43" s="2" t="s">
        <v>38</v>
      </c>
      <c r="AS43" s="2"/>
      <c r="AT43" s="2" t="s">
        <v>38</v>
      </c>
      <c r="AU43" s="2"/>
      <c r="AW43" s="2"/>
      <c r="AX43" s="26"/>
      <c r="AY43" s="79"/>
      <c r="AZ43" s="90"/>
      <c r="BA43" s="90"/>
      <c r="BC43" s="47">
        <f>COUNTIF(K43:O43,"x")</f>
        <v>1</v>
      </c>
      <c r="BD43" s="1">
        <v>8</v>
      </c>
      <c r="BE43" s="1">
        <f t="shared" ref="BE43:BG43" si="141">60/BD43</f>
        <v>7.5</v>
      </c>
      <c r="BF43" s="1">
        <v>6</v>
      </c>
      <c r="BG43" s="1">
        <f t="shared" si="141"/>
        <v>10</v>
      </c>
      <c r="BH43" s="37">
        <v>4</v>
      </c>
      <c r="BI43" s="49">
        <f t="shared" ref="BI43" si="142">60/BH43</f>
        <v>15</v>
      </c>
      <c r="BK43" s="51">
        <v>8</v>
      </c>
      <c r="BL43" s="1">
        <f t="shared" ref="BL43:BN43" si="143">60/BK43</f>
        <v>7.5</v>
      </c>
      <c r="BM43" s="1">
        <v>6</v>
      </c>
      <c r="BN43" s="1">
        <f t="shared" ref="BN43:BP43" si="144">60/BM43</f>
        <v>10</v>
      </c>
      <c r="BO43" s="37">
        <v>4</v>
      </c>
      <c r="BP43" s="49">
        <f t="shared" si="9"/>
        <v>15</v>
      </c>
      <c r="BR43" s="2" t="s">
        <v>38</v>
      </c>
      <c r="BS43" s="2" t="s">
        <v>38</v>
      </c>
      <c r="BT43" s="2"/>
      <c r="BU43" s="2"/>
      <c r="BV43" s="2"/>
      <c r="BW43" s="2" t="s">
        <v>38</v>
      </c>
      <c r="BX43" s="2"/>
      <c r="BY43" s="2"/>
      <c r="BZ43" s="2"/>
      <c r="CA43" s="2"/>
      <c r="CB43" s="2"/>
      <c r="CC43" s="2"/>
      <c r="CE43" s="2" t="s">
        <v>16</v>
      </c>
      <c r="CF43" s="2">
        <v>37</v>
      </c>
    </row>
    <row r="44" spans="1:84" ht="24.75" customHeight="1" x14ac:dyDescent="0.25">
      <c r="A44" s="2">
        <v>38</v>
      </c>
      <c r="B44" s="2" t="s">
        <v>37</v>
      </c>
      <c r="D44" s="2" t="s">
        <v>38</v>
      </c>
      <c r="E44" s="2"/>
      <c r="F44" s="2"/>
      <c r="H44" s="2" t="s">
        <v>38</v>
      </c>
      <c r="I44" s="2" t="s">
        <v>38</v>
      </c>
      <c r="K44" s="2" t="s">
        <v>38</v>
      </c>
      <c r="L44" s="2"/>
      <c r="M44" s="2"/>
      <c r="N44" s="2"/>
      <c r="O44" s="2"/>
      <c r="Q44" s="2">
        <v>5</v>
      </c>
      <c r="R44" s="2">
        <v>2</v>
      </c>
      <c r="T44" s="2">
        <v>1</v>
      </c>
      <c r="U44" s="2"/>
      <c r="W44" s="91"/>
      <c r="X44" s="91"/>
      <c r="Y44" s="91"/>
      <c r="Z44" s="85">
        <v>3247.4107002746259</v>
      </c>
      <c r="AA44" s="85">
        <v>1734.5219754707114</v>
      </c>
      <c r="AB44" s="85">
        <f t="shared" si="1"/>
        <v>4981.9326757453373</v>
      </c>
      <c r="AC44" s="85">
        <v>1712.2715165760596</v>
      </c>
      <c r="AD44" s="85">
        <v>3190.4169566776832</v>
      </c>
      <c r="AE44" s="85">
        <f t="shared" si="2"/>
        <v>4902.6884732537428</v>
      </c>
      <c r="AF44" s="85">
        <v>6848.1793188740303</v>
      </c>
      <c r="AG44" s="85">
        <v>7081.6278986622656</v>
      </c>
      <c r="AH44" s="85">
        <f t="shared" si="3"/>
        <v>13929.807217536296</v>
      </c>
      <c r="AI44" s="86">
        <f t="shared" si="4"/>
        <v>11807.861535724716</v>
      </c>
      <c r="AJ44" s="86">
        <f t="shared" si="5"/>
        <v>12006.56683081066</v>
      </c>
      <c r="AK44" s="86">
        <f t="shared" si="6"/>
        <v>23814.428366535376</v>
      </c>
      <c r="AN44" s="2"/>
      <c r="AO44" s="2" t="s">
        <v>38</v>
      </c>
      <c r="AP44" s="19" t="s">
        <v>38</v>
      </c>
      <c r="AR44" s="2" t="s">
        <v>38</v>
      </c>
      <c r="AS44" s="2"/>
      <c r="AT44" s="2" t="s">
        <v>58</v>
      </c>
      <c r="AU44" s="2" t="s">
        <v>58</v>
      </c>
      <c r="AW44" s="2"/>
      <c r="AX44" s="26"/>
      <c r="AY44" s="79"/>
      <c r="AZ44" s="90"/>
      <c r="BA44" s="90"/>
      <c r="BC44" s="47">
        <f>COUNTIF(K44:O44,"x")</f>
        <v>1</v>
      </c>
      <c r="BD44" s="1">
        <v>8</v>
      </c>
      <c r="BE44" s="1">
        <f t="shared" ref="BE44:BG44" si="145">60/BD44</f>
        <v>7.5</v>
      </c>
      <c r="BF44" s="1">
        <v>6</v>
      </c>
      <c r="BG44" s="1">
        <f t="shared" si="145"/>
        <v>10</v>
      </c>
      <c r="BH44" s="37">
        <v>4</v>
      </c>
      <c r="BI44" s="49">
        <f t="shared" ref="BI44" si="146">60/BH44</f>
        <v>15</v>
      </c>
      <c r="BK44" s="51">
        <v>8</v>
      </c>
      <c r="BL44" s="1">
        <f t="shared" ref="BL44:BN44" si="147">60/BK44</f>
        <v>7.5</v>
      </c>
      <c r="BM44" s="1">
        <v>6</v>
      </c>
      <c r="BN44" s="1">
        <f t="shared" ref="BN44:BP44" si="148">60/BM44</f>
        <v>10</v>
      </c>
      <c r="BO44" s="37">
        <v>4</v>
      </c>
      <c r="BP44" s="49">
        <f t="shared" si="9"/>
        <v>15</v>
      </c>
      <c r="BR44" s="2"/>
      <c r="BS44" s="2" t="s">
        <v>38</v>
      </c>
      <c r="BT44" s="2"/>
      <c r="BU44" s="2"/>
      <c r="BV44" s="2"/>
      <c r="BW44" s="2" t="s">
        <v>38</v>
      </c>
      <c r="BX44" s="2"/>
      <c r="BY44" s="2"/>
      <c r="BZ44" s="2"/>
      <c r="CA44" s="2"/>
      <c r="CB44" s="2"/>
      <c r="CC44" s="2" t="s">
        <v>38</v>
      </c>
      <c r="CE44" s="2" t="s">
        <v>37</v>
      </c>
      <c r="CF44" s="2">
        <v>38</v>
      </c>
    </row>
    <row r="45" spans="1:84" ht="29.25" customHeight="1" x14ac:dyDescent="0.25">
      <c r="A45" s="2">
        <v>39</v>
      </c>
      <c r="B45" s="2" t="s">
        <v>17</v>
      </c>
      <c r="D45" s="2" t="s">
        <v>38</v>
      </c>
      <c r="E45" s="2"/>
      <c r="F45" s="2"/>
      <c r="H45" s="2" t="s">
        <v>38</v>
      </c>
      <c r="I45" s="2"/>
      <c r="K45" s="2" t="s">
        <v>38</v>
      </c>
      <c r="L45" s="2"/>
      <c r="M45" s="2"/>
      <c r="N45" s="2"/>
      <c r="O45" s="2"/>
      <c r="Q45" s="2">
        <v>1</v>
      </c>
      <c r="R45" s="2">
        <v>1</v>
      </c>
      <c r="T45" s="2">
        <v>1</v>
      </c>
      <c r="U45" s="2"/>
      <c r="W45" s="91"/>
      <c r="X45" s="91"/>
      <c r="Y45" s="91"/>
      <c r="Z45" s="85">
        <v>93.362428154796305</v>
      </c>
      <c r="AA45" s="85">
        <v>559.75321337208197</v>
      </c>
      <c r="AB45" s="85">
        <f t="shared" si="1"/>
        <v>653.11564152687833</v>
      </c>
      <c r="AC45" s="85">
        <v>412.04905558377504</v>
      </c>
      <c r="AD45" s="85">
        <v>91.009511269629002</v>
      </c>
      <c r="AE45" s="85">
        <f t="shared" si="2"/>
        <v>503.05856685340405</v>
      </c>
      <c r="AF45" s="85">
        <v>835.91206252574898</v>
      </c>
      <c r="AG45" s="85">
        <v>758.558481812477</v>
      </c>
      <c r="AH45" s="85">
        <f t="shared" si="3"/>
        <v>1594.4705443382259</v>
      </c>
      <c r="AI45" s="86">
        <f t="shared" si="4"/>
        <v>1341.3235462643204</v>
      </c>
      <c r="AJ45" s="86">
        <f t="shared" si="5"/>
        <v>1409.3212064541881</v>
      </c>
      <c r="AK45" s="86">
        <f t="shared" si="6"/>
        <v>2750.6447527185082</v>
      </c>
      <c r="AN45" s="2"/>
      <c r="AO45" s="2" t="s">
        <v>38</v>
      </c>
      <c r="AP45" s="19" t="s">
        <v>58</v>
      </c>
      <c r="AR45" s="2" t="s">
        <v>38</v>
      </c>
      <c r="AS45" s="2"/>
      <c r="AT45" s="2" t="s">
        <v>38</v>
      </c>
      <c r="AU45" s="2"/>
      <c r="AW45" s="2"/>
      <c r="AX45" s="26"/>
      <c r="AY45" s="79"/>
      <c r="AZ45" s="90"/>
      <c r="BA45" s="90"/>
      <c r="BC45" s="47">
        <f>COUNTIF(K45:O45,"x")</f>
        <v>1</v>
      </c>
      <c r="BD45" s="1">
        <v>8</v>
      </c>
      <c r="BE45" s="1">
        <f t="shared" ref="BE45:BG45" si="149">60/BD45</f>
        <v>7.5</v>
      </c>
      <c r="BF45" s="1">
        <v>6</v>
      </c>
      <c r="BG45" s="1">
        <f t="shared" si="149"/>
        <v>10</v>
      </c>
      <c r="BH45" s="37">
        <v>4</v>
      </c>
      <c r="BI45" s="49">
        <f t="shared" ref="BI45" si="150">60/BH45</f>
        <v>15</v>
      </c>
      <c r="BK45" s="51">
        <v>8</v>
      </c>
      <c r="BL45" s="1">
        <f t="shared" ref="BL45:BN45" si="151">60/BK45</f>
        <v>7.5</v>
      </c>
      <c r="BM45" s="1">
        <v>6</v>
      </c>
      <c r="BN45" s="1">
        <f t="shared" ref="BN45:BP45" si="152">60/BM45</f>
        <v>10</v>
      </c>
      <c r="BO45" s="37">
        <v>4</v>
      </c>
      <c r="BP45" s="49">
        <f t="shared" si="9"/>
        <v>15</v>
      </c>
      <c r="BR45" s="2"/>
      <c r="BS45" s="2" t="s">
        <v>38</v>
      </c>
      <c r="BT45" s="2"/>
      <c r="BU45" s="2" t="s">
        <v>38</v>
      </c>
      <c r="BV45" s="2"/>
      <c r="BW45" s="2"/>
      <c r="BX45" s="2"/>
      <c r="BY45" s="2"/>
      <c r="BZ45" s="2"/>
      <c r="CA45" s="2"/>
      <c r="CB45" s="2"/>
      <c r="CC45" s="2"/>
      <c r="CE45" s="2" t="s">
        <v>17</v>
      </c>
      <c r="CF45" s="2">
        <v>39</v>
      </c>
    </row>
    <row r="46" spans="1:84" x14ac:dyDescent="0.25">
      <c r="A46" s="72"/>
      <c r="B46" s="72"/>
      <c r="D46" s="3"/>
      <c r="E46" s="1"/>
      <c r="K46" s="61"/>
      <c r="L46" s="3"/>
      <c r="M46" s="3"/>
      <c r="N46" s="3"/>
      <c r="O46" s="52"/>
      <c r="Q46" s="51"/>
      <c r="R46" s="49"/>
      <c r="T46" s="51"/>
      <c r="U46" s="49"/>
      <c r="W46" s="5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49"/>
      <c r="AN46" s="51"/>
      <c r="AO46" s="1"/>
      <c r="AP46" s="55"/>
      <c r="AR46" s="70"/>
      <c r="AS46" s="65"/>
      <c r="AT46" s="65"/>
      <c r="AU46" s="65"/>
      <c r="AW46" s="65"/>
      <c r="AX46" s="66"/>
      <c r="AY46" s="66"/>
      <c r="AZ46" s="66"/>
      <c r="BA46" s="66"/>
      <c r="BC46" s="64"/>
      <c r="BD46" s="65"/>
      <c r="BE46" s="65"/>
      <c r="BF46" s="65"/>
      <c r="BG46" s="65"/>
      <c r="BH46" s="65"/>
      <c r="BI46" s="66"/>
      <c r="BK46" s="70"/>
      <c r="BL46" s="65"/>
      <c r="BM46" s="65"/>
      <c r="BN46" s="65"/>
      <c r="BO46" s="65"/>
      <c r="BP46" s="66"/>
      <c r="BR46" s="5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49"/>
      <c r="CE46" s="72"/>
      <c r="CF46" s="72"/>
    </row>
    <row r="47" spans="1:84" x14ac:dyDescent="0.25">
      <c r="A47" s="72"/>
      <c r="B47" s="62" t="s">
        <v>54</v>
      </c>
      <c r="G47" s="8"/>
      <c r="J47" s="8"/>
      <c r="K47" s="61"/>
      <c r="L47" s="3"/>
      <c r="M47" s="3"/>
      <c r="N47" s="3"/>
      <c r="O47" s="52"/>
      <c r="P47" s="8"/>
      <c r="Q47" s="61">
        <f>SUM(Q5:Q45)</f>
        <v>82</v>
      </c>
      <c r="R47" s="52">
        <f>SUM(R5:R45)</f>
        <v>72</v>
      </c>
      <c r="T47" s="61">
        <f>SUM(T5:T45)</f>
        <v>33</v>
      </c>
      <c r="U47" s="52">
        <f>SUM(U5:U45)</f>
        <v>18</v>
      </c>
      <c r="W47" s="59">
        <f>SUM(W5:W45)</f>
        <v>0</v>
      </c>
      <c r="X47" s="30"/>
      <c r="Y47" s="30"/>
      <c r="Z47" s="30">
        <f t="shared" ref="Z47:AA47" si="153">SUM(Z5:Z45)</f>
        <v>54413.16550409716</v>
      </c>
      <c r="AA47" s="30">
        <f t="shared" si="153"/>
        <v>54034.008384337707</v>
      </c>
      <c r="AB47" s="30">
        <f>SUM(AB5:AB45)</f>
        <v>104338.14230789733</v>
      </c>
      <c r="AC47" s="30">
        <f t="shared" ref="AC47:AJ47" si="154">SUM(AC5:AC45)</f>
        <v>56845.983009653974</v>
      </c>
      <c r="AD47" s="30">
        <f t="shared" si="154"/>
        <v>56931.242711871491</v>
      </c>
      <c r="AE47" s="30">
        <f t="shared" si="154"/>
        <v>113777.22572152546</v>
      </c>
      <c r="AF47" s="30">
        <f t="shared" si="154"/>
        <v>194451.79039986958</v>
      </c>
      <c r="AG47" s="30">
        <f t="shared" si="154"/>
        <v>194629.94530457552</v>
      </c>
      <c r="AH47" s="30">
        <f t="shared" si="154"/>
        <v>389081.73570444511</v>
      </c>
      <c r="AI47" s="30">
        <f t="shared" si="154"/>
        <v>305710.93891362078</v>
      </c>
      <c r="AJ47" s="30">
        <f t="shared" si="154"/>
        <v>305595.19640078477</v>
      </c>
      <c r="AK47" s="60">
        <f>SUM(AK5:AK45)</f>
        <v>607197.10373386787</v>
      </c>
      <c r="AN47" s="51"/>
      <c r="AO47" s="1"/>
      <c r="AP47" s="55"/>
      <c r="AR47" s="51"/>
      <c r="AS47" s="1"/>
      <c r="AT47" s="1"/>
      <c r="AU47" s="1"/>
      <c r="AW47" s="3">
        <f>SUM(AW5:AW45)</f>
        <v>0</v>
      </c>
      <c r="AX47" s="52">
        <f>SUM(AX5:AX45)</f>
        <v>0</v>
      </c>
      <c r="AY47" s="52">
        <f>SUM(AY5:AY45)</f>
        <v>0</v>
      </c>
      <c r="AZ47" s="52">
        <f>SUM(AZ5:AZ45)</f>
        <v>0</v>
      </c>
      <c r="BA47" s="52">
        <f>SUM(BA5:BA45)</f>
        <v>0</v>
      </c>
      <c r="BC47" s="50"/>
      <c r="BD47" s="1"/>
      <c r="BE47" s="1"/>
      <c r="BF47" s="1"/>
      <c r="BG47" s="1"/>
      <c r="BH47" s="1"/>
      <c r="BI47" s="49"/>
      <c r="BK47" s="51"/>
      <c r="BL47" s="1"/>
      <c r="BM47" s="1"/>
      <c r="BN47" s="1"/>
      <c r="BO47" s="1"/>
      <c r="BP47" s="49"/>
      <c r="BR47" s="5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49"/>
      <c r="CE47" s="62" t="s">
        <v>54</v>
      </c>
      <c r="CF47" s="72"/>
    </row>
    <row r="48" spans="1:84" s="17" customFormat="1" x14ac:dyDescent="0.25">
      <c r="A48" s="72"/>
      <c r="B48" s="63" t="s">
        <v>56</v>
      </c>
      <c r="C48" s="11"/>
      <c r="D48" s="8">
        <f>COUNTIF(D5:D45,"x")</f>
        <v>35</v>
      </c>
      <c r="E48" s="8">
        <f>COUNTIF(E5:E45,"x")</f>
        <v>2</v>
      </c>
      <c r="F48" s="8">
        <f>COUNTIF(F5:F45,"x")</f>
        <v>3</v>
      </c>
      <c r="G48" s="8"/>
      <c r="H48" s="8">
        <f>COUNTIF(H5:H45,"x")</f>
        <v>39</v>
      </c>
      <c r="I48" s="8">
        <f>COUNTIF(I5:I45,"x")</f>
        <v>10</v>
      </c>
      <c r="J48" s="8"/>
      <c r="K48" s="47">
        <f>COUNTIF(K5:K45,"x")</f>
        <v>12</v>
      </c>
      <c r="L48" s="53">
        <f>COUNTIF(L5:L45,"x")</f>
        <v>10</v>
      </c>
      <c r="M48" s="53">
        <f>COUNTIF(M5:M45,"x")</f>
        <v>9</v>
      </c>
      <c r="N48" s="53">
        <f>COUNTIF(N5:N45,"x")</f>
        <v>14</v>
      </c>
      <c r="O48" s="54">
        <f>COUNTIF(O5:O45,"x")</f>
        <v>15</v>
      </c>
      <c r="P48" s="8"/>
      <c r="Q48" s="51"/>
      <c r="R48" s="49"/>
      <c r="T48" s="51"/>
      <c r="U48" s="49"/>
      <c r="V48" s="11"/>
      <c r="W48" s="59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60"/>
      <c r="AL48" s="11"/>
      <c r="AM48" s="11"/>
      <c r="AN48" s="47">
        <f>COUNTIF(AN5:AN45,"x")</f>
        <v>9</v>
      </c>
      <c r="AO48" s="53">
        <f>COUNTIF(AO5:AO45,"x")</f>
        <v>30</v>
      </c>
      <c r="AP48" s="54">
        <f>COUNTIF(AP5:AP45,"x")</f>
        <v>11</v>
      </c>
      <c r="AQ48" s="11"/>
      <c r="AR48" s="47">
        <f>COUNTIF(AR6:AR46,"x")</f>
        <v>37</v>
      </c>
      <c r="AS48" s="53">
        <f>COUNTIF(AS6:AS46,"x")</f>
        <v>2</v>
      </c>
      <c r="AT48" s="53">
        <f>COUNTIF(AT5:AT45,"x")</f>
        <v>34</v>
      </c>
      <c r="AU48" s="53">
        <f>COUNTIF(AU6:AU46,"x")</f>
        <v>2</v>
      </c>
      <c r="AV48" s="11"/>
      <c r="AW48" s="1"/>
      <c r="AX48" s="49"/>
      <c r="AY48" s="49"/>
      <c r="AZ48" s="49"/>
      <c r="BA48" s="49"/>
      <c r="BB48" s="11"/>
      <c r="BC48" s="50"/>
      <c r="BD48" s="1"/>
      <c r="BE48" s="1"/>
      <c r="BF48" s="1"/>
      <c r="BG48" s="1"/>
      <c r="BH48" s="1"/>
      <c r="BI48" s="49"/>
      <c r="BJ48" s="11"/>
      <c r="BK48" s="51"/>
      <c r="BL48" s="1"/>
      <c r="BM48" s="1"/>
      <c r="BN48" s="1"/>
      <c r="BO48" s="1"/>
      <c r="BP48" s="49"/>
      <c r="BQ48" s="11"/>
      <c r="BR48" s="47">
        <f>COUNTIF(BR5:BR45,"x")</f>
        <v>34</v>
      </c>
      <c r="BS48" s="53">
        <f>COUNTIF(BS5:BS45,"x")</f>
        <v>36</v>
      </c>
      <c r="BT48" s="53">
        <f>COUNTIF(BT5:BT45,"x")</f>
        <v>15</v>
      </c>
      <c r="BU48" s="53">
        <f>COUNTIF(BU5:BU45,"x")</f>
        <v>15</v>
      </c>
      <c r="BV48" s="53">
        <f>COUNTIF(BV5:BV45,"x")</f>
        <v>8</v>
      </c>
      <c r="BW48" s="53">
        <f>COUNTIF(BW5:BW45,"x")</f>
        <v>21</v>
      </c>
      <c r="BX48" s="53">
        <f>COUNTIF(BX5:BX45,"x")</f>
        <v>7</v>
      </c>
      <c r="BY48" s="53">
        <f>COUNTIF(BY5:BY45,"x")</f>
        <v>7</v>
      </c>
      <c r="BZ48" s="53">
        <f>COUNTIF(BZ5:BZ45,"x")</f>
        <v>3</v>
      </c>
      <c r="CA48" s="53">
        <f>COUNTIF(CA5:CA45,"x")</f>
        <v>8</v>
      </c>
      <c r="CB48" s="53">
        <f>COUNTIF(CB5:CB45,"x")</f>
        <v>6</v>
      </c>
      <c r="CC48" s="54">
        <f>COUNTIF(CC5:CC45,"x")</f>
        <v>15</v>
      </c>
      <c r="CD48" s="11"/>
      <c r="CE48" s="63" t="s">
        <v>56</v>
      </c>
      <c r="CF48" s="72"/>
    </row>
    <row r="49" spans="1:84" s="17" customFormat="1" x14ac:dyDescent="0.25">
      <c r="A49" s="72"/>
      <c r="B49" s="63" t="s">
        <v>58</v>
      </c>
      <c r="C49" s="11"/>
      <c r="D49" s="8"/>
      <c r="E49" s="8"/>
      <c r="F49" s="8"/>
      <c r="G49" s="8"/>
      <c r="H49" s="8"/>
      <c r="I49" s="8"/>
      <c r="J49" s="8"/>
      <c r="K49" s="47"/>
      <c r="L49" s="53"/>
      <c r="M49" s="53"/>
      <c r="N49" s="53"/>
      <c r="O49" s="54"/>
      <c r="P49" s="8"/>
      <c r="Q49" s="61"/>
      <c r="R49" s="52"/>
      <c r="S49" s="11"/>
      <c r="T49" s="61"/>
      <c r="U49" s="52"/>
      <c r="V49" s="11"/>
      <c r="W49" s="59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60"/>
      <c r="AL49" s="11"/>
      <c r="AM49" s="11"/>
      <c r="AN49" s="56"/>
      <c r="AO49" s="57"/>
      <c r="AP49" s="58">
        <f>COUNTIF(AP7:AP47,"deels")</f>
        <v>14</v>
      </c>
      <c r="AQ49" s="11"/>
      <c r="AR49" s="56">
        <f>COUNTIF(AR7:AR47,"deels")</f>
        <v>0</v>
      </c>
      <c r="AS49" s="57">
        <f>COUNTIF(AS7:AS47,"deels")</f>
        <v>0</v>
      </c>
      <c r="AT49" s="57">
        <f>COUNTIF(AT7:AT47,"deels")</f>
        <v>5</v>
      </c>
      <c r="AU49" s="57">
        <f>COUNTIF(AU7:AU47,"deels")</f>
        <v>5</v>
      </c>
      <c r="AV49" s="11"/>
      <c r="AW49" s="57"/>
      <c r="AX49" s="58"/>
      <c r="AY49" s="58"/>
      <c r="AZ49" s="58"/>
      <c r="BA49" s="58"/>
      <c r="BB49" s="11"/>
      <c r="BC49" s="67"/>
      <c r="BD49" s="68"/>
      <c r="BE49" s="68"/>
      <c r="BF49" s="68"/>
      <c r="BG49" s="68"/>
      <c r="BH49" s="68"/>
      <c r="BI49" s="69"/>
      <c r="BJ49" s="11"/>
      <c r="BK49" s="71"/>
      <c r="BL49" s="68"/>
      <c r="BM49" s="68"/>
      <c r="BN49" s="68"/>
      <c r="BO49" s="68"/>
      <c r="BP49" s="69"/>
      <c r="BQ49" s="11"/>
      <c r="BR49" s="5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49"/>
      <c r="CD49" s="11"/>
      <c r="CE49" s="63" t="s">
        <v>58</v>
      </c>
      <c r="CF49" s="72"/>
    </row>
    <row r="50" spans="1:84" s="41" customFormat="1" ht="231" customHeight="1" x14ac:dyDescent="0.25">
      <c r="A50" s="14"/>
      <c r="B50" s="14" t="s">
        <v>36</v>
      </c>
      <c r="C50" s="40"/>
      <c r="D50" s="13" t="s">
        <v>35</v>
      </c>
      <c r="E50" s="13" t="s">
        <v>40</v>
      </c>
      <c r="F50" s="10" t="s">
        <v>41</v>
      </c>
      <c r="G50" s="40"/>
      <c r="H50" s="7" t="s">
        <v>47</v>
      </c>
      <c r="I50" s="7" t="s">
        <v>46</v>
      </c>
      <c r="J50" s="40"/>
      <c r="K50" s="6" t="s">
        <v>103</v>
      </c>
      <c r="L50" s="6" t="s">
        <v>104</v>
      </c>
      <c r="M50" s="6" t="s">
        <v>102</v>
      </c>
      <c r="N50" s="6" t="s">
        <v>100</v>
      </c>
      <c r="O50" s="6" t="s">
        <v>101</v>
      </c>
      <c r="P50" s="40"/>
      <c r="Q50" s="7" t="s">
        <v>63</v>
      </c>
      <c r="R50" s="7" t="s">
        <v>64</v>
      </c>
      <c r="S50" s="40"/>
      <c r="T50" s="7" t="s">
        <v>65</v>
      </c>
      <c r="U50" s="7" t="s">
        <v>66</v>
      </c>
      <c r="V50" s="40"/>
      <c r="W50" s="87" t="s">
        <v>106</v>
      </c>
      <c r="X50" s="88"/>
      <c r="Y50" s="89"/>
      <c r="Z50" s="87" t="s">
        <v>107</v>
      </c>
      <c r="AA50" s="88"/>
      <c r="AB50" s="89"/>
      <c r="AC50" s="87" t="s">
        <v>108</v>
      </c>
      <c r="AD50" s="88"/>
      <c r="AE50" s="89"/>
      <c r="AF50" s="87" t="s">
        <v>109</v>
      </c>
      <c r="AG50" s="88"/>
      <c r="AH50" s="89"/>
      <c r="AI50" s="87" t="s">
        <v>110</v>
      </c>
      <c r="AJ50" s="88"/>
      <c r="AK50" s="89"/>
      <c r="AL50" s="40"/>
      <c r="AM50" s="40"/>
      <c r="AN50" s="7" t="s">
        <v>44</v>
      </c>
      <c r="AO50" s="7" t="s">
        <v>49</v>
      </c>
      <c r="AP50" s="6" t="s">
        <v>57</v>
      </c>
      <c r="AQ50" s="40"/>
      <c r="AR50" s="6" t="s">
        <v>72</v>
      </c>
      <c r="AS50" s="6" t="s">
        <v>68</v>
      </c>
      <c r="AT50" s="6" t="s">
        <v>73</v>
      </c>
      <c r="AU50" s="6" t="s">
        <v>67</v>
      </c>
      <c r="AV50" s="40"/>
      <c r="AW50" s="6" t="s">
        <v>69</v>
      </c>
      <c r="AX50" s="6" t="s">
        <v>70</v>
      </c>
      <c r="AY50" s="6" t="s">
        <v>115</v>
      </c>
      <c r="AZ50" s="6" t="s">
        <v>118</v>
      </c>
      <c r="BA50" s="6" t="s">
        <v>116</v>
      </c>
      <c r="BB50" s="40"/>
      <c r="BC50" s="33" t="s">
        <v>80</v>
      </c>
      <c r="BD50" s="45" t="s">
        <v>75</v>
      </c>
      <c r="BE50" s="46"/>
      <c r="BF50" s="45" t="s">
        <v>76</v>
      </c>
      <c r="BG50" s="46"/>
      <c r="BH50" s="45" t="s">
        <v>77</v>
      </c>
      <c r="BI50" s="46"/>
      <c r="BJ50" s="40"/>
      <c r="BK50" s="35" t="s">
        <v>75</v>
      </c>
      <c r="BL50" s="36"/>
      <c r="BM50" s="35" t="s">
        <v>76</v>
      </c>
      <c r="BN50" s="36"/>
      <c r="BO50" s="35" t="s">
        <v>77</v>
      </c>
      <c r="BP50" s="36"/>
      <c r="BQ50" s="40"/>
      <c r="BR50" s="42" t="s">
        <v>86</v>
      </c>
      <c r="BS50" s="43" t="s">
        <v>87</v>
      </c>
      <c r="BT50" s="43" t="s">
        <v>91</v>
      </c>
      <c r="BU50" s="43" t="s">
        <v>96</v>
      </c>
      <c r="BV50" s="43" t="s">
        <v>88</v>
      </c>
      <c r="BW50" s="43" t="s">
        <v>92</v>
      </c>
      <c r="BX50" s="43" t="s">
        <v>95</v>
      </c>
      <c r="BY50" s="43" t="s">
        <v>98</v>
      </c>
      <c r="BZ50" s="43" t="s">
        <v>93</v>
      </c>
      <c r="CA50" s="43" t="s">
        <v>94</v>
      </c>
      <c r="CB50" s="43" t="s">
        <v>89</v>
      </c>
      <c r="CC50" s="44" t="s">
        <v>90</v>
      </c>
      <c r="CD50" s="40"/>
      <c r="CE50" s="14" t="s">
        <v>36</v>
      </c>
      <c r="CF50" s="14"/>
    </row>
    <row r="51" spans="1:84" s="9" customFormat="1" ht="87.75" customHeight="1" x14ac:dyDescent="0.25">
      <c r="A51" s="18"/>
      <c r="B51" s="19"/>
      <c r="C51" s="12"/>
      <c r="D51" s="21" t="s">
        <v>39</v>
      </c>
      <c r="E51" s="23"/>
      <c r="F51" s="22"/>
      <c r="G51" s="12"/>
      <c r="H51" s="24" t="s">
        <v>52</v>
      </c>
      <c r="I51" s="24"/>
      <c r="K51" s="21"/>
      <c r="L51" s="23"/>
      <c r="M51" s="23"/>
      <c r="N51" s="23"/>
      <c r="O51" s="22"/>
      <c r="P51" s="12"/>
      <c r="Q51" s="24" t="s">
        <v>53</v>
      </c>
      <c r="R51" s="24"/>
      <c r="S51" s="12"/>
      <c r="T51" s="21" t="s">
        <v>50</v>
      </c>
      <c r="U51" s="22"/>
      <c r="V51" s="12"/>
      <c r="W51" s="21" t="s">
        <v>55</v>
      </c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2"/>
      <c r="AL51" s="12"/>
      <c r="AM51" s="12"/>
      <c r="AN51" s="21" t="s">
        <v>45</v>
      </c>
      <c r="AO51" s="23"/>
      <c r="AP51" s="22"/>
      <c r="AQ51" s="12"/>
      <c r="AR51" s="20" t="s">
        <v>71</v>
      </c>
      <c r="AS51" s="20"/>
      <c r="AT51" s="20"/>
      <c r="AU51" s="20"/>
      <c r="AV51" s="12"/>
      <c r="AW51" s="31" t="s">
        <v>117</v>
      </c>
      <c r="AX51" s="34"/>
      <c r="AY51" s="34"/>
      <c r="AZ51" s="34"/>
      <c r="BA51" s="32"/>
      <c r="BB51" s="12"/>
      <c r="BC51" s="21" t="s">
        <v>84</v>
      </c>
      <c r="BD51" s="23"/>
      <c r="BE51" s="23"/>
      <c r="BF51" s="23"/>
      <c r="BG51" s="23"/>
      <c r="BH51" s="23"/>
      <c r="BI51" s="22"/>
      <c r="BJ51" s="12"/>
      <c r="BK51" s="21" t="s">
        <v>85</v>
      </c>
      <c r="BL51" s="23"/>
      <c r="BM51" s="23"/>
      <c r="BN51" s="23"/>
      <c r="BO51" s="23"/>
      <c r="BP51" s="22"/>
      <c r="BQ51" s="12"/>
      <c r="BR51" s="21" t="s">
        <v>99</v>
      </c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2"/>
      <c r="CD51" s="12"/>
      <c r="CE51" s="19"/>
      <c r="CF51" s="18"/>
    </row>
    <row r="52" spans="1:84" x14ac:dyDescent="0.25">
      <c r="A52" s="3"/>
      <c r="B52" s="3"/>
      <c r="D52" s="3"/>
      <c r="E52" s="1"/>
      <c r="K52" s="3"/>
      <c r="L52" s="3"/>
      <c r="M52" s="3"/>
      <c r="N52" s="3"/>
      <c r="O52" s="3"/>
      <c r="CE52" s="3"/>
      <c r="CF52" s="3"/>
    </row>
    <row r="53" spans="1:84" x14ac:dyDescent="0.25">
      <c r="A53" s="3"/>
      <c r="B53" s="3"/>
      <c r="D53" s="3"/>
      <c r="E53" s="1"/>
      <c r="K53" s="3"/>
      <c r="L53" s="3"/>
      <c r="M53" s="3"/>
      <c r="N53" s="3"/>
      <c r="O53" s="3"/>
      <c r="CE53" s="3"/>
      <c r="CF53" s="3"/>
    </row>
    <row r="54" spans="1:84" x14ac:dyDescent="0.25">
      <c r="A54" s="3"/>
      <c r="B54" s="3"/>
      <c r="D54" s="3"/>
      <c r="E54" s="1"/>
      <c r="K54" s="3"/>
      <c r="L54" s="3"/>
      <c r="M54" s="3"/>
      <c r="N54" s="3"/>
      <c r="O54" s="3"/>
      <c r="CE54" s="3"/>
      <c r="CF54" s="3"/>
    </row>
    <row r="55" spans="1:84" x14ac:dyDescent="0.25">
      <c r="A55" s="3"/>
      <c r="B55" s="3"/>
      <c r="D55" s="3"/>
      <c r="E55" s="1"/>
      <c r="K55" s="3"/>
      <c r="L55" s="3"/>
      <c r="M55" s="3"/>
      <c r="N55" s="3"/>
      <c r="O55" s="3"/>
      <c r="CE55" s="3"/>
      <c r="CF55" s="3"/>
    </row>
  </sheetData>
  <mergeCells count="80">
    <mergeCell ref="AR51:AU51"/>
    <mergeCell ref="AW51:BA51"/>
    <mergeCell ref="BC51:BI51"/>
    <mergeCell ref="W50:Y50"/>
    <mergeCell ref="Z50:AB50"/>
    <mergeCell ref="AC50:AE50"/>
    <mergeCell ref="AF50:AH50"/>
    <mergeCell ref="AI50:AK50"/>
    <mergeCell ref="AY13:AY14"/>
    <mergeCell ref="AZ13:AZ14"/>
    <mergeCell ref="BA13:BA14"/>
    <mergeCell ref="Z3:AB3"/>
    <mergeCell ref="AF3:AH3"/>
    <mergeCell ref="AI3:AK3"/>
    <mergeCell ref="AC3:AE3"/>
    <mergeCell ref="W3:Y3"/>
    <mergeCell ref="AN7:AN8"/>
    <mergeCell ref="AO7:AO8"/>
    <mergeCell ref="A2:B3"/>
    <mergeCell ref="CE2:CF3"/>
    <mergeCell ref="AR2:AU2"/>
    <mergeCell ref="AW2:BA2"/>
    <mergeCell ref="D7:D8"/>
    <mergeCell ref="E7:E8"/>
    <mergeCell ref="F7:F8"/>
    <mergeCell ref="H7:H8"/>
    <mergeCell ref="I7:I8"/>
    <mergeCell ref="AR13:AR14"/>
    <mergeCell ref="AT13:AT14"/>
    <mergeCell ref="AU13:AU14"/>
    <mergeCell ref="AW13:AW14"/>
    <mergeCell ref="AX13:AX14"/>
    <mergeCell ref="R13:R14"/>
    <mergeCell ref="T13:T14"/>
    <mergeCell ref="U13:U14"/>
    <mergeCell ref="CE7:CE8"/>
    <mergeCell ref="CF7:CF8"/>
    <mergeCell ref="B13:B14"/>
    <mergeCell ref="D13:D14"/>
    <mergeCell ref="E13:E14"/>
    <mergeCell ref="F13:F14"/>
    <mergeCell ref="H13:H14"/>
    <mergeCell ref="I13:I14"/>
    <mergeCell ref="Q13:Q14"/>
    <mergeCell ref="BR2:CC2"/>
    <mergeCell ref="AN51:AP51"/>
    <mergeCell ref="BK51:BP51"/>
    <mergeCell ref="BR51:CC51"/>
    <mergeCell ref="BD50:BE50"/>
    <mergeCell ref="BF50:BG50"/>
    <mergeCell ref="BH50:BI50"/>
    <mergeCell ref="BK50:BL50"/>
    <mergeCell ref="BM50:BN50"/>
    <mergeCell ref="BO50:BP50"/>
    <mergeCell ref="BC2:BI2"/>
    <mergeCell ref="AN13:AN14"/>
    <mergeCell ref="AS13:AS14"/>
    <mergeCell ref="AO13:AO14"/>
    <mergeCell ref="BK2:BP2"/>
    <mergeCell ref="BK3:BL3"/>
    <mergeCell ref="BM3:BN3"/>
    <mergeCell ref="BO3:BP3"/>
    <mergeCell ref="B7:B8"/>
    <mergeCell ref="A7:A8"/>
    <mergeCell ref="W51:AK51"/>
    <mergeCell ref="BD3:BE3"/>
    <mergeCell ref="BF3:BG3"/>
    <mergeCell ref="BH3:BI3"/>
    <mergeCell ref="H2:I2"/>
    <mergeCell ref="AN2:AP2"/>
    <mergeCell ref="T51:U51"/>
    <mergeCell ref="W2:AK2"/>
    <mergeCell ref="D51:F51"/>
    <mergeCell ref="H51:I51"/>
    <mergeCell ref="K51:O51"/>
    <mergeCell ref="Q51:R51"/>
    <mergeCell ref="Q2:R2"/>
    <mergeCell ref="K2:O2"/>
    <mergeCell ref="D2:F2"/>
    <mergeCell ref="T2:U2"/>
  </mergeCells>
  <pageMargins left="0.7" right="0.7" top="0.75" bottom="0.75" header="0.3" footer="0.3"/>
  <pageSetup paperSize="8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Blad1!Afdrukbereik</vt:lpstr>
    </vt:vector>
  </TitlesOfParts>
  <Company>Gemeente Amsterdam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Verdenius, Rik</dc:creator>
  <cp:lastModifiedBy>Smit, Hans</cp:lastModifiedBy>
  <cp:lastPrinted>2016-04-20T06:17:28Z</cp:lastPrinted>
  <dcterms:created xsi:type="dcterms:W3CDTF">2016-04-18T13:11:05Z</dcterms:created>
  <dcterms:modified xsi:type="dcterms:W3CDTF">2016-05-11T13:38:40Z</dcterms:modified>
</cp:coreProperties>
</file>